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UPERVISÃO ADM\Desktop\"/>
    </mc:Choice>
  </mc:AlternateContent>
  <xr:revisionPtr revIDLastSave="0" documentId="8_{846A4789-A6FC-4EB8-99CB-91D7EF35303D}" xr6:coauthVersionLast="47" xr6:coauthVersionMax="47" xr10:uidLastSave="{00000000-0000-0000-0000-000000000000}"/>
  <bookViews>
    <workbookView xWindow="-120" yWindow="-120" windowWidth="20730" windowHeight="11040" activeTab="3" xr2:uid="{91EF8195-5B9E-444E-BDD7-A19116F87335}"/>
  </bookViews>
  <sheets>
    <sheet name="BaseSADT (3)" sheetId="7" r:id="rId1"/>
    <sheet name="CARTEIRAS" sheetId="5" r:id="rId2"/>
    <sheet name="BaseSADT (2)" sheetId="4" r:id="rId3"/>
    <sheet name="BaseSADT" sheetId="1" r:id="rId4"/>
    <sheet name="Planilha3" sheetId="6" r:id="rId5"/>
    <sheet name="Planilha1" sheetId="3" r:id="rId6"/>
    <sheet name="ATENDIMENTO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9" i="1" l="1"/>
  <c r="K199" i="1" s="1"/>
  <c r="L199" i="1" s="1"/>
  <c r="M199" i="1"/>
  <c r="J198" i="1"/>
  <c r="K198" i="1" s="1"/>
  <c r="L198" i="1" s="1"/>
  <c r="M198" i="1"/>
  <c r="J197" i="1"/>
  <c r="K197" i="1" s="1"/>
  <c r="L197" i="1" s="1"/>
  <c r="M197" i="1"/>
  <c r="J196" i="1"/>
  <c r="K196" i="1" s="1"/>
  <c r="L196" i="1" s="1"/>
  <c r="M196" i="1"/>
  <c r="J195" i="1"/>
  <c r="K195" i="1" s="1"/>
  <c r="L195" i="1" s="1"/>
  <c r="M195" i="1"/>
  <c r="J194" i="1"/>
  <c r="K194" i="1" s="1"/>
  <c r="L194" i="1" s="1"/>
  <c r="M194" i="1"/>
  <c r="J193" i="1"/>
  <c r="K193" i="1" s="1"/>
  <c r="L193" i="1" s="1"/>
  <c r="M193" i="1"/>
  <c r="J192" i="1"/>
  <c r="K192" i="1" s="1"/>
  <c r="L192" i="1" s="1"/>
  <c r="M192" i="1"/>
  <c r="J191" i="1"/>
  <c r="K191" i="1" s="1"/>
  <c r="L191" i="1" s="1"/>
  <c r="M191" i="1"/>
  <c r="J190" i="1"/>
  <c r="K190" i="1" s="1"/>
  <c r="L190" i="1" s="1"/>
  <c r="M190" i="1"/>
  <c r="J189" i="1"/>
  <c r="K189" i="1" s="1"/>
  <c r="L189" i="1" s="1"/>
  <c r="M189" i="1"/>
  <c r="J188" i="1"/>
  <c r="K188" i="1" s="1"/>
  <c r="L188" i="1" s="1"/>
  <c r="M188" i="1"/>
  <c r="J187" i="1"/>
  <c r="K187" i="1" s="1"/>
  <c r="L187" i="1" s="1"/>
  <c r="M187" i="1"/>
  <c r="J186" i="1"/>
  <c r="K186" i="1" s="1"/>
  <c r="L186" i="1" s="1"/>
  <c r="M186" i="1"/>
  <c r="J185" i="1"/>
  <c r="K185" i="1" s="1"/>
  <c r="L185" i="1" s="1"/>
  <c r="M185" i="1"/>
  <c r="J184" i="1"/>
  <c r="K184" i="1" s="1"/>
  <c r="L184" i="1" s="1"/>
  <c r="M184" i="1"/>
  <c r="J183" i="1"/>
  <c r="K183" i="1" s="1"/>
  <c r="L183" i="1" s="1"/>
  <c r="M183" i="1"/>
  <c r="J182" i="1"/>
  <c r="K182" i="1" s="1"/>
  <c r="L182" i="1" s="1"/>
  <c r="M182" i="1"/>
  <c r="J181" i="1"/>
  <c r="K181" i="1" s="1"/>
  <c r="L181" i="1" s="1"/>
  <c r="M181" i="1"/>
  <c r="J180" i="1"/>
  <c r="K180" i="1" s="1"/>
  <c r="L180" i="1" s="1"/>
  <c r="M180" i="1"/>
  <c r="J179" i="1"/>
  <c r="K179" i="1" s="1"/>
  <c r="L179" i="1" s="1"/>
  <c r="M179" i="1"/>
  <c r="J178" i="1"/>
  <c r="K178" i="1" s="1"/>
  <c r="L178" i="1" s="1"/>
  <c r="M178" i="1"/>
  <c r="J177" i="1"/>
  <c r="K177" i="1" s="1"/>
  <c r="L177" i="1" s="1"/>
  <c r="M177" i="1"/>
  <c r="J176" i="1"/>
  <c r="K176" i="1" s="1"/>
  <c r="L176" i="1" s="1"/>
  <c r="M176" i="1"/>
  <c r="J175" i="1"/>
  <c r="K175" i="1" s="1"/>
  <c r="L175" i="1" s="1"/>
  <c r="M175" i="1"/>
  <c r="J174" i="1"/>
  <c r="K174" i="1" s="1"/>
  <c r="L174" i="1" s="1"/>
  <c r="M174" i="1"/>
  <c r="J173" i="1"/>
  <c r="K173" i="1" s="1"/>
  <c r="L173" i="1" s="1"/>
  <c r="M173" i="1"/>
  <c r="J172" i="1"/>
  <c r="K172" i="1" s="1"/>
  <c r="L172" i="1" s="1"/>
  <c r="M172" i="1"/>
  <c r="J171" i="1"/>
  <c r="K171" i="1" s="1"/>
  <c r="L171" i="1" s="1"/>
  <c r="M171" i="1"/>
  <c r="J170" i="1"/>
  <c r="K170" i="1" s="1"/>
  <c r="L170" i="1" s="1"/>
  <c r="M170" i="1"/>
  <c r="J169" i="1"/>
  <c r="K169" i="1" s="1"/>
  <c r="L169" i="1" s="1"/>
  <c r="M169" i="1"/>
  <c r="J168" i="1"/>
  <c r="K168" i="1" s="1"/>
  <c r="L168" i="1" s="1"/>
  <c r="M168" i="1"/>
  <c r="J167" i="1"/>
  <c r="K167" i="1" s="1"/>
  <c r="L167" i="1" s="1"/>
  <c r="M167" i="1"/>
  <c r="J166" i="1"/>
  <c r="K166" i="1" s="1"/>
  <c r="L166" i="1" s="1"/>
  <c r="M166" i="1"/>
  <c r="J165" i="1"/>
  <c r="K165" i="1" s="1"/>
  <c r="L165" i="1" s="1"/>
  <c r="M165" i="1"/>
  <c r="J164" i="1"/>
  <c r="K164" i="1" s="1"/>
  <c r="L164" i="1" s="1"/>
  <c r="M164" i="1"/>
  <c r="J163" i="1"/>
  <c r="K163" i="1" s="1"/>
  <c r="L163" i="1" s="1"/>
  <c r="M163" i="1"/>
  <c r="J162" i="1"/>
  <c r="K162" i="1" s="1"/>
  <c r="L162" i="1" s="1"/>
  <c r="M162" i="1"/>
  <c r="J161" i="1"/>
  <c r="K161" i="1" s="1"/>
  <c r="L161" i="1" s="1"/>
  <c r="M161" i="1"/>
  <c r="J160" i="1"/>
  <c r="K160" i="1" s="1"/>
  <c r="L160" i="1" s="1"/>
  <c r="M160" i="1"/>
  <c r="J159" i="1"/>
  <c r="K159" i="1" s="1"/>
  <c r="L159" i="1" s="1"/>
  <c r="M159" i="1"/>
  <c r="J158" i="1"/>
  <c r="K158" i="1" s="1"/>
  <c r="L158" i="1" s="1"/>
  <c r="M158" i="1"/>
  <c r="J157" i="1"/>
  <c r="K157" i="1" s="1"/>
  <c r="L157" i="1" s="1"/>
  <c r="M157" i="1"/>
  <c r="J156" i="1"/>
  <c r="K156" i="1" s="1"/>
  <c r="L156" i="1" s="1"/>
  <c r="M156" i="1"/>
  <c r="J155" i="1"/>
  <c r="K155" i="1" s="1"/>
  <c r="L155" i="1" s="1"/>
  <c r="M155" i="1"/>
  <c r="J154" i="1"/>
  <c r="K154" i="1" s="1"/>
  <c r="L154" i="1" s="1"/>
  <c r="M154" i="1"/>
  <c r="J153" i="1"/>
  <c r="K153" i="1" s="1"/>
  <c r="L153" i="1" s="1"/>
  <c r="M153" i="1"/>
  <c r="J152" i="1"/>
  <c r="K152" i="1" s="1"/>
  <c r="L152" i="1" s="1"/>
  <c r="M152" i="1"/>
  <c r="J151" i="1"/>
  <c r="K151" i="1" s="1"/>
  <c r="L151" i="1" s="1"/>
  <c r="M151" i="1"/>
  <c r="J150" i="1"/>
  <c r="K150" i="1" s="1"/>
  <c r="L150" i="1" s="1"/>
  <c r="M150" i="1"/>
  <c r="J149" i="1"/>
  <c r="K149" i="1" s="1"/>
  <c r="L149" i="1" s="1"/>
  <c r="M149" i="1"/>
  <c r="J148" i="1"/>
  <c r="K148" i="1" s="1"/>
  <c r="L148" i="1" s="1"/>
  <c r="M148" i="1"/>
  <c r="J147" i="1"/>
  <c r="K147" i="1" s="1"/>
  <c r="L147" i="1" s="1"/>
  <c r="M147" i="1"/>
  <c r="J146" i="1"/>
  <c r="K146" i="1" s="1"/>
  <c r="L146" i="1" s="1"/>
  <c r="M146" i="1"/>
  <c r="J145" i="1"/>
  <c r="K145" i="1" s="1"/>
  <c r="L145" i="1" s="1"/>
  <c r="M145" i="1"/>
  <c r="J144" i="1"/>
  <c r="K144" i="1" s="1"/>
  <c r="L144" i="1" s="1"/>
  <c r="M144" i="1"/>
  <c r="J143" i="1"/>
  <c r="K143" i="1" s="1"/>
  <c r="L143" i="1" s="1"/>
  <c r="M143" i="1"/>
  <c r="J142" i="1"/>
  <c r="K142" i="1" s="1"/>
  <c r="L142" i="1" s="1"/>
  <c r="M142" i="1"/>
  <c r="J141" i="1"/>
  <c r="K141" i="1" s="1"/>
  <c r="L141" i="1" s="1"/>
  <c r="M141" i="1"/>
  <c r="J140" i="1"/>
  <c r="K140" i="1" s="1"/>
  <c r="L140" i="1" s="1"/>
  <c r="M140" i="1"/>
  <c r="J139" i="1"/>
  <c r="K139" i="1" s="1"/>
  <c r="L139" i="1" s="1"/>
  <c r="M139" i="1"/>
  <c r="J138" i="1"/>
  <c r="K138" i="1" s="1"/>
  <c r="L138" i="1" s="1"/>
  <c r="M138" i="1"/>
  <c r="J137" i="1"/>
  <c r="K137" i="1" s="1"/>
  <c r="L137" i="1" s="1"/>
  <c r="M137" i="1"/>
  <c r="J136" i="1"/>
  <c r="K136" i="1" s="1"/>
  <c r="L136" i="1" s="1"/>
  <c r="M136" i="1"/>
  <c r="J135" i="1"/>
  <c r="K135" i="1" s="1"/>
  <c r="L135" i="1" s="1"/>
  <c r="M135" i="1"/>
  <c r="J134" i="1"/>
  <c r="K134" i="1" s="1"/>
  <c r="L134" i="1" s="1"/>
  <c r="M134" i="1"/>
  <c r="J133" i="1"/>
  <c r="K133" i="1" s="1"/>
  <c r="L133" i="1" s="1"/>
  <c r="M133" i="1"/>
  <c r="J132" i="1"/>
  <c r="K132" i="1" s="1"/>
  <c r="L132" i="1" s="1"/>
  <c r="M132" i="1"/>
  <c r="J131" i="1"/>
  <c r="K131" i="1" s="1"/>
  <c r="L131" i="1" s="1"/>
  <c r="M131" i="1"/>
  <c r="J130" i="1"/>
  <c r="K130" i="1" s="1"/>
  <c r="L130" i="1" s="1"/>
  <c r="M130" i="1"/>
  <c r="J129" i="1"/>
  <c r="K129" i="1" s="1"/>
  <c r="L129" i="1" s="1"/>
  <c r="M129" i="1"/>
  <c r="J128" i="1"/>
  <c r="K128" i="1" s="1"/>
  <c r="L128" i="1" s="1"/>
  <c r="M128" i="1"/>
  <c r="J127" i="1"/>
  <c r="K127" i="1" s="1"/>
  <c r="L127" i="1" s="1"/>
  <c r="M127" i="1"/>
  <c r="J126" i="1"/>
  <c r="K126" i="1" s="1"/>
  <c r="L126" i="1" s="1"/>
  <c r="M126" i="1"/>
  <c r="J125" i="1"/>
  <c r="K125" i="1" s="1"/>
  <c r="L125" i="1" s="1"/>
  <c r="M125" i="1"/>
  <c r="J124" i="1"/>
  <c r="K124" i="1" s="1"/>
  <c r="L124" i="1" s="1"/>
  <c r="M124" i="1"/>
  <c r="J123" i="1"/>
  <c r="K123" i="1" s="1"/>
  <c r="L123" i="1" s="1"/>
  <c r="M123" i="1"/>
  <c r="J122" i="1"/>
  <c r="K122" i="1" s="1"/>
  <c r="L122" i="1" s="1"/>
  <c r="M122" i="1"/>
  <c r="J121" i="1"/>
  <c r="K121" i="1" s="1"/>
  <c r="L121" i="1" s="1"/>
  <c r="M121" i="1"/>
  <c r="J120" i="1"/>
  <c r="K120" i="1" s="1"/>
  <c r="L120" i="1" s="1"/>
  <c r="M120" i="1"/>
  <c r="J119" i="1"/>
  <c r="K119" i="1" s="1"/>
  <c r="L119" i="1" s="1"/>
  <c r="M119" i="1"/>
  <c r="J118" i="1"/>
  <c r="K118" i="1" s="1"/>
  <c r="L118" i="1" s="1"/>
  <c r="M118" i="1"/>
  <c r="J117" i="1"/>
  <c r="K117" i="1" s="1"/>
  <c r="L117" i="1" s="1"/>
  <c r="M117" i="1"/>
  <c r="J116" i="1"/>
  <c r="K116" i="1" s="1"/>
  <c r="L116" i="1" s="1"/>
  <c r="M116" i="1"/>
  <c r="J115" i="1"/>
  <c r="K115" i="1" s="1"/>
  <c r="L115" i="1" s="1"/>
  <c r="M115" i="1"/>
  <c r="J114" i="1"/>
  <c r="K114" i="1" s="1"/>
  <c r="L114" i="1" s="1"/>
  <c r="M114" i="1"/>
  <c r="J113" i="1"/>
  <c r="K113" i="1" s="1"/>
  <c r="L113" i="1" s="1"/>
  <c r="M113" i="1"/>
  <c r="J112" i="1"/>
  <c r="K112" i="1" s="1"/>
  <c r="L112" i="1" s="1"/>
  <c r="M112" i="1"/>
  <c r="J111" i="1"/>
  <c r="K111" i="1" s="1"/>
  <c r="L111" i="1" s="1"/>
  <c r="M111" i="1"/>
  <c r="J110" i="1"/>
  <c r="K110" i="1" s="1"/>
  <c r="L110" i="1" s="1"/>
  <c r="M110" i="1"/>
  <c r="J109" i="1"/>
  <c r="K109" i="1" s="1"/>
  <c r="L109" i="1" s="1"/>
  <c r="M109" i="1"/>
  <c r="J108" i="1"/>
  <c r="K108" i="1" s="1"/>
  <c r="L108" i="1" s="1"/>
  <c r="M108" i="1"/>
  <c r="J107" i="1"/>
  <c r="K107" i="1" s="1"/>
  <c r="L107" i="1" s="1"/>
  <c r="M107" i="1"/>
  <c r="J106" i="1"/>
  <c r="K106" i="1" s="1"/>
  <c r="L106" i="1" s="1"/>
  <c r="M106" i="1"/>
  <c r="J105" i="1"/>
  <c r="K105" i="1" s="1"/>
  <c r="L105" i="1" s="1"/>
  <c r="M105" i="1"/>
  <c r="J104" i="1"/>
  <c r="K104" i="1" s="1"/>
  <c r="L104" i="1" s="1"/>
  <c r="M104" i="1"/>
  <c r="J103" i="1"/>
  <c r="K103" i="1" s="1"/>
  <c r="L103" i="1" s="1"/>
  <c r="M103" i="1"/>
  <c r="J102" i="1"/>
  <c r="K102" i="1" s="1"/>
  <c r="L102" i="1" s="1"/>
  <c r="M102" i="1"/>
  <c r="J101" i="1"/>
  <c r="K101" i="1" s="1"/>
  <c r="L101" i="1" s="1"/>
  <c r="M101" i="1"/>
  <c r="J100" i="1"/>
  <c r="K100" i="1" s="1"/>
  <c r="L100" i="1" s="1"/>
  <c r="M100" i="1"/>
  <c r="J99" i="1"/>
  <c r="K99" i="1" s="1"/>
  <c r="L99" i="1" s="1"/>
  <c r="M99" i="1"/>
  <c r="J98" i="1"/>
  <c r="K98" i="1" s="1"/>
  <c r="L98" i="1" s="1"/>
  <c r="M98" i="1"/>
  <c r="J97" i="1"/>
  <c r="K97" i="1" s="1"/>
  <c r="L97" i="1" s="1"/>
  <c r="M97" i="1"/>
  <c r="J96" i="1"/>
  <c r="K96" i="1" s="1"/>
  <c r="L96" i="1" s="1"/>
  <c r="M96" i="1"/>
  <c r="J95" i="1"/>
  <c r="K95" i="1" s="1"/>
  <c r="L95" i="1" s="1"/>
  <c r="M95" i="1"/>
  <c r="J94" i="1"/>
  <c r="K94" i="1" s="1"/>
  <c r="L94" i="1" s="1"/>
  <c r="M94" i="1"/>
  <c r="J93" i="1"/>
  <c r="K93" i="1" s="1"/>
  <c r="L93" i="1" s="1"/>
  <c r="M93" i="1"/>
  <c r="J92" i="1"/>
  <c r="K92" i="1" s="1"/>
  <c r="L92" i="1" s="1"/>
  <c r="M92" i="1"/>
  <c r="J91" i="1"/>
  <c r="K91" i="1" s="1"/>
  <c r="L91" i="1" s="1"/>
  <c r="M91" i="1"/>
  <c r="J90" i="1"/>
  <c r="K90" i="1" s="1"/>
  <c r="L90" i="1" s="1"/>
  <c r="M90" i="1"/>
  <c r="J89" i="1"/>
  <c r="K89" i="1" s="1"/>
  <c r="L89" i="1" s="1"/>
  <c r="M89" i="1"/>
  <c r="J88" i="1"/>
  <c r="K88" i="1" s="1"/>
  <c r="L88" i="1" s="1"/>
  <c r="M88" i="1"/>
  <c r="J87" i="1"/>
  <c r="K87" i="1" s="1"/>
  <c r="L87" i="1" s="1"/>
  <c r="M87" i="1"/>
  <c r="J86" i="1"/>
  <c r="K86" i="1" s="1"/>
  <c r="L86" i="1" s="1"/>
  <c r="M86" i="1"/>
  <c r="J85" i="1"/>
  <c r="K85" i="1" s="1"/>
  <c r="L85" i="1" s="1"/>
  <c r="M85" i="1"/>
  <c r="J84" i="1"/>
  <c r="K84" i="1" s="1"/>
  <c r="L84" i="1" s="1"/>
  <c r="M84" i="1"/>
  <c r="J83" i="1"/>
  <c r="K83" i="1" s="1"/>
  <c r="L83" i="1" s="1"/>
  <c r="M83" i="1"/>
  <c r="J82" i="1"/>
  <c r="K82" i="1" s="1"/>
  <c r="L82" i="1" s="1"/>
  <c r="M82" i="1"/>
  <c r="J81" i="1"/>
  <c r="K81" i="1" s="1"/>
  <c r="L81" i="1" s="1"/>
  <c r="M81" i="1"/>
  <c r="J80" i="1"/>
  <c r="K80" i="1" s="1"/>
  <c r="L80" i="1" s="1"/>
  <c r="M80" i="1"/>
  <c r="J79" i="1"/>
  <c r="K79" i="1" s="1"/>
  <c r="L79" i="1" s="1"/>
  <c r="M79" i="1"/>
  <c r="J78" i="1"/>
  <c r="K78" i="1" s="1"/>
  <c r="L78" i="1" s="1"/>
  <c r="M78" i="1"/>
  <c r="J77" i="1"/>
  <c r="K77" i="1" s="1"/>
  <c r="L77" i="1" s="1"/>
  <c r="M77" i="1"/>
  <c r="J76" i="1"/>
  <c r="K76" i="1" s="1"/>
  <c r="L76" i="1" s="1"/>
  <c r="M76" i="1"/>
  <c r="J75" i="1"/>
  <c r="K75" i="1" s="1"/>
  <c r="L75" i="1" s="1"/>
  <c r="M75" i="1"/>
  <c r="J74" i="1"/>
  <c r="K74" i="1" s="1"/>
  <c r="L74" i="1" s="1"/>
  <c r="M74" i="1"/>
  <c r="J73" i="1"/>
  <c r="K73" i="1" s="1"/>
  <c r="L73" i="1" s="1"/>
  <c r="M73" i="1"/>
  <c r="J72" i="1"/>
  <c r="K72" i="1" s="1"/>
  <c r="L72" i="1" s="1"/>
  <c r="M72" i="1"/>
  <c r="J71" i="1"/>
  <c r="K71" i="1" s="1"/>
  <c r="L71" i="1" s="1"/>
  <c r="M71" i="1"/>
  <c r="J70" i="1"/>
  <c r="K70" i="1" s="1"/>
  <c r="L70" i="1" s="1"/>
  <c r="M70" i="1"/>
  <c r="J69" i="1"/>
  <c r="K69" i="1" s="1"/>
  <c r="L69" i="1" s="1"/>
  <c r="M69" i="1"/>
  <c r="J68" i="1"/>
  <c r="K68" i="1" s="1"/>
  <c r="L68" i="1" s="1"/>
  <c r="M68" i="1"/>
  <c r="J67" i="1"/>
  <c r="K67" i="1" s="1"/>
  <c r="L67" i="1" s="1"/>
  <c r="M67" i="1"/>
  <c r="J66" i="1"/>
  <c r="K66" i="1" s="1"/>
  <c r="L66" i="1" s="1"/>
  <c r="M66" i="1"/>
  <c r="J65" i="1"/>
  <c r="K65" i="1" s="1"/>
  <c r="L65" i="1" s="1"/>
  <c r="M65" i="1"/>
  <c r="J64" i="1"/>
  <c r="K64" i="1" s="1"/>
  <c r="L64" i="1" s="1"/>
  <c r="M64" i="1"/>
  <c r="J63" i="1"/>
  <c r="K63" i="1" s="1"/>
  <c r="L63" i="1" s="1"/>
  <c r="M63" i="1"/>
  <c r="J62" i="1"/>
  <c r="K62" i="1" s="1"/>
  <c r="L62" i="1" s="1"/>
  <c r="M62" i="1"/>
  <c r="J61" i="1"/>
  <c r="K61" i="1" s="1"/>
  <c r="L61" i="1" s="1"/>
  <c r="M61" i="1"/>
  <c r="J60" i="1"/>
  <c r="K60" i="1" s="1"/>
  <c r="L60" i="1" s="1"/>
  <c r="M60" i="1"/>
  <c r="J59" i="1"/>
  <c r="K59" i="1" s="1"/>
  <c r="L59" i="1" s="1"/>
  <c r="M59" i="1"/>
  <c r="J58" i="1"/>
  <c r="K58" i="1" s="1"/>
  <c r="L58" i="1" s="1"/>
  <c r="M58" i="1"/>
  <c r="J57" i="1"/>
  <c r="K57" i="1" s="1"/>
  <c r="L57" i="1" s="1"/>
  <c r="M57" i="1"/>
  <c r="J56" i="1"/>
  <c r="K56" i="1" s="1"/>
  <c r="L56" i="1" s="1"/>
  <c r="M56" i="1"/>
  <c r="J55" i="1"/>
  <c r="K55" i="1" s="1"/>
  <c r="L55" i="1" s="1"/>
  <c r="M55" i="1"/>
  <c r="J54" i="1"/>
  <c r="K54" i="1" s="1"/>
  <c r="L54" i="1" s="1"/>
  <c r="M54" i="1"/>
  <c r="J53" i="1"/>
  <c r="K53" i="1" s="1"/>
  <c r="L53" i="1" s="1"/>
  <c r="M53" i="1"/>
  <c r="J52" i="1"/>
  <c r="K52" i="1" s="1"/>
  <c r="L52" i="1" s="1"/>
  <c r="M52" i="1"/>
  <c r="J51" i="1"/>
  <c r="K51" i="1" s="1"/>
  <c r="L51" i="1" s="1"/>
  <c r="M51" i="1"/>
  <c r="J50" i="1"/>
  <c r="K50" i="1" s="1"/>
  <c r="L50" i="1" s="1"/>
  <c r="M50" i="1"/>
  <c r="J49" i="1"/>
  <c r="K49" i="1" s="1"/>
  <c r="L49" i="1" s="1"/>
  <c r="M49" i="1"/>
  <c r="J48" i="1"/>
  <c r="K48" i="1" s="1"/>
  <c r="L48" i="1" s="1"/>
  <c r="M48" i="1"/>
  <c r="J47" i="1"/>
  <c r="K47" i="1" s="1"/>
  <c r="L47" i="1" s="1"/>
  <c r="M47" i="1"/>
  <c r="J46" i="1"/>
  <c r="K46" i="1" s="1"/>
  <c r="L46" i="1" s="1"/>
  <c r="M46" i="1"/>
  <c r="J45" i="1"/>
  <c r="K45" i="1" s="1"/>
  <c r="L45" i="1" s="1"/>
  <c r="M45" i="1"/>
  <c r="J44" i="1"/>
  <c r="K44" i="1" s="1"/>
  <c r="L44" i="1" s="1"/>
  <c r="M44" i="1"/>
  <c r="J43" i="1"/>
  <c r="K43" i="1" s="1"/>
  <c r="L43" i="1" s="1"/>
  <c r="M43" i="1"/>
  <c r="J42" i="1"/>
  <c r="K42" i="1" s="1"/>
  <c r="L42" i="1" s="1"/>
  <c r="M42" i="1"/>
  <c r="J41" i="1"/>
  <c r="K41" i="1" s="1"/>
  <c r="L41" i="1" s="1"/>
  <c r="M41" i="1"/>
  <c r="J40" i="1"/>
  <c r="K40" i="1" s="1"/>
  <c r="L40" i="1" s="1"/>
  <c r="M40" i="1"/>
  <c r="J39" i="1"/>
  <c r="K39" i="1" s="1"/>
  <c r="L39" i="1" s="1"/>
  <c r="M39" i="1"/>
  <c r="J38" i="1"/>
  <c r="K38" i="1" s="1"/>
  <c r="L38" i="1" s="1"/>
  <c r="M38" i="1"/>
  <c r="J37" i="1"/>
  <c r="K37" i="1" s="1"/>
  <c r="L37" i="1" s="1"/>
  <c r="M37" i="1"/>
  <c r="J36" i="1"/>
  <c r="K36" i="1" s="1"/>
  <c r="L36" i="1" s="1"/>
  <c r="M36" i="1"/>
  <c r="J35" i="1"/>
  <c r="K35" i="1" s="1"/>
  <c r="L35" i="1" s="1"/>
  <c r="M35" i="1"/>
  <c r="J34" i="1"/>
  <c r="K34" i="1" s="1"/>
  <c r="L34" i="1" s="1"/>
  <c r="M34" i="1"/>
  <c r="J33" i="1"/>
  <c r="K33" i="1" s="1"/>
  <c r="L33" i="1" s="1"/>
  <c r="M33" i="1"/>
  <c r="J32" i="1"/>
  <c r="K32" i="1" s="1"/>
  <c r="L32" i="1" s="1"/>
  <c r="M32" i="1"/>
  <c r="J31" i="1"/>
  <c r="K31" i="1" s="1"/>
  <c r="L31" i="1" s="1"/>
  <c r="M31" i="1"/>
  <c r="J30" i="1"/>
  <c r="K30" i="1" s="1"/>
  <c r="L30" i="1" s="1"/>
  <c r="M30" i="1"/>
  <c r="J29" i="1"/>
  <c r="K29" i="1" s="1"/>
  <c r="L29" i="1" s="1"/>
  <c r="M29" i="1"/>
  <c r="J28" i="1"/>
  <c r="K28" i="1" s="1"/>
  <c r="L28" i="1" s="1"/>
  <c r="M28" i="1"/>
  <c r="J27" i="1"/>
  <c r="K27" i="1" s="1"/>
  <c r="L27" i="1" s="1"/>
  <c r="M27" i="1"/>
  <c r="J26" i="1"/>
  <c r="K26" i="1" s="1"/>
  <c r="L26" i="1" s="1"/>
  <c r="M26" i="1"/>
  <c r="J25" i="1"/>
  <c r="K25" i="1" s="1"/>
  <c r="L25" i="1" s="1"/>
  <c r="M25" i="1"/>
  <c r="J24" i="1"/>
  <c r="K24" i="1" s="1"/>
  <c r="L24" i="1" s="1"/>
  <c r="M24" i="1"/>
  <c r="J23" i="1"/>
  <c r="K23" i="1" s="1"/>
  <c r="L23" i="1" s="1"/>
  <c r="M23" i="1"/>
  <c r="J22" i="1"/>
  <c r="K22" i="1" s="1"/>
  <c r="L22" i="1" s="1"/>
  <c r="M22" i="1"/>
  <c r="J21" i="1"/>
  <c r="K21" i="1" s="1"/>
  <c r="L21" i="1" s="1"/>
  <c r="M21" i="1"/>
  <c r="J20" i="1"/>
  <c r="K20" i="1" s="1"/>
  <c r="L20" i="1" s="1"/>
  <c r="M20" i="1"/>
  <c r="J19" i="1"/>
  <c r="K19" i="1" s="1"/>
  <c r="L19" i="1" s="1"/>
  <c r="M19" i="1"/>
  <c r="J18" i="1"/>
  <c r="K18" i="1" s="1"/>
  <c r="L18" i="1" s="1"/>
  <c r="M18" i="1"/>
  <c r="J17" i="1"/>
  <c r="K17" i="1" s="1"/>
  <c r="L17" i="1" s="1"/>
  <c r="M17" i="1"/>
  <c r="J16" i="1"/>
  <c r="K16" i="1" s="1"/>
  <c r="L16" i="1" s="1"/>
  <c r="M16" i="1"/>
  <c r="J15" i="1"/>
  <c r="K15" i="1" s="1"/>
  <c r="L15" i="1" s="1"/>
  <c r="M15" i="1"/>
  <c r="J14" i="1"/>
  <c r="K14" i="1" s="1"/>
  <c r="L14" i="1" s="1"/>
  <c r="M14" i="1"/>
  <c r="J13" i="1"/>
  <c r="K13" i="1" s="1"/>
  <c r="L13" i="1" s="1"/>
  <c r="M13" i="1"/>
  <c r="J12" i="1"/>
  <c r="K12" i="1" s="1"/>
  <c r="L12" i="1" s="1"/>
  <c r="M12" i="1"/>
  <c r="J11" i="1"/>
  <c r="K11" i="1" s="1"/>
  <c r="L11" i="1" s="1"/>
  <c r="M11" i="1"/>
  <c r="J10" i="1"/>
  <c r="K10" i="1" s="1"/>
  <c r="L10" i="1" s="1"/>
  <c r="M10" i="1"/>
  <c r="J9" i="1"/>
  <c r="K9" i="1" s="1"/>
  <c r="L9" i="1" s="1"/>
  <c r="M9" i="1"/>
  <c r="J8" i="1"/>
  <c r="K8" i="1" s="1"/>
  <c r="L8" i="1" s="1"/>
  <c r="M8" i="1"/>
  <c r="J7" i="1"/>
  <c r="K7" i="1" s="1"/>
  <c r="L7" i="1" s="1"/>
  <c r="M7" i="1"/>
  <c r="J6" i="1"/>
  <c r="K6" i="1" s="1"/>
  <c r="L6" i="1" s="1"/>
  <c r="M6" i="1"/>
  <c r="J5" i="1"/>
  <c r="K5" i="1" s="1"/>
  <c r="L5" i="1" s="1"/>
  <c r="M5" i="1"/>
  <c r="J4" i="1"/>
  <c r="K4" i="1" s="1"/>
  <c r="L4" i="1" s="1"/>
  <c r="M4" i="1"/>
  <c r="J3" i="1"/>
  <c r="K3" i="1" s="1"/>
  <c r="L3" i="1" s="1"/>
  <c r="M3" i="1"/>
  <c r="J2" i="1"/>
  <c r="K2" i="1" s="1"/>
  <c r="L2" i="1" s="1"/>
  <c r="M2" i="1"/>
  <c r="K186" i="7" l="1"/>
  <c r="L186" i="7" s="1"/>
  <c r="M186" i="7" s="1"/>
  <c r="K187" i="7"/>
  <c r="L187" i="7" s="1"/>
  <c r="M187" i="7" s="1"/>
  <c r="K188" i="7"/>
  <c r="L188" i="7" s="1"/>
  <c r="M188" i="7" s="1"/>
  <c r="K173" i="7"/>
  <c r="L173" i="7" s="1"/>
  <c r="M173" i="7" s="1"/>
  <c r="K167" i="7"/>
  <c r="L167" i="7" s="1"/>
  <c r="M167" i="7" s="1"/>
  <c r="K168" i="7"/>
  <c r="L168" i="7" s="1"/>
  <c r="M168" i="7" s="1"/>
  <c r="K162" i="7"/>
  <c r="L162" i="7" s="1"/>
  <c r="M162" i="7" s="1"/>
  <c r="K163" i="7"/>
  <c r="L163" i="7" s="1"/>
  <c r="M163" i="7" s="1"/>
  <c r="K147" i="7"/>
  <c r="L147" i="7" s="1"/>
  <c r="M147" i="7" s="1"/>
  <c r="K148" i="7"/>
  <c r="L148" i="7" s="1"/>
  <c r="M148" i="7" s="1"/>
  <c r="K144" i="7"/>
  <c r="L144" i="7" s="1"/>
  <c r="M144" i="7" s="1"/>
  <c r="K138" i="7"/>
  <c r="L138" i="7"/>
  <c r="M138" i="7"/>
  <c r="K126" i="7"/>
  <c r="L126" i="7"/>
  <c r="M126" i="7" s="1"/>
  <c r="K127" i="7"/>
  <c r="L127" i="7" s="1"/>
  <c r="M127" i="7" s="1"/>
  <c r="K128" i="7"/>
  <c r="L128" i="7" s="1"/>
  <c r="M128" i="7" s="1"/>
  <c r="K114" i="7"/>
  <c r="L114" i="7"/>
  <c r="M114" i="7" s="1"/>
  <c r="K115" i="7"/>
  <c r="L115" i="7"/>
  <c r="M115" i="7" s="1"/>
  <c r="K116" i="7"/>
  <c r="L116" i="7" s="1"/>
  <c r="M116" i="7" s="1"/>
  <c r="K117" i="7"/>
  <c r="L117" i="7"/>
  <c r="M117" i="7" s="1"/>
  <c r="K110" i="7"/>
  <c r="L110" i="7" s="1"/>
  <c r="M110" i="7" s="1"/>
  <c r="K108" i="7"/>
  <c r="L108" i="7" s="1"/>
  <c r="M108" i="7" s="1"/>
  <c r="K106" i="7"/>
  <c r="L106" i="7" s="1"/>
  <c r="M106" i="7" s="1"/>
  <c r="K97" i="7"/>
  <c r="L97" i="7"/>
  <c r="M97" i="7" s="1"/>
  <c r="K91" i="7"/>
  <c r="L91" i="7"/>
  <c r="M91" i="7"/>
  <c r="K89" i="7"/>
  <c r="L89" i="7" s="1"/>
  <c r="M89" i="7" s="1"/>
  <c r="K83" i="7"/>
  <c r="L83" i="7" s="1"/>
  <c r="M83" i="7" s="1"/>
  <c r="K65" i="7"/>
  <c r="L65" i="7" s="1"/>
  <c r="M65" i="7" s="1"/>
  <c r="K66" i="7"/>
  <c r="L66" i="7"/>
  <c r="M66" i="7" s="1"/>
  <c r="K67" i="7"/>
  <c r="L67" i="7" s="1"/>
  <c r="M67" i="7" s="1"/>
  <c r="K63" i="7"/>
  <c r="L63" i="7" s="1"/>
  <c r="M63" i="7" s="1"/>
  <c r="K51" i="7"/>
  <c r="L51" i="7"/>
  <c r="M51" i="7" s="1"/>
  <c r="K41" i="7"/>
  <c r="L41" i="7" s="1"/>
  <c r="M41" i="7" s="1"/>
  <c r="K18" i="7"/>
  <c r="L18" i="7"/>
  <c r="M18" i="7"/>
  <c r="K19" i="7"/>
  <c r="L19" i="7" s="1"/>
  <c r="M19" i="7" s="1"/>
  <c r="K20" i="7"/>
  <c r="L20" i="7"/>
  <c r="M20" i="7" s="1"/>
  <c r="K21" i="7"/>
  <c r="L21" i="7" s="1"/>
  <c r="M21" i="7" s="1"/>
  <c r="K22" i="7"/>
  <c r="L22" i="7" s="1"/>
  <c r="M22" i="7" s="1"/>
  <c r="K23" i="7"/>
  <c r="L23" i="7" s="1"/>
  <c r="M23" i="7" s="1"/>
  <c r="K24" i="7"/>
  <c r="L24" i="7" s="1"/>
  <c r="M24" i="7" s="1"/>
  <c r="K25" i="7"/>
  <c r="L25" i="7" s="1"/>
  <c r="M25" i="7" s="1"/>
  <c r="K26" i="7"/>
  <c r="L26" i="7" s="1"/>
  <c r="M26" i="7" s="1"/>
  <c r="K27" i="7"/>
  <c r="L27" i="7" s="1"/>
  <c r="M27" i="7" s="1"/>
  <c r="K28" i="7"/>
  <c r="L28" i="7" s="1"/>
  <c r="M28" i="7" s="1"/>
  <c r="K29" i="7"/>
  <c r="L29" i="7" s="1"/>
  <c r="M29" i="7" s="1"/>
  <c r="K30" i="7"/>
  <c r="L30" i="7" s="1"/>
  <c r="M30" i="7" s="1"/>
  <c r="K31" i="7"/>
  <c r="L31" i="7" s="1"/>
  <c r="M31" i="7" s="1"/>
  <c r="K32" i="7"/>
  <c r="L32" i="7" s="1"/>
  <c r="M32" i="7" s="1"/>
  <c r="K33" i="7"/>
  <c r="L33" i="7" s="1"/>
  <c r="M33" i="7" s="1"/>
  <c r="K34" i="7"/>
  <c r="L34" i="7" s="1"/>
  <c r="M34" i="7" s="1"/>
  <c r="K35" i="7"/>
  <c r="L35" i="7" s="1"/>
  <c r="M35" i="7" s="1"/>
  <c r="K36" i="7"/>
  <c r="L36" i="7" s="1"/>
  <c r="M36" i="7" s="1"/>
  <c r="K37" i="7"/>
  <c r="L37" i="7" s="1"/>
  <c r="M37" i="7" s="1"/>
  <c r="K38" i="7"/>
  <c r="L38" i="7" s="1"/>
  <c r="M38" i="7" s="1"/>
  <c r="K39" i="7"/>
  <c r="L39" i="7" s="1"/>
  <c r="M39" i="7" s="1"/>
  <c r="K40" i="7"/>
  <c r="L40" i="7" s="1"/>
  <c r="M40" i="7" s="1"/>
  <c r="K42" i="7"/>
  <c r="L42" i="7" s="1"/>
  <c r="M42" i="7" s="1"/>
  <c r="K43" i="7"/>
  <c r="L43" i="7" s="1"/>
  <c r="M43" i="7" s="1"/>
  <c r="K44" i="7"/>
  <c r="L44" i="7" s="1"/>
  <c r="M44" i="7" s="1"/>
  <c r="K45" i="7"/>
  <c r="L45" i="7" s="1"/>
  <c r="M45" i="7" s="1"/>
  <c r="K46" i="7"/>
  <c r="L46" i="7" s="1"/>
  <c r="M46" i="7" s="1"/>
  <c r="K47" i="7"/>
  <c r="L47" i="7" s="1"/>
  <c r="M47" i="7" s="1"/>
  <c r="K48" i="7"/>
  <c r="L48" i="7" s="1"/>
  <c r="M48" i="7" s="1"/>
  <c r="K49" i="7"/>
  <c r="L49" i="7" s="1"/>
  <c r="M49" i="7" s="1"/>
  <c r="K50" i="7"/>
  <c r="L50" i="7" s="1"/>
  <c r="M50" i="7" s="1"/>
  <c r="K52" i="7"/>
  <c r="L52" i="7" s="1"/>
  <c r="M52" i="7" s="1"/>
  <c r="K53" i="7"/>
  <c r="L53" i="7" s="1"/>
  <c r="M53" i="7" s="1"/>
  <c r="K54" i="7"/>
  <c r="L54" i="7" s="1"/>
  <c r="M54" i="7" s="1"/>
  <c r="K55" i="7"/>
  <c r="L55" i="7" s="1"/>
  <c r="M55" i="7" s="1"/>
  <c r="K56" i="7"/>
  <c r="L56" i="7" s="1"/>
  <c r="M56" i="7" s="1"/>
  <c r="K57" i="7"/>
  <c r="L57" i="7" s="1"/>
  <c r="M57" i="7" s="1"/>
  <c r="K58" i="7"/>
  <c r="L58" i="7" s="1"/>
  <c r="M58" i="7" s="1"/>
  <c r="K59" i="7"/>
  <c r="L59" i="7" s="1"/>
  <c r="M59" i="7" s="1"/>
  <c r="K60" i="7"/>
  <c r="L60" i="7" s="1"/>
  <c r="M60" i="7" s="1"/>
  <c r="K61" i="7"/>
  <c r="L61" i="7" s="1"/>
  <c r="M61" i="7" s="1"/>
  <c r="K62" i="7"/>
  <c r="L62" i="7" s="1"/>
  <c r="M62" i="7" s="1"/>
  <c r="K64" i="7"/>
  <c r="L64" i="7" s="1"/>
  <c r="M64" i="7" s="1"/>
  <c r="K68" i="7"/>
  <c r="L68" i="7"/>
  <c r="M68" i="7" s="1"/>
  <c r="K69" i="7"/>
  <c r="L69" i="7" s="1"/>
  <c r="M69" i="7" s="1"/>
  <c r="K70" i="7"/>
  <c r="L70" i="7" s="1"/>
  <c r="M70" i="7" s="1"/>
  <c r="K71" i="7"/>
  <c r="L71" i="7" s="1"/>
  <c r="M71" i="7" s="1"/>
  <c r="K72" i="7"/>
  <c r="L72" i="7" s="1"/>
  <c r="M72" i="7" s="1"/>
  <c r="K73" i="7"/>
  <c r="L73" i="7" s="1"/>
  <c r="M73" i="7" s="1"/>
  <c r="K74" i="7"/>
  <c r="L74" i="7" s="1"/>
  <c r="M74" i="7" s="1"/>
  <c r="K75" i="7"/>
  <c r="L75" i="7" s="1"/>
  <c r="M75" i="7" s="1"/>
  <c r="K76" i="7"/>
  <c r="L76" i="7" s="1"/>
  <c r="M76" i="7" s="1"/>
  <c r="K77" i="7"/>
  <c r="L77" i="7" s="1"/>
  <c r="M77" i="7" s="1"/>
  <c r="K78" i="7"/>
  <c r="L78" i="7" s="1"/>
  <c r="M78" i="7" s="1"/>
  <c r="K79" i="7"/>
  <c r="L79" i="7" s="1"/>
  <c r="M79" i="7" s="1"/>
  <c r="K80" i="7"/>
  <c r="L80" i="7" s="1"/>
  <c r="M80" i="7" s="1"/>
  <c r="K81" i="7"/>
  <c r="L81" i="7" s="1"/>
  <c r="M81" i="7" s="1"/>
  <c r="K82" i="7"/>
  <c r="L82" i="7" s="1"/>
  <c r="M82" i="7" s="1"/>
  <c r="K84" i="7"/>
  <c r="L84" i="7" s="1"/>
  <c r="M84" i="7" s="1"/>
  <c r="K85" i="7"/>
  <c r="L85" i="7" s="1"/>
  <c r="M85" i="7" s="1"/>
  <c r="K86" i="7"/>
  <c r="L86" i="7" s="1"/>
  <c r="M86" i="7" s="1"/>
  <c r="K87" i="7"/>
  <c r="L87" i="7" s="1"/>
  <c r="M87" i="7" s="1"/>
  <c r="K88" i="7"/>
  <c r="L88" i="7" s="1"/>
  <c r="M88" i="7" s="1"/>
  <c r="K90" i="7"/>
  <c r="L90" i="7" s="1"/>
  <c r="M90" i="7" s="1"/>
  <c r="K92" i="7"/>
  <c r="L92" i="7" s="1"/>
  <c r="M92" i="7" s="1"/>
  <c r="K93" i="7"/>
  <c r="L93" i="7" s="1"/>
  <c r="M93" i="7" s="1"/>
  <c r="K94" i="7"/>
  <c r="L94" i="7" s="1"/>
  <c r="M94" i="7" s="1"/>
  <c r="K95" i="7"/>
  <c r="L95" i="7" s="1"/>
  <c r="M95" i="7" s="1"/>
  <c r="K96" i="7"/>
  <c r="L96" i="7" s="1"/>
  <c r="M96" i="7" s="1"/>
  <c r="K98" i="7"/>
  <c r="L98" i="7" s="1"/>
  <c r="M98" i="7" s="1"/>
  <c r="K99" i="7"/>
  <c r="L99" i="7" s="1"/>
  <c r="M99" i="7" s="1"/>
  <c r="K100" i="7"/>
  <c r="L100" i="7" s="1"/>
  <c r="M100" i="7" s="1"/>
  <c r="K101" i="7"/>
  <c r="L101" i="7" s="1"/>
  <c r="M101" i="7" s="1"/>
  <c r="K102" i="7"/>
  <c r="L102" i="7" s="1"/>
  <c r="M102" i="7" s="1"/>
  <c r="K103" i="7"/>
  <c r="L103" i="7" s="1"/>
  <c r="M103" i="7" s="1"/>
  <c r="K104" i="7"/>
  <c r="L104" i="7"/>
  <c r="M104" i="7" s="1"/>
  <c r="K105" i="7"/>
  <c r="L105" i="7" s="1"/>
  <c r="M105" i="7" s="1"/>
  <c r="K107" i="7"/>
  <c r="L107" i="7" s="1"/>
  <c r="M107" i="7" s="1"/>
  <c r="K109" i="7"/>
  <c r="L109" i="7" s="1"/>
  <c r="M109" i="7" s="1"/>
  <c r="K111" i="7"/>
  <c r="L111" i="7" s="1"/>
  <c r="M111" i="7" s="1"/>
  <c r="K112" i="7"/>
  <c r="L112" i="7" s="1"/>
  <c r="M112" i="7" s="1"/>
  <c r="K113" i="7"/>
  <c r="L113" i="7" s="1"/>
  <c r="M113" i="7" s="1"/>
  <c r="K118" i="7"/>
  <c r="L118" i="7" s="1"/>
  <c r="M118" i="7" s="1"/>
  <c r="K119" i="7"/>
  <c r="L119" i="7" s="1"/>
  <c r="M119" i="7" s="1"/>
  <c r="K120" i="7"/>
  <c r="L120" i="7" s="1"/>
  <c r="M120" i="7" s="1"/>
  <c r="K121" i="7"/>
  <c r="L121" i="7" s="1"/>
  <c r="M121" i="7" s="1"/>
  <c r="K122" i="7"/>
  <c r="L122" i="7" s="1"/>
  <c r="M122" i="7" s="1"/>
  <c r="K123" i="7"/>
  <c r="L123" i="7" s="1"/>
  <c r="M123" i="7" s="1"/>
  <c r="K124" i="7"/>
  <c r="L124" i="7"/>
  <c r="M124" i="7" s="1"/>
  <c r="K125" i="7"/>
  <c r="L125" i="7" s="1"/>
  <c r="M125" i="7" s="1"/>
  <c r="K129" i="7"/>
  <c r="L129" i="7" s="1"/>
  <c r="M129" i="7" s="1"/>
  <c r="K130" i="7"/>
  <c r="L130" i="7" s="1"/>
  <c r="M130" i="7" s="1"/>
  <c r="K131" i="7"/>
  <c r="L131" i="7" s="1"/>
  <c r="M131" i="7" s="1"/>
  <c r="K132" i="7"/>
  <c r="L132" i="7" s="1"/>
  <c r="M132" i="7" s="1"/>
  <c r="K133" i="7"/>
  <c r="L133" i="7" s="1"/>
  <c r="M133" i="7" s="1"/>
  <c r="K134" i="7"/>
  <c r="L134" i="7" s="1"/>
  <c r="M134" i="7" s="1"/>
  <c r="K135" i="7"/>
  <c r="L135" i="7" s="1"/>
  <c r="M135" i="7" s="1"/>
  <c r="K136" i="7"/>
  <c r="L136" i="7" s="1"/>
  <c r="M136" i="7" s="1"/>
  <c r="K137" i="7"/>
  <c r="L137" i="7" s="1"/>
  <c r="M137" i="7" s="1"/>
  <c r="K139" i="7"/>
  <c r="L139" i="7" s="1"/>
  <c r="M139" i="7" s="1"/>
  <c r="K140" i="7"/>
  <c r="L140" i="7" s="1"/>
  <c r="M140" i="7" s="1"/>
  <c r="K141" i="7"/>
  <c r="L141" i="7" s="1"/>
  <c r="M141" i="7" s="1"/>
  <c r="K142" i="7"/>
  <c r="L142" i="7" s="1"/>
  <c r="M142" i="7" s="1"/>
  <c r="K143" i="7"/>
  <c r="L143" i="7" s="1"/>
  <c r="M143" i="7" s="1"/>
  <c r="K145" i="7"/>
  <c r="L145" i="7" s="1"/>
  <c r="M145" i="7" s="1"/>
  <c r="K146" i="7"/>
  <c r="L146" i="7" s="1"/>
  <c r="M146" i="7" s="1"/>
  <c r="K149" i="7"/>
  <c r="L149" i="7" s="1"/>
  <c r="M149" i="7" s="1"/>
  <c r="K150" i="7"/>
  <c r="L150" i="7" s="1"/>
  <c r="M150" i="7" s="1"/>
  <c r="K151" i="7"/>
  <c r="L151" i="7" s="1"/>
  <c r="M151" i="7" s="1"/>
  <c r="K152" i="7"/>
  <c r="L152" i="7" s="1"/>
  <c r="M152" i="7" s="1"/>
  <c r="K153" i="7"/>
  <c r="L153" i="7"/>
  <c r="M153" i="7" s="1"/>
  <c r="K154" i="7"/>
  <c r="L154" i="7" s="1"/>
  <c r="M154" i="7" s="1"/>
  <c r="K155" i="7"/>
  <c r="L155" i="7" s="1"/>
  <c r="M155" i="7" s="1"/>
  <c r="K156" i="7"/>
  <c r="L156" i="7" s="1"/>
  <c r="M156" i="7" s="1"/>
  <c r="K157" i="7"/>
  <c r="L157" i="7" s="1"/>
  <c r="M157" i="7" s="1"/>
  <c r="K158" i="7"/>
  <c r="L158" i="7" s="1"/>
  <c r="M158" i="7" s="1"/>
  <c r="K159" i="7"/>
  <c r="L159" i="7" s="1"/>
  <c r="M159" i="7" s="1"/>
  <c r="K160" i="7"/>
  <c r="L160" i="7" s="1"/>
  <c r="M160" i="7" s="1"/>
  <c r="K161" i="7"/>
  <c r="L161" i="7" s="1"/>
  <c r="M161" i="7" s="1"/>
  <c r="K164" i="7"/>
  <c r="L164" i="7"/>
  <c r="M164" i="7" s="1"/>
  <c r="K165" i="7"/>
  <c r="L165" i="7" s="1"/>
  <c r="M165" i="7" s="1"/>
  <c r="K166" i="7"/>
  <c r="L166" i="7" s="1"/>
  <c r="M166" i="7" s="1"/>
  <c r="K169" i="7"/>
  <c r="L169" i="7"/>
  <c r="M169" i="7" s="1"/>
  <c r="K170" i="7"/>
  <c r="L170" i="7" s="1"/>
  <c r="M170" i="7" s="1"/>
  <c r="K171" i="7"/>
  <c r="L171" i="7" s="1"/>
  <c r="M171" i="7" s="1"/>
  <c r="K172" i="7"/>
  <c r="L172" i="7"/>
  <c r="M172" i="7" s="1"/>
  <c r="K174" i="7"/>
  <c r="L174" i="7" s="1"/>
  <c r="M174" i="7" s="1"/>
  <c r="K175" i="7"/>
  <c r="L175" i="7" s="1"/>
  <c r="M175" i="7" s="1"/>
  <c r="K176" i="7"/>
  <c r="L176" i="7" s="1"/>
  <c r="M176" i="7" s="1"/>
  <c r="K177" i="7"/>
  <c r="L177" i="7" s="1"/>
  <c r="M177" i="7" s="1"/>
  <c r="K178" i="7"/>
  <c r="L178" i="7" s="1"/>
  <c r="M178" i="7" s="1"/>
  <c r="K179" i="7"/>
  <c r="L179" i="7" s="1"/>
  <c r="M179" i="7" s="1"/>
  <c r="K180" i="7"/>
  <c r="L180" i="7" s="1"/>
  <c r="M180" i="7" s="1"/>
  <c r="K181" i="7"/>
  <c r="L181" i="7" s="1"/>
  <c r="M181" i="7" s="1"/>
  <c r="K182" i="7"/>
  <c r="L182" i="7" s="1"/>
  <c r="M182" i="7" s="1"/>
  <c r="K183" i="7"/>
  <c r="L183" i="7" s="1"/>
  <c r="M183" i="7" s="1"/>
  <c r="K184" i="7"/>
  <c r="L184" i="7" s="1"/>
  <c r="M184" i="7" s="1"/>
  <c r="K185" i="7"/>
  <c r="L185" i="7" s="1"/>
  <c r="M185" i="7" s="1"/>
  <c r="K193" i="7"/>
  <c r="L193" i="7" s="1"/>
  <c r="M193" i="7" s="1"/>
  <c r="K192" i="7"/>
  <c r="L192" i="7" s="1"/>
  <c r="M192" i="7" s="1"/>
  <c r="K191" i="7"/>
  <c r="L191" i="7" s="1"/>
  <c r="M191" i="7" s="1"/>
  <c r="K190" i="7"/>
  <c r="L190" i="7" s="1"/>
  <c r="M190" i="7" s="1"/>
  <c r="K189" i="7"/>
  <c r="L189" i="7" s="1"/>
  <c r="M189" i="7" s="1"/>
  <c r="K17" i="7"/>
  <c r="L17" i="7" s="1"/>
  <c r="M17" i="7" s="1"/>
  <c r="K16" i="7"/>
  <c r="L16" i="7" s="1"/>
  <c r="M16" i="7" s="1"/>
  <c r="K15" i="7"/>
  <c r="L15" i="7" s="1"/>
  <c r="M15" i="7" s="1"/>
  <c r="K14" i="7"/>
  <c r="L14" i="7" s="1"/>
  <c r="M14" i="7" s="1"/>
  <c r="K13" i="7"/>
  <c r="L13" i="7" s="1"/>
  <c r="M13" i="7" s="1"/>
  <c r="K12" i="7"/>
  <c r="L12" i="7" s="1"/>
  <c r="M12" i="7" s="1"/>
  <c r="K11" i="7"/>
  <c r="L11" i="7" s="1"/>
  <c r="M11" i="7" s="1"/>
  <c r="K10" i="7"/>
  <c r="L10" i="7" s="1"/>
  <c r="M10" i="7" s="1"/>
  <c r="K9" i="7"/>
  <c r="L9" i="7" s="1"/>
  <c r="M9" i="7" s="1"/>
  <c r="K8" i="7"/>
  <c r="L8" i="7" s="1"/>
  <c r="M8" i="7" s="1"/>
  <c r="K7" i="7"/>
  <c r="L7" i="7" s="1"/>
  <c r="M7" i="7" s="1"/>
  <c r="K6" i="7"/>
  <c r="L6" i="7" s="1"/>
  <c r="M6" i="7" s="1"/>
  <c r="S422" i="4" l="1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</calcChain>
</file>

<file path=xl/sharedStrings.xml><?xml version="1.0" encoding="utf-8"?>
<sst xmlns="http://schemas.openxmlformats.org/spreadsheetml/2006/main" count="14257" uniqueCount="1383">
  <si>
    <t>Carteirinha</t>
  </si>
  <si>
    <t>Cod. Paciente</t>
  </si>
  <si>
    <t>Paciente</t>
  </si>
  <si>
    <t>Pagamento</t>
  </si>
  <si>
    <t>Data</t>
  </si>
  <si>
    <t>Hora inicial</t>
  </si>
  <si>
    <t>ESPECIALIDDE</t>
  </si>
  <si>
    <t>CARTEIRA</t>
  </si>
  <si>
    <t>PROCEDIMENTO</t>
  </si>
  <si>
    <t>COD_PROFIIONAL</t>
  </si>
  <si>
    <t>CBO</t>
  </si>
  <si>
    <t>indicação clínica</t>
  </si>
  <si>
    <t>JUSITFICATIVA</t>
  </si>
  <si>
    <t>Guia_Cod</t>
  </si>
  <si>
    <t>6673.3230.3</t>
  </si>
  <si>
    <t>ALICE MARTINS TEIXEIRA</t>
  </si>
  <si>
    <t>IPASGO - TEA</t>
  </si>
  <si>
    <t>PSICOLOGIA - TEA</t>
  </si>
  <si>
    <t>667332303</t>
  </si>
  <si>
    <t>00011193</t>
  </si>
  <si>
    <t>48146-0</t>
  </si>
  <si>
    <t>CID - F840</t>
  </si>
  <si>
    <t>Relativo atendimentos de 01/08/2024 a 03/08/2024 devido indisponibilidade do sistema FACPLAN, anexo relatório médico e relatório Clínico</t>
  </si>
  <si>
    <t>6673.9168.3</t>
  </si>
  <si>
    <t>ALLAN NEVES JACOB</t>
  </si>
  <si>
    <t>FONOAUDIOLOGIA - TEA</t>
  </si>
  <si>
    <t>667391683</t>
  </si>
  <si>
    <t>00011185</t>
  </si>
  <si>
    <t>48135-0</t>
  </si>
  <si>
    <t>6672.2360.3</t>
  </si>
  <si>
    <t>ARTHUR FELLYPE CAVALCANTE SANTOS LIMA</t>
  </si>
  <si>
    <t>667223603</t>
  </si>
  <si>
    <t>48122-0</t>
  </si>
  <si>
    <t>6673.8407.6</t>
  </si>
  <si>
    <t>ARTHUR ROBERTO GONCALVES FERNANDES DE SOUSA</t>
  </si>
  <si>
    <t>667384076</t>
  </si>
  <si>
    <t>6673.7039.4</t>
  </si>
  <si>
    <t>ARTHUR SILVEIRA DE MEDEIROS</t>
  </si>
  <si>
    <t>667370394</t>
  </si>
  <si>
    <t>6673.8255.5</t>
  </si>
  <si>
    <t>AUGUSTO DA SILVA DOMINGUES</t>
  </si>
  <si>
    <t>TERAPIA OCUPACIONAL - TEA</t>
  </si>
  <si>
    <t>667382555</t>
  </si>
  <si>
    <t>00040045</t>
  </si>
  <si>
    <t>48119-0</t>
  </si>
  <si>
    <t>48155-0</t>
  </si>
  <si>
    <t>6674.0315.5</t>
  </si>
  <si>
    <t>BENJAMIM CORTES DA SILVA</t>
  </si>
  <si>
    <t>667403155</t>
  </si>
  <si>
    <t>48117-0</t>
  </si>
  <si>
    <t>6673.7420.4</t>
  </si>
  <si>
    <t>BENJAMIN KAMI FARIA DE NORONHA</t>
  </si>
  <si>
    <t>667374204</t>
  </si>
  <si>
    <t>48127-0</t>
  </si>
  <si>
    <t>6673.7314.3</t>
  </si>
  <si>
    <t>BERNARDO DOS SANTOS ABREU DE SA</t>
  </si>
  <si>
    <t>667373143</t>
  </si>
  <si>
    <t>48134-0</t>
  </si>
  <si>
    <t>48154-0</t>
  </si>
  <si>
    <t>6673.7250.7</t>
  </si>
  <si>
    <t>CALEBE HENRIQUE DE PAIVA CARNEIRO</t>
  </si>
  <si>
    <t>667372507</t>
  </si>
  <si>
    <t>48113-0</t>
  </si>
  <si>
    <t>6672.2100.1</t>
  </si>
  <si>
    <t>CECILIA LIMA RODRIGUES</t>
  </si>
  <si>
    <t>667221001</t>
  </si>
  <si>
    <t>6673.9049.7</t>
  </si>
  <si>
    <t>DANTE RODRIGUES SILVA</t>
  </si>
  <si>
    <t>667390497</t>
  </si>
  <si>
    <t>48104-0</t>
  </si>
  <si>
    <t>6673.4385.6</t>
  </si>
  <si>
    <t>DEBORA DIAS NAZARE</t>
  </si>
  <si>
    <t>667343856</t>
  </si>
  <si>
    <t>48150-0</t>
  </si>
  <si>
    <t>48118-0</t>
  </si>
  <si>
    <t>6673.9172.3</t>
  </si>
  <si>
    <t>DEBORAH RAQUEL OLIVEIRA LEMOS</t>
  </si>
  <si>
    <t>667391723</t>
  </si>
  <si>
    <t>48147-0</t>
  </si>
  <si>
    <t>6673.0379.8</t>
  </si>
  <si>
    <t>ESDRAS OLIVEIRA FRAUZINO</t>
  </si>
  <si>
    <t>667303798</t>
  </si>
  <si>
    <t>6673.2310.7</t>
  </si>
  <si>
    <t>FELIPE ZAGO NUNES CHUVA</t>
  </si>
  <si>
    <t>667323107</t>
  </si>
  <si>
    <t>0426.9380.2</t>
  </si>
  <si>
    <t>FLAVIA PIRES MONTEIRO</t>
  </si>
  <si>
    <t>042693802</t>
  </si>
  <si>
    <t>48108-0</t>
  </si>
  <si>
    <t>6673.3831.6</t>
  </si>
  <si>
    <t>GABRIEL RIBEIRO LIMA</t>
  </si>
  <si>
    <t>667338316</t>
  </si>
  <si>
    <t>6672.3191.5</t>
  </si>
  <si>
    <t>GABRIEL VIEIRA ROSA</t>
  </si>
  <si>
    <t>667231915</t>
  </si>
  <si>
    <t>6674.1102.4</t>
  </si>
  <si>
    <t>GAEL AKILLES CLMENTE SILVA</t>
  </si>
  <si>
    <t>667411024</t>
  </si>
  <si>
    <t>48109-0</t>
  </si>
  <si>
    <t>6673.0211.3</t>
  </si>
  <si>
    <t>GREGORIO TAVARES FRANCA</t>
  </si>
  <si>
    <t>IPASGO - GERAL</t>
  </si>
  <si>
    <t>PSICOLOGIA - GERAL</t>
  </si>
  <si>
    <t>667302113</t>
  </si>
  <si>
    <t>CID - F90</t>
  </si>
  <si>
    <t>6671.8307.5</t>
  </si>
  <si>
    <t>HEITOR BERNARDES BARCELOS CARVALHO</t>
  </si>
  <si>
    <t>667183075</t>
  </si>
  <si>
    <t>6674.2087.3</t>
  </si>
  <si>
    <t>HEITOR FREIRE MOTA</t>
  </si>
  <si>
    <t>667420873</t>
  </si>
  <si>
    <t>6673.8411.9</t>
  </si>
  <si>
    <t>HEITOR LUCINA MATOS AMORIM</t>
  </si>
  <si>
    <t>667384119</t>
  </si>
  <si>
    <t>6673.3356.5</t>
  </si>
  <si>
    <t>HEITOR PISSARRO SERRA CARDOSO</t>
  </si>
  <si>
    <t>667333565</t>
  </si>
  <si>
    <t>CID - F509</t>
  </si>
  <si>
    <t>6673.6993.4</t>
  </si>
  <si>
    <t>IAN MELO ROSSI</t>
  </si>
  <si>
    <t>667369934</t>
  </si>
  <si>
    <t>48125-0</t>
  </si>
  <si>
    <t>6673.7822.5</t>
  </si>
  <si>
    <t>IAN MORAES BRANDAO</t>
  </si>
  <si>
    <t>667378225</t>
  </si>
  <si>
    <t>6673.8636.6</t>
  </si>
  <si>
    <t>JOAO FELIPE DOURADO MORAIS</t>
  </si>
  <si>
    <t>667386366</t>
  </si>
  <si>
    <t>6673.0598.3</t>
  </si>
  <si>
    <t>JOAO FRANCISCO REZENDE SANTIAGO</t>
  </si>
  <si>
    <t>667305983</t>
  </si>
  <si>
    <t>6672.1356.1</t>
  </si>
  <si>
    <t>JOAO FYLYPY SANTOS OLIVEIRA</t>
  </si>
  <si>
    <t>667213561</t>
  </si>
  <si>
    <t>48120-0</t>
  </si>
  <si>
    <t>CID - f840</t>
  </si>
  <si>
    <t>6673.6686.8</t>
  </si>
  <si>
    <t>JOHN LUIZ MARQUES MARTINS</t>
  </si>
  <si>
    <t>667366868</t>
  </si>
  <si>
    <t>4200.8531.1</t>
  </si>
  <si>
    <t>JULYANA DOS SANTOS OLIVEIRA</t>
  </si>
  <si>
    <t>420085311</t>
  </si>
  <si>
    <t>6671.9496.0</t>
  </si>
  <si>
    <t>MARIA ISABEL DE LIS LOPES</t>
  </si>
  <si>
    <t>667194960</t>
  </si>
  <si>
    <t>6672.9934.8</t>
  </si>
  <si>
    <t>MICKAEL BOMTEMPO E SILVA</t>
  </si>
  <si>
    <t>667299348</t>
  </si>
  <si>
    <t>48136-0</t>
  </si>
  <si>
    <t>6672.0085.5</t>
  </si>
  <si>
    <t>MIGUEL ALVES BARBOSA</t>
  </si>
  <si>
    <t>667200855</t>
  </si>
  <si>
    <t>6672.6585.5</t>
  </si>
  <si>
    <t>MIGUEL ANTONIO SILVA SANTOS</t>
  </si>
  <si>
    <t>667265855</t>
  </si>
  <si>
    <t>6673.8664.5</t>
  </si>
  <si>
    <t>NICOLAS IVENS AGUIAR</t>
  </si>
  <si>
    <t>667386645</t>
  </si>
  <si>
    <t>6673.6407.4</t>
  </si>
  <si>
    <t>NOAH MAGALHAES RIBEIRO WENCESLAU</t>
  </si>
  <si>
    <t>667364074</t>
  </si>
  <si>
    <t>6672.2908.1</t>
  </si>
  <si>
    <t>PEDRO AUGUSTO VILELA CORTES</t>
  </si>
  <si>
    <t>667229081</t>
  </si>
  <si>
    <t>1056.7190.6</t>
  </si>
  <si>
    <t>PEDRO LUCAS BUENO DO CARMO</t>
  </si>
  <si>
    <t>105671906</t>
  </si>
  <si>
    <t>48123-0</t>
  </si>
  <si>
    <t>6673.9276.4</t>
  </si>
  <si>
    <t>PEDRO OLIVEIRA DO AMARAL</t>
  </si>
  <si>
    <t>667392764</t>
  </si>
  <si>
    <t>6672.3665.3</t>
  </si>
  <si>
    <t>RAUL MARTINS ROCHA</t>
  </si>
  <si>
    <t>667236653</t>
  </si>
  <si>
    <t>6674.0512.9</t>
  </si>
  <si>
    <t>RAVI CASTRO PORTO</t>
  </si>
  <si>
    <t>667405129</t>
  </si>
  <si>
    <t>6674.1453.6</t>
  </si>
  <si>
    <t>SAMUEL OLIVEIRA TEIXEIRA</t>
  </si>
  <si>
    <t>667414536</t>
  </si>
  <si>
    <t>6673.5320.7</t>
  </si>
  <si>
    <t>SOPHIA QUERINO SIQUEIRA</t>
  </si>
  <si>
    <t>667353207</t>
  </si>
  <si>
    <t>6671.5709.8</t>
  </si>
  <si>
    <t>YAGO MARTINS FERNANDES</t>
  </si>
  <si>
    <t>667157098</t>
  </si>
  <si>
    <t>6673.7417.5</t>
  </si>
  <si>
    <t>ADELIA LOURENCO DE BARROS</t>
  </si>
  <si>
    <t>667374175</t>
  </si>
  <si>
    <t>48115-0</t>
  </si>
  <si>
    <t>Relativo atendimentos de 05/08/2024 a 10/08/2024  anexo relatório médico e relatório Clínico</t>
  </si>
  <si>
    <t>6673.9004.2</t>
  </si>
  <si>
    <t>AGNES RODRIGUES CARNEIRO</t>
  </si>
  <si>
    <t>667390042</t>
  </si>
  <si>
    <t>6672.9462.9</t>
  </si>
  <si>
    <t>ALEXANDRE PEREIRA BRITO</t>
  </si>
  <si>
    <t>667294629</t>
  </si>
  <si>
    <t>6672.5441.0</t>
  </si>
  <si>
    <t>ANDRE NEVES JACOB</t>
  </si>
  <si>
    <t>667254410</t>
  </si>
  <si>
    <t>6673.9479.3</t>
  </si>
  <si>
    <t>ANGELINA SOUZA NOGUEIRA</t>
  </si>
  <si>
    <t>667394793</t>
  </si>
  <si>
    <t>48128-0</t>
  </si>
  <si>
    <t>6671.5431.2</t>
  </si>
  <si>
    <t>ANNA CLARA BUENO DO CARMO</t>
  </si>
  <si>
    <t>667154312</t>
  </si>
  <si>
    <t>6672.7276.2</t>
  </si>
  <si>
    <t>ARTHUR FELIPE SANTANA BATISTA</t>
  </si>
  <si>
    <t>667272762</t>
  </si>
  <si>
    <t>48148-0</t>
  </si>
  <si>
    <t>6673.2753.3</t>
  </si>
  <si>
    <t>BEATRIZ DE OLIVEIRA LOPES XAVIER</t>
  </si>
  <si>
    <t>667327533</t>
  </si>
  <si>
    <t>6673.9144.1</t>
  </si>
  <si>
    <t>BENICIO DE ALMEIDA MENEZES</t>
  </si>
  <si>
    <t>667391441</t>
  </si>
  <si>
    <t>6673.5341.4</t>
  </si>
  <si>
    <t>BENJAMIN PINHEIRO VERIDIANO</t>
  </si>
  <si>
    <t>667353414</t>
  </si>
  <si>
    <t>6674.1943.8</t>
  </si>
  <si>
    <t>BENTO ATAEL DIAS BORGES</t>
  </si>
  <si>
    <t>667419438</t>
  </si>
  <si>
    <t>6673.8132.8</t>
  </si>
  <si>
    <t>CECILIA RAMALHO RODRIGUES</t>
  </si>
  <si>
    <t>667381328</t>
  </si>
  <si>
    <t>6673.3281.6</t>
  </si>
  <si>
    <t>CLARICE BARREIRA FOLHA DE JESUS</t>
  </si>
  <si>
    <t>667332816</t>
  </si>
  <si>
    <t>6672.1823.5</t>
  </si>
  <si>
    <t>EDUARDO SILVESTRE CAPONI</t>
  </si>
  <si>
    <t>667218235</t>
  </si>
  <si>
    <t>6673.8316.3</t>
  </si>
  <si>
    <t>GABRIEL ARAUJO GONCALVES MIRANDA</t>
  </si>
  <si>
    <t>667383163</t>
  </si>
  <si>
    <t>6673.8639.9</t>
  </si>
  <si>
    <t>GABRIEL ARAUJO SODRE</t>
  </si>
  <si>
    <t>667386399</t>
  </si>
  <si>
    <t>6672.8136.4</t>
  </si>
  <si>
    <t>GABRIEL SILVERIO CUNHA</t>
  </si>
  <si>
    <t>667281364</t>
  </si>
  <si>
    <t>6673.5712.4</t>
  </si>
  <si>
    <t>GAEL MOREIRA LIMA SOARES</t>
  </si>
  <si>
    <t>667357124</t>
  </si>
  <si>
    <t>6673.8181.9</t>
  </si>
  <si>
    <t>GEORGE CAVALCANTE MACEDO</t>
  </si>
  <si>
    <t>667381819</t>
  </si>
  <si>
    <t>6672.7421.2</t>
  </si>
  <si>
    <t>HANNAH JULIA ALVES DE ALMEIDA</t>
  </si>
  <si>
    <t>667274212</t>
  </si>
  <si>
    <t>6673.5186.2</t>
  </si>
  <si>
    <t>HEITOR RODRIGUES DOS SANTOS</t>
  </si>
  <si>
    <t>667351862</t>
  </si>
  <si>
    <t>6673.4145.1</t>
  </si>
  <si>
    <t>ISABELA FERRAZ LIMA</t>
  </si>
  <si>
    <t>667341451</t>
  </si>
  <si>
    <t>4359.5340.5</t>
  </si>
  <si>
    <t>ISADORA CABRAL PECLAT</t>
  </si>
  <si>
    <t>435953405</t>
  </si>
  <si>
    <t>6673.7305.7</t>
  </si>
  <si>
    <t>ITALO URZEDA WANDERLEY</t>
  </si>
  <si>
    <t>667373057</t>
  </si>
  <si>
    <t>6672.6680.9</t>
  </si>
  <si>
    <t>JOAO HENRIQUE NASCIMENTO FREITAS</t>
  </si>
  <si>
    <t>667266809</t>
  </si>
  <si>
    <t>6673.7018.4</t>
  </si>
  <si>
    <t>JOAO PAULO DE ASSIS PEREIRA</t>
  </si>
  <si>
    <t>667370184</t>
  </si>
  <si>
    <t>6673.5912.5</t>
  </si>
  <si>
    <t>JOAO PAULO LOPES DOS SANTOS</t>
  </si>
  <si>
    <t>667359125</t>
  </si>
  <si>
    <t>6672.8545.2</t>
  </si>
  <si>
    <t>JOAO VICTOR OLIVEIRA REZENDE</t>
  </si>
  <si>
    <t>667285452</t>
  </si>
  <si>
    <t>6673.7742.7</t>
  </si>
  <si>
    <t>JOSE HEDUARDO SILVA COSTA</t>
  </si>
  <si>
    <t>667377427</t>
  </si>
  <si>
    <t>2249.2270.3</t>
  </si>
  <si>
    <t>KELVIN GABRIEL HONORIO RODRIGUES</t>
  </si>
  <si>
    <t>224922703</t>
  </si>
  <si>
    <t>48111-0</t>
  </si>
  <si>
    <t>6673.3452.3</t>
  </si>
  <si>
    <t>LAURA ALVES CRUVINEL</t>
  </si>
  <si>
    <t>667334523</t>
  </si>
  <si>
    <t>6674.1066.0</t>
  </si>
  <si>
    <t>LUCAS DIAS NAZARE</t>
  </si>
  <si>
    <t>667410660</t>
  </si>
  <si>
    <t>48116-0</t>
  </si>
  <si>
    <t>6673.4574.4</t>
  </si>
  <si>
    <t>MANUELA ANDRADE FERNANDES</t>
  </si>
  <si>
    <t>667345744</t>
  </si>
  <si>
    <t>48106-0</t>
  </si>
  <si>
    <t>6673.4368.0</t>
  </si>
  <si>
    <t>MARCO ANTONIO CORREIA RODRIGUES</t>
  </si>
  <si>
    <t>667343680</t>
  </si>
  <si>
    <t>4302.5410.2</t>
  </si>
  <si>
    <t>MARCOS VINICIUS QUINTINO FRANCA</t>
  </si>
  <si>
    <t>430254102</t>
  </si>
  <si>
    <t>6674.3819.9</t>
  </si>
  <si>
    <t>MARIANA ALVES BORGES VASCONCELOS</t>
  </si>
  <si>
    <t>667438199</t>
  </si>
  <si>
    <t>6672.1454.3</t>
  </si>
  <si>
    <t>MARLON AZEVEDO GALVAO</t>
  </si>
  <si>
    <t>667214543</t>
  </si>
  <si>
    <t>6674.0159.9</t>
  </si>
  <si>
    <t>MIGUEL MAGNO GOMES DE MATOS</t>
  </si>
  <si>
    <t>667401599</t>
  </si>
  <si>
    <t>6673.3491.0</t>
  </si>
  <si>
    <t>MIGUEL RAMOS RODRIGUES</t>
  </si>
  <si>
    <t>667334910</t>
  </si>
  <si>
    <t>6673.7159.0</t>
  </si>
  <si>
    <t>NATAN CANEDO FALEIRO DA SILVA</t>
  </si>
  <si>
    <t>667371590</t>
  </si>
  <si>
    <t>6673.6900.2</t>
  </si>
  <si>
    <t>NICOLAS MOREIRA DE OLIVEIRA</t>
  </si>
  <si>
    <t>667369002</t>
  </si>
  <si>
    <t>6673.4548.8</t>
  </si>
  <si>
    <t>NICOLAS WAGNER DE ALMEIDA RIBEIRO</t>
  </si>
  <si>
    <t>667345488</t>
  </si>
  <si>
    <t>6671.9151.8</t>
  </si>
  <si>
    <t>NICOLE NUNES NERI</t>
  </si>
  <si>
    <t>667191518</t>
  </si>
  <si>
    <t>6672.1524.7</t>
  </si>
  <si>
    <t>OTAVIO AUGUSTO GOULART ALVES DE CARVALHO</t>
  </si>
  <si>
    <t>667215247</t>
  </si>
  <si>
    <t>6672.8825.3</t>
  </si>
  <si>
    <t>PEDRO AUGUSTO MENEZES DA SILVA</t>
  </si>
  <si>
    <t>667288253</t>
  </si>
  <si>
    <t>4575.7550.2</t>
  </si>
  <si>
    <t>PEDRO HENRIQUE NEVES DE OLIVEIRA</t>
  </si>
  <si>
    <t>457575502</t>
  </si>
  <si>
    <t>48133-0</t>
  </si>
  <si>
    <t>2017.6610.8</t>
  </si>
  <si>
    <t>PETROS TAIGUARA DE OLIVEIRA CARNEIRO</t>
  </si>
  <si>
    <t>201766108</t>
  </si>
  <si>
    <t>6673.5201.1</t>
  </si>
  <si>
    <t>PIETRO MESSIAS BRAGA DE SA</t>
  </si>
  <si>
    <t>667352011</t>
  </si>
  <si>
    <t>6673.8856.0</t>
  </si>
  <si>
    <t>RAFAEL CAIADO FLEURY FRANCA</t>
  </si>
  <si>
    <t>667388560</t>
  </si>
  <si>
    <t>6673.5719.3</t>
  </si>
  <si>
    <t>RENAN MIGUEL DINAPOLIS DA SILVA</t>
  </si>
  <si>
    <t>667357193</t>
  </si>
  <si>
    <t>6672.1522.9</t>
  </si>
  <si>
    <t>SOPHIA ARAUJO NEVES</t>
  </si>
  <si>
    <t>667215229</t>
  </si>
  <si>
    <t>6673.5728.6</t>
  </si>
  <si>
    <t>THEO TRISTAO SABATH</t>
  </si>
  <si>
    <t>667357286</t>
  </si>
  <si>
    <t>6671.6024.8</t>
  </si>
  <si>
    <t>YAN LOURENCO GOMES</t>
  </si>
  <si>
    <t>667160248</t>
  </si>
  <si>
    <t>6673.3802.6</t>
  </si>
  <si>
    <t>YURI ALMEIDA NOVAIS</t>
  </si>
  <si>
    <t>667338026</t>
  </si>
  <si>
    <t>5955461</t>
  </si>
  <si>
    <t>5956420</t>
  </si>
  <si>
    <t>5960042</t>
  </si>
  <si>
    <t>5959185</t>
  </si>
  <si>
    <t>5959417</t>
  </si>
  <si>
    <t>5959646</t>
  </si>
  <si>
    <t>5959879</t>
  </si>
  <si>
    <t>5960208</t>
  </si>
  <si>
    <t>5960881</t>
  </si>
  <si>
    <t>5961086</t>
  </si>
  <si>
    <t>5961244</t>
  </si>
  <si>
    <t>5961680</t>
  </si>
  <si>
    <t>5961751</t>
  </si>
  <si>
    <t>5961832</t>
  </si>
  <si>
    <t>5961903</t>
  </si>
  <si>
    <t>5961994</t>
  </si>
  <si>
    <t>5962130</t>
  </si>
  <si>
    <t>5962254</t>
  </si>
  <si>
    <t>5962423</t>
  </si>
  <si>
    <t>5962556</t>
  </si>
  <si>
    <t>5962856</t>
  </si>
  <si>
    <t>5963043</t>
  </si>
  <si>
    <t>5963396</t>
  </si>
  <si>
    <t>5963773</t>
  </si>
  <si>
    <t>5963841</t>
  </si>
  <si>
    <t>5963932</t>
  </si>
  <si>
    <t>5964091</t>
  </si>
  <si>
    <t>5964828</t>
  </si>
  <si>
    <t>5965140</t>
  </si>
  <si>
    <t>5965338</t>
  </si>
  <si>
    <t>5965387</t>
  </si>
  <si>
    <t>5965443</t>
  </si>
  <si>
    <t>5965525</t>
  </si>
  <si>
    <t>5965679</t>
  </si>
  <si>
    <t>5965717</t>
  </si>
  <si>
    <t>5965750</t>
  </si>
  <si>
    <t>5965916</t>
  </si>
  <si>
    <t>5965993</t>
  </si>
  <si>
    <t>5966030</t>
  </si>
  <si>
    <t>5966072</t>
  </si>
  <si>
    <t>5966130</t>
  </si>
  <si>
    <t>5966184</t>
  </si>
  <si>
    <t>5966214</t>
  </si>
  <si>
    <t>5966245</t>
  </si>
  <si>
    <t>5966295</t>
  </si>
  <si>
    <t>5966345</t>
  </si>
  <si>
    <t>5966364</t>
  </si>
  <si>
    <t>5966551</t>
  </si>
  <si>
    <t>5966592</t>
  </si>
  <si>
    <t>5966723</t>
  </si>
  <si>
    <t>5966773</t>
  </si>
  <si>
    <t>5966789</t>
  </si>
  <si>
    <t>5966808</t>
  </si>
  <si>
    <t>5966832</t>
  </si>
  <si>
    <t>5966850</t>
  </si>
  <si>
    <t>5966869</t>
  </si>
  <si>
    <t>5966885</t>
  </si>
  <si>
    <t>5966911</t>
  </si>
  <si>
    <t>5966934</t>
  </si>
  <si>
    <t>5966954</t>
  </si>
  <si>
    <t>5966980</t>
  </si>
  <si>
    <t>5982348</t>
  </si>
  <si>
    <t>5982598</t>
  </si>
  <si>
    <t>5983040</t>
  </si>
  <si>
    <t>5983151</t>
  </si>
  <si>
    <t>5983278</t>
  </si>
  <si>
    <t>5983437</t>
  </si>
  <si>
    <t>5983495</t>
  </si>
  <si>
    <t>5984966</t>
  </si>
  <si>
    <t>5983828</t>
  </si>
  <si>
    <t>5983892</t>
  </si>
  <si>
    <t>5983942</t>
  </si>
  <si>
    <t>5984044</t>
  </si>
  <si>
    <t>5984110</t>
  </si>
  <si>
    <t>5984150</t>
  </si>
  <si>
    <t>5984191</t>
  </si>
  <si>
    <t>5984300</t>
  </si>
  <si>
    <t>5984343</t>
  </si>
  <si>
    <t>5984385</t>
  </si>
  <si>
    <t>5984445</t>
  </si>
  <si>
    <t>5985826</t>
  </si>
  <si>
    <t>5985987</t>
  </si>
  <si>
    <t>5986105</t>
  </si>
  <si>
    <t>5986207</t>
  </si>
  <si>
    <t>5986277</t>
  </si>
  <si>
    <t>5986552</t>
  </si>
  <si>
    <t>5986646</t>
  </si>
  <si>
    <t>5986835</t>
  </si>
  <si>
    <t>5986933</t>
  </si>
  <si>
    <t>5987087</t>
  </si>
  <si>
    <t>5987211</t>
  </si>
  <si>
    <t>5987362</t>
  </si>
  <si>
    <t>5987577</t>
  </si>
  <si>
    <t>5987696</t>
  </si>
  <si>
    <t>5987825</t>
  </si>
  <si>
    <t>5991969</t>
  </si>
  <si>
    <t>5992085</t>
  </si>
  <si>
    <t>5992275</t>
  </si>
  <si>
    <t>5992381</t>
  </si>
  <si>
    <t>5992568</t>
  </si>
  <si>
    <t>5992681</t>
  </si>
  <si>
    <t>5992779</t>
  </si>
  <si>
    <t>5992895</t>
  </si>
  <si>
    <t>5992973</t>
  </si>
  <si>
    <t>5993132</t>
  </si>
  <si>
    <t>5993282</t>
  </si>
  <si>
    <t>5993395</t>
  </si>
  <si>
    <t>5993474</t>
  </si>
  <si>
    <t>5993552</t>
  </si>
  <si>
    <t>5993648</t>
  </si>
  <si>
    <t>5993742</t>
  </si>
  <si>
    <t>5993837</t>
  </si>
  <si>
    <t>5993921</t>
  </si>
  <si>
    <t>5994007</t>
  </si>
  <si>
    <t>5994153</t>
  </si>
  <si>
    <t>5994210</t>
  </si>
  <si>
    <t>5994288</t>
  </si>
  <si>
    <t>5994347</t>
  </si>
  <si>
    <t>5994423</t>
  </si>
  <si>
    <t>5994504</t>
  </si>
  <si>
    <t>5994608</t>
  </si>
  <si>
    <t>5994676</t>
  </si>
  <si>
    <t>5994746</t>
  </si>
  <si>
    <t>5994893</t>
  </si>
  <si>
    <t>5994950</t>
  </si>
  <si>
    <t>5995012</t>
  </si>
  <si>
    <t>5995076</t>
  </si>
  <si>
    <t>5995205</t>
  </si>
  <si>
    <t>5995255</t>
  </si>
  <si>
    <t>5995283</t>
  </si>
  <si>
    <t>5995368</t>
  </si>
  <si>
    <t>5995416</t>
  </si>
  <si>
    <t>5995445</t>
  </si>
  <si>
    <t>5995591</t>
  </si>
  <si>
    <t>5995652</t>
  </si>
  <si>
    <t>5995787</t>
  </si>
  <si>
    <t>5995817</t>
  </si>
  <si>
    <t>5995925</t>
  </si>
  <si>
    <t>5995956</t>
  </si>
  <si>
    <t>5995971</t>
  </si>
  <si>
    <t>5996009</t>
  </si>
  <si>
    <t>5996056</t>
  </si>
  <si>
    <t>5996085</t>
  </si>
  <si>
    <t>5996112</t>
  </si>
  <si>
    <t>5996161</t>
  </si>
  <si>
    <t>5996192</t>
  </si>
  <si>
    <t>5996212</t>
  </si>
  <si>
    <t>5996253</t>
  </si>
  <si>
    <t>5996291</t>
  </si>
  <si>
    <t>5996320</t>
  </si>
  <si>
    <t>5996371</t>
  </si>
  <si>
    <t>5996451</t>
  </si>
  <si>
    <t>5996504</t>
  </si>
  <si>
    <t>5996567</t>
  </si>
  <si>
    <t>5996630</t>
  </si>
  <si>
    <t>5996654</t>
  </si>
  <si>
    <t>5996717</t>
  </si>
  <si>
    <t>5996735</t>
  </si>
  <si>
    <t>5996783</t>
  </si>
  <si>
    <t>5996802</t>
  </si>
  <si>
    <t>5996838</t>
  </si>
  <si>
    <t>5996886</t>
  </si>
  <si>
    <t>5996902</t>
  </si>
  <si>
    <t>5996921</t>
  </si>
  <si>
    <t>5996937</t>
  </si>
  <si>
    <t>5997005</t>
  </si>
  <si>
    <t>5999428</t>
  </si>
  <si>
    <t>5999495</t>
  </si>
  <si>
    <t>5999569</t>
  </si>
  <si>
    <t>5999768</t>
  </si>
  <si>
    <t>5999884</t>
  </si>
  <si>
    <t>6000117</t>
  </si>
  <si>
    <t>6000258</t>
  </si>
  <si>
    <t>6000423</t>
  </si>
  <si>
    <t>6000528</t>
  </si>
  <si>
    <t>6000645</t>
  </si>
  <si>
    <t>6001217</t>
  </si>
  <si>
    <t>6001340</t>
  </si>
  <si>
    <t>6001443</t>
  </si>
  <si>
    <t>6001826</t>
  </si>
  <si>
    <t>6001950</t>
  </si>
  <si>
    <t>6002090</t>
  </si>
  <si>
    <t>6002223</t>
  </si>
  <si>
    <t>6002355</t>
  </si>
  <si>
    <t>6002479</t>
  </si>
  <si>
    <t>6002613</t>
  </si>
  <si>
    <t>6002800</t>
  </si>
  <si>
    <t>6003023</t>
  </si>
  <si>
    <t>6003508</t>
  </si>
  <si>
    <t>6003773</t>
  </si>
  <si>
    <t>6004990</t>
  </si>
  <si>
    <t>6005131</t>
  </si>
  <si>
    <t>6005242</t>
  </si>
  <si>
    <t>6005586</t>
  </si>
  <si>
    <t>6005738</t>
  </si>
  <si>
    <t>6005971</t>
  </si>
  <si>
    <t>6006092</t>
  </si>
  <si>
    <t>6006197</t>
  </si>
  <si>
    <t>6006310</t>
  </si>
  <si>
    <t>6006413</t>
  </si>
  <si>
    <t>6006531</t>
  </si>
  <si>
    <t>6006828</t>
  </si>
  <si>
    <t>6007279</t>
  </si>
  <si>
    <t>6007459</t>
  </si>
  <si>
    <t>6008543</t>
  </si>
  <si>
    <t>6008671</t>
  </si>
  <si>
    <t>6008781</t>
  </si>
  <si>
    <t>6009072</t>
  </si>
  <si>
    <t>6009249</t>
  </si>
  <si>
    <t>6009351</t>
  </si>
  <si>
    <t>6009676</t>
  </si>
  <si>
    <t>6010001</t>
  </si>
  <si>
    <t>Solicitado</t>
  </si>
  <si>
    <t>Status</t>
  </si>
  <si>
    <t>Qtde_Aut</t>
  </si>
  <si>
    <t>Senha</t>
  </si>
  <si>
    <t>Autorizado</t>
  </si>
  <si>
    <t>Cancelado</t>
  </si>
  <si>
    <t xml:space="preserve">AUTORIZAÇÃO MENSAL - Relativo atendimentos de 12/08/2024 a 31/08/2024  anexo relatório médico e relatório Clínico, </t>
  </si>
  <si>
    <t>6673.1885.5</t>
  </si>
  <si>
    <t>ALICE AMARAL JACOB</t>
  </si>
  <si>
    <t>FONOAUDIOLOGIA - GERAL</t>
  </si>
  <si>
    <t>667318855</t>
  </si>
  <si>
    <t>60030020</t>
  </si>
  <si>
    <t>CID - f90</t>
  </si>
  <si>
    <t>50000616</t>
  </si>
  <si>
    <t>60020016</t>
  </si>
  <si>
    <t>6674.3454.9</t>
  </si>
  <si>
    <t>ANA CLARA TAVARES MARQUES</t>
  </si>
  <si>
    <t>667434549</t>
  </si>
  <si>
    <t>50001183</t>
  </si>
  <si>
    <t>CID - F410</t>
  </si>
  <si>
    <t xml:space="preserve">         6244403</t>
  </si>
  <si>
    <t>6672.0566.5</t>
  </si>
  <si>
    <t>ANNA CAROLYNE MARTINS DE OLIVEIRA</t>
  </si>
  <si>
    <t>667205665</t>
  </si>
  <si>
    <t>0617.0240.5</t>
  </si>
  <si>
    <t>ANNA LARA RODRIGUES REGO</t>
  </si>
  <si>
    <t>061702405</t>
  </si>
  <si>
    <t>CID - F849</t>
  </si>
  <si>
    <t>6673.3649.7</t>
  </si>
  <si>
    <t>CHARLOTTE SOPHIE CORREIA SLYWITCH</t>
  </si>
  <si>
    <t>667336497</t>
  </si>
  <si>
    <t>6672.8863.0</t>
  </si>
  <si>
    <t>DAVI LUCCA RODRIGUES ARANTES</t>
  </si>
  <si>
    <t>667288630</t>
  </si>
  <si>
    <t>6673.8894.9</t>
  </si>
  <si>
    <t>DIANA PRADO DE SOUZA PAPACOSTA</t>
  </si>
  <si>
    <t>667388949</t>
  </si>
  <si>
    <t>6671.9047.4</t>
  </si>
  <si>
    <t>GABRIEL GONCALVES LOPES</t>
  </si>
  <si>
    <t>667190474</t>
  </si>
  <si>
    <t>2799.9010.0</t>
  </si>
  <si>
    <t>GIULLIANO RODRIGO GONCALVES E SILVA</t>
  </si>
  <si>
    <t>279990100</t>
  </si>
  <si>
    <t>6671.8402.5</t>
  </si>
  <si>
    <t>GUSTAVO RAMOS FERNANDES</t>
  </si>
  <si>
    <t>667184025</t>
  </si>
  <si>
    <t>6673.6020.2</t>
  </si>
  <si>
    <t>HEITOR SANTOS DA LUZ</t>
  </si>
  <si>
    <t>667360202</t>
  </si>
  <si>
    <t>6673.4292.9</t>
  </si>
  <si>
    <t>HESTER CAVALCANTE SILVA</t>
  </si>
  <si>
    <t>667342929</t>
  </si>
  <si>
    <t>CID - F80</t>
  </si>
  <si>
    <t>6673.0111.5</t>
  </si>
  <si>
    <t>LAURA FERREIRA CAVALCANTE</t>
  </si>
  <si>
    <t>667301115</t>
  </si>
  <si>
    <t>6673.4762.7</t>
  </si>
  <si>
    <t>LORENZO DANIEL ALVES COSTA</t>
  </si>
  <si>
    <t>667347627</t>
  </si>
  <si>
    <t>CID - Q909</t>
  </si>
  <si>
    <t>6673.7648.4</t>
  </si>
  <si>
    <t>LORENZO SABOIA VAZ CRUZ</t>
  </si>
  <si>
    <t>667376484</t>
  </si>
  <si>
    <t>1523.8130.3</t>
  </si>
  <si>
    <t>LUCAS BORGES FLEURY FERNANDES</t>
  </si>
  <si>
    <t>152381303</t>
  </si>
  <si>
    <t>2764.9970.2</t>
  </si>
  <si>
    <t>LUCELIA VASCONCELOS MENEZES COSTA</t>
  </si>
  <si>
    <t>276499702</t>
  </si>
  <si>
    <t>6672.9134.7</t>
  </si>
  <si>
    <t>LUIZ MIGUEL ALVES E SILVA</t>
  </si>
  <si>
    <t>667291347</t>
  </si>
  <si>
    <t>6673.5119.2</t>
  </si>
  <si>
    <t>MARIANA ARAUJO DUARTE</t>
  </si>
  <si>
    <t>667351192</t>
  </si>
  <si>
    <t>6671.9725.6</t>
  </si>
  <si>
    <t>MATEUS LIMA MARCORIO</t>
  </si>
  <si>
    <t>667197256</t>
  </si>
  <si>
    <t>6673.8452.8</t>
  </si>
  <si>
    <t>NOAH GARCIA MELO</t>
  </si>
  <si>
    <t>667384528</t>
  </si>
  <si>
    <t>6673.3080.3</t>
  </si>
  <si>
    <t>PEDRO PAULO DE ALMEIDA ROCHA</t>
  </si>
  <si>
    <t>667330803</t>
  </si>
  <si>
    <t>6673.5076.5</t>
  </si>
  <si>
    <t>RAFAEL RODRIGUES RIBEIRO</t>
  </si>
  <si>
    <t>667350765</t>
  </si>
  <si>
    <t>6673.5099.9</t>
  </si>
  <si>
    <t>RAYAN HENRYK MARTINS DE SOUSA ROCHA</t>
  </si>
  <si>
    <t>667350999</t>
  </si>
  <si>
    <t>6673.7802.4</t>
  </si>
  <si>
    <t>SOPHIA SOUZA BATISTA</t>
  </si>
  <si>
    <t>667378024</t>
  </si>
  <si>
    <t>1687.4090.2</t>
  </si>
  <si>
    <t>THAIS OLIVEIRA CARMO DE PAULA</t>
  </si>
  <si>
    <t>168740902</t>
  </si>
  <si>
    <t>Id Atendimento</t>
  </si>
  <si>
    <t>Unidade</t>
  </si>
  <si>
    <t>Unidade Oeste</t>
  </si>
  <si>
    <t>Unidade Bueno</t>
  </si>
  <si>
    <t>6672.9194.4</t>
  </si>
  <si>
    <t>LUCAS PARENTE ROCHA</t>
  </si>
  <si>
    <t>6674.3368.6</t>
  </si>
  <si>
    <t>OTAVIO MILONE OLIVEIRA</t>
  </si>
  <si>
    <t>6674.2582.0</t>
  </si>
  <si>
    <t>ISABELA MARTINS CAVALCANTI</t>
  </si>
  <si>
    <t>6671.9649.8</t>
  </si>
  <si>
    <t>ISADORA DA SILVA MEIRELES</t>
  </si>
  <si>
    <t>Especialidade</t>
  </si>
  <si>
    <t>Em análise (Aguardando documentação)</t>
  </si>
  <si>
    <t>Parcialmente autorizada</t>
  </si>
  <si>
    <t>Valor por Sessão</t>
  </si>
  <si>
    <t>Guia</t>
  </si>
  <si>
    <t>6241862</t>
  </si>
  <si>
    <t>6241996</t>
  </si>
  <si>
    <t>5982717</t>
  </si>
  <si>
    <t>6242188</t>
  </si>
  <si>
    <t>6242445</t>
  </si>
  <si>
    <t>6242918</t>
  </si>
  <si>
    <t>6243182</t>
  </si>
  <si>
    <t>6243363</t>
  </si>
  <si>
    <t>6243484</t>
  </si>
  <si>
    <t>6243677</t>
  </si>
  <si>
    <t>6244155</t>
  </si>
  <si>
    <t>6232117</t>
  </si>
  <si>
    <t>6244307</t>
  </si>
  <si>
    <t>6244403</t>
  </si>
  <si>
    <t>6244586</t>
  </si>
  <si>
    <t>6244797</t>
  </si>
  <si>
    <t>6244902</t>
  </si>
  <si>
    <t>6244991</t>
  </si>
  <si>
    <t>6245109</t>
  </si>
  <si>
    <t>6245192</t>
  </si>
  <si>
    <t>6245334</t>
  </si>
  <si>
    <t>6245559</t>
  </si>
  <si>
    <t>6245699</t>
  </si>
  <si>
    <t>6245810</t>
  </si>
  <si>
    <t>6245933</t>
  </si>
  <si>
    <t>6246160</t>
  </si>
  <si>
    <t>6246270</t>
  </si>
  <si>
    <t>6246554</t>
  </si>
  <si>
    <t>6246669</t>
  </si>
  <si>
    <t>6246767</t>
  </si>
  <si>
    <t>6246846</t>
  </si>
  <si>
    <t>6246926</t>
  </si>
  <si>
    <t>6247108</t>
  </si>
  <si>
    <t>6247171</t>
  </si>
  <si>
    <t>6247266</t>
  </si>
  <si>
    <t>6247326</t>
  </si>
  <si>
    <t>6247392</t>
  </si>
  <si>
    <t>6247563</t>
  </si>
  <si>
    <t>6247680</t>
  </si>
  <si>
    <t>6247786</t>
  </si>
  <si>
    <t>6247854</t>
  </si>
  <si>
    <t>6247918</t>
  </si>
  <si>
    <t>6248039</t>
  </si>
  <si>
    <t>6248266</t>
  </si>
  <si>
    <t>6248340</t>
  </si>
  <si>
    <t>6248423</t>
  </si>
  <si>
    <t>6248568</t>
  </si>
  <si>
    <t>6248626</t>
  </si>
  <si>
    <t>6248817</t>
  </si>
  <si>
    <t>6248879</t>
  </si>
  <si>
    <t>6248995</t>
  </si>
  <si>
    <t>6249082</t>
  </si>
  <si>
    <t>6249113</t>
  </si>
  <si>
    <t>6249144</t>
  </si>
  <si>
    <t>6249170</t>
  </si>
  <si>
    <t>6249204</t>
  </si>
  <si>
    <t>6249233</t>
  </si>
  <si>
    <t>6249294</t>
  </si>
  <si>
    <t>6242840</t>
  </si>
  <si>
    <t>6243342</t>
  </si>
  <si>
    <t>6243790</t>
  </si>
  <si>
    <t>6243970</t>
  </si>
  <si>
    <t>6244143</t>
  </si>
  <si>
    <t>6244303</t>
  </si>
  <si>
    <t>6244482</t>
  </si>
  <si>
    <t>6245063</t>
  </si>
  <si>
    <t>6245215</t>
  </si>
  <si>
    <t>6245552</t>
  </si>
  <si>
    <t>6245707</t>
  </si>
  <si>
    <t>6245846</t>
  </si>
  <si>
    <t>6245967</t>
  </si>
  <si>
    <t>6246104</t>
  </si>
  <si>
    <t>6246276</t>
  </si>
  <si>
    <t>6246658</t>
  </si>
  <si>
    <t>6246811</t>
  </si>
  <si>
    <t>6246935</t>
  </si>
  <si>
    <t>6247089</t>
  </si>
  <si>
    <t>6247197</t>
  </si>
  <si>
    <t>6247292</t>
  </si>
  <si>
    <t>6247370</t>
  </si>
  <si>
    <t>6247479</t>
  </si>
  <si>
    <t>6247573</t>
  </si>
  <si>
    <t>6247653</t>
  </si>
  <si>
    <t>6247701</t>
  </si>
  <si>
    <t>6247775</t>
  </si>
  <si>
    <t>6247822</t>
  </si>
  <si>
    <t>6247886</t>
  </si>
  <si>
    <t>6248038</t>
  </si>
  <si>
    <t>6248203</t>
  </si>
  <si>
    <t>6248270</t>
  </si>
  <si>
    <t>6248365</t>
  </si>
  <si>
    <t>6248475</t>
  </si>
  <si>
    <t>6248610</t>
  </si>
  <si>
    <t>6248745</t>
  </si>
  <si>
    <t>6248812</t>
  </si>
  <si>
    <t>6248851</t>
  </si>
  <si>
    <t>6248897</t>
  </si>
  <si>
    <t>6248977</t>
  </si>
  <si>
    <t>6231526</t>
  </si>
  <si>
    <t>6249136</t>
  </si>
  <si>
    <t>6249191</t>
  </si>
  <si>
    <t>6249239</t>
  </si>
  <si>
    <t>6249293</t>
  </si>
  <si>
    <t>6249323</t>
  </si>
  <si>
    <t>6249369</t>
  </si>
  <si>
    <t>6000753</t>
  </si>
  <si>
    <t>6001084</t>
  </si>
  <si>
    <t>6289542</t>
  </si>
  <si>
    <t>6005475</t>
  </si>
  <si>
    <t>6005859</t>
  </si>
  <si>
    <t>6006717</t>
  </si>
  <si>
    <t>6006925</t>
  </si>
  <si>
    <t>6007164</t>
  </si>
  <si>
    <t>6007620</t>
  </si>
  <si>
    <t>6007742</t>
  </si>
  <si>
    <t>6198183</t>
  </si>
  <si>
    <t>Coluna1</t>
  </si>
  <si>
    <t>DataSolicit</t>
  </si>
  <si>
    <t>DataAut</t>
  </si>
  <si>
    <t>GAEL AKILLES CLEMENTE SILVA</t>
  </si>
  <si>
    <t>LUCELIA VASCONCELOS MENEZES</t>
  </si>
  <si>
    <t>MICKAEL BOMTEMPO EDMUNDO SILVA</t>
  </si>
  <si>
    <t>GABRIEL DUARTE SILVA</t>
  </si>
  <si>
    <t>LUCAS MARINHO LIBERATO</t>
  </si>
  <si>
    <t>50001221</t>
  </si>
  <si>
    <t>DAIENNY CRISTINY DE CARVALHO</t>
  </si>
  <si>
    <t>GUILHERME GABRIEL ALVES BOTELHO</t>
  </si>
  <si>
    <t>id</t>
  </si>
  <si>
    <t>paciente</t>
  </si>
  <si>
    <t>carteira</t>
  </si>
  <si>
    <t>CID</t>
  </si>
  <si>
    <t>TIPO</t>
  </si>
  <si>
    <t>dv</t>
  </si>
  <si>
    <t>F840</t>
  </si>
  <si>
    <t>TEA</t>
  </si>
  <si>
    <t>6673741- 75</t>
  </si>
  <si>
    <t>6673900- 42</t>
  </si>
  <si>
    <t>ALEXANDRE BRINGEL SILVA</t>
  </si>
  <si>
    <t>667216764</t>
  </si>
  <si>
    <t>6672167- 64</t>
  </si>
  <si>
    <t>6672946- 29</t>
  </si>
  <si>
    <t>f90</t>
  </si>
  <si>
    <t>GERAL</t>
  </si>
  <si>
    <t>6673188- 55</t>
  </si>
  <si>
    <t>ALICE DOS SANTOS BRITO</t>
  </si>
  <si>
    <t>667307783</t>
  </si>
  <si>
    <t>6673077- 83</t>
  </si>
  <si>
    <t>6673323- 03</t>
  </si>
  <si>
    <t>6673916- 83</t>
  </si>
  <si>
    <t>ANA LUIZA ALVES BARBOSA</t>
  </si>
  <si>
    <t>667317204</t>
  </si>
  <si>
    <t>6673172- 04</t>
  </si>
  <si>
    <t>ANDRE GONCALVES SIQUEIRA</t>
  </si>
  <si>
    <t>667381471</t>
  </si>
  <si>
    <t>6673814- 71</t>
  </si>
  <si>
    <t>6672544- 10</t>
  </si>
  <si>
    <t>6673947- 93</t>
  </si>
  <si>
    <t>F90</t>
  </si>
  <si>
    <t>6672056- 65</t>
  </si>
  <si>
    <t>6671543- 12</t>
  </si>
  <si>
    <t>F849</t>
  </si>
  <si>
    <t>0617024- 05</t>
  </si>
  <si>
    <t>6672727- 62</t>
  </si>
  <si>
    <t>6672236- 03</t>
  </si>
  <si>
    <t>ARTHUR MENDES SOARES</t>
  </si>
  <si>
    <t>667240954</t>
  </si>
  <si>
    <t>6672409- 54</t>
  </si>
  <si>
    <t>ARTHUR ROBETO GONCALVES FERNANDES SOUSA</t>
  </si>
  <si>
    <t>6673840- 76</t>
  </si>
  <si>
    <t>ARTHUR SILVA FERREIRA#</t>
  </si>
  <si>
    <t>667337741</t>
  </si>
  <si>
    <t>6673377- 41</t>
  </si>
  <si>
    <t>6673703- 94</t>
  </si>
  <si>
    <t>AUGUSTO CORREIA PINHEIRO TAVARES</t>
  </si>
  <si>
    <t>667189991</t>
  </si>
  <si>
    <t>6671899- 91</t>
  </si>
  <si>
    <t>6673825- 55</t>
  </si>
  <si>
    <t>AYME VITORIA DIAS MACEDO</t>
  </si>
  <si>
    <t>667326947</t>
  </si>
  <si>
    <t>6673269- 47</t>
  </si>
  <si>
    <t>6673275- 33</t>
  </si>
  <si>
    <t>BEATRIZ RIBEIRO MACIEL</t>
  </si>
  <si>
    <t>055717014</t>
  </si>
  <si>
    <t>0557170- 14</t>
  </si>
  <si>
    <t>6673914- 41</t>
  </si>
  <si>
    <t>6674031- 55</t>
  </si>
  <si>
    <t>BENJAMIM LUCCA TEIXEIRA DE SOUZA</t>
  </si>
  <si>
    <t>667360080</t>
  </si>
  <si>
    <t>F41</t>
  </si>
  <si>
    <t>6673600- 80</t>
  </si>
  <si>
    <t>6673742- 04</t>
  </si>
  <si>
    <t>BENJAMIN KEMPS RODRIGUES CARDOSO</t>
  </si>
  <si>
    <t>667346816</t>
  </si>
  <si>
    <t>6673468- 16</t>
  </si>
  <si>
    <t>6673534- 14</t>
  </si>
  <si>
    <t>6674194- 38</t>
  </si>
  <si>
    <t>BERNARDO ALBANO SALVIANO SIQUEIRA</t>
  </si>
  <si>
    <t>667302962</t>
  </si>
  <si>
    <t>6673029- 62</t>
  </si>
  <si>
    <t>6673731- 43</t>
  </si>
  <si>
    <t>BRYAN HENRIQUE BESSA CAMARGO SANTOS</t>
  </si>
  <si>
    <t>667316244</t>
  </si>
  <si>
    <t>6673162- 44</t>
  </si>
  <si>
    <t>CALEBE FERRO BARCELOS PINHEIRO</t>
  </si>
  <si>
    <t>667277640</t>
  </si>
  <si>
    <t>6672776- 40</t>
  </si>
  <si>
    <t>6673725- 07</t>
  </si>
  <si>
    <t>6672210- 01</t>
  </si>
  <si>
    <t>6673813- 28</t>
  </si>
  <si>
    <t>CEZAR FORTUNATO MOREIRA</t>
  </si>
  <si>
    <t>667360199</t>
  </si>
  <si>
    <t>6673601- 99</t>
  </si>
  <si>
    <t>6673364- 97</t>
  </si>
  <si>
    <t>6673328- 16</t>
  </si>
  <si>
    <t>6673904- 97</t>
  </si>
  <si>
    <t>DAVI AUGUSTO REZENDE DUTRA</t>
  </si>
  <si>
    <t>296880113</t>
  </si>
  <si>
    <t>2968801- 13</t>
  </si>
  <si>
    <t>DAVI DE SOUSA MARTINS</t>
  </si>
  <si>
    <t>667342763</t>
  </si>
  <si>
    <t>6673427- 63</t>
  </si>
  <si>
    <t>f840</t>
  </si>
  <si>
    <t>DAVI FREITAS DA COSTA</t>
  </si>
  <si>
    <t>667374623</t>
  </si>
  <si>
    <t>6673746- 23</t>
  </si>
  <si>
    <t>DAVI GOMES PADOVANE</t>
  </si>
  <si>
    <t>667381469</t>
  </si>
  <si>
    <t>6673814- 69</t>
  </si>
  <si>
    <t>DAVI LUCAS GONCALVES ALVES</t>
  </si>
  <si>
    <t>667375946</t>
  </si>
  <si>
    <t>6673759- 46</t>
  </si>
  <si>
    <t>6672886- 30</t>
  </si>
  <si>
    <t>DAVI LUCIANO BRAGA FERREIRA MARTINS</t>
  </si>
  <si>
    <t>667290490</t>
  </si>
  <si>
    <t>6672904- 90</t>
  </si>
  <si>
    <t>DAVI LUIZ GONCALVES DE MORAIS</t>
  </si>
  <si>
    <t>667249084</t>
  </si>
  <si>
    <t>6672490- 84</t>
  </si>
  <si>
    <t>6673438- 56</t>
  </si>
  <si>
    <t>DEBORA RIUSSE ALVES FEITOSA</t>
  </si>
  <si>
    <t>667291060</t>
  </si>
  <si>
    <t>6672910- 60</t>
  </si>
  <si>
    <t>6673917- 23</t>
  </si>
  <si>
    <t>6673889- 49</t>
  </si>
  <si>
    <t>EDUARDO BARBOSA DAS ALMAS</t>
  </si>
  <si>
    <t>667338646</t>
  </si>
  <si>
    <t>6673386- 46</t>
  </si>
  <si>
    <t>EDUARDO CANDIDO DIAS</t>
  </si>
  <si>
    <t>667383369</t>
  </si>
  <si>
    <t>6673833- 69</t>
  </si>
  <si>
    <t>EDUARDO MENDES GALVAO</t>
  </si>
  <si>
    <t>667263304</t>
  </si>
  <si>
    <t>6672633- 04</t>
  </si>
  <si>
    <t>6672182- 35</t>
  </si>
  <si>
    <t>EMANUEL GONCALVES DE ALMEIDA</t>
  </si>
  <si>
    <t>667355523</t>
  </si>
  <si>
    <t>6673555- 23</t>
  </si>
  <si>
    <t>6673037- 98</t>
  </si>
  <si>
    <t>FELIPE TIZZO BARBOSA</t>
  </si>
  <si>
    <t>667188913</t>
  </si>
  <si>
    <t>6671889- 13</t>
  </si>
  <si>
    <t>6673231- 07</t>
  </si>
  <si>
    <t>0426938- 02</t>
  </si>
  <si>
    <t>6673831- 63</t>
  </si>
  <si>
    <t>6673863- 99</t>
  </si>
  <si>
    <t>6671904- 74</t>
  </si>
  <si>
    <t>6673383- 16</t>
  </si>
  <si>
    <t>6672813- 64</t>
  </si>
  <si>
    <t>6672319- 15</t>
  </si>
  <si>
    <t>6673571- 24</t>
  </si>
  <si>
    <t>6673818- 19</t>
  </si>
  <si>
    <t>6673021- 13</t>
  </si>
  <si>
    <t>GUILHERME QUIRINO CARNEIRO DA SILVA</t>
  </si>
  <si>
    <t>667407244</t>
  </si>
  <si>
    <t>6674072- 44</t>
  </si>
  <si>
    <t>GUSTAVO MENDONCA MOREIRA ALVES</t>
  </si>
  <si>
    <t>667396382</t>
  </si>
  <si>
    <t>6673963- 82</t>
  </si>
  <si>
    <t>6672742- 12</t>
  </si>
  <si>
    <t>6671830- 75</t>
  </si>
  <si>
    <t>6674208- 73</t>
  </si>
  <si>
    <t>6673841- 19</t>
  </si>
  <si>
    <t>F509</t>
  </si>
  <si>
    <t>6673335- 65</t>
  </si>
  <si>
    <t>HEITOR RIBEIRO NAZARE</t>
  </si>
  <si>
    <t>667354491</t>
  </si>
  <si>
    <t>6673544- 91</t>
  </si>
  <si>
    <t>6673518- 62</t>
  </si>
  <si>
    <t>6673602- 02</t>
  </si>
  <si>
    <t>HEITOR SOUZA MARQUES</t>
  </si>
  <si>
    <t>667360091</t>
  </si>
  <si>
    <t>6673600- 91</t>
  </si>
  <si>
    <t>HELENA ALVES FERREIRA</t>
  </si>
  <si>
    <t>667304913</t>
  </si>
  <si>
    <t>6673049- 13</t>
  </si>
  <si>
    <t>HENRIQUE GALVAO ADRIANO DE FARIA</t>
  </si>
  <si>
    <t>667412170</t>
  </si>
  <si>
    <t>6674121- 70</t>
  </si>
  <si>
    <t>HENRIQUE MOREIRA DO PRADO</t>
  </si>
  <si>
    <t>667130560</t>
  </si>
  <si>
    <t>6671305- 60</t>
  </si>
  <si>
    <t>HENRIQUE NASCIMENTO DE OLIVEIRA</t>
  </si>
  <si>
    <t>667423501</t>
  </si>
  <si>
    <t>6674235- 01</t>
  </si>
  <si>
    <t>F80</t>
  </si>
  <si>
    <t>6673429- 29</t>
  </si>
  <si>
    <t>6673699- 34</t>
  </si>
  <si>
    <t>6673782- 25</t>
  </si>
  <si>
    <t>IGOR SANTANA GARCIA FERREIRA</t>
  </si>
  <si>
    <t>667366798</t>
  </si>
  <si>
    <t>6673667- 98</t>
  </si>
  <si>
    <t>6673414- 51</t>
  </si>
  <si>
    <t>4359534- 05</t>
  </si>
  <si>
    <t>ISRAEL CAMPOS</t>
  </si>
  <si>
    <t>667353785</t>
  </si>
  <si>
    <t>6673537- 85</t>
  </si>
  <si>
    <t>6673730- 57</t>
  </si>
  <si>
    <t>JOAO EDUARDO GIROTO DE SOUZA</t>
  </si>
  <si>
    <t>667282608</t>
  </si>
  <si>
    <t>6672826- 08</t>
  </si>
  <si>
    <t>6673863- 66</t>
  </si>
  <si>
    <t>6673059- 83</t>
  </si>
  <si>
    <t>6672135- 61</t>
  </si>
  <si>
    <t>6672668- 09</t>
  </si>
  <si>
    <t>JOAO MIGUEL CAIXETA FLEURY</t>
  </si>
  <si>
    <t>667347289</t>
  </si>
  <si>
    <t>6673472- 89</t>
  </si>
  <si>
    <t>6673701- 84</t>
  </si>
  <si>
    <t>6673591- 25</t>
  </si>
  <si>
    <t>JOAO PEDRO GOMES LEITE BARBOSA</t>
  </si>
  <si>
    <t>667140787</t>
  </si>
  <si>
    <t>6671407- 87</t>
  </si>
  <si>
    <t>6672854- 52</t>
  </si>
  <si>
    <t>6673668- 68</t>
  </si>
  <si>
    <t>JOSE EDUARDO REIS FREITAS</t>
  </si>
  <si>
    <t>667379211</t>
  </si>
  <si>
    <t>6673792- 11</t>
  </si>
  <si>
    <t>6673774- 27</t>
  </si>
  <si>
    <t>JOSE VAZ DE CASTRO NETO</t>
  </si>
  <si>
    <t>667380015</t>
  </si>
  <si>
    <t>6673800- 15</t>
  </si>
  <si>
    <t>4200853- 11</t>
  </si>
  <si>
    <t>KAMILE VITORIA SILVA FARIA</t>
  </si>
  <si>
    <t>261963605</t>
  </si>
  <si>
    <t>2619636- 05</t>
  </si>
  <si>
    <t>KAUE ASSIS RAMOS</t>
  </si>
  <si>
    <t>667382563</t>
  </si>
  <si>
    <t>6673825- 63</t>
  </si>
  <si>
    <t>2249227- 03</t>
  </si>
  <si>
    <t>6673345- 23</t>
  </si>
  <si>
    <t>LEONARDO CANDIDO DIAS</t>
  </si>
  <si>
    <t>667358163</t>
  </si>
  <si>
    <t>6673581- 63</t>
  </si>
  <si>
    <t>LEONARDO JOSE DE OLIVEIRA</t>
  </si>
  <si>
    <t>190531702</t>
  </si>
  <si>
    <t>1905317- 02</t>
  </si>
  <si>
    <t>LEONARDO MIRANDA SOUZA DE JESUS</t>
  </si>
  <si>
    <t>667231596</t>
  </si>
  <si>
    <t>6672315- 96</t>
  </si>
  <si>
    <t>Q909</t>
  </si>
  <si>
    <t>6673476- 27</t>
  </si>
  <si>
    <t>LORENZO MIILLER SILVA BRITO</t>
  </si>
  <si>
    <t>667257522</t>
  </si>
  <si>
    <t>6672575- 22</t>
  </si>
  <si>
    <t>6673764- 84</t>
  </si>
  <si>
    <t>6674106- 60</t>
  </si>
  <si>
    <t>LUCAS FERREIRA BORBA</t>
  </si>
  <si>
    <t>667373310</t>
  </si>
  <si>
    <t>6673733- 10</t>
  </si>
  <si>
    <t>LUCAS LIMA OLIVEIRA</t>
  </si>
  <si>
    <t>667323318</t>
  </si>
  <si>
    <t>6673233- 18</t>
  </si>
  <si>
    <t>667291944</t>
  </si>
  <si>
    <t>6672919- 44</t>
  </si>
  <si>
    <t>2764997- 02</t>
  </si>
  <si>
    <t>LUIS AUGUSTO CAMPOS PAZ</t>
  </si>
  <si>
    <t>667429182</t>
  </si>
  <si>
    <t>6674291- 82</t>
  </si>
  <si>
    <t>LUIS FELIPE PRAXEDES FERREIRA OLIVEIRA</t>
  </si>
  <si>
    <t>275450908</t>
  </si>
  <si>
    <t>2754509- 08</t>
  </si>
  <si>
    <t>LUIZ ANTONIO MOREIRA</t>
  </si>
  <si>
    <t>667427242</t>
  </si>
  <si>
    <t>6674272- 42</t>
  </si>
  <si>
    <t>LUIZ FERNANDO ALVES NOLETO</t>
  </si>
  <si>
    <t>667301226</t>
  </si>
  <si>
    <t>6673012- 26</t>
  </si>
  <si>
    <t>6672913- 47</t>
  </si>
  <si>
    <t>LUNA RODRIGUES DE SOUZA</t>
  </si>
  <si>
    <t>667291830</t>
  </si>
  <si>
    <t>6672918- 30</t>
  </si>
  <si>
    <t>6673457- 44</t>
  </si>
  <si>
    <t>6673436- 80</t>
  </si>
  <si>
    <t>4302541- 02</t>
  </si>
  <si>
    <t>MARIA EDUARDA RIVES DA SILVA</t>
  </si>
  <si>
    <t>667280712</t>
  </si>
  <si>
    <t>6672807- 12</t>
  </si>
  <si>
    <t>6671949- 60</t>
  </si>
  <si>
    <t>MARIA LUIZA COSTA FELIX</t>
  </si>
  <si>
    <t>667267969</t>
  </si>
  <si>
    <t>6672679- 69</t>
  </si>
  <si>
    <t>6674381- 99</t>
  </si>
  <si>
    <t>6673511- 92</t>
  </si>
  <si>
    <t>MARIELLE ABAYOMI DIAS</t>
  </si>
  <si>
    <t>667355727</t>
  </si>
  <si>
    <t>6673557- 27</t>
  </si>
  <si>
    <t>6672145- 43</t>
  </si>
  <si>
    <t>6671972- 56</t>
  </si>
  <si>
    <t>6672993- 48</t>
  </si>
  <si>
    <t>6672008- 55</t>
  </si>
  <si>
    <t>6672658- 55</t>
  </si>
  <si>
    <t>MIGUEL FERRO BARCELOS PINHEIRO</t>
  </si>
  <si>
    <t>667305390</t>
  </si>
  <si>
    <t>6673053- 90</t>
  </si>
  <si>
    <t>MIGUEL HENRIQUE BARBOSA DE MELLO</t>
  </si>
  <si>
    <t>667197852</t>
  </si>
  <si>
    <t>6671978- 52</t>
  </si>
  <si>
    <t>6674015- 99</t>
  </si>
  <si>
    <t>MIGUEL MARTINS RODRIGUES</t>
  </si>
  <si>
    <t>667374307</t>
  </si>
  <si>
    <t>6673743- 07</t>
  </si>
  <si>
    <t>MIGUEL MOTA ALEXANDRE</t>
  </si>
  <si>
    <t>667324072</t>
  </si>
  <si>
    <t>6673240- 72</t>
  </si>
  <si>
    <t>MIGUEL PRADO DA SILVA</t>
  </si>
  <si>
    <t>667157814</t>
  </si>
  <si>
    <t>6671578- 14</t>
  </si>
  <si>
    <t>6673349- 10</t>
  </si>
  <si>
    <t>MIGUEL REIS MARTINS</t>
  </si>
  <si>
    <t>667340139</t>
  </si>
  <si>
    <t>6673401- 39</t>
  </si>
  <si>
    <t>MIGUEL RIBEIRO ARAUJO VANDERLEI</t>
  </si>
  <si>
    <t>667401289</t>
  </si>
  <si>
    <t>6674012- 89</t>
  </si>
  <si>
    <t>MIGUEL VIEIRA DE SOUZA</t>
  </si>
  <si>
    <t>667433464</t>
  </si>
  <si>
    <t>F913</t>
  </si>
  <si>
    <t>6674334- 64</t>
  </si>
  <si>
    <t>6673715- 90</t>
  </si>
  <si>
    <t>NATHAN JAYME MARQUES</t>
  </si>
  <si>
    <t>667243394</t>
  </si>
  <si>
    <t>6672433- 94</t>
  </si>
  <si>
    <t>6673866- 45</t>
  </si>
  <si>
    <t>6673690- 02</t>
  </si>
  <si>
    <t>6673454- 88</t>
  </si>
  <si>
    <t>6671915- 18</t>
  </si>
  <si>
    <t>6673845- 28</t>
  </si>
  <si>
    <t>6673640- 74</t>
  </si>
  <si>
    <t>OLIVIA SANTANA DA CUNHA</t>
  </si>
  <si>
    <t>667203796</t>
  </si>
  <si>
    <t>6672037- 96</t>
  </si>
  <si>
    <t>6672152- 47</t>
  </si>
  <si>
    <t>PEDRO ANTONIO PEREIRA FRANCA</t>
  </si>
  <si>
    <t>667259738</t>
  </si>
  <si>
    <t>6672597- 38</t>
  </si>
  <si>
    <t>6672882- 53</t>
  </si>
  <si>
    <t>6672290- 81</t>
  </si>
  <si>
    <t>4575755- 02</t>
  </si>
  <si>
    <t>1056719- 06</t>
  </si>
  <si>
    <t>PEDRO LUCAS FERREIRA SILVA</t>
  </si>
  <si>
    <t>295349802</t>
  </si>
  <si>
    <t>2953498- 02</t>
  </si>
  <si>
    <t>6673927- 64</t>
  </si>
  <si>
    <t>6673308- 03</t>
  </si>
  <si>
    <t>2017661- 08</t>
  </si>
  <si>
    <t>6673520- 11</t>
  </si>
  <si>
    <t>6673885- 60</t>
  </si>
  <si>
    <t>RAFAEL GOMES DOS SANTOS</t>
  </si>
  <si>
    <t>667366574</t>
  </si>
  <si>
    <t>6673665- 74</t>
  </si>
  <si>
    <t>6673507- 65</t>
  </si>
  <si>
    <t>RAFAELA AGUIAR D ESPIRITO TELES</t>
  </si>
  <si>
    <t>667353550</t>
  </si>
  <si>
    <t>6673535- 50</t>
  </si>
  <si>
    <t>6672366- 53</t>
  </si>
  <si>
    <t>6674051- 29</t>
  </si>
  <si>
    <t>RAVI MIGUEL DE OLIVEIRA MARQUES</t>
  </si>
  <si>
    <t>667397322</t>
  </si>
  <si>
    <t>6673973- 22</t>
  </si>
  <si>
    <t>6673509- 99</t>
  </si>
  <si>
    <t>6673571- 93</t>
  </si>
  <si>
    <t>SAMUEL GOMES PEREIRA</t>
  </si>
  <si>
    <t>667306186</t>
  </si>
  <si>
    <t>6673061- 86</t>
  </si>
  <si>
    <t>SAMUEL HENRIQUE BATISTA KERN</t>
  </si>
  <si>
    <t>667348408</t>
  </si>
  <si>
    <t>6673484- 08</t>
  </si>
  <si>
    <t>6674145- 36</t>
  </si>
  <si>
    <t>SAMUEL SILVA BRITO</t>
  </si>
  <si>
    <t>667293386</t>
  </si>
  <si>
    <t>6672933- 86</t>
  </si>
  <si>
    <t>SANDRO MAURO PEREIRA DE ALMEIDA FILHO</t>
  </si>
  <si>
    <t>164845411</t>
  </si>
  <si>
    <t>1648454- 11</t>
  </si>
  <si>
    <t>SARA CRISTINA ALMEIDA DUARTE</t>
  </si>
  <si>
    <t>667388745</t>
  </si>
  <si>
    <t>6673887- 45</t>
  </si>
  <si>
    <t>SARA VIANA REIS</t>
  </si>
  <si>
    <t>667158571</t>
  </si>
  <si>
    <t>6671585- 71</t>
  </si>
  <si>
    <t>SOPHIA ALVES BARBOSA</t>
  </si>
  <si>
    <t>667253086</t>
  </si>
  <si>
    <t>6672530- 86</t>
  </si>
  <si>
    <t>6672152- 29</t>
  </si>
  <si>
    <t>6673532- 07</t>
  </si>
  <si>
    <t>6673780- 24</t>
  </si>
  <si>
    <t>1687409- 02</t>
  </si>
  <si>
    <t>6673572- 86</t>
  </si>
  <si>
    <t>THEO VIEIRA SIMOES</t>
  </si>
  <si>
    <t>667361308</t>
  </si>
  <si>
    <t>6673613- 08</t>
  </si>
  <si>
    <t>VALENTINA COSTA LOURENCO</t>
  </si>
  <si>
    <t>667309457</t>
  </si>
  <si>
    <t>6673094- 57</t>
  </si>
  <si>
    <t>VALENTINA LUIZ SILVA</t>
  </si>
  <si>
    <t>667310277</t>
  </si>
  <si>
    <t>6673102- 77</t>
  </si>
  <si>
    <t>VICTOR EMANUEL TAVARES LOPES</t>
  </si>
  <si>
    <t>667241337</t>
  </si>
  <si>
    <t>6672413- 37</t>
  </si>
  <si>
    <t>VITOR DOS SANTOS ARAUJO</t>
  </si>
  <si>
    <t>667346321</t>
  </si>
  <si>
    <t>6673463- 21</t>
  </si>
  <si>
    <t>VITOR GABRIEL CARNEIRO DE SOUSA PRICINOTE</t>
  </si>
  <si>
    <t>667338263</t>
  </si>
  <si>
    <t>6673382- 63</t>
  </si>
  <si>
    <t>VITORIA LUIZ SILVA</t>
  </si>
  <si>
    <t>667310276</t>
  </si>
  <si>
    <t>6673102- 76</t>
  </si>
  <si>
    <t>6671570- 98</t>
  </si>
  <si>
    <t>6671602- 48</t>
  </si>
  <si>
    <t>YAN MARCAL MAIA</t>
  </si>
  <si>
    <t>667383409</t>
  </si>
  <si>
    <t>6673834- 09</t>
  </si>
  <si>
    <t>YAN VICTOR VIEIRA</t>
  </si>
  <si>
    <t>020476505</t>
  </si>
  <si>
    <t>0204765- 05</t>
  </si>
  <si>
    <t>YASMIN SOUSA BUENO</t>
  </si>
  <si>
    <t>667409122</t>
  </si>
  <si>
    <t>6674091- 22</t>
  </si>
  <si>
    <t>6673380- 26</t>
  </si>
  <si>
    <t>YURI GABRIEL LEVINO ALVES DE SA</t>
  </si>
  <si>
    <t>667363448</t>
  </si>
  <si>
    <t>6673634- 48</t>
  </si>
  <si>
    <t>ZACK FREITAS DA COSTA</t>
  </si>
  <si>
    <t>667360725</t>
  </si>
  <si>
    <t>6673607- 25</t>
  </si>
  <si>
    <t>6674110- 24</t>
  </si>
  <si>
    <t>F410</t>
  </si>
  <si>
    <t>MARIANA RIBEIRO TAVARES MARQUES</t>
  </si>
  <si>
    <t>667434547</t>
  </si>
  <si>
    <t>294858305</t>
  </si>
  <si>
    <t>262148702</t>
  </si>
  <si>
    <t>667425820</t>
  </si>
  <si>
    <t>667196498</t>
  </si>
  <si>
    <t>F32</t>
  </si>
  <si>
    <t>ISADORA OLIVEIRA DE ALMEIDA</t>
  </si>
  <si>
    <t>051073407</t>
  </si>
  <si>
    <t>MIGUEL GUIMARAES ROSA</t>
  </si>
  <si>
    <t>667349715</t>
  </si>
  <si>
    <t>OTAVIO PONCE CADETE PEIXOTO</t>
  </si>
  <si>
    <t>094675304</t>
  </si>
  <si>
    <t>SAMUEL GUIMARAES ROSA</t>
  </si>
  <si>
    <t>667164642</t>
  </si>
  <si>
    <t>140492003</t>
  </si>
  <si>
    <t>231501702</t>
  </si>
  <si>
    <t>f42</t>
  </si>
  <si>
    <t>667433686</t>
  </si>
  <si>
    <t>Sala</t>
  </si>
  <si>
    <t>Id Profissional</t>
  </si>
  <si>
    <t>Profissional</t>
  </si>
  <si>
    <t>Tipo Atend</t>
  </si>
  <si>
    <t>Qtd Sess</t>
  </si>
  <si>
    <t>Elegibilidade</t>
  </si>
  <si>
    <t>Substituicao</t>
  </si>
  <si>
    <t>Tipo de Falta</t>
  </si>
  <si>
    <t>C 35</t>
  </si>
  <si>
    <t>HELAYNE NEVES DE JESUS SILVA</t>
  </si>
  <si>
    <t>CONSULTA</t>
  </si>
  <si>
    <t>Confirmado</t>
  </si>
  <si>
    <t>Nao</t>
  </si>
  <si>
    <t>N</t>
  </si>
  <si>
    <t>C 28</t>
  </si>
  <si>
    <t>RAYANE KOJIMA PIMENTEL</t>
  </si>
  <si>
    <t>C 10</t>
  </si>
  <si>
    <t>BEATRIZ ALVES GUIMARAES SIQUEIRA</t>
  </si>
  <si>
    <t>C 03</t>
  </si>
  <si>
    <t>JAQUELINE RODRIGUES LEAL</t>
  </si>
  <si>
    <t>C 34</t>
  </si>
  <si>
    <t>GABRIELA ARAUJO GONCALVES DE SOUZA</t>
  </si>
  <si>
    <t>C 26</t>
  </si>
  <si>
    <t>YURI KOZIMA PACHECO</t>
  </si>
  <si>
    <t>C 25</t>
  </si>
  <si>
    <t>RUBIA SALES DOS SANTOS ALMEIDA</t>
  </si>
  <si>
    <t>C 14</t>
  </si>
  <si>
    <t>TATIELE DA SILVA BARBOSA</t>
  </si>
  <si>
    <t>TAIS LIMA DE DEUS ESPERANCA</t>
  </si>
  <si>
    <t>C 29</t>
  </si>
  <si>
    <t>C 06</t>
  </si>
  <si>
    <t>RAYSSA DE SOUSA SANTOS</t>
  </si>
  <si>
    <t>C 37</t>
  </si>
  <si>
    <t>SABRINA RITCHELY LOPES INACIO</t>
  </si>
  <si>
    <t>C 08</t>
  </si>
  <si>
    <t>ISABELLA RHARENA RIBEIRO DE MAGALHAES SERQUEIRA</t>
  </si>
  <si>
    <t>C 41</t>
  </si>
  <si>
    <t>EVANIA PERES BATISTA</t>
  </si>
  <si>
    <t>C 24</t>
  </si>
  <si>
    <t>SARAH LEDO FRANCA</t>
  </si>
  <si>
    <t>C 05</t>
  </si>
  <si>
    <t>GABRIELA LOPES DE OLIVEIRA PEIXOTO</t>
  </si>
  <si>
    <t>C 02</t>
  </si>
  <si>
    <t>ANNA LYDIA LOPES DE ALMEIDA CORNELIO</t>
  </si>
  <si>
    <t>C 04</t>
  </si>
  <si>
    <t>C 47</t>
  </si>
  <si>
    <t>NATHALIA ALMEIDA MACHADO</t>
  </si>
  <si>
    <t>ROBERTA TATIANE WELKE</t>
  </si>
  <si>
    <t>GABRIELLA BERNARDES DE MENEZES MARTINS</t>
  </si>
  <si>
    <t>C 18</t>
  </si>
  <si>
    <t>BRENDA LARA SILVA BORGES</t>
  </si>
  <si>
    <t>KATLHEEN CARVALHO MACHADO GONCALVES</t>
  </si>
  <si>
    <t>C 17</t>
  </si>
  <si>
    <t>C 27</t>
  </si>
  <si>
    <t>USLEIA CARNEIRO DE SOUSA</t>
  </si>
  <si>
    <t>C 39</t>
  </si>
  <si>
    <t>VALDEMAR MOURA DE CARVALHO JUNIOR</t>
  </si>
  <si>
    <t>C 45</t>
  </si>
  <si>
    <t>ISTEFANI BASILIO DE OLIVEIRA GUIMARAES</t>
  </si>
  <si>
    <t>C 43</t>
  </si>
  <si>
    <t>C 31</t>
  </si>
  <si>
    <t>C 46</t>
  </si>
  <si>
    <t>RAQUEL LOPES GUIMARAES DA SILVA</t>
  </si>
  <si>
    <t>C 49</t>
  </si>
  <si>
    <t>FERNANDA BARROS ATAIDES HELRIGER</t>
  </si>
  <si>
    <t>LETICIA MARTINS LOBO VINHAL</t>
  </si>
  <si>
    <t>C 38</t>
  </si>
  <si>
    <t>GRUPO - HS</t>
  </si>
  <si>
    <t>ANA CAROLINA MARTINS CANDIDA DANTAS</t>
  </si>
  <si>
    <t>CAROLINA ALVES CARDOSO</t>
  </si>
  <si>
    <t>C 32</t>
  </si>
  <si>
    <t>C 48</t>
  </si>
  <si>
    <t>C 42</t>
  </si>
  <si>
    <t>ANA BEATRIZ GONCALVES MAGALHAES</t>
  </si>
  <si>
    <t>6671.6464.2</t>
  </si>
  <si>
    <t>ANA KAROLINY TEIXEIRA SILVA</t>
  </si>
  <si>
    <t>0510.7340.7</t>
  </si>
  <si>
    <t>C 22</t>
  </si>
  <si>
    <t>C 50</t>
  </si>
  <si>
    <t>CLEBER ALVES DE MIRANDA</t>
  </si>
  <si>
    <t>OrientaÃ§Ã£o de Pais</t>
  </si>
  <si>
    <t>GABRIEL LUIZ SANT ANA MOREIRA</t>
  </si>
  <si>
    <t>GISELE FERNANDA DE QUEIROZ</t>
  </si>
  <si>
    <t>MARIANITA BARRETO BRAGA NOGUEIRA</t>
  </si>
  <si>
    <t>LUDMILA ANDRADE CANDINI</t>
  </si>
  <si>
    <t>REUNIAO ESCOLAR</t>
  </si>
  <si>
    <t>C 13</t>
  </si>
  <si>
    <t>ISADORA DIAS MENDONCA</t>
  </si>
  <si>
    <t>C 19</t>
  </si>
  <si>
    <t>C 44</t>
  </si>
  <si>
    <t>C 51</t>
  </si>
  <si>
    <t>SAMARA NEVES BORGES</t>
  </si>
  <si>
    <t>6673.4971.5</t>
  </si>
  <si>
    <t>C 12</t>
  </si>
  <si>
    <t>C 23</t>
  </si>
  <si>
    <t>MARTHA GONCALVES VAZ</t>
  </si>
  <si>
    <t>1404.9200.3</t>
  </si>
  <si>
    <t>PSICOTERAPIA - A PARTIR 16</t>
  </si>
  <si>
    <t>GISELEN FERRAZ DA SILVA</t>
  </si>
  <si>
    <t>C 20</t>
  </si>
  <si>
    <t>C 15</t>
  </si>
  <si>
    <t>PATRICIA COIMBRA MARIANO</t>
  </si>
  <si>
    <t>ANAMNESE</t>
  </si>
  <si>
    <t>Coluna2</t>
  </si>
  <si>
    <t>QtdeAtendimentos</t>
  </si>
  <si>
    <t>CONRADO PRADO DE SOUZA</t>
  </si>
  <si>
    <t>Coluna3</t>
  </si>
  <si>
    <t>Sim</t>
  </si>
  <si>
    <t>C 07</t>
  </si>
  <si>
    <t>MAIRA APARECIDA DA SILVA DE OLIVEIRA</t>
  </si>
  <si>
    <t>C 30</t>
  </si>
  <si>
    <t>LAINY ANDRIELY RIBEIRO DE PINHO</t>
  </si>
  <si>
    <t>ALESSANDRA BARBOSA DE PAULA FRAZAO S. MARTINS</t>
  </si>
  <si>
    <t>6673.6130.8</t>
  </si>
  <si>
    <t>C 11</t>
  </si>
  <si>
    <t>0946.7530.4</t>
  </si>
  <si>
    <t>DANIELLA SANDES PEREIRA</t>
  </si>
  <si>
    <t>6673.8960.4</t>
  </si>
  <si>
    <t>BEATRIZ OLIVEIRA COSTA</t>
  </si>
  <si>
    <t>YASMIN PRADO RODRIGUES BARBOSA</t>
  </si>
  <si>
    <t>ADRIAN FERNANDES DOS SANTOS</t>
  </si>
  <si>
    <t>HELOISA RECHETNICOU BORGES</t>
  </si>
  <si>
    <t>GABRIEL PINHEIRO NEIVA</t>
  </si>
  <si>
    <t>EMANUEL LONGUINHO LOPES NASCIMENTO</t>
  </si>
  <si>
    <t>HENRIQUE VIEIRA CAMILO</t>
  </si>
  <si>
    <t>NICOLE MARTINS FONSECA</t>
  </si>
  <si>
    <t>ANGELINA CARDOSO MOREIRA SILVA</t>
  </si>
  <si>
    <t>MIGUEL MARCIANO SILVA</t>
  </si>
  <si>
    <t>HELENA CAETANO DE OLIVEIRA</t>
  </si>
  <si>
    <t>ADEIJAMAR DURAES DE OLIVEIRA NETO</t>
  </si>
  <si>
    <t>KALEO CARDOSO PAZ</t>
  </si>
  <si>
    <t>ALINE PEREIRA TORRES DA SILVA</t>
  </si>
  <si>
    <t>DAVID ISRAEL CIRIACO MATOS</t>
  </si>
  <si>
    <t>Em 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</si>
</sst>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rgb="FF428BCA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164" formatCode="[$-F400]h:mm:ss\ AM/PM"/>
    </dxf>
    <dxf>
      <numFmt numFmtId="19" formatCode="dd/mm/yyyy"/>
    </dxf>
    <dxf>
      <numFmt numFmtId="26" formatCode="hh:mm:ss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9" formatCode="dd/mm/yyyy"/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57150</xdr:rowOff>
    </xdr:from>
    <xdr:to>
      <xdr:col>3</xdr:col>
      <xdr:colOff>361950</xdr:colOff>
      <xdr:row>2</xdr:row>
      <xdr:rowOff>161925</xdr:rowOff>
    </xdr:to>
    <xdr:sp macro="[0]!Open_Prestador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9927997-C6F9-4369-B968-EF1B8B95DC16}"/>
            </a:ext>
          </a:extLst>
        </xdr:cNvPr>
        <xdr:cNvSpPr/>
      </xdr:nvSpPr>
      <xdr:spPr>
        <a:xfrm>
          <a:off x="4124325" y="247650"/>
          <a:ext cx="1219200" cy="295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importar</a:t>
          </a:r>
          <a:r>
            <a:rPr lang="pt-PT" sz="1100" baseline="0"/>
            <a:t> Guias</a:t>
          </a:r>
          <a:endParaRPr lang="pt-P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DCCB8E-26C4-43CA-82FE-C0E953FFEF44}" name="Tabela18" displayName="Tabela18" ref="B5:M193" totalsRowShown="0">
  <autoFilter ref="B5:M193" xr:uid="{086F3653-2ED9-4163-ADC4-5608B486674E}"/>
  <tableColumns count="12">
    <tableColumn id="3" xr3:uid="{3EB8D412-2169-4E68-8F1E-287776DF1538}" name="Paciente"/>
    <tableColumn id="15" xr3:uid="{6B3B9AD4-4170-4F7C-8B75-591198A0B1DD}" name="Guia_Cod" dataDxfId="28"/>
    <tableColumn id="20" xr3:uid="{DAEBD62F-FAFB-40CF-88F9-4EA00DD5E849}" name="Senha" dataDxfId="27"/>
    <tableColumn id="17" xr3:uid="{F796EFA5-8F96-4421-818C-880597DE8C5D}" name="Status" dataDxfId="26"/>
    <tableColumn id="5" xr3:uid="{EF5922D6-834D-416E-81FF-4055E4EF9F67}" name="DataSolicit" dataDxfId="25"/>
    <tableColumn id="19" xr3:uid="{62E675E6-73E1-42B4-99C9-24E5232AE8AB}" name="DataAut" dataDxfId="24"/>
    <tableColumn id="9" xr3:uid="{5C7C82DC-F782-4F63-AACD-0E7BBBC3836B}" name="PROCEDIMENTO" dataDxfId="23"/>
    <tableColumn id="10" xr3:uid="{5A5E577A-9F88-42FA-8756-4AB582BC85CA}" name="Solicitado"/>
    <tableColumn id="18" xr3:uid="{E97F2C14-1622-4837-B9C4-AFADB71B3182}" name="Qtde_Aut"/>
    <tableColumn id="1" xr3:uid="{C15F3E29-0E27-45E5-AC2F-FA54A59BC307}" name="Coluna1" dataDxfId="22">
      <calculatedColumnFormula>INDEX(Tabela7[carteira],MATCH(Tabela18[[#This Row],[Paciente]],Tabela7[paciente],0))</calculatedColumnFormula>
    </tableColumn>
    <tableColumn id="2" xr3:uid="{0326AE32-6029-4206-A6AF-F6FE45CC1701}" name="Coluna2" dataDxfId="21">
      <calculatedColumnFormula>INDEX(Tabela7[id],MATCH(Tabela18[[#This Row],[Coluna1]],Tabela7[carteira],0))</calculatedColumnFormula>
    </tableColumn>
    <tableColumn id="4" xr3:uid="{5D744003-31FD-4D7C-994C-FABA9CA59CE5}" name="QtdeAtendimentos" dataDxfId="20">
      <calculatedColumnFormula>COUNTIF(Tabela6[Cod. Paciente],Tabela18[[#This Row],[Coluna2]])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BFFC29-FD8B-4857-ACC7-98515B6DD05B}" name="Tabela7" displayName="Tabela7" ref="A1:F234" totalsRowShown="0">
  <autoFilter ref="A1:F234" xr:uid="{287DB8DB-181E-4FF6-887B-9D39A3632593}"/>
  <tableColumns count="6">
    <tableColumn id="1" xr3:uid="{0053327F-8AF5-4C9C-98A1-3691A254ABD9}" name="id"/>
    <tableColumn id="2" xr3:uid="{37C0CA83-C153-4FCD-976E-8E59F0C83966}" name="paciente"/>
    <tableColumn id="3" xr3:uid="{C79BF6B2-2A6E-4C69-A596-E55F13A32375}" name="carteira"/>
    <tableColumn id="4" xr3:uid="{C919D1FC-6AAD-48CA-A55A-98B1E64CA378}" name="CID"/>
    <tableColumn id="5" xr3:uid="{12258980-E258-4DAC-844C-1B7B46D3E255}" name="TIPO"/>
    <tableColumn id="6" xr3:uid="{9CF35B05-141A-438E-A4B4-0E367D714CB3}" name="d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DE1D3-E677-4BB5-84D1-27A96C25EC54}" name="Tabela15" displayName="Tabela15" ref="A5:S422" totalsRowShown="0">
  <autoFilter ref="A5:S422" xr:uid="{086F3653-2ED9-4163-ADC4-5608B486674E}"/>
  <tableColumns count="19">
    <tableColumn id="1" xr3:uid="{E304CA54-3EE1-4F11-82E4-3E256502EC87}" name="Carteirinha"/>
    <tableColumn id="2" xr3:uid="{D492B0B1-9BBB-46DD-AC7C-E1D7708E648C}" name="Cod. Paciente"/>
    <tableColumn id="3" xr3:uid="{AFD2A1E0-F46C-4488-89BC-5424F7CAEE7C}" name="Paciente"/>
    <tableColumn id="4" xr3:uid="{07A7F603-C29D-430B-973A-9000CEC5578B}" name="Pagamento"/>
    <tableColumn id="5" xr3:uid="{F4452DD9-8DE6-40F9-B0C3-945DD89291A2}" name="Data" dataDxfId="19"/>
    <tableColumn id="6" xr3:uid="{A5938F25-0FA7-444B-99D9-1A84FCD1AF6C}" name="Hora inicial" dataDxfId="18"/>
    <tableColumn id="7" xr3:uid="{24789BB8-3E11-463C-A7CD-48D921095582}" name="ESPECIALIDDE"/>
    <tableColumn id="8" xr3:uid="{7C597CCA-D378-4800-85A9-844C13066944}" name="CARTEIRA"/>
    <tableColumn id="9" xr3:uid="{612D33D0-1B4E-40D5-A98D-EB3806DCF80A}" name="PROCEDIMENTO"/>
    <tableColumn id="10" xr3:uid="{B665DA9E-E64B-435A-BEB6-B1871F49672E}" name="Solicitado"/>
    <tableColumn id="11" xr3:uid="{9157988D-9BCF-4F98-A7E8-D146902FEAE3}" name="COD_PROFIIONAL"/>
    <tableColumn id="12" xr3:uid="{66AA4439-68E9-4872-97E4-ACF8131BB463}" name="CBO"/>
    <tableColumn id="13" xr3:uid="{8BD25FE9-77FC-494C-A452-9202A388D8A8}" name="indicação clínica"/>
    <tableColumn id="14" xr3:uid="{B27B9EB3-7720-4EE4-8D82-658CA417225D}" name="JUSITFICATIVA"/>
    <tableColumn id="15" xr3:uid="{286D5960-6C67-4A12-9758-CE7CE51D222A}" name="Guia_Cod" dataDxfId="17"/>
    <tableColumn id="20" xr3:uid="{06D4090C-908A-461A-B627-63273615359C}" name="Senha" dataDxfId="16"/>
    <tableColumn id="17" xr3:uid="{BC40CCCD-974C-4F33-975A-643DA275A443}" name="Status"/>
    <tableColumn id="18" xr3:uid="{1E6DAB18-971F-4389-A2B4-18FED7349360}" name="Qtde_Aut"/>
    <tableColumn id="16" xr3:uid="{9B020F94-4083-4363-9410-6868638736F0}" name="Coluna1" dataDxfId="15">
      <calculatedColumnFormula>COUNTIF(Tabela2[Guia],Tabela15[[#This Row],[Guia_Cod]])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F3653-2ED9-4163-ADC4-5608B486674E}" name="Tabela1" displayName="Tabela1" ref="A1:M199" totalsRowShown="0">
  <autoFilter ref="A1:M199" xr:uid="{086F3653-2ED9-4163-ADC4-5608B486674E}">
    <filterColumn colId="3">
      <filters>
        <filter val="Autorizado"/>
        <filter val="Parcialmente autorizada"/>
      </filters>
    </filterColumn>
  </autoFilter>
  <tableColumns count="13">
    <tableColumn id="3" xr3:uid="{A8CD05A1-944C-417C-920D-62D3E26F24F4}" name="Paciente"/>
    <tableColumn id="15" xr3:uid="{64A1170C-7638-4613-BD86-C698E6FE6A78}" name="Guia_Cod" dataDxfId="14"/>
    <tableColumn id="20" xr3:uid="{9BD3D51F-3C19-4EFF-8B9A-E5DC4747CA67}" name="Senha" dataDxfId="13"/>
    <tableColumn id="17" xr3:uid="{5B7D14EF-8EAE-4B1C-A83D-1C538749308A}" name="Status" dataDxfId="12"/>
    <tableColumn id="5" xr3:uid="{8E74A03C-FA2F-4C96-9C25-1190727D7DF4}" name="DataSolicit" dataDxfId="11"/>
    <tableColumn id="19" xr3:uid="{4296D49A-4A80-4EBE-A2E9-F62C0324E668}" name="DataAut" dataDxfId="10"/>
    <tableColumn id="9" xr3:uid="{06675EC1-53D6-434F-9BFD-0832A7830C93}" name="PROCEDIMENTO" dataDxfId="9"/>
    <tableColumn id="10" xr3:uid="{A63642F4-9855-48A5-B348-0F142FE188B7}" name="Solicitado"/>
    <tableColumn id="18" xr3:uid="{6C94A9C6-8C92-4234-BF32-7EABE4D56A60}" name="Qtde_Aut"/>
    <tableColumn id="1" xr3:uid="{B1435E56-C586-4F89-9067-8DADC72FAF7F}" name="Coluna1" dataDxfId="8">
      <calculatedColumnFormula>INDEX(Tabela7[carteira],MATCH(Tabela1[[#This Row],[Paciente]],Tabela7[paciente],0))</calculatedColumnFormula>
    </tableColumn>
    <tableColumn id="2" xr3:uid="{628D1704-E9D5-4590-ADAE-06B2127CE10F}" name="Coluna2" dataDxfId="7">
      <calculatedColumnFormula>INDEX(Tabela7[id],MATCH(Tabela1[[#This Row],[Coluna1]],Tabela7[carteira],0))</calculatedColumnFormula>
    </tableColumn>
    <tableColumn id="4" xr3:uid="{F618F1B8-4CC9-4073-93EC-2F5584809D24}" name="QtdeAtendimentos" dataDxfId="6">
      <calculatedColumnFormula>COUNTIF(Tabela6[Cod. Paciente],Tabela1[[#This Row],[Coluna2]])</calculatedColumnFormula>
    </tableColumn>
    <tableColumn id="6" xr3:uid="{68BD868D-BE66-4218-81A6-0A061EB886B8}" name="Coluna3" dataDxfId="5">
      <calculatedColumnFormula>COUNTIFS(Tabela1[Paciente],Tabela1[[#This Row],[Paciente]],Tabela1[PROCEDIMENTO],Tabela1[[#This Row],[PROCEDIMENTO]])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AD6632-13D5-4817-8C92-4B650DF263B6}" name="Tabela6" displayName="Tabela6" ref="A1:Q248" totalsRowShown="0">
  <autoFilter ref="A1:Q248" xr:uid="{4BAD6632-13D5-4817-8C92-4B650DF263B6}"/>
  <tableColumns count="17">
    <tableColumn id="1" xr3:uid="{2650F0F9-E03B-4419-B156-99288B4017F1}" name="Id Atendimento"/>
    <tableColumn id="2" xr3:uid="{8EF57CDC-E6CC-49AC-9DE1-82540F93D9E6}" name="Unidade"/>
    <tableColumn id="3" xr3:uid="{FF3E2E87-16ED-4CA8-A663-9AD4B2533694}" name="Carteirinha"/>
    <tableColumn id="4" xr3:uid="{16C7C0BC-14D7-41B1-A765-01EB01E473E6}" name="Cod. Paciente"/>
    <tableColumn id="5" xr3:uid="{43B20F79-3A04-4A52-9250-296164422771}" name="Paciente"/>
    <tableColumn id="6" xr3:uid="{163ABCF5-596A-4B6D-8B2F-0C1BE95589AF}" name="Pagamento"/>
    <tableColumn id="7" xr3:uid="{B93F9AE6-383A-4578-8352-7F7859DCA08D}" name="Data" dataDxfId="4"/>
    <tableColumn id="8" xr3:uid="{11ACD03D-7166-40FA-98C7-D62986FDBAFB}" name="Hora inicial" dataDxfId="3"/>
    <tableColumn id="9" xr3:uid="{CE0CFA3B-0E0E-461E-8870-257B77A2B64C}" name="Sala"/>
    <tableColumn id="10" xr3:uid="{9096CE78-4AF6-4D7C-9B62-DE359D690AE7}" name="Id Profissional"/>
    <tableColumn id="11" xr3:uid="{C005D017-5ECA-410C-B4A0-728830BB8433}" name="Profissional"/>
    <tableColumn id="12" xr3:uid="{A30A0613-AADC-4E8A-B78E-44F792F6F294}" name="Tipo Atend"/>
    <tableColumn id="13" xr3:uid="{9DB35B3F-FB13-4C09-9E76-A287C71CDD9E}" name="Qtd Sess"/>
    <tableColumn id="14" xr3:uid="{E3E0BA23-8B78-45A9-A612-A11527E5310E}" name="Status"/>
    <tableColumn id="15" xr3:uid="{3EC0D11F-7443-47B3-AE1E-0927CF84E12A}" name="Elegibilidade"/>
    <tableColumn id="16" xr3:uid="{C369E561-0A35-4EF9-BD0B-F9794A135DC1}" name="Substituicao"/>
    <tableColumn id="17" xr3:uid="{AD247369-D407-4C57-9E86-06F0AE785FB3}" name="Tipo de Fal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1BD33-A035-4EBE-8890-22B7A610B238}" name="Tabela2" displayName="Tabela2" ref="A1:A324" totalsRowShown="0">
  <autoFilter ref="A1:A324" xr:uid="{1F71BD33-A035-4EBE-8890-22B7A610B238}"/>
  <tableColumns count="1">
    <tableColumn id="1" xr3:uid="{58CC8CEF-0A54-4C24-9941-18033BB22353}" name="Gu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34805-B823-4C8F-B6EF-745915B6491E}" name="Tabela3" displayName="Tabela3" ref="A1:J941" totalsRowShown="0">
  <autoFilter ref="A1:J941" xr:uid="{50534805-B823-4C8F-B6EF-745915B6491E}"/>
  <tableColumns count="10">
    <tableColumn id="1" xr3:uid="{AE1EA008-EA18-4030-995F-4B2173A16BCA}" name="Id Atendimento"/>
    <tableColumn id="2" xr3:uid="{87850D44-9030-4864-9310-924EE732CB60}" name="Unidade"/>
    <tableColumn id="3" xr3:uid="{784C959F-622F-458A-8EC6-77FC7E72940E}" name="Carteirinha"/>
    <tableColumn id="4" xr3:uid="{A9A70389-2359-487E-94CD-BB3CDAFA4C3C}" name="Cod. Paciente"/>
    <tableColumn id="5" xr3:uid="{7EB2AF89-8A2C-44F5-91EE-7451E7E18432}" name="Paciente"/>
    <tableColumn id="6" xr3:uid="{1537E11A-6FAC-45D8-9736-C297290304A7}" name="Pagamento"/>
    <tableColumn id="7" xr3:uid="{69D2E7AF-79D6-4C54-AF4F-CFA43B117267}" name="Data" dataDxfId="2"/>
    <tableColumn id="8" xr3:uid="{2D73E945-3B82-4525-9A50-1E1A4419EFD7}" name="Hora inicial" dataDxfId="1"/>
    <tableColumn id="19" xr3:uid="{37C1482D-DBA9-4974-8627-873CB341A28F}" name="Especialidade"/>
    <tableColumn id="9" xr3:uid="{E0282E78-DD1B-47CC-A785-E63566D805C1}" name="Valor por Sess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D527-F4F1-4027-A67B-379D2BFB8412}">
  <sheetPr codeName="Planilha6"/>
  <dimension ref="B5:M193"/>
  <sheetViews>
    <sheetView topLeftCell="A3" workbookViewId="0">
      <selection activeCell="B65" sqref="B65"/>
    </sheetView>
  </sheetViews>
  <sheetFormatPr defaultRowHeight="15" x14ac:dyDescent="0.25"/>
  <cols>
    <col min="2" max="2" width="46.7109375" bestFit="1" customWidth="1"/>
    <col min="3" max="3" width="18.85546875" customWidth="1"/>
    <col min="4" max="4" width="11" bestFit="1" customWidth="1"/>
    <col min="5" max="5" width="10.7109375" bestFit="1" customWidth="1"/>
    <col min="6" max="7" width="13.140625" style="2" customWidth="1"/>
    <col min="8" max="8" width="17.85546875" style="7" bestFit="1" customWidth="1"/>
    <col min="12" max="12" width="17.42578125" customWidth="1"/>
    <col min="13" max="13" width="20.7109375" bestFit="1" customWidth="1"/>
    <col min="14" max="15" width="11.42578125" customWidth="1"/>
    <col min="16" max="16" width="37.28515625" bestFit="1" customWidth="1"/>
    <col min="17" max="17" width="11.85546875" bestFit="1" customWidth="1"/>
  </cols>
  <sheetData>
    <row r="5" spans="2:13" x14ac:dyDescent="0.25">
      <c r="B5" t="s">
        <v>2</v>
      </c>
      <c r="C5" t="s">
        <v>13</v>
      </c>
      <c r="D5" t="s">
        <v>571</v>
      </c>
      <c r="E5" t="s">
        <v>569</v>
      </c>
      <c r="F5" s="2" t="s">
        <v>798</v>
      </c>
      <c r="G5" s="2" t="s">
        <v>799</v>
      </c>
      <c r="H5" s="7" t="s">
        <v>8</v>
      </c>
      <c r="I5" t="s">
        <v>568</v>
      </c>
      <c r="J5" t="s">
        <v>570</v>
      </c>
      <c r="K5" t="s">
        <v>797</v>
      </c>
      <c r="L5" t="s">
        <v>1352</v>
      </c>
      <c r="M5" t="s">
        <v>1353</v>
      </c>
    </row>
    <row r="6" spans="2:13" x14ac:dyDescent="0.25">
      <c r="B6" t="s">
        <v>192</v>
      </c>
      <c r="C6" s="3">
        <v>7228058</v>
      </c>
      <c r="D6" s="3">
        <v>7228058125</v>
      </c>
      <c r="E6" s="3" t="s">
        <v>572</v>
      </c>
      <c r="F6" s="2">
        <v>45535</v>
      </c>
      <c r="G6" s="2">
        <v>45535</v>
      </c>
      <c r="H6" s="7" t="s">
        <v>27</v>
      </c>
      <c r="I6">
        <v>1</v>
      </c>
      <c r="J6">
        <v>1</v>
      </c>
      <c r="K6" t="str">
        <f>INDEX(Tabela7[carteira],MATCH(Tabela18[[#This Row],[Paciente]],Tabela7[paciente],0))</f>
        <v>667390042</v>
      </c>
      <c r="L6">
        <f>INDEX(Tabela7[id],MATCH(Tabela18[[#This Row],[Coluna1]],Tabela7[carteira],0))</f>
        <v>3590</v>
      </c>
      <c r="M6">
        <f>COUNTIF(Tabela6[Cod. Paciente],Tabela18[[#This Row],[Coluna2]])</f>
        <v>2</v>
      </c>
    </row>
    <row r="7" spans="2:13" x14ac:dyDescent="0.25">
      <c r="B7" t="s">
        <v>192</v>
      </c>
      <c r="C7" s="3">
        <v>7228208</v>
      </c>
      <c r="D7" s="3">
        <v>7228208113</v>
      </c>
      <c r="E7" s="3" t="s">
        <v>572</v>
      </c>
      <c r="F7" s="2">
        <v>45535</v>
      </c>
      <c r="G7" s="2">
        <v>45535</v>
      </c>
      <c r="H7" s="7" t="s">
        <v>19</v>
      </c>
      <c r="I7">
        <v>1</v>
      </c>
      <c r="J7">
        <v>1</v>
      </c>
      <c r="K7" t="str">
        <f>INDEX(Tabela7[carteira],MATCH(Tabela18[[#This Row],[Paciente]],Tabela7[paciente],0))</f>
        <v>667390042</v>
      </c>
      <c r="L7">
        <f>INDEX(Tabela7[id],MATCH(Tabela18[[#This Row],[Coluna1]],Tabela7[carteira],0))</f>
        <v>3590</v>
      </c>
      <c r="M7">
        <f>COUNTIF(Tabela6[Cod. Paciente],Tabela18[[#This Row],[Coluna2]])</f>
        <v>2</v>
      </c>
    </row>
    <row r="8" spans="2:13" x14ac:dyDescent="0.25">
      <c r="B8" t="s">
        <v>24</v>
      </c>
      <c r="C8" s="3">
        <v>7228411</v>
      </c>
      <c r="D8" s="3">
        <v>7228411172</v>
      </c>
      <c r="E8" s="3" t="s">
        <v>572</v>
      </c>
      <c r="F8" s="2">
        <v>45535</v>
      </c>
      <c r="G8" s="2">
        <v>45535</v>
      </c>
      <c r="H8" s="7" t="s">
        <v>27</v>
      </c>
      <c r="I8">
        <v>2</v>
      </c>
      <c r="J8">
        <v>2</v>
      </c>
      <c r="K8" t="str">
        <f>INDEX(Tabela7[carteira],MATCH(Tabela18[[#This Row],[Paciente]],Tabela7[paciente],0))</f>
        <v>667391683</v>
      </c>
      <c r="L8">
        <f>INDEX(Tabela7[id],MATCH(Tabela18[[#This Row],[Coluna1]],Tabela7[carteira],0))</f>
        <v>3487</v>
      </c>
      <c r="M8">
        <f>COUNTIF(Tabela6[Cod. Paciente],Tabela18[[#This Row],[Coluna2]])</f>
        <v>3</v>
      </c>
    </row>
    <row r="9" spans="2:13" x14ac:dyDescent="0.25">
      <c r="B9" t="s">
        <v>24</v>
      </c>
      <c r="C9" s="3">
        <v>7228449</v>
      </c>
      <c r="D9" s="3">
        <v>7228449198</v>
      </c>
      <c r="E9" s="3" t="s">
        <v>572</v>
      </c>
      <c r="F9" s="2">
        <v>45535</v>
      </c>
      <c r="G9" s="2">
        <v>45535</v>
      </c>
      <c r="H9" s="7" t="s">
        <v>19</v>
      </c>
      <c r="I9">
        <v>2</v>
      </c>
      <c r="J9">
        <v>2</v>
      </c>
      <c r="K9" t="str">
        <f>INDEX(Tabela7[carteira],MATCH(Tabela18[[#This Row],[Paciente]],Tabela7[paciente],0))</f>
        <v>667391683</v>
      </c>
      <c r="L9">
        <f>INDEX(Tabela7[id],MATCH(Tabela18[[#This Row],[Coluna1]],Tabela7[carteira],0))</f>
        <v>3487</v>
      </c>
      <c r="M9">
        <f>COUNTIF(Tabela6[Cod. Paciente],Tabela18[[#This Row],[Coluna2]])</f>
        <v>3</v>
      </c>
    </row>
    <row r="10" spans="2:13" x14ac:dyDescent="0.25">
      <c r="B10" t="s">
        <v>24</v>
      </c>
      <c r="C10" s="3">
        <v>7228492</v>
      </c>
      <c r="D10" s="3">
        <v>7228492145</v>
      </c>
      <c r="E10" s="3" t="s">
        <v>572</v>
      </c>
      <c r="F10" s="2">
        <v>45535</v>
      </c>
      <c r="G10" s="2">
        <v>45535</v>
      </c>
      <c r="H10" s="7" t="s">
        <v>43</v>
      </c>
      <c r="I10">
        <v>1</v>
      </c>
      <c r="J10">
        <v>1</v>
      </c>
      <c r="K10" t="str">
        <f>INDEX(Tabela7[carteira],MATCH(Tabela18[[#This Row],[Paciente]],Tabela7[paciente],0))</f>
        <v>667391683</v>
      </c>
      <c r="L10">
        <f>INDEX(Tabela7[id],MATCH(Tabela18[[#This Row],[Coluna1]],Tabela7[carteira],0))</f>
        <v>3487</v>
      </c>
      <c r="M10">
        <f>COUNTIF(Tabela6[Cod. Paciente],Tabela18[[#This Row],[Coluna2]])</f>
        <v>3</v>
      </c>
    </row>
    <row r="11" spans="2:13" x14ac:dyDescent="0.25">
      <c r="B11" t="s">
        <v>198</v>
      </c>
      <c r="C11" s="3">
        <v>7228581</v>
      </c>
      <c r="D11" s="3">
        <v>7228581175</v>
      </c>
      <c r="E11" s="3" t="s">
        <v>572</v>
      </c>
      <c r="F11" s="2">
        <v>45535</v>
      </c>
      <c r="G11" s="2">
        <v>45535</v>
      </c>
      <c r="H11" s="7" t="s">
        <v>19</v>
      </c>
      <c r="I11">
        <v>1</v>
      </c>
      <c r="J11">
        <v>1</v>
      </c>
      <c r="K11" t="str">
        <f>INDEX(Tabela7[carteira],MATCH(Tabela18[[#This Row],[Paciente]],Tabela7[paciente],0))</f>
        <v>667254410</v>
      </c>
      <c r="L11">
        <f>INDEX(Tabela7[id],MATCH(Tabela18[[#This Row],[Coluna1]],Tabela7[carteira],0))</f>
        <v>3486</v>
      </c>
      <c r="M11">
        <f>COUNTIF(Tabela6[Cod. Paciente],Tabela18[[#This Row],[Coluna2]])</f>
        <v>1</v>
      </c>
    </row>
    <row r="12" spans="2:13" x14ac:dyDescent="0.25">
      <c r="B12" t="s">
        <v>201</v>
      </c>
      <c r="C12" s="3">
        <v>7228627</v>
      </c>
      <c r="D12" s="3">
        <v>7228627182</v>
      </c>
      <c r="E12" s="3" t="s">
        <v>572</v>
      </c>
      <c r="F12" s="2">
        <v>45535</v>
      </c>
      <c r="G12" s="2">
        <v>45535</v>
      </c>
      <c r="H12" s="7" t="s">
        <v>27</v>
      </c>
      <c r="I12">
        <v>2</v>
      </c>
      <c r="J12">
        <v>2</v>
      </c>
      <c r="K12" t="str">
        <f>INDEX(Tabela7[carteira],MATCH(Tabela18[[#This Row],[Paciente]],Tabela7[paciente],0))</f>
        <v>667394793</v>
      </c>
      <c r="L12">
        <f>INDEX(Tabela7[id],MATCH(Tabela18[[#This Row],[Coluna1]],Tabela7[carteira],0))</f>
        <v>3342</v>
      </c>
      <c r="M12">
        <f>COUNTIF(Tabela6[Cod. Paciente],Tabela18[[#This Row],[Coluna2]])</f>
        <v>2</v>
      </c>
    </row>
    <row r="13" spans="2:13" x14ac:dyDescent="0.25">
      <c r="B13" t="s">
        <v>201</v>
      </c>
      <c r="C13" s="3">
        <v>7228662</v>
      </c>
      <c r="D13" s="3">
        <v>7228662184</v>
      </c>
      <c r="E13" s="3" t="s">
        <v>572</v>
      </c>
      <c r="F13" s="2">
        <v>45535</v>
      </c>
      <c r="G13" s="2">
        <v>45535</v>
      </c>
      <c r="H13" s="7" t="s">
        <v>19</v>
      </c>
      <c r="I13">
        <v>2</v>
      </c>
      <c r="J13">
        <v>2</v>
      </c>
      <c r="K13" t="str">
        <f>INDEX(Tabela7[carteira],MATCH(Tabela18[[#This Row],[Paciente]],Tabela7[paciente],0))</f>
        <v>667394793</v>
      </c>
      <c r="L13">
        <f>INDEX(Tabela7[id],MATCH(Tabela18[[#This Row],[Coluna1]],Tabela7[carteira],0))</f>
        <v>3342</v>
      </c>
      <c r="M13">
        <f>COUNTIF(Tabela6[Cod. Paciente],Tabela18[[#This Row],[Coluna2]])</f>
        <v>2</v>
      </c>
    </row>
    <row r="14" spans="2:13" x14ac:dyDescent="0.25">
      <c r="B14" t="s">
        <v>593</v>
      </c>
      <c r="C14" s="3">
        <v>7228716</v>
      </c>
      <c r="D14" s="3">
        <v>7228716331</v>
      </c>
      <c r="E14" s="3" t="s">
        <v>572</v>
      </c>
      <c r="F14" s="2">
        <v>45535</v>
      </c>
      <c r="G14" s="2">
        <v>45535</v>
      </c>
      <c r="H14" s="7" t="s">
        <v>586</v>
      </c>
      <c r="I14">
        <v>2</v>
      </c>
      <c r="J14">
        <v>2</v>
      </c>
      <c r="K14" t="str">
        <f>INDEX(Tabela7[carteira],MATCH(Tabela18[[#This Row],[Paciente]],Tabela7[paciente],0))</f>
        <v>061702405</v>
      </c>
      <c r="L14">
        <f>INDEX(Tabela7[id],MATCH(Tabela18[[#This Row],[Coluna1]],Tabela7[carteira],0))</f>
        <v>3958</v>
      </c>
      <c r="M14">
        <f>COUNTIF(Tabela6[Cod. Paciente],Tabela18[[#This Row],[Coluna2]])</f>
        <v>1</v>
      </c>
    </row>
    <row r="15" spans="2:13" x14ac:dyDescent="0.25">
      <c r="B15" t="s">
        <v>30</v>
      </c>
      <c r="C15" s="3">
        <v>7228813</v>
      </c>
      <c r="D15" s="3">
        <v>7228813116</v>
      </c>
      <c r="E15" s="3" t="s">
        <v>572</v>
      </c>
      <c r="F15" s="2">
        <v>45535</v>
      </c>
      <c r="G15" s="2">
        <v>45535</v>
      </c>
      <c r="H15" s="7" t="s">
        <v>19</v>
      </c>
      <c r="I15">
        <v>3</v>
      </c>
      <c r="J15">
        <v>3</v>
      </c>
      <c r="K15" t="str">
        <f>INDEX(Tabela7[carteira],MATCH(Tabela18[[#This Row],[Paciente]],Tabela7[paciente],0))</f>
        <v>667223603</v>
      </c>
      <c r="L15">
        <f>INDEX(Tabela7[id],MATCH(Tabela18[[#This Row],[Coluna1]],Tabela7[carteira],0))</f>
        <v>3570</v>
      </c>
      <c r="M15">
        <f>COUNTIF(Tabela6[Cod. Paciente],Tabela18[[#This Row],[Coluna2]])</f>
        <v>4</v>
      </c>
    </row>
    <row r="16" spans="2:13" x14ac:dyDescent="0.25">
      <c r="B16" t="s">
        <v>51</v>
      </c>
      <c r="C16" s="3">
        <v>7228890</v>
      </c>
      <c r="D16" s="3">
        <v>7228890125</v>
      </c>
      <c r="E16" s="3" t="s">
        <v>572</v>
      </c>
      <c r="F16" s="2">
        <v>45535</v>
      </c>
      <c r="G16" s="2">
        <v>45535</v>
      </c>
      <c r="H16" s="7" t="s">
        <v>27</v>
      </c>
      <c r="I16">
        <v>1</v>
      </c>
      <c r="J16">
        <v>1</v>
      </c>
      <c r="K16" t="str">
        <f>INDEX(Tabela7[carteira],MATCH(Tabela18[[#This Row],[Paciente]],Tabela7[paciente],0))</f>
        <v>667374204</v>
      </c>
      <c r="L16">
        <f>INDEX(Tabela7[id],MATCH(Tabela18[[#This Row],[Coluna1]],Tabela7[carteira],0))</f>
        <v>3337</v>
      </c>
      <c r="M16">
        <f>COUNTIF(Tabela6[Cod. Paciente],Tabela18[[#This Row],[Coluna2]])</f>
        <v>3</v>
      </c>
    </row>
    <row r="17" spans="2:13" x14ac:dyDescent="0.25">
      <c r="B17" t="s">
        <v>51</v>
      </c>
      <c r="C17" s="3">
        <v>7228926</v>
      </c>
      <c r="D17" s="3">
        <v>7228926179</v>
      </c>
      <c r="E17" s="3" t="s">
        <v>572</v>
      </c>
      <c r="F17" s="2">
        <v>45535</v>
      </c>
      <c r="G17" s="2">
        <v>45535</v>
      </c>
      <c r="H17" s="7" t="s">
        <v>19</v>
      </c>
      <c r="I17">
        <v>1</v>
      </c>
      <c r="J17">
        <v>1</v>
      </c>
      <c r="K17" t="str">
        <f>INDEX(Tabela7[carteira],MATCH(Tabela18[[#This Row],[Paciente]],Tabela7[paciente],0))</f>
        <v>667374204</v>
      </c>
      <c r="L17">
        <f>INDEX(Tabela7[id],MATCH(Tabela18[[#This Row],[Coluna1]],Tabela7[carteira],0))</f>
        <v>3337</v>
      </c>
      <c r="M17">
        <f>COUNTIF(Tabela6[Cod. Paciente],Tabela18[[#This Row],[Coluna2]])</f>
        <v>3</v>
      </c>
    </row>
    <row r="18" spans="2:13" x14ac:dyDescent="0.25">
      <c r="B18" t="s">
        <v>597</v>
      </c>
      <c r="C18" s="3">
        <v>7229197</v>
      </c>
      <c r="D18" s="3">
        <v>7229197126</v>
      </c>
      <c r="E18" s="3" t="s">
        <v>572</v>
      </c>
      <c r="F18" s="2">
        <v>45535</v>
      </c>
      <c r="G18" s="2">
        <v>45535</v>
      </c>
      <c r="H18" s="7" t="s">
        <v>19</v>
      </c>
      <c r="I18">
        <v>1</v>
      </c>
      <c r="J18">
        <v>1</v>
      </c>
      <c r="K18" t="str">
        <f>INDEX(Tabela7[carteira],MATCH(Tabela18[[#This Row],[Paciente]],Tabela7[paciente],0))</f>
        <v>667336497</v>
      </c>
      <c r="L18">
        <f>INDEX(Tabela7[id],MATCH(Tabela18[[#This Row],[Coluna1]],Tabela7[carteira],0))</f>
        <v>3678</v>
      </c>
      <c r="M18">
        <f>COUNTIF(Tabela6[Cod. Paciente],Tabela18[[#This Row],[Coluna2]])</f>
        <v>0</v>
      </c>
    </row>
    <row r="19" spans="2:13" x14ac:dyDescent="0.25">
      <c r="B19" t="s">
        <v>248</v>
      </c>
      <c r="C19" s="3">
        <v>7230621</v>
      </c>
      <c r="D19" s="3">
        <v>7230621107</v>
      </c>
      <c r="E19" s="3" t="s">
        <v>572</v>
      </c>
      <c r="F19" s="2">
        <v>45535</v>
      </c>
      <c r="G19" s="2">
        <v>45535</v>
      </c>
      <c r="H19" s="7" t="s">
        <v>19</v>
      </c>
      <c r="I19">
        <v>15</v>
      </c>
      <c r="J19">
        <v>15</v>
      </c>
      <c r="K19" t="str">
        <f>INDEX(Tabela7[carteira],MATCH(Tabela18[[#This Row],[Paciente]],Tabela7[paciente],0))</f>
        <v>667274212</v>
      </c>
      <c r="L19">
        <f>INDEX(Tabela7[id],MATCH(Tabela18[[#This Row],[Coluna1]],Tabela7[carteira],0))</f>
        <v>3440</v>
      </c>
      <c r="M19">
        <f>COUNTIF(Tabela6[Cod. Paciente],Tabela18[[#This Row],[Coluna2]])</f>
        <v>8</v>
      </c>
    </row>
    <row r="20" spans="2:13" x14ac:dyDescent="0.25">
      <c r="B20" t="s">
        <v>129</v>
      </c>
      <c r="C20" s="3">
        <v>7230629</v>
      </c>
      <c r="D20" s="3">
        <v>7230629163</v>
      </c>
      <c r="E20" s="3" t="s">
        <v>572</v>
      </c>
      <c r="F20" s="2">
        <v>45535</v>
      </c>
      <c r="G20" s="2">
        <v>45535</v>
      </c>
      <c r="H20" s="7" t="s">
        <v>19</v>
      </c>
      <c r="I20">
        <v>1</v>
      </c>
      <c r="J20">
        <v>1</v>
      </c>
      <c r="K20" t="str">
        <f>INDEX(Tabela7[carteira],MATCH(Tabela18[[#This Row],[Paciente]],Tabela7[paciente],0))</f>
        <v>667305983</v>
      </c>
      <c r="L20">
        <f>INDEX(Tabela7[id],MATCH(Tabela18[[#This Row],[Coluna1]],Tabela7[carteira],0))</f>
        <v>4027</v>
      </c>
      <c r="M20">
        <f>COUNTIF(Tabela6[Cod. Paciente],Tabela18[[#This Row],[Coluna2]])</f>
        <v>1</v>
      </c>
    </row>
    <row r="21" spans="2:13" x14ac:dyDescent="0.25">
      <c r="B21" t="s">
        <v>71</v>
      </c>
      <c r="C21" s="3">
        <v>7253899</v>
      </c>
      <c r="D21" s="3">
        <v>7253899146</v>
      </c>
      <c r="E21" s="3" t="s">
        <v>572</v>
      </c>
      <c r="F21" s="2">
        <v>45537</v>
      </c>
      <c r="G21" s="2">
        <v>45537</v>
      </c>
      <c r="H21" s="7" t="s">
        <v>19</v>
      </c>
      <c r="I21">
        <v>2</v>
      </c>
      <c r="J21">
        <v>2</v>
      </c>
      <c r="K21" t="str">
        <f>INDEX(Tabela7[carteira],MATCH(Tabela18[[#This Row],[Paciente]],Tabela7[paciente],0))</f>
        <v>667343856</v>
      </c>
      <c r="L21">
        <f>INDEX(Tabela7[id],MATCH(Tabela18[[#This Row],[Coluna1]],Tabela7[carteira],0))</f>
        <v>3801</v>
      </c>
      <c r="M21">
        <f>COUNTIF(Tabela6[Cod. Paciente],Tabela18[[#This Row],[Coluna2]])</f>
        <v>0</v>
      </c>
    </row>
    <row r="22" spans="2:13" x14ac:dyDescent="0.25">
      <c r="B22" t="s">
        <v>71</v>
      </c>
      <c r="C22" s="3">
        <v>7254008</v>
      </c>
      <c r="D22" s="3">
        <v>7254008195</v>
      </c>
      <c r="E22" s="3" t="s">
        <v>572</v>
      </c>
      <c r="F22" s="2">
        <v>45537</v>
      </c>
      <c r="G22" s="2">
        <v>45537</v>
      </c>
      <c r="H22" s="7" t="s">
        <v>27</v>
      </c>
      <c r="I22">
        <v>1</v>
      </c>
      <c r="J22">
        <v>1</v>
      </c>
      <c r="K22" t="str">
        <f>INDEX(Tabela7[carteira],MATCH(Tabela18[[#This Row],[Paciente]],Tabela7[paciente],0))</f>
        <v>667343856</v>
      </c>
      <c r="L22">
        <f>INDEX(Tabela7[id],MATCH(Tabela18[[#This Row],[Coluna1]],Tabela7[carteira],0))</f>
        <v>3801</v>
      </c>
      <c r="M22">
        <f>COUNTIF(Tabela6[Cod. Paciente],Tabela18[[#This Row],[Coluna2]])</f>
        <v>0</v>
      </c>
    </row>
    <row r="23" spans="2:13" x14ac:dyDescent="0.25">
      <c r="B23" t="s">
        <v>215</v>
      </c>
      <c r="C23" s="3">
        <v>7254152</v>
      </c>
      <c r="D23" s="3">
        <v>7254152135</v>
      </c>
      <c r="E23" s="3" t="s">
        <v>572</v>
      </c>
      <c r="F23" s="2">
        <v>45537</v>
      </c>
      <c r="G23" s="2">
        <v>45537</v>
      </c>
      <c r="H23" s="7" t="s">
        <v>27</v>
      </c>
      <c r="I23">
        <v>2</v>
      </c>
      <c r="J23">
        <v>2</v>
      </c>
      <c r="K23" t="str">
        <f>INDEX(Tabela7[carteira],MATCH(Tabela18[[#This Row],[Paciente]],Tabela7[paciente],0))</f>
        <v>667391441</v>
      </c>
      <c r="L23">
        <f>INDEX(Tabela7[id],MATCH(Tabela18[[#This Row],[Coluna1]],Tabela7[carteira],0))</f>
        <v>3630</v>
      </c>
      <c r="M23">
        <f>COUNTIF(Tabela6[Cod. Paciente],Tabela18[[#This Row],[Coluna2]])</f>
        <v>0</v>
      </c>
    </row>
    <row r="24" spans="2:13" x14ac:dyDescent="0.25">
      <c r="B24" t="s">
        <v>76</v>
      </c>
      <c r="C24" s="3">
        <v>7254236</v>
      </c>
      <c r="D24" s="3">
        <v>7254236133</v>
      </c>
      <c r="E24" s="3" t="s">
        <v>572</v>
      </c>
      <c r="F24" s="2">
        <v>45537</v>
      </c>
      <c r="G24" s="2">
        <v>45537</v>
      </c>
      <c r="H24" s="7" t="s">
        <v>27</v>
      </c>
      <c r="I24">
        <v>3</v>
      </c>
      <c r="J24">
        <v>3</v>
      </c>
      <c r="K24" t="str">
        <f>INDEX(Tabela7[carteira],MATCH(Tabela18[[#This Row],[Paciente]],Tabela7[paciente],0))</f>
        <v>667391723</v>
      </c>
      <c r="L24">
        <f>INDEX(Tabela7[id],MATCH(Tabela18[[#This Row],[Coluna1]],Tabela7[carteira],0))</f>
        <v>3664</v>
      </c>
      <c r="M24">
        <f>COUNTIF(Tabela6[Cod. Paciente],Tabela18[[#This Row],[Coluna2]])</f>
        <v>6</v>
      </c>
    </row>
    <row r="25" spans="2:13" x14ac:dyDescent="0.25">
      <c r="B25" t="s">
        <v>215</v>
      </c>
      <c r="C25" s="3">
        <v>7254334</v>
      </c>
      <c r="D25" s="3">
        <v>7254334147</v>
      </c>
      <c r="E25" s="3" t="s">
        <v>572</v>
      </c>
      <c r="F25" s="2">
        <v>45537</v>
      </c>
      <c r="G25" s="2">
        <v>45537</v>
      </c>
      <c r="H25" s="7" t="s">
        <v>19</v>
      </c>
      <c r="I25">
        <v>2</v>
      </c>
      <c r="J25">
        <v>2</v>
      </c>
      <c r="K25" t="str">
        <f>INDEX(Tabela7[carteira],MATCH(Tabela18[[#This Row],[Paciente]],Tabela7[paciente],0))</f>
        <v>667391441</v>
      </c>
      <c r="L25">
        <f>INDEX(Tabela7[id],MATCH(Tabela18[[#This Row],[Coluna1]],Tabela7[carteira],0))</f>
        <v>3630</v>
      </c>
      <c r="M25">
        <f>COUNTIF(Tabela6[Cod. Paciente],Tabela18[[#This Row],[Coluna2]])</f>
        <v>0</v>
      </c>
    </row>
    <row r="26" spans="2:13" x14ac:dyDescent="0.25">
      <c r="B26" t="s">
        <v>76</v>
      </c>
      <c r="C26" s="3">
        <v>7254364</v>
      </c>
      <c r="D26" s="3">
        <v>7254364133</v>
      </c>
      <c r="E26" s="3" t="s">
        <v>572</v>
      </c>
      <c r="F26" s="2">
        <v>45537</v>
      </c>
      <c r="G26" s="2">
        <v>45537</v>
      </c>
      <c r="H26" s="7" t="s">
        <v>19</v>
      </c>
      <c r="I26">
        <v>4</v>
      </c>
      <c r="J26">
        <v>4</v>
      </c>
      <c r="K26" t="str">
        <f>INDEX(Tabela7[carteira],MATCH(Tabela18[[#This Row],[Paciente]],Tabela7[paciente],0))</f>
        <v>667391723</v>
      </c>
      <c r="L26">
        <f>INDEX(Tabela7[id],MATCH(Tabela18[[#This Row],[Coluna1]],Tabela7[carteira],0))</f>
        <v>3664</v>
      </c>
      <c r="M26">
        <f>COUNTIF(Tabela6[Cod. Paciente],Tabela18[[#This Row],[Coluna2]])</f>
        <v>6</v>
      </c>
    </row>
    <row r="27" spans="2:13" x14ac:dyDescent="0.25">
      <c r="B27" t="s">
        <v>215</v>
      </c>
      <c r="C27" s="3">
        <v>7254473</v>
      </c>
      <c r="D27" s="3">
        <v>7254473178</v>
      </c>
      <c r="E27" s="3" t="s">
        <v>572</v>
      </c>
      <c r="F27" s="2">
        <v>45537</v>
      </c>
      <c r="G27" s="2">
        <v>45537</v>
      </c>
      <c r="H27" s="7" t="s">
        <v>43</v>
      </c>
      <c r="I27">
        <v>1</v>
      </c>
      <c r="J27">
        <v>1</v>
      </c>
      <c r="K27" t="str">
        <f>INDEX(Tabela7[carteira],MATCH(Tabela18[[#This Row],[Paciente]],Tabela7[paciente],0))</f>
        <v>667391441</v>
      </c>
      <c r="L27">
        <f>INDEX(Tabela7[id],MATCH(Tabela18[[#This Row],[Coluna1]],Tabela7[carteira],0))</f>
        <v>3630</v>
      </c>
      <c r="M27">
        <f>COUNTIF(Tabela6[Cod. Paciente],Tabela18[[#This Row],[Coluna2]])</f>
        <v>0</v>
      </c>
    </row>
    <row r="28" spans="2:13" x14ac:dyDescent="0.25">
      <c r="B28" t="s">
        <v>603</v>
      </c>
      <c r="C28" s="3">
        <v>7254713</v>
      </c>
      <c r="D28" s="3">
        <v>7254713120</v>
      </c>
      <c r="E28" s="3" t="s">
        <v>572</v>
      </c>
      <c r="F28" s="2">
        <v>45537</v>
      </c>
      <c r="G28" s="2">
        <v>45537</v>
      </c>
      <c r="H28" s="7" t="s">
        <v>27</v>
      </c>
      <c r="I28">
        <v>2</v>
      </c>
      <c r="J28">
        <v>2</v>
      </c>
      <c r="K28" t="str">
        <f>INDEX(Tabela7[carteira],MATCH(Tabela18[[#This Row],[Paciente]],Tabela7[paciente],0))</f>
        <v>667388949</v>
      </c>
      <c r="L28">
        <f>INDEX(Tabela7[id],MATCH(Tabela18[[#This Row],[Coluna1]],Tabela7[carteira],0))</f>
        <v>4033</v>
      </c>
      <c r="M28">
        <f>COUNTIF(Tabela6[Cod. Paciente],Tabela18[[#This Row],[Coluna2]])</f>
        <v>5</v>
      </c>
    </row>
    <row r="29" spans="2:13" x14ac:dyDescent="0.25">
      <c r="B29" t="s">
        <v>218</v>
      </c>
      <c r="C29" s="3">
        <v>7254895</v>
      </c>
      <c r="D29" s="3">
        <v>7254895116</v>
      </c>
      <c r="E29" s="3" t="s">
        <v>572</v>
      </c>
      <c r="F29" s="2">
        <v>45537</v>
      </c>
      <c r="G29" s="2">
        <v>45537</v>
      </c>
      <c r="H29" s="7" t="s">
        <v>27</v>
      </c>
      <c r="I29">
        <v>1</v>
      </c>
      <c r="J29">
        <v>1</v>
      </c>
      <c r="K29" t="str">
        <f>INDEX(Tabela7[carteira],MATCH(Tabela18[[#This Row],[Paciente]],Tabela7[paciente],0))</f>
        <v>667353414</v>
      </c>
      <c r="L29">
        <f>INDEX(Tabela7[id],MATCH(Tabela18[[#This Row],[Coluna1]],Tabela7[carteira],0))</f>
        <v>3534</v>
      </c>
      <c r="M29">
        <f>COUNTIF(Tabela6[Cod. Paciente],Tabela18[[#This Row],[Coluna2]])</f>
        <v>0</v>
      </c>
    </row>
    <row r="30" spans="2:13" x14ac:dyDescent="0.25">
      <c r="B30" t="s">
        <v>603</v>
      </c>
      <c r="C30" s="3">
        <v>7255006</v>
      </c>
      <c r="D30" s="3">
        <v>7255006124</v>
      </c>
      <c r="E30" s="3" t="s">
        <v>572</v>
      </c>
      <c r="F30" s="2">
        <v>45537</v>
      </c>
      <c r="G30" s="2">
        <v>45537</v>
      </c>
      <c r="H30" s="7" t="s">
        <v>19</v>
      </c>
      <c r="I30">
        <v>3</v>
      </c>
      <c r="J30">
        <v>3</v>
      </c>
      <c r="K30" t="str">
        <f>INDEX(Tabela7[carteira],MATCH(Tabela18[[#This Row],[Paciente]],Tabela7[paciente],0))</f>
        <v>667388949</v>
      </c>
      <c r="L30">
        <f>INDEX(Tabela7[id],MATCH(Tabela18[[#This Row],[Coluna1]],Tabela7[carteira],0))</f>
        <v>4033</v>
      </c>
      <c r="M30">
        <f>COUNTIF(Tabela6[Cod. Paciente],Tabela18[[#This Row],[Coluna2]])</f>
        <v>5</v>
      </c>
    </row>
    <row r="31" spans="2:13" x14ac:dyDescent="0.25">
      <c r="B31" t="s">
        <v>218</v>
      </c>
      <c r="C31" s="3">
        <v>7255049</v>
      </c>
      <c r="D31" s="3">
        <v>7255049160</v>
      </c>
      <c r="E31" s="3" t="s">
        <v>572</v>
      </c>
      <c r="F31" s="2">
        <v>45537</v>
      </c>
      <c r="G31" s="2">
        <v>45537</v>
      </c>
      <c r="H31" s="7" t="s">
        <v>19</v>
      </c>
      <c r="I31">
        <v>2</v>
      </c>
      <c r="J31">
        <v>2</v>
      </c>
      <c r="K31" t="str">
        <f>INDEX(Tabela7[carteira],MATCH(Tabela18[[#This Row],[Paciente]],Tabela7[paciente],0))</f>
        <v>667353414</v>
      </c>
      <c r="L31">
        <f>INDEX(Tabela7[id],MATCH(Tabela18[[#This Row],[Coluna1]],Tabela7[carteira],0))</f>
        <v>3534</v>
      </c>
      <c r="M31">
        <f>COUNTIF(Tabela6[Cod. Paciente],Tabela18[[#This Row],[Coluna2]])</f>
        <v>0</v>
      </c>
    </row>
    <row r="32" spans="2:13" x14ac:dyDescent="0.25">
      <c r="B32" t="s">
        <v>83</v>
      </c>
      <c r="C32" s="3">
        <v>7255165</v>
      </c>
      <c r="D32" s="3">
        <v>7255165115</v>
      </c>
      <c r="E32" s="3" t="s">
        <v>572</v>
      </c>
      <c r="F32" s="2">
        <v>45537</v>
      </c>
      <c r="G32" s="2">
        <v>45537</v>
      </c>
      <c r="H32" s="7" t="s">
        <v>27</v>
      </c>
      <c r="I32">
        <v>2</v>
      </c>
      <c r="J32">
        <v>2</v>
      </c>
      <c r="K32" t="str">
        <f>INDEX(Tabela7[carteira],MATCH(Tabela18[[#This Row],[Paciente]],Tabela7[paciente],0))</f>
        <v>667323107</v>
      </c>
      <c r="L32">
        <f>INDEX(Tabela7[id],MATCH(Tabela18[[#This Row],[Coluna1]],Tabela7[carteira],0))</f>
        <v>3518</v>
      </c>
      <c r="M32">
        <f>COUNTIF(Tabela6[Cod. Paciente],Tabela18[[#This Row],[Coluna2]])</f>
        <v>12</v>
      </c>
    </row>
    <row r="33" spans="2:13" x14ac:dyDescent="0.25">
      <c r="B33" t="s">
        <v>83</v>
      </c>
      <c r="C33" s="3">
        <v>7255297</v>
      </c>
      <c r="D33" s="3">
        <v>7255297120</v>
      </c>
      <c r="E33" s="3" t="s">
        <v>572</v>
      </c>
      <c r="F33" s="2">
        <v>45537</v>
      </c>
      <c r="G33" s="2">
        <v>45537</v>
      </c>
      <c r="H33" s="7" t="s">
        <v>19</v>
      </c>
      <c r="I33">
        <v>10</v>
      </c>
      <c r="J33">
        <v>10</v>
      </c>
      <c r="K33" t="str">
        <f>INDEX(Tabela7[carteira],MATCH(Tabela18[[#This Row],[Paciente]],Tabela7[paciente],0))</f>
        <v>667323107</v>
      </c>
      <c r="L33">
        <f>INDEX(Tabela7[id],MATCH(Tabela18[[#This Row],[Coluna1]],Tabela7[carteira],0))</f>
        <v>3518</v>
      </c>
      <c r="M33">
        <f>COUNTIF(Tabela6[Cod. Paciente],Tabela18[[#This Row],[Coluna2]])</f>
        <v>12</v>
      </c>
    </row>
    <row r="34" spans="2:13" x14ac:dyDescent="0.25">
      <c r="B34" t="s">
        <v>221</v>
      </c>
      <c r="C34" s="3">
        <v>7255433</v>
      </c>
      <c r="D34" s="3">
        <v>7255433132</v>
      </c>
      <c r="E34" s="3" t="s">
        <v>572</v>
      </c>
      <c r="F34" s="2">
        <v>45537</v>
      </c>
      <c r="G34" s="2">
        <v>45537</v>
      </c>
      <c r="H34" s="7" t="s">
        <v>19</v>
      </c>
      <c r="I34">
        <v>2</v>
      </c>
      <c r="J34">
        <v>2</v>
      </c>
      <c r="K34" t="str">
        <f>INDEX(Tabela7[carteira],MATCH(Tabela18[[#This Row],[Paciente]],Tabela7[paciente],0))</f>
        <v>667419438</v>
      </c>
      <c r="L34">
        <f>INDEX(Tabela7[id],MATCH(Tabela18[[#This Row],[Coluna1]],Tabela7[carteira],0))</f>
        <v>3604</v>
      </c>
      <c r="M34">
        <f>COUNTIF(Tabela6[Cod. Paciente],Tabela18[[#This Row],[Coluna2]])</f>
        <v>2</v>
      </c>
    </row>
    <row r="35" spans="2:13" x14ac:dyDescent="0.25">
      <c r="B35" t="s">
        <v>221</v>
      </c>
      <c r="C35" s="3">
        <v>7255549</v>
      </c>
      <c r="D35" s="3">
        <v>7255549143</v>
      </c>
      <c r="E35" s="3" t="s">
        <v>572</v>
      </c>
      <c r="F35" s="2">
        <v>45537</v>
      </c>
      <c r="G35" s="2">
        <v>45537</v>
      </c>
      <c r="H35" s="7" t="s">
        <v>27</v>
      </c>
      <c r="I35">
        <v>1</v>
      </c>
      <c r="J35">
        <v>1</v>
      </c>
      <c r="K35" t="str">
        <f>INDEX(Tabela7[carteira],MATCH(Tabela18[[#This Row],[Paciente]],Tabela7[paciente],0))</f>
        <v>667419438</v>
      </c>
      <c r="L35">
        <f>INDEX(Tabela7[id],MATCH(Tabela18[[#This Row],[Coluna1]],Tabela7[carteira],0))</f>
        <v>3604</v>
      </c>
      <c r="M35">
        <f>COUNTIF(Tabela6[Cod. Paciente],Tabela18[[#This Row],[Coluna2]])</f>
        <v>2</v>
      </c>
    </row>
    <row r="36" spans="2:13" x14ac:dyDescent="0.25">
      <c r="B36" t="s">
        <v>233</v>
      </c>
      <c r="C36" s="3">
        <v>7255621</v>
      </c>
      <c r="D36" s="3">
        <v>7255621101</v>
      </c>
      <c r="E36" s="3" t="s">
        <v>572</v>
      </c>
      <c r="F36" s="2">
        <v>45537</v>
      </c>
      <c r="G36" s="2">
        <v>45537</v>
      </c>
      <c r="H36" s="7" t="s">
        <v>27</v>
      </c>
      <c r="I36">
        <v>2</v>
      </c>
      <c r="J36">
        <v>2</v>
      </c>
      <c r="K36" t="str">
        <f>INDEX(Tabela7[carteira],MATCH(Tabela18[[#This Row],[Paciente]],Tabela7[paciente],0))</f>
        <v>667383163</v>
      </c>
      <c r="L36">
        <f>INDEX(Tabela7[id],MATCH(Tabela18[[#This Row],[Coluna1]],Tabela7[carteira],0))</f>
        <v>3892</v>
      </c>
      <c r="M36">
        <f>COUNTIF(Tabela6[Cod. Paciente],Tabela18[[#This Row],[Coluna2]])</f>
        <v>3</v>
      </c>
    </row>
    <row r="37" spans="2:13" x14ac:dyDescent="0.25">
      <c r="B37" t="s">
        <v>60</v>
      </c>
      <c r="C37" s="3">
        <v>7255738</v>
      </c>
      <c r="D37" s="3">
        <v>7255738177</v>
      </c>
      <c r="E37" s="3" t="s">
        <v>572</v>
      </c>
      <c r="F37" s="2">
        <v>45537</v>
      </c>
      <c r="G37" s="2">
        <v>45537</v>
      </c>
      <c r="H37" s="7" t="s">
        <v>19</v>
      </c>
      <c r="I37">
        <v>2</v>
      </c>
      <c r="J37">
        <v>2</v>
      </c>
      <c r="K37" t="str">
        <f>INDEX(Tabela7[carteira],MATCH(Tabela18[[#This Row],[Paciente]],Tabela7[paciente],0))</f>
        <v>667372507</v>
      </c>
      <c r="L37">
        <f>INDEX(Tabela7[id],MATCH(Tabela18[[#This Row],[Coluna1]],Tabela7[carteira],0))</f>
        <v>3359</v>
      </c>
      <c r="M37">
        <f>COUNTIF(Tabela6[Cod. Paciente],Tabela18[[#This Row],[Coluna2]])</f>
        <v>4</v>
      </c>
    </row>
    <row r="38" spans="2:13" x14ac:dyDescent="0.25">
      <c r="B38" t="s">
        <v>233</v>
      </c>
      <c r="C38" s="3">
        <v>7255841</v>
      </c>
      <c r="D38" s="3">
        <v>7255841117</v>
      </c>
      <c r="E38" s="3" t="s">
        <v>572</v>
      </c>
      <c r="F38" s="2">
        <v>45537</v>
      </c>
      <c r="G38" s="2">
        <v>45537</v>
      </c>
      <c r="H38" s="7" t="s">
        <v>19</v>
      </c>
      <c r="I38">
        <v>2</v>
      </c>
      <c r="J38">
        <v>2</v>
      </c>
      <c r="K38" t="str">
        <f>INDEX(Tabela7[carteira],MATCH(Tabela18[[#This Row],[Paciente]],Tabela7[paciente],0))</f>
        <v>667383163</v>
      </c>
      <c r="L38">
        <f>INDEX(Tabela7[id],MATCH(Tabela18[[#This Row],[Coluna1]],Tabela7[carteira],0))</f>
        <v>3892</v>
      </c>
      <c r="M38">
        <f>COUNTIF(Tabela6[Cod. Paciente],Tabela18[[#This Row],[Coluna2]])</f>
        <v>3</v>
      </c>
    </row>
    <row r="39" spans="2:13" x14ac:dyDescent="0.25">
      <c r="B39" t="s">
        <v>60</v>
      </c>
      <c r="C39" s="3">
        <v>7255905</v>
      </c>
      <c r="D39" s="3">
        <v>7255905174</v>
      </c>
      <c r="E39" s="3" t="s">
        <v>572</v>
      </c>
      <c r="F39" s="2">
        <v>45537</v>
      </c>
      <c r="G39" s="2">
        <v>45537</v>
      </c>
      <c r="H39" s="7" t="s">
        <v>27</v>
      </c>
      <c r="I39">
        <v>2</v>
      </c>
      <c r="J39">
        <v>2</v>
      </c>
      <c r="K39" t="str">
        <f>INDEX(Tabela7[carteira],MATCH(Tabela18[[#This Row],[Paciente]],Tabela7[paciente],0))</f>
        <v>667372507</v>
      </c>
      <c r="L39">
        <f>INDEX(Tabela7[id],MATCH(Tabela18[[#This Row],[Coluna1]],Tabela7[carteira],0))</f>
        <v>3359</v>
      </c>
      <c r="M39">
        <f>COUNTIF(Tabela6[Cod. Paciente],Tabela18[[#This Row],[Coluna2]])</f>
        <v>4</v>
      </c>
    </row>
    <row r="40" spans="2:13" x14ac:dyDescent="0.25">
      <c r="B40" t="s">
        <v>233</v>
      </c>
      <c r="C40" s="3">
        <v>7256035</v>
      </c>
      <c r="D40" s="3">
        <v>7256035110</v>
      </c>
      <c r="E40" s="3" t="s">
        <v>572</v>
      </c>
      <c r="F40" s="2">
        <v>45537</v>
      </c>
      <c r="G40" s="2">
        <v>45537</v>
      </c>
      <c r="H40" s="7" t="s">
        <v>43</v>
      </c>
      <c r="I40">
        <v>1</v>
      </c>
      <c r="J40">
        <v>1</v>
      </c>
      <c r="K40" t="str">
        <f>INDEX(Tabela7[carteira],MATCH(Tabela18[[#This Row],[Paciente]],Tabela7[paciente],0))</f>
        <v>667383163</v>
      </c>
      <c r="L40">
        <f>INDEX(Tabela7[id],MATCH(Tabela18[[#This Row],[Coluna1]],Tabela7[carteira],0))</f>
        <v>3892</v>
      </c>
      <c r="M40">
        <f>COUNTIF(Tabela6[Cod. Paciente],Tabela18[[#This Row],[Coluna2]])</f>
        <v>3</v>
      </c>
    </row>
    <row r="41" spans="2:13" x14ac:dyDescent="0.25">
      <c r="B41" t="s">
        <v>239</v>
      </c>
      <c r="C41" s="3">
        <v>7256580</v>
      </c>
      <c r="D41" s="3">
        <v>7256580196</v>
      </c>
      <c r="E41" s="3" t="s">
        <v>572</v>
      </c>
      <c r="F41" s="2">
        <v>45537</v>
      </c>
      <c r="G41" s="2">
        <v>45537</v>
      </c>
      <c r="H41" s="7" t="s">
        <v>19</v>
      </c>
      <c r="I41">
        <v>1</v>
      </c>
      <c r="J41">
        <v>1</v>
      </c>
      <c r="K41" t="str">
        <f>INDEX(Tabela7[carteira],MATCH(Tabela18[[#This Row],[Paciente]],Tabela7[paciente],0))</f>
        <v>667281364</v>
      </c>
      <c r="L41">
        <f>INDEX(Tabela7[id],MATCH(Tabela18[[#This Row],[Coluna1]],Tabela7[carteira],0))</f>
        <v>4053</v>
      </c>
      <c r="M41">
        <f>COUNTIF(Tabela6[Cod. Paciente],Tabela18[[#This Row],[Coluna2]])</f>
        <v>1</v>
      </c>
    </row>
    <row r="42" spans="2:13" x14ac:dyDescent="0.25">
      <c r="B42" t="s">
        <v>236</v>
      </c>
      <c r="C42" s="3">
        <v>7256606</v>
      </c>
      <c r="D42" s="3">
        <v>7256606110</v>
      </c>
      <c r="E42" s="3" t="s">
        <v>572</v>
      </c>
      <c r="F42" s="2">
        <v>45537</v>
      </c>
      <c r="G42" s="2">
        <v>45537</v>
      </c>
      <c r="H42" s="7" t="s">
        <v>19</v>
      </c>
      <c r="I42">
        <v>4</v>
      </c>
      <c r="J42">
        <v>4</v>
      </c>
      <c r="K42" t="str">
        <f>INDEX(Tabela7[carteira],MATCH(Tabela18[[#This Row],[Paciente]],Tabela7[paciente],0))</f>
        <v>667386399</v>
      </c>
      <c r="L42">
        <f>INDEX(Tabela7[id],MATCH(Tabela18[[#This Row],[Coluna1]],Tabela7[carteira],0))</f>
        <v>3923</v>
      </c>
      <c r="M42">
        <f>COUNTIF(Tabela6[Cod. Paciente],Tabela18[[#This Row],[Coluna2]])</f>
        <v>5</v>
      </c>
    </row>
    <row r="43" spans="2:13" x14ac:dyDescent="0.25">
      <c r="B43" t="s">
        <v>236</v>
      </c>
      <c r="C43" s="3">
        <v>7257045</v>
      </c>
      <c r="D43" s="3">
        <v>7257045190</v>
      </c>
      <c r="E43" s="3" t="s">
        <v>572</v>
      </c>
      <c r="F43" s="2">
        <v>45537</v>
      </c>
      <c r="G43" s="2">
        <v>45537</v>
      </c>
      <c r="H43" s="7" t="s">
        <v>27</v>
      </c>
      <c r="I43">
        <v>1</v>
      </c>
      <c r="J43">
        <v>1</v>
      </c>
      <c r="K43" t="str">
        <f>INDEX(Tabela7[carteira],MATCH(Tabela18[[#This Row],[Paciente]],Tabela7[paciente],0))</f>
        <v>667386399</v>
      </c>
      <c r="L43">
        <f>INDEX(Tabela7[id],MATCH(Tabela18[[#This Row],[Coluna1]],Tabela7[carteira],0))</f>
        <v>3923</v>
      </c>
      <c r="M43">
        <f>COUNTIF(Tabela6[Cod. Paciente],Tabela18[[#This Row],[Coluna2]])</f>
        <v>5</v>
      </c>
    </row>
    <row r="44" spans="2:13" x14ac:dyDescent="0.25">
      <c r="B44" t="s">
        <v>606</v>
      </c>
      <c r="C44" s="3">
        <v>7257472</v>
      </c>
      <c r="D44" s="3">
        <v>7257472112</v>
      </c>
      <c r="E44" s="3" t="s">
        <v>572</v>
      </c>
      <c r="F44" s="2">
        <v>45537</v>
      </c>
      <c r="G44" s="2">
        <v>45537</v>
      </c>
      <c r="H44" s="7" t="s">
        <v>19</v>
      </c>
      <c r="I44">
        <v>2</v>
      </c>
      <c r="J44">
        <v>2</v>
      </c>
      <c r="K44" t="str">
        <f>INDEX(Tabela7[carteira],MATCH(Tabela18[[#This Row],[Paciente]],Tabela7[paciente],0))</f>
        <v>667190474</v>
      </c>
      <c r="L44">
        <f>INDEX(Tabela7[id],MATCH(Tabela18[[#This Row],[Coluna1]],Tabela7[carteira],0))</f>
        <v>3635</v>
      </c>
      <c r="M44">
        <f>COUNTIF(Tabela6[Cod. Paciente],Tabela18[[#This Row],[Coluna2]])</f>
        <v>2</v>
      </c>
    </row>
    <row r="45" spans="2:13" x14ac:dyDescent="0.25">
      <c r="B45" t="s">
        <v>245</v>
      </c>
      <c r="C45" s="3">
        <v>7257614</v>
      </c>
      <c r="D45" s="3">
        <v>7257614128</v>
      </c>
      <c r="E45" s="3" t="s">
        <v>572</v>
      </c>
      <c r="F45" s="2">
        <v>45537</v>
      </c>
      <c r="G45" s="2">
        <v>45537</v>
      </c>
      <c r="H45" s="7" t="s">
        <v>19</v>
      </c>
      <c r="I45">
        <v>2</v>
      </c>
      <c r="J45">
        <v>2</v>
      </c>
      <c r="K45" t="str">
        <f>INDEX(Tabela7[carteira],MATCH(Tabela18[[#This Row],[Paciente]],Tabela7[paciente],0))</f>
        <v>667381819</v>
      </c>
      <c r="L45">
        <f>INDEX(Tabela7[id],MATCH(Tabela18[[#This Row],[Coluna1]],Tabela7[carteira],0))</f>
        <v>3601</v>
      </c>
      <c r="M45">
        <f>COUNTIF(Tabela6[Cod. Paciente],Tabela18[[#This Row],[Coluna2]])</f>
        <v>3</v>
      </c>
    </row>
    <row r="46" spans="2:13" x14ac:dyDescent="0.25">
      <c r="B46" t="s">
        <v>800</v>
      </c>
      <c r="C46" s="3">
        <v>7257894</v>
      </c>
      <c r="D46" s="3">
        <v>7257894114</v>
      </c>
      <c r="E46" s="3" t="s">
        <v>572</v>
      </c>
      <c r="F46" s="2">
        <v>45537</v>
      </c>
      <c r="G46" s="2">
        <v>45537</v>
      </c>
      <c r="H46" s="7" t="s">
        <v>27</v>
      </c>
      <c r="I46">
        <v>1</v>
      </c>
      <c r="J46">
        <v>1</v>
      </c>
      <c r="K46" t="str">
        <f>INDEX(Tabela7[carteira],MATCH(Tabela18[[#This Row],[Paciente]],Tabela7[paciente],0))</f>
        <v>667411024</v>
      </c>
      <c r="L46">
        <f>INDEX(Tabela7[id],MATCH(Tabela18[[#This Row],[Coluna1]],Tabela7[carteira],0))</f>
        <v>4113</v>
      </c>
      <c r="M46">
        <f>COUNTIF(Tabela6[Cod. Paciente],Tabela18[[#This Row],[Coluna2]])</f>
        <v>3</v>
      </c>
    </row>
    <row r="47" spans="2:13" x14ac:dyDescent="0.25">
      <c r="B47" t="s">
        <v>245</v>
      </c>
      <c r="C47" s="3">
        <v>7257982</v>
      </c>
      <c r="D47" s="3">
        <v>7257982121</v>
      </c>
      <c r="E47" s="3" t="s">
        <v>572</v>
      </c>
      <c r="F47" s="2">
        <v>45537</v>
      </c>
      <c r="G47" s="2">
        <v>45537</v>
      </c>
      <c r="H47" s="7" t="s">
        <v>27</v>
      </c>
      <c r="I47">
        <v>1</v>
      </c>
      <c r="J47">
        <v>1</v>
      </c>
      <c r="K47" t="str">
        <f>INDEX(Tabela7[carteira],MATCH(Tabela18[[#This Row],[Paciente]],Tabela7[paciente],0))</f>
        <v>667381819</v>
      </c>
      <c r="L47">
        <f>INDEX(Tabela7[id],MATCH(Tabela18[[#This Row],[Coluna1]],Tabela7[carteira],0))</f>
        <v>3601</v>
      </c>
      <c r="M47">
        <f>COUNTIF(Tabela6[Cod. Paciente],Tabela18[[#This Row],[Coluna2]])</f>
        <v>3</v>
      </c>
    </row>
    <row r="48" spans="2:13" x14ac:dyDescent="0.25">
      <c r="B48" t="s">
        <v>800</v>
      </c>
      <c r="C48" s="3">
        <v>7258064</v>
      </c>
      <c r="D48" s="3">
        <v>7258064126</v>
      </c>
      <c r="E48" s="3" t="s">
        <v>572</v>
      </c>
      <c r="F48" s="2">
        <v>45537</v>
      </c>
      <c r="G48" s="2">
        <v>45537</v>
      </c>
      <c r="H48" s="7" t="s">
        <v>19</v>
      </c>
      <c r="I48">
        <v>2</v>
      </c>
      <c r="J48">
        <v>2</v>
      </c>
      <c r="K48" t="str">
        <f>INDEX(Tabela7[carteira],MATCH(Tabela18[[#This Row],[Paciente]],Tabela7[paciente],0))</f>
        <v>667411024</v>
      </c>
      <c r="L48">
        <f>INDEX(Tabela7[id],MATCH(Tabela18[[#This Row],[Coluna1]],Tabela7[carteira],0))</f>
        <v>4113</v>
      </c>
      <c r="M48">
        <f>COUNTIF(Tabela6[Cod. Paciente],Tabela18[[#This Row],[Coluna2]])</f>
        <v>3</v>
      </c>
    </row>
    <row r="49" spans="2:13" x14ac:dyDescent="0.25">
      <c r="B49" t="s">
        <v>248</v>
      </c>
      <c r="C49" s="3">
        <v>7258176</v>
      </c>
      <c r="D49" s="3">
        <v>7258176117</v>
      </c>
      <c r="E49" s="3" t="s">
        <v>572</v>
      </c>
      <c r="F49" s="2">
        <v>45537</v>
      </c>
      <c r="G49" s="2">
        <v>45537</v>
      </c>
      <c r="H49" s="7" t="s">
        <v>27</v>
      </c>
      <c r="I49">
        <v>3</v>
      </c>
      <c r="J49">
        <v>3</v>
      </c>
      <c r="K49" t="str">
        <f>INDEX(Tabela7[carteira],MATCH(Tabela18[[#This Row],[Paciente]],Tabela7[paciente],0))</f>
        <v>667274212</v>
      </c>
      <c r="L49">
        <f>INDEX(Tabela7[id],MATCH(Tabela18[[#This Row],[Coluna1]],Tabela7[carteira],0))</f>
        <v>3440</v>
      </c>
      <c r="M49">
        <f>COUNTIF(Tabela6[Cod. Paciente],Tabela18[[#This Row],[Coluna2]])</f>
        <v>8</v>
      </c>
    </row>
    <row r="50" spans="2:13" x14ac:dyDescent="0.25">
      <c r="B50" t="s">
        <v>248</v>
      </c>
      <c r="C50" s="3">
        <v>7258404</v>
      </c>
      <c r="D50" s="3">
        <v>7258404173</v>
      </c>
      <c r="E50" s="3" t="s">
        <v>572</v>
      </c>
      <c r="F50" s="2">
        <v>45537</v>
      </c>
      <c r="G50" s="2">
        <v>45537</v>
      </c>
      <c r="H50" s="7" t="s">
        <v>19</v>
      </c>
      <c r="I50">
        <v>5</v>
      </c>
      <c r="J50">
        <v>5</v>
      </c>
      <c r="K50" t="str">
        <f>INDEX(Tabela7[carteira],MATCH(Tabela18[[#This Row],[Paciente]],Tabela7[paciente],0))</f>
        <v>667274212</v>
      </c>
      <c r="L50">
        <f>INDEX(Tabela7[id],MATCH(Tabela18[[#This Row],[Coluna1]],Tabela7[carteira],0))</f>
        <v>3440</v>
      </c>
      <c r="M50">
        <f>COUNTIF(Tabela6[Cod. Paciente],Tabela18[[#This Row],[Coluna2]])</f>
        <v>8</v>
      </c>
    </row>
    <row r="51" spans="2:13" x14ac:dyDescent="0.25">
      <c r="B51" t="s">
        <v>609</v>
      </c>
      <c r="C51" s="3">
        <v>7258411</v>
      </c>
      <c r="D51" s="3">
        <v>7258411149</v>
      </c>
      <c r="E51" s="3" t="s">
        <v>572</v>
      </c>
      <c r="F51" s="2">
        <v>45537</v>
      </c>
      <c r="G51" s="2">
        <v>45537</v>
      </c>
      <c r="H51" s="7" t="s">
        <v>19</v>
      </c>
      <c r="I51">
        <v>1</v>
      </c>
      <c r="J51">
        <v>1</v>
      </c>
      <c r="K51" t="str">
        <f>INDEX(Tabela7[carteira],MATCH(Tabela18[[#This Row],[Paciente]],Tabela7[paciente],0))</f>
        <v>279990100</v>
      </c>
      <c r="L51">
        <f>INDEX(Tabela7[id],MATCH(Tabela18[[#This Row],[Coluna1]],Tabela7[carteira],0))</f>
        <v>4121</v>
      </c>
      <c r="M51">
        <f>COUNTIF(Tabela6[Cod. Paciente],Tabela18[[#This Row],[Coluna2]])</f>
        <v>0</v>
      </c>
    </row>
    <row r="52" spans="2:13" x14ac:dyDescent="0.25">
      <c r="B52" t="s">
        <v>109</v>
      </c>
      <c r="C52" s="3">
        <v>7258611</v>
      </c>
      <c r="D52" s="3">
        <v>7258611187</v>
      </c>
      <c r="E52" s="3" t="s">
        <v>572</v>
      </c>
      <c r="F52" s="2">
        <v>45537</v>
      </c>
      <c r="G52" s="2">
        <v>45537</v>
      </c>
      <c r="H52" s="7" t="s">
        <v>19</v>
      </c>
      <c r="I52">
        <v>3</v>
      </c>
      <c r="J52">
        <v>3</v>
      </c>
      <c r="K52" t="str">
        <f>INDEX(Tabela7[carteira],MATCH(Tabela18[[#This Row],[Paciente]],Tabela7[paciente],0))</f>
        <v>667420873</v>
      </c>
      <c r="L52">
        <f>INDEX(Tabela7[id],MATCH(Tabela18[[#This Row],[Coluna1]],Tabela7[carteira],0))</f>
        <v>3441</v>
      </c>
      <c r="M52">
        <f>COUNTIF(Tabela6[Cod. Paciente],Tabela18[[#This Row],[Coluna2]])</f>
        <v>4</v>
      </c>
    </row>
    <row r="53" spans="2:13" x14ac:dyDescent="0.25">
      <c r="B53" t="s">
        <v>251</v>
      </c>
      <c r="C53" s="3">
        <v>7258712</v>
      </c>
      <c r="D53" s="3">
        <v>7258712144</v>
      </c>
      <c r="E53" s="3" t="s">
        <v>572</v>
      </c>
      <c r="F53" s="2">
        <v>45537</v>
      </c>
      <c r="G53" s="2">
        <v>45537</v>
      </c>
      <c r="H53" s="7" t="s">
        <v>27</v>
      </c>
      <c r="I53">
        <v>2</v>
      </c>
      <c r="J53">
        <v>2</v>
      </c>
      <c r="K53" t="str">
        <f>INDEX(Tabela7[carteira],MATCH(Tabela18[[#This Row],[Paciente]],Tabela7[paciente],0))</f>
        <v>667351862</v>
      </c>
      <c r="L53">
        <f>INDEX(Tabela7[id],MATCH(Tabela18[[#This Row],[Coluna1]],Tabela7[carteira],0))</f>
        <v>3353</v>
      </c>
      <c r="M53">
        <f>COUNTIF(Tabela6[Cod. Paciente],Tabela18[[#This Row],[Coluna2]])</f>
        <v>4</v>
      </c>
    </row>
    <row r="54" spans="2:13" x14ac:dyDescent="0.25">
      <c r="B54" t="s">
        <v>109</v>
      </c>
      <c r="C54" s="3">
        <v>7258858</v>
      </c>
      <c r="D54" s="3">
        <v>7258858153</v>
      </c>
      <c r="E54" s="3" t="s">
        <v>572</v>
      </c>
      <c r="F54" s="2">
        <v>45537</v>
      </c>
      <c r="G54" s="2">
        <v>45537</v>
      </c>
      <c r="H54" s="7" t="s">
        <v>27</v>
      </c>
      <c r="I54">
        <v>1</v>
      </c>
      <c r="J54">
        <v>1</v>
      </c>
      <c r="K54" t="str">
        <f>INDEX(Tabela7[carteira],MATCH(Tabela18[[#This Row],[Paciente]],Tabela7[paciente],0))</f>
        <v>667420873</v>
      </c>
      <c r="L54">
        <f>INDEX(Tabela7[id],MATCH(Tabela18[[#This Row],[Coluna1]],Tabela7[carteira],0))</f>
        <v>3441</v>
      </c>
      <c r="M54">
        <f>COUNTIF(Tabela6[Cod. Paciente],Tabela18[[#This Row],[Coluna2]])</f>
        <v>4</v>
      </c>
    </row>
    <row r="55" spans="2:13" x14ac:dyDescent="0.25">
      <c r="B55" t="s">
        <v>251</v>
      </c>
      <c r="C55" s="3">
        <v>7258946</v>
      </c>
      <c r="D55" s="3">
        <v>7258946106</v>
      </c>
      <c r="E55" s="3" t="s">
        <v>572</v>
      </c>
      <c r="F55" s="2">
        <v>45537</v>
      </c>
      <c r="G55" s="2">
        <v>45537</v>
      </c>
      <c r="H55" s="7" t="s">
        <v>19</v>
      </c>
      <c r="I55">
        <v>2</v>
      </c>
      <c r="J55">
        <v>2</v>
      </c>
      <c r="K55" t="str">
        <f>INDEX(Tabela7[carteira],MATCH(Tabela18[[#This Row],[Paciente]],Tabela7[paciente],0))</f>
        <v>667351862</v>
      </c>
      <c r="L55">
        <f>INDEX(Tabela7[id],MATCH(Tabela18[[#This Row],[Coluna1]],Tabela7[carteira],0))</f>
        <v>3353</v>
      </c>
      <c r="M55">
        <f>COUNTIF(Tabela6[Cod. Paciente],Tabela18[[#This Row],[Coluna2]])</f>
        <v>4</v>
      </c>
    </row>
    <row r="56" spans="2:13" x14ac:dyDescent="0.25">
      <c r="B56" t="s">
        <v>251</v>
      </c>
      <c r="C56" s="3">
        <v>7259069</v>
      </c>
      <c r="D56" s="3">
        <v>7259069122</v>
      </c>
      <c r="E56" s="3" t="s">
        <v>572</v>
      </c>
      <c r="F56" s="2">
        <v>45537</v>
      </c>
      <c r="G56" s="2">
        <v>45537</v>
      </c>
      <c r="H56" s="7" t="s">
        <v>43</v>
      </c>
      <c r="I56">
        <v>1</v>
      </c>
      <c r="J56">
        <v>1</v>
      </c>
      <c r="K56" t="str">
        <f>INDEX(Tabela7[carteira],MATCH(Tabela18[[#This Row],[Paciente]],Tabela7[paciente],0))</f>
        <v>667351862</v>
      </c>
      <c r="L56">
        <f>INDEX(Tabela7[id],MATCH(Tabela18[[#This Row],[Coluna1]],Tabela7[carteira],0))</f>
        <v>3353</v>
      </c>
      <c r="M56">
        <f>COUNTIF(Tabela6[Cod. Paciente],Tabela18[[#This Row],[Coluna2]])</f>
        <v>4</v>
      </c>
    </row>
    <row r="57" spans="2:13" x14ac:dyDescent="0.25">
      <c r="B57" t="s">
        <v>257</v>
      </c>
      <c r="C57" s="3">
        <v>7259078</v>
      </c>
      <c r="D57" s="3">
        <v>7259078182</v>
      </c>
      <c r="E57" s="3" t="s">
        <v>572</v>
      </c>
      <c r="F57" s="2">
        <v>45537</v>
      </c>
      <c r="G57" s="2">
        <v>45537</v>
      </c>
      <c r="H57" s="7" t="s">
        <v>19</v>
      </c>
      <c r="I57">
        <v>1</v>
      </c>
      <c r="J57">
        <v>1</v>
      </c>
      <c r="K57" t="str">
        <f>INDEX(Tabela7[carteira],MATCH(Tabela18[[#This Row],[Paciente]],Tabela7[paciente],0))</f>
        <v>435953405</v>
      </c>
      <c r="L57">
        <f>INDEX(Tabela7[id],MATCH(Tabela18[[#This Row],[Coluna1]],Tabela7[carteira],0))</f>
        <v>3569</v>
      </c>
      <c r="M57">
        <f>COUNTIF(Tabela6[Cod. Paciente],Tabela18[[#This Row],[Coluna2]])</f>
        <v>1</v>
      </c>
    </row>
    <row r="58" spans="2:13" x14ac:dyDescent="0.25">
      <c r="B58" t="s">
        <v>263</v>
      </c>
      <c r="C58" s="3">
        <v>7259320</v>
      </c>
      <c r="D58" s="3">
        <v>7259320178</v>
      </c>
      <c r="E58" s="3" t="s">
        <v>572</v>
      </c>
      <c r="F58" s="2">
        <v>45537</v>
      </c>
      <c r="G58" s="2">
        <v>45537</v>
      </c>
      <c r="H58" s="7" t="s">
        <v>19</v>
      </c>
      <c r="I58">
        <v>1</v>
      </c>
      <c r="J58">
        <v>1</v>
      </c>
      <c r="K58" t="str">
        <f>INDEX(Tabela7[carteira],MATCH(Tabela18[[#This Row],[Paciente]],Tabela7[paciente],0))</f>
        <v>667266809</v>
      </c>
      <c r="L58">
        <f>INDEX(Tabela7[id],MATCH(Tabela18[[#This Row],[Coluna1]],Tabela7[carteira],0))</f>
        <v>3613</v>
      </c>
      <c r="M58">
        <f>COUNTIF(Tabela6[Cod. Paciente],Tabela18[[#This Row],[Coluna2]])</f>
        <v>2</v>
      </c>
    </row>
    <row r="59" spans="2:13" x14ac:dyDescent="0.25">
      <c r="B59" t="s">
        <v>126</v>
      </c>
      <c r="C59" s="3">
        <v>7259873</v>
      </c>
      <c r="D59" s="3">
        <v>7259873140</v>
      </c>
      <c r="E59" s="3" t="s">
        <v>572</v>
      </c>
      <c r="F59" s="2">
        <v>45537</v>
      </c>
      <c r="G59" s="2">
        <v>45537</v>
      </c>
      <c r="H59" s="7" t="s">
        <v>27</v>
      </c>
      <c r="I59">
        <v>2</v>
      </c>
      <c r="J59">
        <v>2</v>
      </c>
      <c r="K59" t="str">
        <f>INDEX(Tabela7[carteira],MATCH(Tabela18[[#This Row],[Paciente]],Tabela7[paciente],0))</f>
        <v>667386366</v>
      </c>
      <c r="L59">
        <f>INDEX(Tabela7[id],MATCH(Tabela18[[#This Row],[Coluna1]],Tabela7[carteira],0))</f>
        <v>3431</v>
      </c>
      <c r="M59">
        <f>COUNTIF(Tabela6[Cod. Paciente],Tabela18[[#This Row],[Coluna2]])</f>
        <v>1</v>
      </c>
    </row>
    <row r="60" spans="2:13" x14ac:dyDescent="0.25">
      <c r="B60" t="s">
        <v>126</v>
      </c>
      <c r="C60" s="3">
        <v>7259974</v>
      </c>
      <c r="D60" s="3">
        <v>7259974135</v>
      </c>
      <c r="E60" s="3" t="s">
        <v>572</v>
      </c>
      <c r="F60" s="2">
        <v>45537</v>
      </c>
      <c r="G60" s="2">
        <v>45537</v>
      </c>
      <c r="H60" s="7" t="s">
        <v>19</v>
      </c>
      <c r="I60">
        <v>2</v>
      </c>
      <c r="J60">
        <v>2</v>
      </c>
      <c r="K60" t="str">
        <f>INDEX(Tabela7[carteira],MATCH(Tabela18[[#This Row],[Paciente]],Tabela7[paciente],0))</f>
        <v>667386366</v>
      </c>
      <c r="L60">
        <f>INDEX(Tabela7[id],MATCH(Tabela18[[#This Row],[Coluna1]],Tabela7[carteira],0))</f>
        <v>3431</v>
      </c>
      <c r="M60">
        <f>COUNTIF(Tabela6[Cod. Paciente],Tabela18[[#This Row],[Coluna2]])</f>
        <v>1</v>
      </c>
    </row>
    <row r="61" spans="2:13" x14ac:dyDescent="0.25">
      <c r="B61" t="s">
        <v>622</v>
      </c>
      <c r="C61" s="3">
        <v>7260060</v>
      </c>
      <c r="D61" s="3">
        <v>7260060314</v>
      </c>
      <c r="E61" s="3" t="s">
        <v>572</v>
      </c>
      <c r="F61" s="2">
        <v>45537</v>
      </c>
      <c r="G61" s="2">
        <v>45537</v>
      </c>
      <c r="H61" s="7" t="s">
        <v>586</v>
      </c>
      <c r="I61">
        <v>2</v>
      </c>
      <c r="J61">
        <v>2</v>
      </c>
      <c r="K61" t="str">
        <f>INDEX(Tabela7[carteira],MATCH(Tabela18[[#This Row],[Paciente]],Tabela7[paciente],0))</f>
        <v>667301115</v>
      </c>
      <c r="L61">
        <f>INDEX(Tabela7[id],MATCH(Tabela18[[#This Row],[Coluna1]],Tabela7[carteira],0))</f>
        <v>4128</v>
      </c>
      <c r="M61">
        <f>COUNTIF(Tabela6[Cod. Paciente],Tabela18[[#This Row],[Coluna2]])</f>
        <v>1</v>
      </c>
    </row>
    <row r="62" spans="2:13" x14ac:dyDescent="0.25">
      <c r="B62" t="s">
        <v>126</v>
      </c>
      <c r="C62" s="3">
        <v>7260124</v>
      </c>
      <c r="D62" s="3">
        <v>7260124119</v>
      </c>
      <c r="E62" s="3" t="s">
        <v>572</v>
      </c>
      <c r="F62" s="2">
        <v>45537</v>
      </c>
      <c r="G62" s="2">
        <v>45537</v>
      </c>
      <c r="H62" s="7" t="s">
        <v>43</v>
      </c>
      <c r="I62">
        <v>1</v>
      </c>
      <c r="J62">
        <v>1</v>
      </c>
      <c r="K62" t="str">
        <f>INDEX(Tabela7[carteira],MATCH(Tabela18[[#This Row],[Paciente]],Tabela7[paciente],0))</f>
        <v>667386366</v>
      </c>
      <c r="L62">
        <f>INDEX(Tabela7[id],MATCH(Tabela18[[#This Row],[Coluna1]],Tabela7[carteira],0))</f>
        <v>3431</v>
      </c>
      <c r="M62">
        <f>COUNTIF(Tabela6[Cod. Paciente],Tabela18[[#This Row],[Coluna2]])</f>
        <v>1</v>
      </c>
    </row>
    <row r="63" spans="2:13" x14ac:dyDescent="0.25">
      <c r="B63" t="s">
        <v>625</v>
      </c>
      <c r="C63" s="3">
        <v>7260412</v>
      </c>
      <c r="D63" s="3">
        <v>7260412374</v>
      </c>
      <c r="E63" s="3" t="s">
        <v>572</v>
      </c>
      <c r="F63" s="2">
        <v>45537</v>
      </c>
      <c r="G63" s="2">
        <v>45537</v>
      </c>
      <c r="H63" s="7" t="s">
        <v>586</v>
      </c>
      <c r="I63">
        <v>2</v>
      </c>
      <c r="J63">
        <v>2</v>
      </c>
      <c r="K63" t="str">
        <f>INDEX(Tabela7[carteira],MATCH(Tabela18[[#This Row],[Paciente]],Tabela7[paciente],0))</f>
        <v>667347627</v>
      </c>
      <c r="L63">
        <f>INDEX(Tabela7[id],MATCH(Tabela18[[#This Row],[Coluna1]],Tabela7[carteira],0))</f>
        <v>3955</v>
      </c>
      <c r="M63">
        <f>COUNTIF(Tabela6[Cod. Paciente],Tabela18[[#This Row],[Coluna2]])</f>
        <v>0</v>
      </c>
    </row>
    <row r="64" spans="2:13" x14ac:dyDescent="0.25">
      <c r="B64" t="s">
        <v>263</v>
      </c>
      <c r="C64" s="3">
        <v>7260421</v>
      </c>
      <c r="D64" s="3">
        <v>7260421145</v>
      </c>
      <c r="E64" s="3" t="s">
        <v>572</v>
      </c>
      <c r="F64" s="2">
        <v>45537</v>
      </c>
      <c r="G64" s="2">
        <v>45537</v>
      </c>
      <c r="H64" s="7" t="s">
        <v>27</v>
      </c>
      <c r="I64">
        <v>1</v>
      </c>
      <c r="J64">
        <v>1</v>
      </c>
      <c r="K64" t="str">
        <f>INDEX(Tabela7[carteira],MATCH(Tabela18[[#This Row],[Paciente]],Tabela7[paciente],0))</f>
        <v>667266809</v>
      </c>
      <c r="L64">
        <f>INDEX(Tabela7[id],MATCH(Tabela18[[#This Row],[Coluna1]],Tabela7[carteira],0))</f>
        <v>3613</v>
      </c>
      <c r="M64">
        <f>COUNTIF(Tabela6[Cod. Paciente],Tabela18[[#This Row],[Coluna2]])</f>
        <v>2</v>
      </c>
    </row>
    <row r="65" spans="2:13" x14ac:dyDescent="0.25">
      <c r="B65" t="s">
        <v>269</v>
      </c>
      <c r="C65" s="3">
        <v>7260812</v>
      </c>
      <c r="D65" s="3">
        <v>7260812154</v>
      </c>
      <c r="E65" s="3" t="s">
        <v>572</v>
      </c>
      <c r="F65" s="2">
        <v>45537</v>
      </c>
      <c r="G65" s="2">
        <v>45537</v>
      </c>
      <c r="H65" s="7" t="s">
        <v>27</v>
      </c>
      <c r="I65">
        <v>2</v>
      </c>
      <c r="J65">
        <v>2</v>
      </c>
      <c r="K65" t="str">
        <f>INDEX(Tabela7[carteira],MATCH(Tabela18[[#This Row],[Paciente]],Tabela7[paciente],0))</f>
        <v>667359125</v>
      </c>
      <c r="L65">
        <f>INDEX(Tabela7[id],MATCH(Tabela18[[#This Row],[Coluna1]],Tabela7[carteira],0))</f>
        <v>3574</v>
      </c>
      <c r="M65">
        <f>COUNTIF(Tabela6[Cod. Paciente],Tabela18[[#This Row],[Coluna2]])</f>
        <v>2</v>
      </c>
    </row>
    <row r="66" spans="2:13" x14ac:dyDescent="0.25">
      <c r="B66" t="s">
        <v>629</v>
      </c>
      <c r="C66" s="3">
        <v>7260955</v>
      </c>
      <c r="D66" s="3">
        <v>7260955312</v>
      </c>
      <c r="E66" s="3" t="s">
        <v>572</v>
      </c>
      <c r="F66" s="2">
        <v>45537</v>
      </c>
      <c r="G66" s="2">
        <v>45537</v>
      </c>
      <c r="H66" s="7" t="s">
        <v>586</v>
      </c>
      <c r="I66">
        <v>2</v>
      </c>
      <c r="J66">
        <v>2</v>
      </c>
      <c r="K66" t="str">
        <f>INDEX(Tabela7[carteira],MATCH(Tabela18[[#This Row],[Paciente]],Tabela7[paciente],0))</f>
        <v>667376484</v>
      </c>
      <c r="L66">
        <f>INDEX(Tabela7[id],MATCH(Tabela18[[#This Row],[Coluna1]],Tabela7[carteira],0))</f>
        <v>4054</v>
      </c>
      <c r="M66">
        <f>COUNTIF(Tabela6[Cod. Paciente],Tabela18[[#This Row],[Coluna2]])</f>
        <v>1</v>
      </c>
    </row>
    <row r="67" spans="2:13" x14ac:dyDescent="0.25">
      <c r="B67" t="s">
        <v>269</v>
      </c>
      <c r="C67" s="3">
        <v>7261026</v>
      </c>
      <c r="D67" s="3">
        <v>7261026108</v>
      </c>
      <c r="E67" s="3" t="s">
        <v>572</v>
      </c>
      <c r="F67" s="2">
        <v>45537</v>
      </c>
      <c r="G67" s="2">
        <v>45537</v>
      </c>
      <c r="H67" s="7" t="s">
        <v>19</v>
      </c>
      <c r="I67">
        <v>1</v>
      </c>
      <c r="J67">
        <v>1</v>
      </c>
      <c r="K67" t="str">
        <f>INDEX(Tabela7[carteira],MATCH(Tabela18[[#This Row],[Paciente]],Tabela7[paciente],0))</f>
        <v>667359125</v>
      </c>
      <c r="L67">
        <f>INDEX(Tabela7[id],MATCH(Tabela18[[#This Row],[Coluna1]],Tabela7[carteira],0))</f>
        <v>3574</v>
      </c>
      <c r="M67">
        <f>COUNTIF(Tabela6[Cod. Paciente],Tabela18[[#This Row],[Coluna2]])</f>
        <v>2</v>
      </c>
    </row>
    <row r="68" spans="2:13" x14ac:dyDescent="0.25">
      <c r="B68" t="s">
        <v>801</v>
      </c>
      <c r="C68" s="3">
        <v>7261252</v>
      </c>
      <c r="D68" s="3">
        <v>7261252317</v>
      </c>
      <c r="E68" s="3" t="s">
        <v>572</v>
      </c>
      <c r="F68" s="2">
        <v>45537</v>
      </c>
      <c r="G68" s="2">
        <v>45537</v>
      </c>
      <c r="H68" s="7" t="s">
        <v>586</v>
      </c>
      <c r="I68">
        <v>2</v>
      </c>
      <c r="J68">
        <v>2</v>
      </c>
      <c r="K68" t="str">
        <f>INDEX(Tabela7[carteira],MATCH(Tabela18[[#This Row],[Paciente]],Tabela7[paciente],0))</f>
        <v>276499702</v>
      </c>
      <c r="L68">
        <f>INDEX(Tabela7[id],MATCH(Tabela18[[#This Row],[Coluna1]],Tabela7[carteira],0))</f>
        <v>4099</v>
      </c>
      <c r="M68">
        <f>COUNTIF(Tabela6[Cod. Paciente],Tabela18[[#This Row],[Coluna2]])</f>
        <v>1</v>
      </c>
    </row>
    <row r="69" spans="2:13" x14ac:dyDescent="0.25">
      <c r="B69" t="s">
        <v>272</v>
      </c>
      <c r="C69" s="3">
        <v>7261308</v>
      </c>
      <c r="D69" s="3">
        <v>7261308199</v>
      </c>
      <c r="E69" s="3" t="s">
        <v>572</v>
      </c>
      <c r="F69" s="2">
        <v>45537</v>
      </c>
      <c r="G69" s="2">
        <v>45537</v>
      </c>
      <c r="H69" s="7" t="s">
        <v>19</v>
      </c>
      <c r="I69">
        <v>2</v>
      </c>
      <c r="J69">
        <v>2</v>
      </c>
      <c r="K69" t="str">
        <f>INDEX(Tabela7[carteira],MATCH(Tabela18[[#This Row],[Paciente]],Tabela7[paciente],0))</f>
        <v>667285452</v>
      </c>
      <c r="L69">
        <f>INDEX(Tabela7[id],MATCH(Tabela18[[#This Row],[Coluna1]],Tabela7[carteira],0))</f>
        <v>3642</v>
      </c>
      <c r="M69">
        <f>COUNTIF(Tabela6[Cod. Paciente],Tabela18[[#This Row],[Coluna2]])</f>
        <v>2</v>
      </c>
    </row>
    <row r="70" spans="2:13" x14ac:dyDescent="0.25">
      <c r="B70" t="s">
        <v>299</v>
      </c>
      <c r="C70" s="3">
        <v>7261405</v>
      </c>
      <c r="D70" s="3">
        <v>7261405175</v>
      </c>
      <c r="E70" s="3" t="s">
        <v>572</v>
      </c>
      <c r="F70" s="2">
        <v>45537</v>
      </c>
      <c r="G70" s="2">
        <v>45537</v>
      </c>
      <c r="H70" s="7" t="s">
        <v>19</v>
      </c>
      <c r="I70">
        <v>1</v>
      </c>
      <c r="J70">
        <v>1</v>
      </c>
      <c r="K70" t="str">
        <f>INDEX(Tabela7[carteira],MATCH(Tabela18[[#This Row],[Paciente]],Tabela7[paciente],0))</f>
        <v>667438199</v>
      </c>
      <c r="L70">
        <f>INDEX(Tabela7[id],MATCH(Tabela18[[#This Row],[Coluna1]],Tabela7[carteira],0))</f>
        <v>3996</v>
      </c>
      <c r="M70">
        <f>COUNTIF(Tabela6[Cod. Paciente],Tabela18[[#This Row],[Coluna2]])</f>
        <v>2</v>
      </c>
    </row>
    <row r="71" spans="2:13" x14ac:dyDescent="0.25">
      <c r="B71" t="s">
        <v>275</v>
      </c>
      <c r="C71" s="3">
        <v>7261593</v>
      </c>
      <c r="D71" s="3">
        <v>7261593158</v>
      </c>
      <c r="E71" s="3" t="s">
        <v>572</v>
      </c>
      <c r="F71" s="2">
        <v>45537</v>
      </c>
      <c r="G71" s="2">
        <v>45537</v>
      </c>
      <c r="H71" s="7" t="s">
        <v>19</v>
      </c>
      <c r="I71">
        <v>2</v>
      </c>
      <c r="J71">
        <v>2</v>
      </c>
      <c r="K71" t="str">
        <f>INDEX(Tabela7[carteira],MATCH(Tabela18[[#This Row],[Paciente]],Tabela7[paciente],0))</f>
        <v>667377427</v>
      </c>
      <c r="L71">
        <f>INDEX(Tabela7[id],MATCH(Tabela18[[#This Row],[Coluna1]],Tabela7[carteira],0))</f>
        <v>3502</v>
      </c>
      <c r="M71">
        <f>COUNTIF(Tabela6[Cod. Paciente],Tabela18[[#This Row],[Coluna2]])</f>
        <v>2</v>
      </c>
    </row>
    <row r="72" spans="2:13" x14ac:dyDescent="0.25">
      <c r="B72" t="s">
        <v>802</v>
      </c>
      <c r="C72" s="3">
        <v>7262831</v>
      </c>
      <c r="D72" s="3">
        <v>7262831120</v>
      </c>
      <c r="E72" s="3" t="s">
        <v>572</v>
      </c>
      <c r="F72" s="2">
        <v>45537</v>
      </c>
      <c r="G72" s="2">
        <v>45537</v>
      </c>
      <c r="H72" s="7" t="s">
        <v>19</v>
      </c>
      <c r="I72">
        <v>4</v>
      </c>
      <c r="J72">
        <v>4</v>
      </c>
      <c r="K72" t="str">
        <f>INDEX(Tabela7[carteira],MATCH(Tabela18[[#This Row],[Paciente]],Tabela7[paciente],0))</f>
        <v>667299348</v>
      </c>
      <c r="L72">
        <f>INDEX(Tabela7[id],MATCH(Tabela18[[#This Row],[Coluna1]],Tabela7[carteira],0))</f>
        <v>3598</v>
      </c>
      <c r="M72">
        <f>COUNTIF(Tabela6[Cod. Paciente],Tabela18[[#This Row],[Coluna2]])</f>
        <v>6</v>
      </c>
    </row>
    <row r="73" spans="2:13" x14ac:dyDescent="0.25">
      <c r="B73" t="s">
        <v>275</v>
      </c>
      <c r="C73" s="3">
        <v>7263022</v>
      </c>
      <c r="D73" s="3">
        <v>7263022198</v>
      </c>
      <c r="E73" s="3" t="s">
        <v>572</v>
      </c>
      <c r="F73" s="2">
        <v>45537</v>
      </c>
      <c r="G73" s="2">
        <v>45537</v>
      </c>
      <c r="H73" s="7" t="s">
        <v>19</v>
      </c>
      <c r="I73">
        <v>2</v>
      </c>
      <c r="J73">
        <v>2</v>
      </c>
      <c r="K73" t="str">
        <f>INDEX(Tabela7[carteira],MATCH(Tabela18[[#This Row],[Paciente]],Tabela7[paciente],0))</f>
        <v>667377427</v>
      </c>
      <c r="L73">
        <f>INDEX(Tabela7[id],MATCH(Tabela18[[#This Row],[Coluna1]],Tabela7[carteira],0))</f>
        <v>3502</v>
      </c>
      <c r="M73">
        <f>COUNTIF(Tabela6[Cod. Paciente],Tabela18[[#This Row],[Coluna2]])</f>
        <v>2</v>
      </c>
    </row>
    <row r="74" spans="2:13" x14ac:dyDescent="0.25">
      <c r="B74" t="s">
        <v>802</v>
      </c>
      <c r="C74" s="3">
        <v>7263315</v>
      </c>
      <c r="D74" s="3">
        <v>7263315117</v>
      </c>
      <c r="E74" s="3" t="s">
        <v>572</v>
      </c>
      <c r="F74" s="2">
        <v>45537</v>
      </c>
      <c r="G74" s="2">
        <v>45537</v>
      </c>
      <c r="H74" s="7" t="s">
        <v>27</v>
      </c>
      <c r="I74">
        <v>1</v>
      </c>
      <c r="J74">
        <v>1</v>
      </c>
      <c r="K74" t="str">
        <f>INDEX(Tabela7[carteira],MATCH(Tabela18[[#This Row],[Paciente]],Tabela7[paciente],0))</f>
        <v>667299348</v>
      </c>
      <c r="L74">
        <f>INDEX(Tabela7[id],MATCH(Tabela18[[#This Row],[Coluna1]],Tabela7[carteira],0))</f>
        <v>3598</v>
      </c>
      <c r="M74">
        <f>COUNTIF(Tabela6[Cod. Paciente],Tabela18[[#This Row],[Coluna2]])</f>
        <v>6</v>
      </c>
    </row>
    <row r="75" spans="2:13" x14ac:dyDescent="0.25">
      <c r="B75" t="s">
        <v>275</v>
      </c>
      <c r="C75" s="3">
        <v>7263498</v>
      </c>
      <c r="D75" s="3">
        <v>7263498111</v>
      </c>
      <c r="E75" s="3" t="s">
        <v>572</v>
      </c>
      <c r="F75" s="2">
        <v>45537</v>
      </c>
      <c r="G75" s="2">
        <v>45537</v>
      </c>
      <c r="H75" s="7" t="s">
        <v>19</v>
      </c>
      <c r="I75">
        <v>2</v>
      </c>
      <c r="J75">
        <v>2</v>
      </c>
      <c r="K75" t="str">
        <f>INDEX(Tabela7[carteira],MATCH(Tabela18[[#This Row],[Paciente]],Tabela7[paciente],0))</f>
        <v>667377427</v>
      </c>
      <c r="L75">
        <f>INDEX(Tabela7[id],MATCH(Tabela18[[#This Row],[Coluna1]],Tabela7[carteira],0))</f>
        <v>3502</v>
      </c>
      <c r="M75">
        <f>COUNTIF(Tabela6[Cod. Paciente],Tabela18[[#This Row],[Coluna2]])</f>
        <v>2</v>
      </c>
    </row>
    <row r="76" spans="2:13" x14ac:dyDescent="0.25">
      <c r="B76" t="s">
        <v>802</v>
      </c>
      <c r="C76" s="3">
        <v>7263570</v>
      </c>
      <c r="D76" s="3">
        <v>7263570169</v>
      </c>
      <c r="E76" s="3" t="s">
        <v>572</v>
      </c>
      <c r="F76" s="2">
        <v>45537</v>
      </c>
      <c r="G76" s="2">
        <v>45537</v>
      </c>
      <c r="H76" s="7" t="s">
        <v>43</v>
      </c>
      <c r="I76">
        <v>1</v>
      </c>
      <c r="J76">
        <v>1</v>
      </c>
      <c r="K76" t="str">
        <f>INDEX(Tabela7[carteira],MATCH(Tabela18[[#This Row],[Paciente]],Tabela7[paciente],0))</f>
        <v>667299348</v>
      </c>
      <c r="L76">
        <f>INDEX(Tabela7[id],MATCH(Tabela18[[#This Row],[Coluna1]],Tabela7[carteira],0))</f>
        <v>3598</v>
      </c>
      <c r="M76">
        <f>COUNTIF(Tabela6[Cod. Paciente],Tabela18[[#This Row],[Coluna2]])</f>
        <v>6</v>
      </c>
    </row>
    <row r="77" spans="2:13" x14ac:dyDescent="0.25">
      <c r="B77" t="s">
        <v>275</v>
      </c>
      <c r="C77" s="3">
        <v>7263696</v>
      </c>
      <c r="D77" s="3">
        <v>7263696159</v>
      </c>
      <c r="E77" s="3" t="s">
        <v>572</v>
      </c>
      <c r="F77" s="2">
        <v>45537</v>
      </c>
      <c r="G77" s="2">
        <v>45537</v>
      </c>
      <c r="H77" s="7" t="s">
        <v>27</v>
      </c>
      <c r="I77">
        <v>1</v>
      </c>
      <c r="J77">
        <v>1</v>
      </c>
      <c r="K77" t="str">
        <f>INDEX(Tabela7[carteira],MATCH(Tabela18[[#This Row],[Paciente]],Tabela7[paciente],0))</f>
        <v>667377427</v>
      </c>
      <c r="L77">
        <f>INDEX(Tabela7[id],MATCH(Tabela18[[#This Row],[Coluna1]],Tabela7[carteira],0))</f>
        <v>3502</v>
      </c>
      <c r="M77">
        <f>COUNTIF(Tabela6[Cod. Paciente],Tabela18[[#This Row],[Coluna2]])</f>
        <v>2</v>
      </c>
    </row>
    <row r="78" spans="2:13" x14ac:dyDescent="0.25">
      <c r="B78" t="s">
        <v>308</v>
      </c>
      <c r="C78" s="3">
        <v>7263944</v>
      </c>
      <c r="D78" s="3">
        <v>7263944181</v>
      </c>
      <c r="E78" s="3" t="s">
        <v>572</v>
      </c>
      <c r="F78" s="2">
        <v>45537</v>
      </c>
      <c r="G78" s="2">
        <v>45537</v>
      </c>
      <c r="H78" s="7" t="s">
        <v>19</v>
      </c>
      <c r="I78">
        <v>1</v>
      </c>
      <c r="J78">
        <v>1</v>
      </c>
      <c r="K78" t="str">
        <f>INDEX(Tabela7[carteira],MATCH(Tabela18[[#This Row],[Paciente]],Tabela7[paciente],0))</f>
        <v>667334910</v>
      </c>
      <c r="L78">
        <f>INDEX(Tabela7[id],MATCH(Tabela18[[#This Row],[Coluna1]],Tabela7[carteira],0))</f>
        <v>3656</v>
      </c>
      <c r="M78">
        <f>COUNTIF(Tabela6[Cod. Paciente],Tabela18[[#This Row],[Coluna2]])</f>
        <v>1</v>
      </c>
    </row>
    <row r="79" spans="2:13" x14ac:dyDescent="0.25">
      <c r="B79" t="s">
        <v>311</v>
      </c>
      <c r="C79" s="3">
        <v>7264228</v>
      </c>
      <c r="D79" s="3">
        <v>7264228132</v>
      </c>
      <c r="E79" s="3" t="s">
        <v>572</v>
      </c>
      <c r="F79" s="2">
        <v>45537</v>
      </c>
      <c r="G79" s="2">
        <v>45537</v>
      </c>
      <c r="H79" s="7" t="s">
        <v>27</v>
      </c>
      <c r="I79">
        <v>3</v>
      </c>
      <c r="J79">
        <v>3</v>
      </c>
      <c r="K79" t="str">
        <f>INDEX(Tabela7[carteira],MATCH(Tabela18[[#This Row],[Paciente]],Tabela7[paciente],0))</f>
        <v>667371590</v>
      </c>
      <c r="L79">
        <f>INDEX(Tabela7[id],MATCH(Tabela18[[#This Row],[Coluna1]],Tabela7[carteira],0))</f>
        <v>3376</v>
      </c>
      <c r="M79">
        <f>COUNTIF(Tabela6[Cod. Paciente],Tabela18[[#This Row],[Coluna2]])</f>
        <v>6</v>
      </c>
    </row>
    <row r="80" spans="2:13" x14ac:dyDescent="0.25">
      <c r="B80" t="s">
        <v>311</v>
      </c>
      <c r="C80" s="3">
        <v>7264490</v>
      </c>
      <c r="D80" s="3">
        <v>7264490161</v>
      </c>
      <c r="E80" s="3" t="s">
        <v>572</v>
      </c>
      <c r="F80" s="2">
        <v>45537</v>
      </c>
      <c r="G80" s="2">
        <v>45537</v>
      </c>
      <c r="H80" s="7" t="s">
        <v>19</v>
      </c>
      <c r="I80">
        <v>4</v>
      </c>
      <c r="J80">
        <v>4</v>
      </c>
      <c r="K80" t="str">
        <f>INDEX(Tabela7[carteira],MATCH(Tabela18[[#This Row],[Paciente]],Tabela7[paciente],0))</f>
        <v>667371590</v>
      </c>
      <c r="L80">
        <f>INDEX(Tabela7[id],MATCH(Tabela18[[#This Row],[Coluna1]],Tabela7[carteira],0))</f>
        <v>3376</v>
      </c>
      <c r="M80">
        <f>COUNTIF(Tabela6[Cod. Paciente],Tabela18[[#This Row],[Coluna2]])</f>
        <v>6</v>
      </c>
    </row>
    <row r="81" spans="2:13" x14ac:dyDescent="0.25">
      <c r="B81" t="s">
        <v>282</v>
      </c>
      <c r="C81" s="3">
        <v>7264542</v>
      </c>
      <c r="D81" s="3">
        <v>7264542183</v>
      </c>
      <c r="E81" s="3" t="s">
        <v>572</v>
      </c>
      <c r="F81" s="2">
        <v>45537</v>
      </c>
      <c r="G81" s="2">
        <v>45537</v>
      </c>
      <c r="H81" s="7" t="s">
        <v>19</v>
      </c>
      <c r="I81">
        <v>4</v>
      </c>
      <c r="J81">
        <v>4</v>
      </c>
      <c r="K81" t="str">
        <f>INDEX(Tabela7[carteira],MATCH(Tabela18[[#This Row],[Paciente]],Tabela7[paciente],0))</f>
        <v>667334523</v>
      </c>
      <c r="L81">
        <f>INDEX(Tabela7[id],MATCH(Tabela18[[#This Row],[Coluna1]],Tabela7[carteira],0))</f>
        <v>3372</v>
      </c>
      <c r="M81">
        <f>COUNTIF(Tabela6[Cod. Paciente],Tabela18[[#This Row],[Coluna2]])</f>
        <v>4</v>
      </c>
    </row>
    <row r="82" spans="2:13" x14ac:dyDescent="0.25">
      <c r="B82" t="s">
        <v>156</v>
      </c>
      <c r="C82" s="3">
        <v>7264612</v>
      </c>
      <c r="D82" s="3">
        <v>7264612155</v>
      </c>
      <c r="E82" s="3" t="s">
        <v>572</v>
      </c>
      <c r="F82" s="2">
        <v>45537</v>
      </c>
      <c r="G82" s="2">
        <v>45537</v>
      </c>
      <c r="H82" s="7" t="s">
        <v>19</v>
      </c>
      <c r="I82">
        <v>2</v>
      </c>
      <c r="J82">
        <v>2</v>
      </c>
      <c r="K82" t="str">
        <f>INDEX(Tabela7[carteira],MATCH(Tabela18[[#This Row],[Paciente]],Tabela7[paciente],0))</f>
        <v>667386645</v>
      </c>
      <c r="L82">
        <f>INDEX(Tabela7[id],MATCH(Tabela18[[#This Row],[Coluna1]],Tabela7[carteira],0))</f>
        <v>3658</v>
      </c>
      <c r="M82">
        <f>COUNTIF(Tabela6[Cod. Paciente],Tabela18[[#This Row],[Coluna2]])</f>
        <v>3</v>
      </c>
    </row>
    <row r="83" spans="2:13" x14ac:dyDescent="0.25">
      <c r="B83" t="s">
        <v>285</v>
      </c>
      <c r="C83" s="3">
        <v>7264712</v>
      </c>
      <c r="D83" s="3">
        <v>7264712111</v>
      </c>
      <c r="E83" s="3" t="s">
        <v>572</v>
      </c>
      <c r="F83" s="2">
        <v>45537</v>
      </c>
      <c r="G83" s="2">
        <v>45537</v>
      </c>
      <c r="H83" s="7" t="s">
        <v>43</v>
      </c>
      <c r="I83">
        <v>2</v>
      </c>
      <c r="J83">
        <v>2</v>
      </c>
      <c r="K83" t="str">
        <f>INDEX(Tabela7[carteira],MATCH(Tabela18[[#This Row],[Paciente]],Tabela7[paciente],0))</f>
        <v>667410660</v>
      </c>
      <c r="L83">
        <f>INDEX(Tabela7[id],MATCH(Tabela18[[#This Row],[Coluna1]],Tabela7[carteira],0))</f>
        <v>3896</v>
      </c>
      <c r="M83">
        <f>COUNTIF(Tabela6[Cod. Paciente],Tabela18[[#This Row],[Coluna2]])</f>
        <v>0</v>
      </c>
    </row>
    <row r="84" spans="2:13" x14ac:dyDescent="0.25">
      <c r="B84" t="s">
        <v>156</v>
      </c>
      <c r="C84" s="3">
        <v>7264758</v>
      </c>
      <c r="D84" s="3">
        <v>7264758106</v>
      </c>
      <c r="E84" s="3" t="s">
        <v>572</v>
      </c>
      <c r="F84" s="2">
        <v>45537</v>
      </c>
      <c r="G84" s="2">
        <v>45537</v>
      </c>
      <c r="H84" s="7" t="s">
        <v>27</v>
      </c>
      <c r="I84">
        <v>1</v>
      </c>
      <c r="J84">
        <v>1</v>
      </c>
      <c r="K84" t="str">
        <f>INDEX(Tabela7[carteira],MATCH(Tabela18[[#This Row],[Paciente]],Tabela7[paciente],0))</f>
        <v>667386645</v>
      </c>
      <c r="L84">
        <f>INDEX(Tabela7[id],MATCH(Tabela18[[#This Row],[Coluna1]],Tabela7[carteira],0))</f>
        <v>3658</v>
      </c>
      <c r="M84">
        <f>COUNTIF(Tabela6[Cod. Paciente],Tabela18[[#This Row],[Coluna2]])</f>
        <v>3</v>
      </c>
    </row>
    <row r="85" spans="2:13" x14ac:dyDescent="0.25">
      <c r="B85" t="s">
        <v>320</v>
      </c>
      <c r="C85" s="3">
        <v>7264850</v>
      </c>
      <c r="D85" s="3">
        <v>7264850154</v>
      </c>
      <c r="E85" s="3" t="s">
        <v>572</v>
      </c>
      <c r="F85" s="2">
        <v>45537</v>
      </c>
      <c r="G85" s="2">
        <v>45537</v>
      </c>
      <c r="H85" s="7" t="s">
        <v>19</v>
      </c>
      <c r="I85">
        <v>2</v>
      </c>
      <c r="J85">
        <v>2</v>
      </c>
      <c r="K85" t="str">
        <f>INDEX(Tabela7[carteira],MATCH(Tabela18[[#This Row],[Paciente]],Tabela7[paciente],0))</f>
        <v>667191518</v>
      </c>
      <c r="L85">
        <f>INDEX(Tabela7[id],MATCH(Tabela18[[#This Row],[Coluna1]],Tabela7[carteira],0))</f>
        <v>3554</v>
      </c>
      <c r="M85">
        <f>COUNTIF(Tabela6[Cod. Paciente],Tabela18[[#This Row],[Coluna2]])</f>
        <v>2</v>
      </c>
    </row>
    <row r="86" spans="2:13" x14ac:dyDescent="0.25">
      <c r="B86" t="s">
        <v>289</v>
      </c>
      <c r="C86" s="3">
        <v>7264935</v>
      </c>
      <c r="D86" s="3">
        <v>7264935199</v>
      </c>
      <c r="E86" s="3" t="s">
        <v>572</v>
      </c>
      <c r="F86" s="2">
        <v>45537</v>
      </c>
      <c r="G86" s="2">
        <v>45537</v>
      </c>
      <c r="H86" s="7" t="s">
        <v>27</v>
      </c>
      <c r="I86">
        <v>1</v>
      </c>
      <c r="J86">
        <v>1</v>
      </c>
      <c r="K86" t="str">
        <f>INDEX(Tabela7[carteira],MATCH(Tabela18[[#This Row],[Paciente]],Tabela7[paciente],0))</f>
        <v>667345744</v>
      </c>
      <c r="L86">
        <f>INDEX(Tabela7[id],MATCH(Tabela18[[#This Row],[Coluna1]],Tabela7[carteira],0))</f>
        <v>3357</v>
      </c>
      <c r="M86">
        <f>COUNTIF(Tabela6[Cod. Paciente],Tabela18[[#This Row],[Coluna2]])</f>
        <v>4</v>
      </c>
    </row>
    <row r="87" spans="2:13" x14ac:dyDescent="0.25">
      <c r="B87" t="s">
        <v>289</v>
      </c>
      <c r="C87" s="3">
        <v>7265037</v>
      </c>
      <c r="D87" s="3">
        <v>7265037157</v>
      </c>
      <c r="E87" s="3" t="s">
        <v>572</v>
      </c>
      <c r="F87" s="2">
        <v>45537</v>
      </c>
      <c r="G87" s="2">
        <v>45537</v>
      </c>
      <c r="H87" s="7" t="s">
        <v>19</v>
      </c>
      <c r="I87">
        <v>2</v>
      </c>
      <c r="J87">
        <v>2</v>
      </c>
      <c r="K87" t="str">
        <f>INDEX(Tabela7[carteira],MATCH(Tabela18[[#This Row],[Paciente]],Tabela7[paciente],0))</f>
        <v>667345744</v>
      </c>
      <c r="L87">
        <f>INDEX(Tabela7[id],MATCH(Tabela18[[#This Row],[Coluna1]],Tabela7[carteira],0))</f>
        <v>3357</v>
      </c>
      <c r="M87">
        <f>COUNTIF(Tabela6[Cod. Paciente],Tabela18[[#This Row],[Coluna2]])</f>
        <v>4</v>
      </c>
    </row>
    <row r="88" spans="2:13" x14ac:dyDescent="0.25">
      <c r="B88" t="s">
        <v>289</v>
      </c>
      <c r="C88" s="3">
        <v>7265138</v>
      </c>
      <c r="D88" s="3">
        <v>7265138138</v>
      </c>
      <c r="E88" s="3" t="s">
        <v>572</v>
      </c>
      <c r="F88" s="2">
        <v>45537</v>
      </c>
      <c r="G88" s="2">
        <v>45537</v>
      </c>
      <c r="H88" s="7" t="s">
        <v>43</v>
      </c>
      <c r="I88">
        <v>1</v>
      </c>
      <c r="J88">
        <v>1</v>
      </c>
      <c r="K88" t="str">
        <f>INDEX(Tabela7[carteira],MATCH(Tabela18[[#This Row],[Paciente]],Tabela7[paciente],0))</f>
        <v>667345744</v>
      </c>
      <c r="L88">
        <f>INDEX(Tabela7[id],MATCH(Tabela18[[#This Row],[Coluna1]],Tabela7[carteira],0))</f>
        <v>3357</v>
      </c>
      <c r="M88">
        <f>COUNTIF(Tabela6[Cod. Paciente],Tabela18[[#This Row],[Coluna2]])</f>
        <v>4</v>
      </c>
    </row>
    <row r="89" spans="2:13" x14ac:dyDescent="0.25">
      <c r="B89" t="s">
        <v>329</v>
      </c>
      <c r="C89" s="3">
        <v>7265187</v>
      </c>
      <c r="D89" s="3">
        <v>7265187157</v>
      </c>
      <c r="E89" s="3" t="s">
        <v>572</v>
      </c>
      <c r="F89" s="2">
        <v>45537</v>
      </c>
      <c r="G89" s="2">
        <v>45537</v>
      </c>
      <c r="H89" s="7" t="s">
        <v>27</v>
      </c>
      <c r="I89">
        <v>1</v>
      </c>
      <c r="J89">
        <v>1</v>
      </c>
      <c r="K89" t="str">
        <f>INDEX(Tabela7[carteira],MATCH(Tabela18[[#This Row],[Paciente]],Tabela7[paciente],0))</f>
        <v>457575502</v>
      </c>
      <c r="L89">
        <f>INDEX(Tabela7[id],MATCH(Tabela18[[#This Row],[Coluna1]],Tabela7[carteira],0))</f>
        <v>3626</v>
      </c>
      <c r="M89">
        <f>COUNTIF(Tabela6[Cod. Paciente],Tabela18[[#This Row],[Coluna2]])</f>
        <v>3</v>
      </c>
    </row>
    <row r="90" spans="2:13" x14ac:dyDescent="0.25">
      <c r="B90" t="s">
        <v>293</v>
      </c>
      <c r="C90" s="3">
        <v>7265226</v>
      </c>
      <c r="D90" s="3">
        <v>7265226147</v>
      </c>
      <c r="E90" s="3" t="s">
        <v>572</v>
      </c>
      <c r="F90" s="2">
        <v>45537</v>
      </c>
      <c r="G90" s="2">
        <v>45537</v>
      </c>
      <c r="H90" s="7" t="s">
        <v>27</v>
      </c>
      <c r="I90">
        <v>1</v>
      </c>
      <c r="J90">
        <v>1</v>
      </c>
      <c r="K90" t="str">
        <f>INDEX(Tabela7[carteira],MATCH(Tabela18[[#This Row],[Paciente]],Tabela7[paciente],0))</f>
        <v>667343680</v>
      </c>
      <c r="L90">
        <f>INDEX(Tabela7[id],MATCH(Tabela18[[#This Row],[Coluna1]],Tabela7[carteira],0))</f>
        <v>3673</v>
      </c>
      <c r="M90">
        <f>COUNTIF(Tabela6[Cod. Paciente],Tabela18[[#This Row],[Coluna2]])</f>
        <v>2</v>
      </c>
    </row>
    <row r="91" spans="2:13" x14ac:dyDescent="0.25">
      <c r="B91" t="s">
        <v>329</v>
      </c>
      <c r="C91" s="3">
        <v>7265250</v>
      </c>
      <c r="D91" s="3">
        <v>7265250136</v>
      </c>
      <c r="E91" s="3" t="s">
        <v>572</v>
      </c>
      <c r="F91" s="2">
        <v>45537</v>
      </c>
      <c r="G91" s="2">
        <v>45537</v>
      </c>
      <c r="H91" s="7" t="s">
        <v>19</v>
      </c>
      <c r="I91">
        <v>3</v>
      </c>
      <c r="J91">
        <v>3</v>
      </c>
      <c r="K91" t="str">
        <f>INDEX(Tabela7[carteira],MATCH(Tabela18[[#This Row],[Paciente]],Tabela7[paciente],0))</f>
        <v>457575502</v>
      </c>
      <c r="L91">
        <f>INDEX(Tabela7[id],MATCH(Tabela18[[#This Row],[Coluna1]],Tabela7[carteira],0))</f>
        <v>3626</v>
      </c>
      <c r="M91">
        <f>COUNTIF(Tabela6[Cod. Paciente],Tabela18[[#This Row],[Coluna2]])</f>
        <v>3</v>
      </c>
    </row>
    <row r="92" spans="2:13" x14ac:dyDescent="0.25">
      <c r="B92" t="s">
        <v>293</v>
      </c>
      <c r="C92" s="3">
        <v>7265297</v>
      </c>
      <c r="D92" s="3">
        <v>7265297142</v>
      </c>
      <c r="E92" s="3" t="s">
        <v>572</v>
      </c>
      <c r="F92" s="2">
        <v>45537</v>
      </c>
      <c r="G92" s="2">
        <v>45537</v>
      </c>
      <c r="H92" s="7" t="s">
        <v>19</v>
      </c>
      <c r="I92">
        <v>2</v>
      </c>
      <c r="J92">
        <v>2</v>
      </c>
      <c r="K92" t="str">
        <f>INDEX(Tabela7[carteira],MATCH(Tabela18[[#This Row],[Paciente]],Tabela7[paciente],0))</f>
        <v>667343680</v>
      </c>
      <c r="L92">
        <f>INDEX(Tabela7[id],MATCH(Tabela18[[#This Row],[Coluna1]],Tabela7[carteira],0))</f>
        <v>3673</v>
      </c>
      <c r="M92">
        <f>COUNTIF(Tabela6[Cod. Paciente],Tabela18[[#This Row],[Coluna2]])</f>
        <v>2</v>
      </c>
    </row>
    <row r="93" spans="2:13" x14ac:dyDescent="0.25">
      <c r="B93" t="s">
        <v>339</v>
      </c>
      <c r="C93" s="3">
        <v>7265363</v>
      </c>
      <c r="D93" s="3">
        <v>7265363173</v>
      </c>
      <c r="E93" s="3" t="s">
        <v>572</v>
      </c>
      <c r="F93" s="2">
        <v>45537</v>
      </c>
      <c r="G93" s="2">
        <v>45537</v>
      </c>
      <c r="H93" s="7" t="s">
        <v>19</v>
      </c>
      <c r="I93">
        <v>2</v>
      </c>
      <c r="J93">
        <v>2</v>
      </c>
      <c r="K93" t="str">
        <f>INDEX(Tabela7[carteira],MATCH(Tabela18[[#This Row],[Paciente]],Tabela7[paciente],0))</f>
        <v>667388560</v>
      </c>
      <c r="L93">
        <f>INDEX(Tabela7[id],MATCH(Tabela18[[#This Row],[Coluna1]],Tabela7[carteira],0))</f>
        <v>3666</v>
      </c>
      <c r="M93">
        <f>COUNTIF(Tabela6[Cod. Paciente],Tabela18[[#This Row],[Coluna2]])</f>
        <v>2</v>
      </c>
    </row>
    <row r="94" spans="2:13" x14ac:dyDescent="0.25">
      <c r="B94" t="s">
        <v>299</v>
      </c>
      <c r="C94" s="3">
        <v>7265437</v>
      </c>
      <c r="D94" s="3">
        <v>7265437182</v>
      </c>
      <c r="E94" s="3" t="s">
        <v>572</v>
      </c>
      <c r="F94" s="2">
        <v>45537</v>
      </c>
      <c r="G94" s="2">
        <v>45537</v>
      </c>
      <c r="H94" s="7" t="s">
        <v>27</v>
      </c>
      <c r="I94">
        <v>1</v>
      </c>
      <c r="J94">
        <v>1</v>
      </c>
      <c r="K94" t="str">
        <f>INDEX(Tabela7[carteira],MATCH(Tabela18[[#This Row],[Paciente]],Tabela7[paciente],0))</f>
        <v>667438199</v>
      </c>
      <c r="L94">
        <f>INDEX(Tabela7[id],MATCH(Tabela18[[#This Row],[Coluna1]],Tabela7[carteira],0))</f>
        <v>3996</v>
      </c>
      <c r="M94">
        <f>COUNTIF(Tabela6[Cod. Paciente],Tabela18[[#This Row],[Coluna2]])</f>
        <v>2</v>
      </c>
    </row>
    <row r="95" spans="2:13" x14ac:dyDescent="0.25">
      <c r="B95" t="s">
        <v>299</v>
      </c>
      <c r="C95" s="3">
        <v>7265597</v>
      </c>
      <c r="D95" s="3">
        <v>7265597115</v>
      </c>
      <c r="E95" s="3" t="s">
        <v>572</v>
      </c>
      <c r="F95" s="2">
        <v>45537</v>
      </c>
      <c r="G95" s="2">
        <v>45537</v>
      </c>
      <c r="H95" s="7" t="s">
        <v>43</v>
      </c>
      <c r="I95">
        <v>1</v>
      </c>
      <c r="J95">
        <v>1</v>
      </c>
      <c r="K95" t="str">
        <f>INDEX(Tabela7[carteira],MATCH(Tabela18[[#This Row],[Paciente]],Tabela7[paciente],0))</f>
        <v>667438199</v>
      </c>
      <c r="L95">
        <f>INDEX(Tabela7[id],MATCH(Tabela18[[#This Row],[Coluna1]],Tabela7[carteira],0))</f>
        <v>3996</v>
      </c>
      <c r="M95">
        <f>COUNTIF(Tabela6[Cod. Paciente],Tabela18[[#This Row],[Coluna2]])</f>
        <v>2</v>
      </c>
    </row>
    <row r="96" spans="2:13" x14ac:dyDescent="0.25">
      <c r="B96" t="s">
        <v>342</v>
      </c>
      <c r="C96" s="3">
        <v>7265921</v>
      </c>
      <c r="D96" s="3">
        <v>7265921179</v>
      </c>
      <c r="E96" s="3" t="s">
        <v>572</v>
      </c>
      <c r="F96" s="2">
        <v>45537</v>
      </c>
      <c r="G96" s="2">
        <v>45537</v>
      </c>
      <c r="H96" s="7" t="s">
        <v>27</v>
      </c>
      <c r="I96">
        <v>1</v>
      </c>
      <c r="J96">
        <v>1</v>
      </c>
      <c r="K96" t="str">
        <f>INDEX(Tabela7[carteira],MATCH(Tabela18[[#This Row],[Paciente]],Tabela7[paciente],0))</f>
        <v>667357193</v>
      </c>
      <c r="L96">
        <f>INDEX(Tabela7[id],MATCH(Tabela18[[#This Row],[Coluna1]],Tabela7[carteira],0))</f>
        <v>3899</v>
      </c>
      <c r="M96">
        <f>COUNTIF(Tabela6[Cod. Paciente],Tabela18[[#This Row],[Coluna2]])</f>
        <v>2</v>
      </c>
    </row>
    <row r="97" spans="2:13" x14ac:dyDescent="0.25">
      <c r="B97" t="s">
        <v>317</v>
      </c>
      <c r="C97" s="3">
        <v>7266018</v>
      </c>
      <c r="D97" s="3">
        <v>7266018170</v>
      </c>
      <c r="E97" s="3" t="s">
        <v>572</v>
      </c>
      <c r="F97" s="2">
        <v>45537</v>
      </c>
      <c r="G97" s="2">
        <v>45537</v>
      </c>
      <c r="H97" s="7" t="s">
        <v>19</v>
      </c>
      <c r="I97">
        <v>1</v>
      </c>
      <c r="J97">
        <v>1</v>
      </c>
      <c r="K97" t="str">
        <f>INDEX(Tabela7[carteira],MATCH(Tabela18[[#This Row],[Paciente]],Tabela7[paciente],0))</f>
        <v>667345488</v>
      </c>
      <c r="L97">
        <f>INDEX(Tabela7[id],MATCH(Tabela18[[#This Row],[Coluna1]],Tabela7[carteira],0))</f>
        <v>3724</v>
      </c>
      <c r="M97">
        <f>COUNTIF(Tabela6[Cod. Paciente],Tabela18[[#This Row],[Coluna2]])</f>
        <v>1</v>
      </c>
    </row>
    <row r="98" spans="2:13" x14ac:dyDescent="0.25">
      <c r="B98" t="s">
        <v>342</v>
      </c>
      <c r="C98" s="3">
        <v>7266059</v>
      </c>
      <c r="D98" s="3">
        <v>7266059176</v>
      </c>
      <c r="E98" s="3" t="s">
        <v>572</v>
      </c>
      <c r="F98" s="2">
        <v>45537</v>
      </c>
      <c r="G98" s="2">
        <v>45537</v>
      </c>
      <c r="H98" s="7" t="s">
        <v>19</v>
      </c>
      <c r="I98">
        <v>2</v>
      </c>
      <c r="J98">
        <v>2</v>
      </c>
      <c r="K98" t="str">
        <f>INDEX(Tabela7[carteira],MATCH(Tabela18[[#This Row],[Paciente]],Tabela7[paciente],0))</f>
        <v>667357193</v>
      </c>
      <c r="L98">
        <f>INDEX(Tabela7[id],MATCH(Tabela18[[#This Row],[Coluna1]],Tabela7[carteira],0))</f>
        <v>3899</v>
      </c>
      <c r="M98">
        <f>COUNTIF(Tabela6[Cod. Paciente],Tabela18[[#This Row],[Coluna2]])</f>
        <v>2</v>
      </c>
    </row>
    <row r="99" spans="2:13" x14ac:dyDescent="0.25">
      <c r="B99" t="s">
        <v>323</v>
      </c>
      <c r="C99" s="3">
        <v>7266140</v>
      </c>
      <c r="D99" s="3">
        <v>7266140188</v>
      </c>
      <c r="E99" s="3" t="s">
        <v>572</v>
      </c>
      <c r="F99" s="2">
        <v>45537</v>
      </c>
      <c r="G99" s="2">
        <v>45537</v>
      </c>
      <c r="H99" s="7" t="s">
        <v>19</v>
      </c>
      <c r="I99">
        <v>2</v>
      </c>
      <c r="J99">
        <v>2</v>
      </c>
      <c r="K99" t="str">
        <f>INDEX(Tabela7[carteira],MATCH(Tabela18[[#This Row],[Paciente]],Tabela7[paciente],0))</f>
        <v>667215247</v>
      </c>
      <c r="L99">
        <f>INDEX(Tabela7[id],MATCH(Tabela18[[#This Row],[Coluna1]],Tabela7[carteira],0))</f>
        <v>3550</v>
      </c>
      <c r="M99">
        <f>COUNTIF(Tabela6[Cod. Paciente],Tabela18[[#This Row],[Coluna2]])</f>
        <v>2</v>
      </c>
    </row>
    <row r="100" spans="2:13" x14ac:dyDescent="0.25">
      <c r="B100" t="s">
        <v>184</v>
      </c>
      <c r="C100" s="3">
        <v>7266182</v>
      </c>
      <c r="D100" s="3">
        <v>7266182127</v>
      </c>
      <c r="E100" s="3" t="s">
        <v>572</v>
      </c>
      <c r="F100" s="2">
        <v>45537</v>
      </c>
      <c r="G100" s="2">
        <v>45537</v>
      </c>
      <c r="H100" s="7" t="s">
        <v>27</v>
      </c>
      <c r="I100">
        <v>2</v>
      </c>
      <c r="J100">
        <v>2</v>
      </c>
      <c r="K100" t="str">
        <f>INDEX(Tabela7[carteira],MATCH(Tabela18[[#This Row],[Paciente]],Tabela7[paciente],0))</f>
        <v>667157098</v>
      </c>
      <c r="L100">
        <f>INDEX(Tabela7[id],MATCH(Tabela18[[#This Row],[Coluna1]],Tabela7[carteira],0))</f>
        <v>3555</v>
      </c>
      <c r="M100">
        <f>COUNTIF(Tabela6[Cod. Paciente],Tabela18[[#This Row],[Coluna2]])</f>
        <v>3</v>
      </c>
    </row>
    <row r="101" spans="2:13" x14ac:dyDescent="0.25">
      <c r="B101" t="s">
        <v>326</v>
      </c>
      <c r="C101" s="3">
        <v>7266224</v>
      </c>
      <c r="D101" s="3">
        <v>7266224178</v>
      </c>
      <c r="E101" s="3" t="s">
        <v>572</v>
      </c>
      <c r="F101" s="2">
        <v>45537</v>
      </c>
      <c r="G101" s="2">
        <v>45537</v>
      </c>
      <c r="H101" s="7" t="s">
        <v>27</v>
      </c>
      <c r="I101">
        <v>1</v>
      </c>
      <c r="J101">
        <v>1</v>
      </c>
      <c r="K101" t="str">
        <f>INDEX(Tabela7[carteira],MATCH(Tabela18[[#This Row],[Paciente]],Tabela7[paciente],0))</f>
        <v>667288253</v>
      </c>
      <c r="L101">
        <f>INDEX(Tabela7[id],MATCH(Tabela18[[#This Row],[Coluna1]],Tabela7[carteira],0))</f>
        <v>3952</v>
      </c>
      <c r="M101">
        <f>COUNTIF(Tabela6[Cod. Paciente],Tabela18[[#This Row],[Coluna2]])</f>
        <v>4</v>
      </c>
    </row>
    <row r="102" spans="2:13" x14ac:dyDescent="0.25">
      <c r="B102" t="s">
        <v>184</v>
      </c>
      <c r="C102" s="3">
        <v>7266257</v>
      </c>
      <c r="D102" s="3">
        <v>7266257184</v>
      </c>
      <c r="E102" s="3" t="s">
        <v>572</v>
      </c>
      <c r="F102" s="2">
        <v>45537</v>
      </c>
      <c r="G102" s="2">
        <v>45537</v>
      </c>
      <c r="H102" s="7" t="s">
        <v>19</v>
      </c>
      <c r="I102">
        <v>2</v>
      </c>
      <c r="J102">
        <v>2</v>
      </c>
      <c r="K102" t="str">
        <f>INDEX(Tabela7[carteira],MATCH(Tabela18[[#This Row],[Paciente]],Tabela7[paciente],0))</f>
        <v>667157098</v>
      </c>
      <c r="L102">
        <f>INDEX(Tabela7[id],MATCH(Tabela18[[#This Row],[Coluna1]],Tabela7[carteira],0))</f>
        <v>3555</v>
      </c>
      <c r="M102">
        <f>COUNTIF(Tabela6[Cod. Paciente],Tabela18[[#This Row],[Coluna2]])</f>
        <v>3</v>
      </c>
    </row>
    <row r="103" spans="2:13" x14ac:dyDescent="0.25">
      <c r="B103" t="s">
        <v>326</v>
      </c>
      <c r="C103" s="3">
        <v>7266264</v>
      </c>
      <c r="D103" s="3">
        <v>7266264145</v>
      </c>
      <c r="E103" s="3" t="s">
        <v>572</v>
      </c>
      <c r="F103" s="2">
        <v>45537</v>
      </c>
      <c r="G103" s="2">
        <v>45537</v>
      </c>
      <c r="H103" s="7" t="s">
        <v>19</v>
      </c>
      <c r="I103">
        <v>3</v>
      </c>
      <c r="J103">
        <v>3</v>
      </c>
      <c r="K103" t="str">
        <f>INDEX(Tabela7[carteira],MATCH(Tabela18[[#This Row],[Paciente]],Tabela7[paciente],0))</f>
        <v>667288253</v>
      </c>
      <c r="L103">
        <f>INDEX(Tabela7[id],MATCH(Tabela18[[#This Row],[Coluna1]],Tabela7[carteira],0))</f>
        <v>3952</v>
      </c>
      <c r="M103">
        <f>COUNTIF(Tabela6[Cod. Paciente],Tabela18[[#This Row],[Coluna2]])</f>
        <v>4</v>
      </c>
    </row>
    <row r="104" spans="2:13" x14ac:dyDescent="0.25">
      <c r="B104" t="s">
        <v>162</v>
      </c>
      <c r="C104" s="3">
        <v>7266306</v>
      </c>
      <c r="D104" s="3">
        <v>7266306107</v>
      </c>
      <c r="E104" s="3" t="s">
        <v>572</v>
      </c>
      <c r="F104" s="2">
        <v>45537</v>
      </c>
      <c r="G104" s="2">
        <v>45537</v>
      </c>
      <c r="H104" s="7" t="s">
        <v>19</v>
      </c>
      <c r="I104">
        <v>3</v>
      </c>
      <c r="J104">
        <v>3</v>
      </c>
      <c r="K104" t="str">
        <f>INDEX(Tabela7[carteira],MATCH(Tabela18[[#This Row],[Paciente]],Tabela7[paciente],0))</f>
        <v>667229081</v>
      </c>
      <c r="L104">
        <f>INDEX(Tabela7[id],MATCH(Tabela18[[#This Row],[Coluna1]],Tabela7[carteira],0))</f>
        <v>3625</v>
      </c>
      <c r="M104">
        <f>COUNTIF(Tabela6[Cod. Paciente],Tabela18[[#This Row],[Coluna2]])</f>
        <v>3</v>
      </c>
    </row>
    <row r="105" spans="2:13" x14ac:dyDescent="0.25">
      <c r="B105" t="s">
        <v>165</v>
      </c>
      <c r="C105" s="3">
        <v>7266375</v>
      </c>
      <c r="D105" s="3">
        <v>7266375141</v>
      </c>
      <c r="E105" s="3" t="s">
        <v>572</v>
      </c>
      <c r="F105" s="2">
        <v>45537</v>
      </c>
      <c r="G105" s="2">
        <v>45537</v>
      </c>
      <c r="H105" s="7" t="s">
        <v>19</v>
      </c>
      <c r="I105">
        <v>2</v>
      </c>
      <c r="J105">
        <v>2</v>
      </c>
      <c r="K105" t="str">
        <f>INDEX(Tabela7[carteira],MATCH(Tabela18[[#This Row],[Paciente]],Tabela7[paciente],0))</f>
        <v>105671906</v>
      </c>
      <c r="L105">
        <f>INDEX(Tabela7[id],MATCH(Tabela18[[#This Row],[Coluna1]],Tabela7[carteira],0))</f>
        <v>3760</v>
      </c>
      <c r="M105">
        <f>COUNTIF(Tabela6[Cod. Paciente],Tabela18[[#This Row],[Coluna2]])</f>
        <v>2</v>
      </c>
    </row>
    <row r="106" spans="2:13" x14ac:dyDescent="0.25">
      <c r="B106" t="s">
        <v>650</v>
      </c>
      <c r="C106" s="3">
        <v>7266511</v>
      </c>
      <c r="D106" s="3">
        <v>7266511128</v>
      </c>
      <c r="E106" s="3" t="s">
        <v>572</v>
      </c>
      <c r="F106" s="2">
        <v>45537</v>
      </c>
      <c r="G106" s="2">
        <v>45537</v>
      </c>
      <c r="H106" s="7" t="s">
        <v>19</v>
      </c>
      <c r="I106">
        <v>1</v>
      </c>
      <c r="J106">
        <v>1</v>
      </c>
      <c r="K106" t="str">
        <f>INDEX(Tabela7[carteira],MATCH(Tabela18[[#This Row],[Paciente]],Tabela7[paciente],0))</f>
        <v>667330803</v>
      </c>
      <c r="L106">
        <f>INDEX(Tabela7[id],MATCH(Tabela18[[#This Row],[Coluna1]],Tabela7[carteira],0))</f>
        <v>3985</v>
      </c>
      <c r="M106">
        <f>COUNTIF(Tabela6[Cod. Paciente],Tabela18[[#This Row],[Coluna2]])</f>
        <v>0</v>
      </c>
    </row>
    <row r="107" spans="2:13" x14ac:dyDescent="0.25">
      <c r="B107" t="s">
        <v>333</v>
      </c>
      <c r="C107" s="3">
        <v>7266644</v>
      </c>
      <c r="D107" s="3">
        <v>7266644141</v>
      </c>
      <c r="E107" s="3" t="s">
        <v>572</v>
      </c>
      <c r="F107" s="2">
        <v>45537</v>
      </c>
      <c r="G107" s="2">
        <v>45537</v>
      </c>
      <c r="H107" s="7" t="s">
        <v>19</v>
      </c>
      <c r="I107">
        <v>1</v>
      </c>
      <c r="J107">
        <v>1</v>
      </c>
      <c r="K107" t="str">
        <f>INDEX(Tabela7[carteira],MATCH(Tabela18[[#This Row],[Paciente]],Tabela7[paciente],0))</f>
        <v>201766108</v>
      </c>
      <c r="L107">
        <f>INDEX(Tabela7[id],MATCH(Tabela18[[#This Row],[Coluna1]],Tabela7[carteira],0))</f>
        <v>3815</v>
      </c>
      <c r="M107">
        <f>COUNTIF(Tabela6[Cod. Paciente],Tabela18[[#This Row],[Coluna2]])</f>
        <v>1</v>
      </c>
    </row>
    <row r="108" spans="2:13" x14ac:dyDescent="0.25">
      <c r="B108" t="s">
        <v>336</v>
      </c>
      <c r="C108" s="3">
        <v>7266708</v>
      </c>
      <c r="D108" s="3">
        <v>7266708174</v>
      </c>
      <c r="E108" s="3" t="s">
        <v>572</v>
      </c>
      <c r="F108" s="2">
        <v>45537</v>
      </c>
      <c r="G108" s="2">
        <v>45537</v>
      </c>
      <c r="H108" s="7" t="s">
        <v>27</v>
      </c>
      <c r="I108">
        <v>1</v>
      </c>
      <c r="J108">
        <v>1</v>
      </c>
      <c r="K108" t="str">
        <f>INDEX(Tabela7[carteira],MATCH(Tabela18[[#This Row],[Paciente]],Tabela7[paciente],0))</f>
        <v>667352011</v>
      </c>
      <c r="L108">
        <f>INDEX(Tabela7[id],MATCH(Tabela18[[#This Row],[Coluna1]],Tabela7[carteira],0))</f>
        <v>3367</v>
      </c>
      <c r="M108">
        <f>COUNTIF(Tabela6[Cod. Paciente],Tabela18[[#This Row],[Coluna2]])</f>
        <v>2</v>
      </c>
    </row>
    <row r="109" spans="2:13" x14ac:dyDescent="0.25">
      <c r="B109" t="s">
        <v>354</v>
      </c>
      <c r="C109" s="3">
        <v>7266843</v>
      </c>
      <c r="D109" s="3">
        <v>7266843142</v>
      </c>
      <c r="E109" s="3" t="s">
        <v>572</v>
      </c>
      <c r="F109" s="2">
        <v>45537</v>
      </c>
      <c r="G109" s="2">
        <v>45537</v>
      </c>
      <c r="H109" s="7" t="s">
        <v>27</v>
      </c>
      <c r="I109">
        <v>1</v>
      </c>
      <c r="J109">
        <v>1</v>
      </c>
      <c r="K109" t="str">
        <f>INDEX(Tabela7[carteira],MATCH(Tabela18[[#This Row],[Paciente]],Tabela7[paciente],0))</f>
        <v>667338026</v>
      </c>
      <c r="L109">
        <f>INDEX(Tabela7[id],MATCH(Tabela18[[#This Row],[Coluna1]],Tabela7[carteira],0))</f>
        <v>3421</v>
      </c>
      <c r="M109">
        <f>COUNTIF(Tabela6[Cod. Paciente],Tabela18[[#This Row],[Coluna2]])</f>
        <v>3</v>
      </c>
    </row>
    <row r="110" spans="2:13" x14ac:dyDescent="0.25">
      <c r="B110" t="s">
        <v>336</v>
      </c>
      <c r="C110" s="3">
        <v>7266875</v>
      </c>
      <c r="D110" s="3">
        <v>7266875194</v>
      </c>
      <c r="E110" s="3" t="s">
        <v>572</v>
      </c>
      <c r="F110" s="2">
        <v>45537</v>
      </c>
      <c r="G110" s="2">
        <v>45537</v>
      </c>
      <c r="H110" s="7" t="s">
        <v>19</v>
      </c>
      <c r="I110">
        <v>1</v>
      </c>
      <c r="J110">
        <v>1</v>
      </c>
      <c r="K110" t="str">
        <f>INDEX(Tabela7[carteira],MATCH(Tabela18[[#This Row],[Paciente]],Tabela7[paciente],0))</f>
        <v>667352011</v>
      </c>
      <c r="L110">
        <f>INDEX(Tabela7[id],MATCH(Tabela18[[#This Row],[Coluna1]],Tabela7[carteira],0))</f>
        <v>3367</v>
      </c>
      <c r="M110">
        <f>COUNTIF(Tabela6[Cod. Paciente],Tabela18[[#This Row],[Coluna2]])</f>
        <v>2</v>
      </c>
    </row>
    <row r="111" spans="2:13" x14ac:dyDescent="0.25">
      <c r="B111" t="s">
        <v>339</v>
      </c>
      <c r="C111" s="3">
        <v>7266924</v>
      </c>
      <c r="D111" s="3">
        <v>7266924137</v>
      </c>
      <c r="E111" s="3" t="s">
        <v>572</v>
      </c>
      <c r="F111" s="2">
        <v>45537</v>
      </c>
      <c r="G111" s="2">
        <v>45537</v>
      </c>
      <c r="H111" s="7" t="s">
        <v>27</v>
      </c>
      <c r="I111">
        <v>1</v>
      </c>
      <c r="J111">
        <v>1</v>
      </c>
      <c r="K111" t="str">
        <f>INDEX(Tabela7[carteira],MATCH(Tabela18[[#This Row],[Paciente]],Tabela7[paciente],0))</f>
        <v>667388560</v>
      </c>
      <c r="L111">
        <f>INDEX(Tabela7[id],MATCH(Tabela18[[#This Row],[Coluna1]],Tabela7[carteira],0))</f>
        <v>3666</v>
      </c>
      <c r="M111">
        <f>COUNTIF(Tabela6[Cod. Paciente],Tabela18[[#This Row],[Coluna2]])</f>
        <v>2</v>
      </c>
    </row>
    <row r="112" spans="2:13" x14ac:dyDescent="0.25">
      <c r="B112" t="s">
        <v>354</v>
      </c>
      <c r="C112" s="3">
        <v>7266929</v>
      </c>
      <c r="D112" s="3">
        <v>7266929120</v>
      </c>
      <c r="E112" s="3" t="s">
        <v>572</v>
      </c>
      <c r="F112" s="2">
        <v>45537</v>
      </c>
      <c r="G112" s="2">
        <v>45537</v>
      </c>
      <c r="H112" s="7" t="s">
        <v>19</v>
      </c>
      <c r="I112">
        <v>2</v>
      </c>
      <c r="J112">
        <v>2</v>
      </c>
      <c r="K112" t="str">
        <f>INDEX(Tabela7[carteira],MATCH(Tabela18[[#This Row],[Paciente]],Tabela7[paciente],0))</f>
        <v>667338026</v>
      </c>
      <c r="L112">
        <f>INDEX(Tabela7[id],MATCH(Tabela18[[#This Row],[Coluna1]],Tabela7[carteira],0))</f>
        <v>3421</v>
      </c>
      <c r="M112">
        <f>COUNTIF(Tabela6[Cod. Paciente],Tabela18[[#This Row],[Coluna2]])</f>
        <v>3</v>
      </c>
    </row>
    <row r="113" spans="2:13" x14ac:dyDescent="0.25">
      <c r="B113" t="s">
        <v>354</v>
      </c>
      <c r="C113" s="3">
        <v>7266977</v>
      </c>
      <c r="D113" s="3">
        <v>7266977104</v>
      </c>
      <c r="E113" s="3" t="s">
        <v>572</v>
      </c>
      <c r="F113" s="2">
        <v>45537</v>
      </c>
      <c r="G113" s="2">
        <v>45537</v>
      </c>
      <c r="H113" s="7" t="s">
        <v>43</v>
      </c>
      <c r="I113">
        <v>1</v>
      </c>
      <c r="J113">
        <v>1</v>
      </c>
      <c r="K113" t="str">
        <f>INDEX(Tabela7[carteira],MATCH(Tabela18[[#This Row],[Paciente]],Tabela7[paciente],0))</f>
        <v>667338026</v>
      </c>
      <c r="L113">
        <f>INDEX(Tabela7[id],MATCH(Tabela18[[#This Row],[Coluna1]],Tabela7[carteira],0))</f>
        <v>3421</v>
      </c>
      <c r="M113">
        <f>COUNTIF(Tabela6[Cod. Paciente],Tabela18[[#This Row],[Coluna2]])</f>
        <v>3</v>
      </c>
    </row>
    <row r="114" spans="2:13" x14ac:dyDescent="0.25">
      <c r="B114" t="s">
        <v>653</v>
      </c>
      <c r="C114" s="3">
        <v>7266979</v>
      </c>
      <c r="D114" s="3">
        <v>7266979194</v>
      </c>
      <c r="E114" s="3" t="s">
        <v>572</v>
      </c>
      <c r="F114" s="2">
        <v>45537</v>
      </c>
      <c r="G114" s="2">
        <v>45537</v>
      </c>
      <c r="H114" s="7" t="s">
        <v>19</v>
      </c>
      <c r="I114">
        <v>3</v>
      </c>
      <c r="J114">
        <v>3</v>
      </c>
      <c r="K114" t="str">
        <f>INDEX(Tabela7[carteira],MATCH(Tabela18[[#This Row],[Paciente]],Tabela7[paciente],0))</f>
        <v>667350765</v>
      </c>
      <c r="L114">
        <f>INDEX(Tabela7[id],MATCH(Tabela18[[#This Row],[Coluna1]],Tabela7[carteira],0))</f>
        <v>3647</v>
      </c>
      <c r="M114">
        <f>COUNTIF(Tabela6[Cod. Paciente],Tabela18[[#This Row],[Coluna2]])</f>
        <v>2</v>
      </c>
    </row>
    <row r="115" spans="2:13" x14ac:dyDescent="0.25">
      <c r="B115" t="s">
        <v>656</v>
      </c>
      <c r="C115" s="3">
        <v>7267060</v>
      </c>
      <c r="D115" s="3">
        <v>7267060388</v>
      </c>
      <c r="E115" s="3" t="s">
        <v>572</v>
      </c>
      <c r="F115" s="2">
        <v>45537</v>
      </c>
      <c r="G115" s="2">
        <v>45537</v>
      </c>
      <c r="H115" s="7" t="s">
        <v>581</v>
      </c>
      <c r="I115">
        <v>1</v>
      </c>
      <c r="J115">
        <v>1</v>
      </c>
      <c r="K115" t="str">
        <f>INDEX(Tabela7[carteira],MATCH(Tabela18[[#This Row],[Paciente]],Tabela7[paciente],0))</f>
        <v>667350999</v>
      </c>
      <c r="L115">
        <f>INDEX(Tabela7[id],MATCH(Tabela18[[#This Row],[Coluna1]],Tabela7[carteira],0))</f>
        <v>3941</v>
      </c>
      <c r="M115">
        <f>COUNTIF(Tabela6[Cod. Paciente],Tabela18[[#This Row],[Coluna2]])</f>
        <v>1</v>
      </c>
    </row>
    <row r="116" spans="2:13" x14ac:dyDescent="0.25">
      <c r="B116" t="s">
        <v>656</v>
      </c>
      <c r="C116" s="3">
        <v>7267121</v>
      </c>
      <c r="D116" s="3">
        <v>7267121310</v>
      </c>
      <c r="E116" s="3" t="s">
        <v>572</v>
      </c>
      <c r="F116" s="2">
        <v>45537</v>
      </c>
      <c r="G116" s="2">
        <v>45537</v>
      </c>
      <c r="H116" s="7" t="s">
        <v>582</v>
      </c>
      <c r="I116">
        <v>1</v>
      </c>
      <c r="J116">
        <v>1</v>
      </c>
      <c r="K116" t="str">
        <f>INDEX(Tabela7[carteira],MATCH(Tabela18[[#This Row],[Paciente]],Tabela7[paciente],0))</f>
        <v>667350999</v>
      </c>
      <c r="L116">
        <f>INDEX(Tabela7[id],MATCH(Tabela18[[#This Row],[Coluna1]],Tabela7[carteira],0))</f>
        <v>3941</v>
      </c>
      <c r="M116">
        <f>COUNTIF(Tabela6[Cod. Paciente],Tabela18[[#This Row],[Coluna2]])</f>
        <v>1</v>
      </c>
    </row>
    <row r="117" spans="2:13" x14ac:dyDescent="0.25">
      <c r="B117" t="s">
        <v>656</v>
      </c>
      <c r="C117" s="3">
        <v>7267205</v>
      </c>
      <c r="D117" s="3">
        <v>7267205319</v>
      </c>
      <c r="E117" s="3" t="s">
        <v>572</v>
      </c>
      <c r="F117" s="2">
        <v>45537</v>
      </c>
      <c r="G117" s="2">
        <v>45537</v>
      </c>
      <c r="H117" s="7" t="s">
        <v>579</v>
      </c>
      <c r="I117">
        <v>1</v>
      </c>
      <c r="J117">
        <v>1</v>
      </c>
      <c r="K117" t="str">
        <f>INDEX(Tabela7[carteira],MATCH(Tabela18[[#This Row],[Paciente]],Tabela7[paciente],0))</f>
        <v>667350999</v>
      </c>
      <c r="L117">
        <f>INDEX(Tabela7[id],MATCH(Tabela18[[#This Row],[Coluna1]],Tabela7[carteira],0))</f>
        <v>3941</v>
      </c>
      <c r="M117">
        <f>COUNTIF(Tabela6[Cod. Paciente],Tabela18[[#This Row],[Coluna2]])</f>
        <v>1</v>
      </c>
    </row>
    <row r="118" spans="2:13" x14ac:dyDescent="0.25">
      <c r="B118" t="s">
        <v>181</v>
      </c>
      <c r="C118" s="3">
        <v>7272266</v>
      </c>
      <c r="D118" s="3">
        <v>7272266121</v>
      </c>
      <c r="E118" s="3" t="s">
        <v>572</v>
      </c>
      <c r="F118" s="2">
        <v>45538</v>
      </c>
      <c r="G118" s="2">
        <v>45538</v>
      </c>
      <c r="H118" s="7" t="s">
        <v>19</v>
      </c>
      <c r="I118">
        <v>1</v>
      </c>
      <c r="J118">
        <v>1</v>
      </c>
      <c r="K118" t="str">
        <f>INDEX(Tabela7[carteira],MATCH(Tabela18[[#This Row],[Paciente]],Tabela7[paciente],0))</f>
        <v>667353207</v>
      </c>
      <c r="L118">
        <f>INDEX(Tabela7[id],MATCH(Tabela18[[#This Row],[Coluna1]],Tabela7[carteira],0))</f>
        <v>3496</v>
      </c>
      <c r="M118">
        <f>COUNTIF(Tabela6[Cod. Paciente],Tabela18[[#This Row],[Coluna2]])</f>
        <v>3</v>
      </c>
    </row>
    <row r="119" spans="2:13" x14ac:dyDescent="0.25">
      <c r="B119" t="s">
        <v>181</v>
      </c>
      <c r="C119" s="3">
        <v>7272366</v>
      </c>
      <c r="D119" s="3">
        <v>7272366145</v>
      </c>
      <c r="E119" s="3" t="s">
        <v>572</v>
      </c>
      <c r="F119" s="2">
        <v>45538</v>
      </c>
      <c r="G119" s="2">
        <v>45538</v>
      </c>
      <c r="H119" s="7" t="s">
        <v>27</v>
      </c>
      <c r="I119">
        <v>1</v>
      </c>
      <c r="J119">
        <v>1</v>
      </c>
      <c r="K119" t="str">
        <f>INDEX(Tabela7[carteira],MATCH(Tabela18[[#This Row],[Paciente]],Tabela7[paciente],0))</f>
        <v>667353207</v>
      </c>
      <c r="L119">
        <f>INDEX(Tabela7[id],MATCH(Tabela18[[#This Row],[Coluna1]],Tabela7[carteira],0))</f>
        <v>3496</v>
      </c>
      <c r="M119">
        <f>COUNTIF(Tabela6[Cod. Paciente],Tabela18[[#This Row],[Coluna2]])</f>
        <v>3</v>
      </c>
    </row>
    <row r="120" spans="2:13" x14ac:dyDescent="0.25">
      <c r="B120" t="s">
        <v>181</v>
      </c>
      <c r="C120" s="3">
        <v>7272463</v>
      </c>
      <c r="D120" s="3">
        <v>7272463121</v>
      </c>
      <c r="E120" s="3" t="s">
        <v>572</v>
      </c>
      <c r="F120" s="2">
        <v>45538</v>
      </c>
      <c r="G120" s="2">
        <v>45538</v>
      </c>
      <c r="H120" s="7" t="s">
        <v>43</v>
      </c>
      <c r="I120">
        <v>1</v>
      </c>
      <c r="J120">
        <v>1</v>
      </c>
      <c r="K120" t="str">
        <f>INDEX(Tabela7[carteira],MATCH(Tabela18[[#This Row],[Paciente]],Tabela7[paciente],0))</f>
        <v>667353207</v>
      </c>
      <c r="L120">
        <f>INDEX(Tabela7[id],MATCH(Tabela18[[#This Row],[Coluna1]],Tabela7[carteira],0))</f>
        <v>3496</v>
      </c>
      <c r="M120">
        <f>COUNTIF(Tabela6[Cod. Paciente],Tabela18[[#This Row],[Coluna2]])</f>
        <v>3</v>
      </c>
    </row>
    <row r="121" spans="2:13" x14ac:dyDescent="0.25">
      <c r="B121" t="s">
        <v>348</v>
      </c>
      <c r="C121" s="3">
        <v>7273050</v>
      </c>
      <c r="D121" s="3">
        <v>7273050150</v>
      </c>
      <c r="E121" s="3" t="s">
        <v>572</v>
      </c>
      <c r="F121" s="2">
        <v>45538</v>
      </c>
      <c r="G121" s="2">
        <v>45538</v>
      </c>
      <c r="H121" s="7" t="s">
        <v>19</v>
      </c>
      <c r="I121">
        <v>5</v>
      </c>
      <c r="J121">
        <v>5</v>
      </c>
      <c r="K121" t="str">
        <f>INDEX(Tabela7[carteira],MATCH(Tabela18[[#This Row],[Paciente]],Tabela7[paciente],0))</f>
        <v>667357286</v>
      </c>
      <c r="L121">
        <f>INDEX(Tabela7[id],MATCH(Tabela18[[#This Row],[Coluna1]],Tabela7[carteira],0))</f>
        <v>3671</v>
      </c>
      <c r="M121">
        <f>COUNTIF(Tabela6[Cod. Paciente],Tabela18[[#This Row],[Coluna2]])</f>
        <v>0</v>
      </c>
    </row>
    <row r="122" spans="2:13" x14ac:dyDescent="0.25">
      <c r="B122" t="s">
        <v>348</v>
      </c>
      <c r="C122" s="3">
        <v>7273150</v>
      </c>
      <c r="D122" s="3">
        <v>7273150102</v>
      </c>
      <c r="E122" s="3" t="s">
        <v>572</v>
      </c>
      <c r="F122" s="2">
        <v>45538</v>
      </c>
      <c r="G122" s="2">
        <v>45538</v>
      </c>
      <c r="H122" s="7" t="s">
        <v>27</v>
      </c>
      <c r="I122">
        <v>1</v>
      </c>
      <c r="J122">
        <v>1</v>
      </c>
      <c r="K122" t="str">
        <f>INDEX(Tabela7[carteira],MATCH(Tabela18[[#This Row],[Paciente]],Tabela7[paciente],0))</f>
        <v>667357286</v>
      </c>
      <c r="L122">
        <f>INDEX(Tabela7[id],MATCH(Tabela18[[#This Row],[Coluna1]],Tabela7[carteira],0))</f>
        <v>3671</v>
      </c>
      <c r="M122">
        <f>COUNTIF(Tabela6[Cod. Paciente],Tabela18[[#This Row],[Coluna2]])</f>
        <v>0</v>
      </c>
    </row>
    <row r="123" spans="2:13" x14ac:dyDescent="0.25">
      <c r="B123" t="s">
        <v>348</v>
      </c>
      <c r="C123" s="3">
        <v>7273351</v>
      </c>
      <c r="D123" s="3">
        <v>7273351105</v>
      </c>
      <c r="E123" s="3" t="s">
        <v>572</v>
      </c>
      <c r="F123" s="2">
        <v>45538</v>
      </c>
      <c r="G123" s="2">
        <v>45538</v>
      </c>
      <c r="H123" s="7" t="s">
        <v>43</v>
      </c>
      <c r="I123">
        <v>1</v>
      </c>
      <c r="J123">
        <v>1</v>
      </c>
      <c r="K123" t="str">
        <f>INDEX(Tabela7[carteira],MATCH(Tabela18[[#This Row],[Paciente]],Tabela7[paciente],0))</f>
        <v>667357286</v>
      </c>
      <c r="L123">
        <f>INDEX(Tabela7[id],MATCH(Tabela18[[#This Row],[Coluna1]],Tabela7[carteira],0))</f>
        <v>3671</v>
      </c>
      <c r="M123">
        <f>COUNTIF(Tabela6[Cod. Paciente],Tabela18[[#This Row],[Coluna2]])</f>
        <v>0</v>
      </c>
    </row>
    <row r="124" spans="2:13" x14ac:dyDescent="0.25">
      <c r="B124" t="s">
        <v>351</v>
      </c>
      <c r="C124" s="3">
        <v>7273572</v>
      </c>
      <c r="D124" s="3">
        <v>7273572104</v>
      </c>
      <c r="E124" s="3" t="s">
        <v>572</v>
      </c>
      <c r="F124" s="2">
        <v>45538</v>
      </c>
      <c r="G124" s="2">
        <v>45538</v>
      </c>
      <c r="H124" s="7" t="s">
        <v>19</v>
      </c>
      <c r="I124">
        <v>1</v>
      </c>
      <c r="J124">
        <v>1</v>
      </c>
      <c r="K124" t="str">
        <f>INDEX(Tabela7[carteira],MATCH(Tabela18[[#This Row],[Paciente]],Tabela7[paciente],0))</f>
        <v>667160248</v>
      </c>
      <c r="L124">
        <f>INDEX(Tabela7[id],MATCH(Tabela18[[#This Row],[Coluna1]],Tabela7[carteira],0))</f>
        <v>3829</v>
      </c>
      <c r="M124">
        <f>COUNTIF(Tabela6[Cod. Paciente],Tabela18[[#This Row],[Coluna2]])</f>
        <v>0</v>
      </c>
    </row>
    <row r="125" spans="2:13" x14ac:dyDescent="0.25">
      <c r="B125" t="s">
        <v>195</v>
      </c>
      <c r="C125" s="3">
        <v>7273904</v>
      </c>
      <c r="D125" s="3">
        <v>7273904101</v>
      </c>
      <c r="E125" s="3" t="s">
        <v>572</v>
      </c>
      <c r="F125" s="2">
        <v>45538</v>
      </c>
      <c r="G125" s="2">
        <v>45538</v>
      </c>
      <c r="H125" s="7" t="s">
        <v>19</v>
      </c>
      <c r="I125">
        <v>1</v>
      </c>
      <c r="J125">
        <v>1</v>
      </c>
      <c r="K125" t="str">
        <f>INDEX(Tabela7[carteira],MATCH(Tabela18[[#This Row],[Paciente]],Tabela7[paciente],0))</f>
        <v>667294629</v>
      </c>
      <c r="L125">
        <f>INDEX(Tabela7[id],MATCH(Tabela18[[#This Row],[Coluna1]],Tabela7[carteira],0))</f>
        <v>3640</v>
      </c>
      <c r="M125">
        <f>COUNTIF(Tabela6[Cod. Paciente],Tabela18[[#This Row],[Coluna2]])</f>
        <v>1</v>
      </c>
    </row>
    <row r="126" spans="2:13" x14ac:dyDescent="0.25">
      <c r="B126" t="s">
        <v>208</v>
      </c>
      <c r="C126" s="3">
        <v>7276207</v>
      </c>
      <c r="D126" s="3">
        <v>7276207109</v>
      </c>
      <c r="E126" s="3" t="s">
        <v>572</v>
      </c>
      <c r="F126" s="2">
        <v>45538</v>
      </c>
      <c r="G126" s="2">
        <v>45538</v>
      </c>
      <c r="H126" s="7" t="s">
        <v>27</v>
      </c>
      <c r="I126">
        <v>1</v>
      </c>
      <c r="J126">
        <v>1</v>
      </c>
      <c r="K126" t="str">
        <f>INDEX(Tabela7[carteira],MATCH(Tabela18[[#This Row],[Paciente]],Tabela7[paciente],0))</f>
        <v>667272762</v>
      </c>
      <c r="L126">
        <f>INDEX(Tabela7[id],MATCH(Tabela18[[#This Row],[Coluna1]],Tabela7[carteira],0))</f>
        <v>3882</v>
      </c>
      <c r="M126">
        <f>COUNTIF(Tabela6[Cod. Paciente],Tabela18[[#This Row],[Coluna2]])</f>
        <v>1</v>
      </c>
    </row>
    <row r="127" spans="2:13" x14ac:dyDescent="0.25">
      <c r="B127" t="s">
        <v>208</v>
      </c>
      <c r="C127" s="3">
        <v>7276542</v>
      </c>
      <c r="D127" s="3">
        <v>7276542166</v>
      </c>
      <c r="E127" s="3" t="s">
        <v>572</v>
      </c>
      <c r="F127" s="2">
        <v>45538</v>
      </c>
      <c r="G127" s="2">
        <v>45538</v>
      </c>
      <c r="H127" s="7" t="s">
        <v>19</v>
      </c>
      <c r="I127">
        <v>1</v>
      </c>
      <c r="J127">
        <v>1</v>
      </c>
      <c r="K127" t="str">
        <f>INDEX(Tabela7[carteira],MATCH(Tabela18[[#This Row],[Paciente]],Tabela7[paciente],0))</f>
        <v>667272762</v>
      </c>
      <c r="L127">
        <f>INDEX(Tabela7[id],MATCH(Tabela18[[#This Row],[Coluna1]],Tabela7[carteira],0))</f>
        <v>3882</v>
      </c>
      <c r="M127">
        <f>COUNTIF(Tabela6[Cod. Paciente],Tabela18[[#This Row],[Coluna2]])</f>
        <v>1</v>
      </c>
    </row>
    <row r="128" spans="2:13" x14ac:dyDescent="0.25">
      <c r="B128" t="s">
        <v>212</v>
      </c>
      <c r="C128" s="3">
        <v>7277579</v>
      </c>
      <c r="D128" s="3">
        <v>7277579170</v>
      </c>
      <c r="E128" s="3" t="s">
        <v>572</v>
      </c>
      <c r="F128" s="2">
        <v>45538</v>
      </c>
      <c r="G128" s="2">
        <v>45538</v>
      </c>
      <c r="H128" s="7" t="s">
        <v>19</v>
      </c>
      <c r="I128">
        <v>2</v>
      </c>
      <c r="J128">
        <v>2</v>
      </c>
      <c r="K128" t="str">
        <f>INDEX(Tabela7[carteira],MATCH(Tabela18[[#This Row],[Paciente]],Tabela7[paciente],0))</f>
        <v>667327533</v>
      </c>
      <c r="L128">
        <f>INDEX(Tabela7[id],MATCH(Tabela18[[#This Row],[Coluna1]],Tabela7[carteira],0))</f>
        <v>3352</v>
      </c>
      <c r="M128">
        <f>COUNTIF(Tabela6[Cod. Paciente],Tabela18[[#This Row],[Coluna2]])</f>
        <v>0</v>
      </c>
    </row>
    <row r="129" spans="2:13" x14ac:dyDescent="0.25">
      <c r="B129" t="s">
        <v>55</v>
      </c>
      <c r="C129" s="3">
        <v>7277802</v>
      </c>
      <c r="D129" s="3">
        <v>7277802110</v>
      </c>
      <c r="E129" s="3" t="s">
        <v>572</v>
      </c>
      <c r="F129" s="2">
        <v>45538</v>
      </c>
      <c r="G129" s="2">
        <v>45538</v>
      </c>
      <c r="H129" s="7" t="s">
        <v>19</v>
      </c>
      <c r="I129">
        <v>4</v>
      </c>
      <c r="J129">
        <v>4</v>
      </c>
      <c r="K129" t="str">
        <f>INDEX(Tabela7[carteira],MATCH(Tabela18[[#This Row],[Paciente]],Tabela7[paciente],0))</f>
        <v>667373143</v>
      </c>
      <c r="L129">
        <f>INDEX(Tabela7[id],MATCH(Tabela18[[#This Row],[Coluna1]],Tabela7[carteira],0))</f>
        <v>3433</v>
      </c>
      <c r="M129">
        <f>COUNTIF(Tabela6[Cod. Paciente],Tabela18[[#This Row],[Coluna2]])</f>
        <v>4</v>
      </c>
    </row>
    <row r="130" spans="2:13" x14ac:dyDescent="0.25">
      <c r="B130" t="s">
        <v>55</v>
      </c>
      <c r="C130" s="3">
        <v>7277943</v>
      </c>
      <c r="D130" s="3">
        <v>7277943104</v>
      </c>
      <c r="E130" s="3" t="s">
        <v>572</v>
      </c>
      <c r="F130" s="2">
        <v>45538</v>
      </c>
      <c r="G130" s="2">
        <v>45538</v>
      </c>
      <c r="H130" s="7" t="s">
        <v>27</v>
      </c>
      <c r="I130">
        <v>1</v>
      </c>
      <c r="J130">
        <v>1</v>
      </c>
      <c r="K130" t="str">
        <f>INDEX(Tabela7[carteira],MATCH(Tabela18[[#This Row],[Paciente]],Tabela7[paciente],0))</f>
        <v>667373143</v>
      </c>
      <c r="L130">
        <f>INDEX(Tabela7[id],MATCH(Tabela18[[#This Row],[Coluna1]],Tabela7[carteira],0))</f>
        <v>3433</v>
      </c>
      <c r="M130">
        <f>COUNTIF(Tabela6[Cod. Paciente],Tabela18[[#This Row],[Coluna2]])</f>
        <v>4</v>
      </c>
    </row>
    <row r="131" spans="2:13" x14ac:dyDescent="0.25">
      <c r="B131" t="s">
        <v>55</v>
      </c>
      <c r="C131" s="3">
        <v>7278014</v>
      </c>
      <c r="D131" s="3">
        <v>7278014142</v>
      </c>
      <c r="E131" s="3" t="s">
        <v>572</v>
      </c>
      <c r="F131" s="2">
        <v>45538</v>
      </c>
      <c r="G131" s="2">
        <v>45538</v>
      </c>
      <c r="H131" s="7" t="s">
        <v>43</v>
      </c>
      <c r="I131">
        <v>1</v>
      </c>
      <c r="J131">
        <v>1</v>
      </c>
      <c r="K131" t="str">
        <f>INDEX(Tabela7[carteira],MATCH(Tabela18[[#This Row],[Paciente]],Tabela7[paciente],0))</f>
        <v>667373143</v>
      </c>
      <c r="L131">
        <f>INDEX(Tabela7[id],MATCH(Tabela18[[#This Row],[Coluna1]],Tabela7[carteira],0))</f>
        <v>3433</v>
      </c>
      <c r="M131">
        <f>COUNTIF(Tabela6[Cod. Paciente],Tabela18[[#This Row],[Coluna2]])</f>
        <v>4</v>
      </c>
    </row>
    <row r="132" spans="2:13" x14ac:dyDescent="0.25">
      <c r="B132" t="s">
        <v>64</v>
      </c>
      <c r="C132" s="3">
        <v>7278286</v>
      </c>
      <c r="D132" s="3">
        <v>7278286165</v>
      </c>
      <c r="E132" s="3" t="s">
        <v>572</v>
      </c>
      <c r="F132" s="2">
        <v>45538</v>
      </c>
      <c r="G132" s="2">
        <v>45538</v>
      </c>
      <c r="H132" s="7" t="s">
        <v>19</v>
      </c>
      <c r="I132">
        <v>2</v>
      </c>
      <c r="J132">
        <v>2</v>
      </c>
      <c r="K132" t="str">
        <f>INDEX(Tabela7[carteira],MATCH(Tabela18[[#This Row],[Paciente]],Tabela7[paciente],0))</f>
        <v>667221001</v>
      </c>
      <c r="L132">
        <f>INDEX(Tabela7[id],MATCH(Tabela18[[#This Row],[Coluna1]],Tabela7[carteira],0))</f>
        <v>3378</v>
      </c>
      <c r="M132">
        <f>COUNTIF(Tabela6[Cod. Paciente],Tabela18[[#This Row],[Coluna2]])</f>
        <v>0</v>
      </c>
    </row>
    <row r="133" spans="2:13" x14ac:dyDescent="0.25">
      <c r="B133" t="s">
        <v>224</v>
      </c>
      <c r="C133" s="3">
        <v>7278456</v>
      </c>
      <c r="D133" s="3">
        <v>7278456196</v>
      </c>
      <c r="E133" s="3" t="s">
        <v>572</v>
      </c>
      <c r="F133" s="2">
        <v>45538</v>
      </c>
      <c r="G133" s="2">
        <v>45538</v>
      </c>
      <c r="H133" s="7" t="s">
        <v>43</v>
      </c>
      <c r="I133">
        <v>1</v>
      </c>
      <c r="J133">
        <v>1</v>
      </c>
      <c r="K133" t="str">
        <f>INDEX(Tabela7[carteira],MATCH(Tabela18[[#This Row],[Paciente]],Tabela7[paciente],0))</f>
        <v>667381328</v>
      </c>
      <c r="L133">
        <f>INDEX(Tabela7[id],MATCH(Tabela18[[#This Row],[Coluna1]],Tabela7[carteira],0))</f>
        <v>3660</v>
      </c>
      <c r="M133">
        <f>COUNTIF(Tabela6[Cod. Paciente],Tabela18[[#This Row],[Coluna2]])</f>
        <v>1</v>
      </c>
    </row>
    <row r="134" spans="2:13" x14ac:dyDescent="0.25">
      <c r="B134" t="s">
        <v>67</v>
      </c>
      <c r="C134" s="3">
        <v>7279300</v>
      </c>
      <c r="D134" s="3">
        <v>7279300108</v>
      </c>
      <c r="E134" s="3" t="s">
        <v>572</v>
      </c>
      <c r="F134" s="2">
        <v>45538</v>
      </c>
      <c r="G134" s="2">
        <v>45538</v>
      </c>
      <c r="H134" s="7" t="s">
        <v>27</v>
      </c>
      <c r="I134">
        <v>1</v>
      </c>
      <c r="J134">
        <v>1</v>
      </c>
      <c r="K134" t="str">
        <f>INDEX(Tabela7[carteira],MATCH(Tabela18[[#This Row],[Paciente]],Tabela7[paciente],0))</f>
        <v>667390497</v>
      </c>
      <c r="L134">
        <f>INDEX(Tabela7[id],MATCH(Tabela18[[#This Row],[Coluna1]],Tabela7[carteira],0))</f>
        <v>3577</v>
      </c>
      <c r="M134">
        <f>COUNTIF(Tabela6[Cod. Paciente],Tabela18[[#This Row],[Coluna2]])</f>
        <v>5</v>
      </c>
    </row>
    <row r="135" spans="2:13" x14ac:dyDescent="0.25">
      <c r="B135" t="s">
        <v>67</v>
      </c>
      <c r="C135" s="3">
        <v>7279389</v>
      </c>
      <c r="D135" s="3">
        <v>7279389111</v>
      </c>
      <c r="E135" s="3" t="s">
        <v>572</v>
      </c>
      <c r="F135" s="2">
        <v>45538</v>
      </c>
      <c r="G135" s="2">
        <v>45538</v>
      </c>
      <c r="H135" s="7" t="s">
        <v>19</v>
      </c>
      <c r="I135">
        <v>5</v>
      </c>
      <c r="J135">
        <v>5</v>
      </c>
      <c r="K135" t="str">
        <f>INDEX(Tabela7[carteira],MATCH(Tabela18[[#This Row],[Paciente]],Tabela7[paciente],0))</f>
        <v>667390497</v>
      </c>
      <c r="L135">
        <f>INDEX(Tabela7[id],MATCH(Tabela18[[#This Row],[Coluna1]],Tabela7[carteira],0))</f>
        <v>3577</v>
      </c>
      <c r="M135">
        <f>COUNTIF(Tabela6[Cod. Paciente],Tabela18[[#This Row],[Coluna2]])</f>
        <v>5</v>
      </c>
    </row>
    <row r="136" spans="2:13" x14ac:dyDescent="0.25">
      <c r="B136" t="s">
        <v>230</v>
      </c>
      <c r="C136" s="3">
        <v>7279589</v>
      </c>
      <c r="D136" s="3">
        <v>7279589166</v>
      </c>
      <c r="E136" s="3" t="s">
        <v>572</v>
      </c>
      <c r="F136" s="2">
        <v>45538</v>
      </c>
      <c r="G136" s="2">
        <v>45538</v>
      </c>
      <c r="H136" s="7" t="s">
        <v>19</v>
      </c>
      <c r="I136">
        <v>1</v>
      </c>
      <c r="J136">
        <v>1</v>
      </c>
      <c r="K136" t="str">
        <f>INDEX(Tabela7[carteira],MATCH(Tabela18[[#This Row],[Paciente]],Tabela7[paciente],0))</f>
        <v>667218235</v>
      </c>
      <c r="L136">
        <f>INDEX(Tabela7[id],MATCH(Tabela18[[#This Row],[Coluna1]],Tabela7[carteira],0))</f>
        <v>3805</v>
      </c>
      <c r="M136">
        <f>COUNTIF(Tabela6[Cod. Paciente],Tabela18[[#This Row],[Coluna2]])</f>
        <v>1</v>
      </c>
    </row>
    <row r="137" spans="2:13" x14ac:dyDescent="0.25">
      <c r="B137" t="s">
        <v>242</v>
      </c>
      <c r="C137" s="3">
        <v>7280007</v>
      </c>
      <c r="D137" s="3">
        <v>7280007125</v>
      </c>
      <c r="E137" s="3" t="s">
        <v>572</v>
      </c>
      <c r="F137" s="2">
        <v>45538</v>
      </c>
      <c r="G137" s="2">
        <v>45538</v>
      </c>
      <c r="H137" s="7" t="s">
        <v>19</v>
      </c>
      <c r="I137">
        <v>2</v>
      </c>
      <c r="J137">
        <v>2</v>
      </c>
      <c r="K137" t="str">
        <f>INDEX(Tabela7[carteira],MATCH(Tabela18[[#This Row],[Paciente]],Tabela7[paciente],0))</f>
        <v>667357124</v>
      </c>
      <c r="L137">
        <f>INDEX(Tabela7[id],MATCH(Tabela18[[#This Row],[Coluna1]],Tabela7[carteira],0))</f>
        <v>3350</v>
      </c>
      <c r="M137">
        <f>COUNTIF(Tabela6[Cod. Paciente],Tabela18[[#This Row],[Coluna2]])</f>
        <v>2</v>
      </c>
    </row>
    <row r="138" spans="2:13" x14ac:dyDescent="0.25">
      <c r="B138" t="s">
        <v>612</v>
      </c>
      <c r="C138" s="3">
        <v>7280321</v>
      </c>
      <c r="D138" s="3">
        <v>7280321360</v>
      </c>
      <c r="E138" s="3" t="s">
        <v>572</v>
      </c>
      <c r="F138" s="2">
        <v>45538</v>
      </c>
      <c r="G138" s="2">
        <v>45538</v>
      </c>
      <c r="H138" s="7" t="s">
        <v>586</v>
      </c>
      <c r="I138">
        <v>2</v>
      </c>
      <c r="J138">
        <v>2</v>
      </c>
      <c r="K138" t="str">
        <f>INDEX(Tabela7[carteira],MATCH(Tabela18[[#This Row],[Paciente]],Tabela7[paciente],0))</f>
        <v>667184025</v>
      </c>
      <c r="L138">
        <f>INDEX(Tabela7[id],MATCH(Tabela18[[#This Row],[Coluna1]],Tabela7[carteira],0))</f>
        <v>4106</v>
      </c>
      <c r="M138">
        <f>COUNTIF(Tabela6[Cod. Paciente],Tabela18[[#This Row],[Coluna2]])</f>
        <v>1</v>
      </c>
    </row>
    <row r="139" spans="2:13" x14ac:dyDescent="0.25">
      <c r="B139" t="s">
        <v>251</v>
      </c>
      <c r="C139" s="3">
        <v>7280825</v>
      </c>
      <c r="D139" s="3">
        <v>7280825149</v>
      </c>
      <c r="E139" s="3" t="s">
        <v>572</v>
      </c>
      <c r="F139" s="2">
        <v>45538</v>
      </c>
      <c r="G139" s="2">
        <v>45538</v>
      </c>
      <c r="H139" s="7" t="s">
        <v>43</v>
      </c>
      <c r="I139">
        <v>1</v>
      </c>
      <c r="J139">
        <v>1</v>
      </c>
      <c r="K139" t="str">
        <f>INDEX(Tabela7[carteira],MATCH(Tabela18[[#This Row],[Paciente]],Tabela7[paciente],0))</f>
        <v>667351862</v>
      </c>
      <c r="L139">
        <f>INDEX(Tabela7[id],MATCH(Tabela18[[#This Row],[Coluna1]],Tabela7[carteira],0))</f>
        <v>3353</v>
      </c>
      <c r="M139">
        <f>COUNTIF(Tabela6[Cod. Paciente],Tabela18[[#This Row],[Coluna2]])</f>
        <v>4</v>
      </c>
    </row>
    <row r="140" spans="2:13" x14ac:dyDescent="0.25">
      <c r="B140" t="s">
        <v>615</v>
      </c>
      <c r="C140" s="3">
        <v>7280987</v>
      </c>
      <c r="D140" s="3">
        <v>7280987178</v>
      </c>
      <c r="E140" s="3" t="s">
        <v>572</v>
      </c>
      <c r="F140" s="2">
        <v>45538</v>
      </c>
      <c r="G140" s="2">
        <v>45538</v>
      </c>
      <c r="H140" s="7" t="s">
        <v>27</v>
      </c>
      <c r="I140">
        <v>1</v>
      </c>
      <c r="J140">
        <v>1</v>
      </c>
      <c r="K140" t="str">
        <f>INDEX(Tabela7[carteira],MATCH(Tabela18[[#This Row],[Paciente]],Tabela7[paciente],0))</f>
        <v>667360202</v>
      </c>
      <c r="L140">
        <f>INDEX(Tabela7[id],MATCH(Tabela18[[#This Row],[Coluna1]],Tabela7[carteira],0))</f>
        <v>3886</v>
      </c>
      <c r="M140">
        <f>COUNTIF(Tabela6[Cod. Paciente],Tabela18[[#This Row],[Coluna2]])</f>
        <v>2</v>
      </c>
    </row>
    <row r="141" spans="2:13" x14ac:dyDescent="0.25">
      <c r="B141" t="s">
        <v>615</v>
      </c>
      <c r="C141" s="3">
        <v>7281068</v>
      </c>
      <c r="D141" s="3">
        <v>7281068187</v>
      </c>
      <c r="E141" s="3" t="s">
        <v>572</v>
      </c>
      <c r="F141" s="2">
        <v>45538</v>
      </c>
      <c r="G141" s="2">
        <v>45538</v>
      </c>
      <c r="H141" s="7" t="s">
        <v>19</v>
      </c>
      <c r="I141">
        <v>1</v>
      </c>
      <c r="J141">
        <v>1</v>
      </c>
      <c r="K141" t="str">
        <f>INDEX(Tabela7[carteira],MATCH(Tabela18[[#This Row],[Paciente]],Tabela7[paciente],0))</f>
        <v>667360202</v>
      </c>
      <c r="L141">
        <f>INDEX(Tabela7[id],MATCH(Tabela18[[#This Row],[Coluna1]],Tabela7[carteira],0))</f>
        <v>3886</v>
      </c>
      <c r="M141">
        <f>COUNTIF(Tabela6[Cod. Paciente],Tabela18[[#This Row],[Coluna2]])</f>
        <v>2</v>
      </c>
    </row>
    <row r="142" spans="2:13" x14ac:dyDescent="0.25">
      <c r="B142" t="s">
        <v>119</v>
      </c>
      <c r="C142" s="3">
        <v>7281208</v>
      </c>
      <c r="D142" s="3">
        <v>7281208197</v>
      </c>
      <c r="E142" s="3" t="s">
        <v>572</v>
      </c>
      <c r="F142" s="2">
        <v>45538</v>
      </c>
      <c r="G142" s="2">
        <v>45538</v>
      </c>
      <c r="H142" s="7" t="s">
        <v>19</v>
      </c>
      <c r="I142">
        <v>5</v>
      </c>
      <c r="J142">
        <v>5</v>
      </c>
      <c r="K142" t="str">
        <f>INDEX(Tabela7[carteira],MATCH(Tabela18[[#This Row],[Paciente]],Tabela7[paciente],0))</f>
        <v>667369934</v>
      </c>
      <c r="L142">
        <f>INDEX(Tabela7[id],MATCH(Tabela18[[#This Row],[Coluna1]],Tabela7[carteira],0))</f>
        <v>3894</v>
      </c>
      <c r="M142">
        <f>COUNTIF(Tabela6[Cod. Paciente],Tabela18[[#This Row],[Coluna2]])</f>
        <v>3</v>
      </c>
    </row>
    <row r="143" spans="2:13" x14ac:dyDescent="0.25">
      <c r="B143" t="s">
        <v>123</v>
      </c>
      <c r="C143" s="3">
        <v>7281608</v>
      </c>
      <c r="D143" s="3">
        <v>7281608130</v>
      </c>
      <c r="E143" s="3" t="s">
        <v>572</v>
      </c>
      <c r="F143" s="2">
        <v>45538</v>
      </c>
      <c r="G143" s="2">
        <v>45538</v>
      </c>
      <c r="H143" s="7" t="s">
        <v>43</v>
      </c>
      <c r="I143">
        <v>1</v>
      </c>
      <c r="J143">
        <v>1</v>
      </c>
      <c r="K143" t="str">
        <f>INDEX(Tabela7[carteira],MATCH(Tabela18[[#This Row],[Paciente]],Tabela7[paciente],0))</f>
        <v>667378225</v>
      </c>
      <c r="L143">
        <f>INDEX(Tabela7[id],MATCH(Tabela18[[#This Row],[Coluna1]],Tabela7[carteira],0))</f>
        <v>3330</v>
      </c>
      <c r="M143">
        <f>COUNTIF(Tabela6[Cod. Paciente],Tabela18[[#This Row],[Coluna2]])</f>
        <v>0</v>
      </c>
    </row>
    <row r="144" spans="2:13" x14ac:dyDescent="0.25">
      <c r="B144" t="s">
        <v>673</v>
      </c>
      <c r="C144" s="3">
        <v>7281730</v>
      </c>
      <c r="D144" s="3">
        <v>7281730160</v>
      </c>
      <c r="E144" s="3" t="s">
        <v>572</v>
      </c>
      <c r="F144" s="2">
        <v>45538</v>
      </c>
      <c r="G144" s="2">
        <v>45538</v>
      </c>
      <c r="H144" s="7" t="s">
        <v>19</v>
      </c>
      <c r="I144">
        <v>1</v>
      </c>
      <c r="J144">
        <v>1</v>
      </c>
      <c r="K144" t="str">
        <f>INDEX(Tabela7[carteira],MATCH(Tabela18[[#This Row],[Paciente]],Tabela7[paciente],0))</f>
        <v>667425820</v>
      </c>
      <c r="L144">
        <f>INDEX(Tabela7[id],MATCH(Tabela18[[#This Row],[Coluna1]],Tabela7[carteira],0))</f>
        <v>4154</v>
      </c>
      <c r="M144">
        <f>COUNTIF(Tabela6[Cod. Paciente],Tabela18[[#This Row],[Coluna2]])</f>
        <v>0</v>
      </c>
    </row>
    <row r="145" spans="2:13" x14ac:dyDescent="0.25">
      <c r="B145" t="s">
        <v>260</v>
      </c>
      <c r="C145" s="3">
        <v>7281827</v>
      </c>
      <c r="D145" s="3">
        <v>7281827194</v>
      </c>
      <c r="E145" s="3" t="s">
        <v>572</v>
      </c>
      <c r="F145" s="2">
        <v>45538</v>
      </c>
      <c r="G145" s="2">
        <v>45538</v>
      </c>
      <c r="H145" s="7" t="s">
        <v>27</v>
      </c>
      <c r="I145">
        <v>1</v>
      </c>
      <c r="J145">
        <v>1</v>
      </c>
      <c r="K145" t="str">
        <f>INDEX(Tabela7[carteira],MATCH(Tabela18[[#This Row],[Paciente]],Tabela7[paciente],0))</f>
        <v>667373057</v>
      </c>
      <c r="L145">
        <f>INDEX(Tabela7[id],MATCH(Tabela18[[#This Row],[Coluna1]],Tabela7[carteira],0))</f>
        <v>3931</v>
      </c>
      <c r="M145">
        <f>COUNTIF(Tabela6[Cod. Paciente],Tabela18[[#This Row],[Coluna2]])</f>
        <v>3</v>
      </c>
    </row>
    <row r="146" spans="2:13" x14ac:dyDescent="0.25">
      <c r="B146" t="s">
        <v>260</v>
      </c>
      <c r="C146" s="3">
        <v>7281906</v>
      </c>
      <c r="D146" s="3">
        <v>7281906156</v>
      </c>
      <c r="E146" s="3" t="s">
        <v>572</v>
      </c>
      <c r="F146" s="2">
        <v>45538</v>
      </c>
      <c r="G146" s="2">
        <v>45538</v>
      </c>
      <c r="H146" s="7" t="s">
        <v>19</v>
      </c>
      <c r="I146">
        <v>2</v>
      </c>
      <c r="J146">
        <v>2</v>
      </c>
      <c r="K146" t="str">
        <f>INDEX(Tabela7[carteira],MATCH(Tabela18[[#This Row],[Paciente]],Tabela7[paciente],0))</f>
        <v>667373057</v>
      </c>
      <c r="L146">
        <f>INDEX(Tabela7[id],MATCH(Tabela18[[#This Row],[Coluna1]],Tabela7[carteira],0))</f>
        <v>3931</v>
      </c>
      <c r="M146">
        <f>COUNTIF(Tabela6[Cod. Paciente],Tabela18[[#This Row],[Coluna2]])</f>
        <v>3</v>
      </c>
    </row>
    <row r="147" spans="2:13" x14ac:dyDescent="0.25">
      <c r="B147" t="s">
        <v>278</v>
      </c>
      <c r="C147" s="3">
        <v>7282010</v>
      </c>
      <c r="D147" s="3">
        <v>7282010137</v>
      </c>
      <c r="E147" s="3" t="s">
        <v>572</v>
      </c>
      <c r="F147" s="2">
        <v>45538</v>
      </c>
      <c r="G147" s="2">
        <v>45538</v>
      </c>
      <c r="H147" s="7" t="s">
        <v>19</v>
      </c>
      <c r="I147">
        <v>1</v>
      </c>
      <c r="J147">
        <v>1</v>
      </c>
      <c r="K147" t="str">
        <f>INDEX(Tabela7[carteira],MATCH(Tabela18[[#This Row],[Paciente]],Tabela7[paciente],0))</f>
        <v>224922703</v>
      </c>
      <c r="L147">
        <f>INDEX(Tabela7[id],MATCH(Tabela18[[#This Row],[Coluna1]],Tabela7[carteira],0))</f>
        <v>3773</v>
      </c>
      <c r="M147">
        <f>COUNTIF(Tabela6[Cod. Paciente],Tabela18[[#This Row],[Coluna2]])</f>
        <v>1</v>
      </c>
    </row>
    <row r="148" spans="2:13" x14ac:dyDescent="0.25">
      <c r="B148" t="s">
        <v>296</v>
      </c>
      <c r="C148" s="3">
        <v>7282545</v>
      </c>
      <c r="D148" s="3">
        <v>7282545177</v>
      </c>
      <c r="E148" s="3" t="s">
        <v>572</v>
      </c>
      <c r="F148" s="2">
        <v>45538</v>
      </c>
      <c r="G148" s="2">
        <v>45538</v>
      </c>
      <c r="H148" s="7" t="s">
        <v>19</v>
      </c>
      <c r="I148">
        <v>1</v>
      </c>
      <c r="J148">
        <v>1</v>
      </c>
      <c r="K148" t="str">
        <f>INDEX(Tabela7[carteira],MATCH(Tabela18[[#This Row],[Paciente]],Tabela7[paciente],0))</f>
        <v>430254102</v>
      </c>
      <c r="L148">
        <f>INDEX(Tabela7[id],MATCH(Tabela18[[#This Row],[Coluna1]],Tabela7[carteira],0))</f>
        <v>3456</v>
      </c>
      <c r="M148">
        <f>COUNTIF(Tabela6[Cod. Paciente],Tabela18[[#This Row],[Coluna2]])</f>
        <v>1</v>
      </c>
    </row>
    <row r="149" spans="2:13" x14ac:dyDescent="0.25">
      <c r="B149" t="s">
        <v>641</v>
      </c>
      <c r="C149" s="3">
        <v>7282633</v>
      </c>
      <c r="D149" s="3">
        <v>7282633310</v>
      </c>
      <c r="E149" s="3" t="s">
        <v>572</v>
      </c>
      <c r="F149" s="2">
        <v>45538</v>
      </c>
      <c r="G149" s="2">
        <v>45538</v>
      </c>
      <c r="H149" s="7" t="s">
        <v>586</v>
      </c>
      <c r="I149">
        <v>2</v>
      </c>
      <c r="J149">
        <v>2</v>
      </c>
      <c r="K149" t="str">
        <f>INDEX(Tabela7[carteira],MATCH(Tabela18[[#This Row],[Paciente]],Tabela7[paciente],0))</f>
        <v>667351192</v>
      </c>
      <c r="L149">
        <f>INDEX(Tabela7[id],MATCH(Tabela18[[#This Row],[Coluna1]],Tabela7[carteira],0))</f>
        <v>4055</v>
      </c>
      <c r="M149">
        <f>COUNTIF(Tabela6[Cod. Paciente],Tabela18[[#This Row],[Coluna2]])</f>
        <v>1</v>
      </c>
    </row>
    <row r="150" spans="2:13" x14ac:dyDescent="0.25">
      <c r="B150" t="s">
        <v>644</v>
      </c>
      <c r="C150" s="3">
        <v>7282798</v>
      </c>
      <c r="D150" s="3">
        <v>7282798388</v>
      </c>
      <c r="E150" s="3" t="s">
        <v>572</v>
      </c>
      <c r="F150" s="2">
        <v>45538</v>
      </c>
      <c r="G150" s="2">
        <v>45538</v>
      </c>
      <c r="H150" s="7" t="s">
        <v>586</v>
      </c>
      <c r="I150">
        <v>2</v>
      </c>
      <c r="J150">
        <v>2</v>
      </c>
      <c r="K150" t="str">
        <f>INDEX(Tabela7[carteira],MATCH(Tabela18[[#This Row],[Paciente]],Tabela7[paciente],0))</f>
        <v>667197256</v>
      </c>
      <c r="L150">
        <f>INDEX(Tabela7[id],MATCH(Tabela18[[#This Row],[Coluna1]],Tabela7[carteira],0))</f>
        <v>3986</v>
      </c>
      <c r="M150">
        <f>COUNTIF(Tabela6[Cod. Paciente],Tabela18[[#This Row],[Coluna2]])</f>
        <v>1</v>
      </c>
    </row>
    <row r="151" spans="2:13" x14ac:dyDescent="0.25">
      <c r="B151" t="s">
        <v>802</v>
      </c>
      <c r="C151" s="3">
        <v>7282894</v>
      </c>
      <c r="D151" s="3">
        <v>7282894106</v>
      </c>
      <c r="E151" s="3" t="s">
        <v>572</v>
      </c>
      <c r="F151" s="2">
        <v>45538</v>
      </c>
      <c r="G151" s="2">
        <v>45538</v>
      </c>
      <c r="H151" s="7" t="s">
        <v>27</v>
      </c>
      <c r="I151">
        <v>1</v>
      </c>
      <c r="J151">
        <v>1</v>
      </c>
      <c r="K151" t="str">
        <f>INDEX(Tabela7[carteira],MATCH(Tabela18[[#This Row],[Paciente]],Tabela7[paciente],0))</f>
        <v>667299348</v>
      </c>
      <c r="L151">
        <f>INDEX(Tabela7[id],MATCH(Tabela18[[#This Row],[Coluna1]],Tabela7[carteira],0))</f>
        <v>3598</v>
      </c>
      <c r="M151">
        <f>COUNTIF(Tabela6[Cod. Paciente],Tabela18[[#This Row],[Coluna2]])</f>
        <v>6</v>
      </c>
    </row>
    <row r="152" spans="2:13" x14ac:dyDescent="0.25">
      <c r="B152" t="s">
        <v>802</v>
      </c>
      <c r="C152" s="3">
        <v>7282984</v>
      </c>
      <c r="D152" s="3">
        <v>7282984111</v>
      </c>
      <c r="E152" s="3" t="s">
        <v>572</v>
      </c>
      <c r="F152" s="2">
        <v>45538</v>
      </c>
      <c r="G152" s="2">
        <v>45538</v>
      </c>
      <c r="H152" s="7" t="s">
        <v>43</v>
      </c>
      <c r="I152">
        <v>1</v>
      </c>
      <c r="J152">
        <v>1</v>
      </c>
      <c r="K152" t="str">
        <f>INDEX(Tabela7[carteira],MATCH(Tabela18[[#This Row],[Paciente]],Tabela7[paciente],0))</f>
        <v>667299348</v>
      </c>
      <c r="L152">
        <f>INDEX(Tabela7[id],MATCH(Tabela18[[#This Row],[Coluna1]],Tabela7[carteira],0))</f>
        <v>3598</v>
      </c>
      <c r="M152">
        <f>COUNTIF(Tabela6[Cod. Paciente],Tabela18[[#This Row],[Coluna2]])</f>
        <v>6</v>
      </c>
    </row>
    <row r="153" spans="2:13" x14ac:dyDescent="0.25">
      <c r="B153" t="s">
        <v>647</v>
      </c>
      <c r="C153" s="3">
        <v>7283226</v>
      </c>
      <c r="D153" s="3">
        <v>7283226102</v>
      </c>
      <c r="E153" s="3" t="s">
        <v>572</v>
      </c>
      <c r="F153" s="2">
        <v>45538</v>
      </c>
      <c r="G153" s="2">
        <v>45538</v>
      </c>
      <c r="H153" s="7" t="s">
        <v>19</v>
      </c>
      <c r="I153">
        <v>1</v>
      </c>
      <c r="J153">
        <v>1</v>
      </c>
      <c r="K153" t="str">
        <f>INDEX(Tabela7[carteira],MATCH(Tabela18[[#This Row],[Paciente]],Tabela7[paciente],0))</f>
        <v>667384528</v>
      </c>
      <c r="L153">
        <f>INDEX(Tabela7[id],MATCH(Tabela18[[#This Row],[Coluna1]],Tabela7[carteira],0))</f>
        <v>3385</v>
      </c>
      <c r="M153">
        <f>COUNTIF(Tabela6[Cod. Paciente],Tabela18[[#This Row],[Coluna2]])</f>
        <v>1</v>
      </c>
    </row>
    <row r="154" spans="2:13" x14ac:dyDescent="0.25">
      <c r="B154" t="s">
        <v>172</v>
      </c>
      <c r="C154" s="3">
        <v>7283294</v>
      </c>
      <c r="D154" s="3">
        <v>7283294108</v>
      </c>
      <c r="E154" s="3" t="s">
        <v>572</v>
      </c>
      <c r="F154" s="2">
        <v>45538</v>
      </c>
      <c r="G154" s="2">
        <v>45538</v>
      </c>
      <c r="H154" s="7" t="s">
        <v>27</v>
      </c>
      <c r="I154">
        <v>1</v>
      </c>
      <c r="J154">
        <v>1</v>
      </c>
      <c r="K154" t="str">
        <f>INDEX(Tabela7[carteira],MATCH(Tabela18[[#This Row],[Paciente]],Tabela7[paciente],0))</f>
        <v>667236653</v>
      </c>
      <c r="L154">
        <f>INDEX(Tabela7[id],MATCH(Tabela18[[#This Row],[Coluna1]],Tabela7[carteira],0))</f>
        <v>3723</v>
      </c>
      <c r="M154">
        <f>COUNTIF(Tabela6[Cod. Paciente],Tabela18[[#This Row],[Coluna2]])</f>
        <v>3</v>
      </c>
    </row>
    <row r="155" spans="2:13" x14ac:dyDescent="0.25">
      <c r="B155" t="s">
        <v>172</v>
      </c>
      <c r="C155" s="3">
        <v>7283395</v>
      </c>
      <c r="D155" s="3">
        <v>7283395117</v>
      </c>
      <c r="E155" s="3" t="s">
        <v>572</v>
      </c>
      <c r="F155" s="2">
        <v>45538</v>
      </c>
      <c r="G155" s="2">
        <v>45538</v>
      </c>
      <c r="H155" s="7" t="s">
        <v>19</v>
      </c>
      <c r="I155">
        <v>2</v>
      </c>
      <c r="J155">
        <v>2</v>
      </c>
      <c r="K155" t="str">
        <f>INDEX(Tabela7[carteira],MATCH(Tabela18[[#This Row],[Paciente]],Tabela7[paciente],0))</f>
        <v>667236653</v>
      </c>
      <c r="L155">
        <f>INDEX(Tabela7[id],MATCH(Tabela18[[#This Row],[Coluna1]],Tabela7[carteira],0))</f>
        <v>3723</v>
      </c>
      <c r="M155">
        <f>COUNTIF(Tabela6[Cod. Paciente],Tabela18[[#This Row],[Coluna2]])</f>
        <v>3</v>
      </c>
    </row>
    <row r="156" spans="2:13" x14ac:dyDescent="0.25">
      <c r="B156" t="s">
        <v>342</v>
      </c>
      <c r="C156" s="3">
        <v>7283616</v>
      </c>
      <c r="D156" s="3">
        <v>7283616127</v>
      </c>
      <c r="E156" s="3" t="s">
        <v>572</v>
      </c>
      <c r="F156" s="2">
        <v>45538</v>
      </c>
      <c r="G156" s="2">
        <v>45538</v>
      </c>
      <c r="H156" s="7" t="s">
        <v>19</v>
      </c>
      <c r="I156">
        <v>2</v>
      </c>
      <c r="J156">
        <v>2</v>
      </c>
      <c r="K156" t="str">
        <f>INDEX(Tabela7[carteira],MATCH(Tabela18[[#This Row],[Paciente]],Tabela7[paciente],0))</f>
        <v>667357193</v>
      </c>
      <c r="L156">
        <f>INDEX(Tabela7[id],MATCH(Tabela18[[#This Row],[Coluna1]],Tabela7[carteira],0))</f>
        <v>3899</v>
      </c>
      <c r="M156">
        <f>COUNTIF(Tabela6[Cod. Paciente],Tabela18[[#This Row],[Coluna2]])</f>
        <v>2</v>
      </c>
    </row>
    <row r="157" spans="2:13" x14ac:dyDescent="0.25">
      <c r="B157" t="s">
        <v>187</v>
      </c>
      <c r="C157" s="3">
        <v>7284157</v>
      </c>
      <c r="D157" s="3">
        <v>7284157198</v>
      </c>
      <c r="E157" s="3" t="s">
        <v>572</v>
      </c>
      <c r="F157" s="2">
        <v>45538</v>
      </c>
      <c r="G157" s="2">
        <v>45538</v>
      </c>
      <c r="H157" s="7" t="s">
        <v>27</v>
      </c>
      <c r="I157">
        <v>2</v>
      </c>
      <c r="J157">
        <v>2</v>
      </c>
      <c r="K157" t="str">
        <f>INDEX(Tabela7[carteira],MATCH(Tabela18[[#This Row],[Paciente]],Tabela7[paciente],0))</f>
        <v>667374175</v>
      </c>
      <c r="L157">
        <f>INDEX(Tabela7[id],MATCH(Tabela18[[#This Row],[Coluna1]],Tabela7[carteira],0))</f>
        <v>3358</v>
      </c>
      <c r="M157">
        <f>COUNTIF(Tabela6[Cod. Paciente],Tabela18[[#This Row],[Coluna2]])</f>
        <v>2</v>
      </c>
    </row>
    <row r="158" spans="2:13" x14ac:dyDescent="0.25">
      <c r="B158" t="s">
        <v>187</v>
      </c>
      <c r="C158" s="3">
        <v>7284228</v>
      </c>
      <c r="D158" s="3">
        <v>7284228134</v>
      </c>
      <c r="E158" s="3" t="s">
        <v>572</v>
      </c>
      <c r="F158" s="2">
        <v>45538</v>
      </c>
      <c r="G158" s="2">
        <v>45538</v>
      </c>
      <c r="H158" s="7" t="s">
        <v>19</v>
      </c>
      <c r="I158">
        <v>2</v>
      </c>
      <c r="J158">
        <v>2</v>
      </c>
      <c r="K158" t="str">
        <f>INDEX(Tabela7[carteira],MATCH(Tabela18[[#This Row],[Paciente]],Tabela7[paciente],0))</f>
        <v>667374175</v>
      </c>
      <c r="L158">
        <f>INDEX(Tabela7[id],MATCH(Tabela18[[#This Row],[Coluna1]],Tabela7[carteira],0))</f>
        <v>3358</v>
      </c>
      <c r="M158">
        <f>COUNTIF(Tabela6[Cod. Paciente],Tabela18[[#This Row],[Coluna2]])</f>
        <v>2</v>
      </c>
    </row>
    <row r="159" spans="2:13" x14ac:dyDescent="0.25">
      <c r="B159" t="s">
        <v>15</v>
      </c>
      <c r="C159" s="3">
        <v>7284371</v>
      </c>
      <c r="D159" s="3">
        <v>7284371197</v>
      </c>
      <c r="E159" s="3" t="s">
        <v>572</v>
      </c>
      <c r="F159" s="2">
        <v>45538</v>
      </c>
      <c r="G159" s="2">
        <v>45538</v>
      </c>
      <c r="H159" s="7" t="s">
        <v>19</v>
      </c>
      <c r="I159">
        <v>1</v>
      </c>
      <c r="J159">
        <v>1</v>
      </c>
      <c r="K159" t="str">
        <f>INDEX(Tabela7[carteira],MATCH(Tabela18[[#This Row],[Paciente]],Tabela7[paciente],0))</f>
        <v>667332303</v>
      </c>
      <c r="L159">
        <f>INDEX(Tabela7[id],MATCH(Tabela18[[#This Row],[Coluna1]],Tabela7[carteira],0))</f>
        <v>3938</v>
      </c>
      <c r="M159">
        <f>COUNTIF(Tabela6[Cod. Paciente],Tabela18[[#This Row],[Coluna2]])</f>
        <v>1</v>
      </c>
    </row>
    <row r="160" spans="2:13" x14ac:dyDescent="0.25">
      <c r="B160" t="s">
        <v>584</v>
      </c>
      <c r="C160" s="3">
        <v>7284452</v>
      </c>
      <c r="D160" s="3">
        <v>7284452346</v>
      </c>
      <c r="E160" s="3" t="s">
        <v>572</v>
      </c>
      <c r="F160" s="2">
        <v>45538</v>
      </c>
      <c r="G160" s="2">
        <v>45538</v>
      </c>
      <c r="H160" s="7" t="s">
        <v>586</v>
      </c>
      <c r="I160">
        <v>2</v>
      </c>
      <c r="J160">
        <v>2</v>
      </c>
      <c r="K160" t="str">
        <f>INDEX(Tabela7[carteira],MATCH(Tabela18[[#This Row],[Paciente]],Tabela7[paciente],0))</f>
        <v>667434549</v>
      </c>
      <c r="L160">
        <f>INDEX(Tabela7[id],MATCH(Tabela18[[#This Row],[Coluna1]],Tabela7[carteira],0))</f>
        <v>4115</v>
      </c>
      <c r="M160">
        <f>COUNTIF(Tabela6[Cod. Paciente],Tabela18[[#This Row],[Coluna2]])</f>
        <v>0</v>
      </c>
    </row>
    <row r="161" spans="2:13" x14ac:dyDescent="0.25">
      <c r="B161" t="s">
        <v>205</v>
      </c>
      <c r="C161" s="3">
        <v>7284543</v>
      </c>
      <c r="D161" s="3">
        <v>7284543144</v>
      </c>
      <c r="E161" s="3" t="s">
        <v>572</v>
      </c>
      <c r="F161" s="2">
        <v>45538</v>
      </c>
      <c r="G161" s="2">
        <v>45538</v>
      </c>
      <c r="H161" s="7" t="s">
        <v>19</v>
      </c>
      <c r="I161">
        <v>1</v>
      </c>
      <c r="J161">
        <v>1</v>
      </c>
      <c r="K161" t="str">
        <f>INDEX(Tabela7[carteira],MATCH(Tabela18[[#This Row],[Paciente]],Tabela7[paciente],0))</f>
        <v>667154312</v>
      </c>
      <c r="L161">
        <f>INDEX(Tabela7[id],MATCH(Tabela18[[#This Row],[Coluna1]],Tabela7[carteira],0))</f>
        <v>3824</v>
      </c>
      <c r="M161">
        <f>COUNTIF(Tabela6[Cod. Paciente],Tabela18[[#This Row],[Coluna2]])</f>
        <v>1</v>
      </c>
    </row>
    <row r="162" spans="2:13" x14ac:dyDescent="0.25">
      <c r="B162" t="s">
        <v>37</v>
      </c>
      <c r="C162" s="3">
        <v>7284637</v>
      </c>
      <c r="D162" s="3">
        <v>7284637135</v>
      </c>
      <c r="E162" s="3" t="s">
        <v>572</v>
      </c>
      <c r="F162" s="2">
        <v>45538</v>
      </c>
      <c r="G162" s="2">
        <v>45538</v>
      </c>
      <c r="H162" s="7" t="s">
        <v>19</v>
      </c>
      <c r="I162">
        <v>2</v>
      </c>
      <c r="J162">
        <v>2</v>
      </c>
      <c r="K162" t="str">
        <f>INDEX(Tabela7[carteira],MATCH(Tabela18[[#This Row],[Paciente]],Tabela7[paciente],0))</f>
        <v>667370394</v>
      </c>
      <c r="L162">
        <f>INDEX(Tabela7[id],MATCH(Tabela18[[#This Row],[Coluna1]],Tabela7[carteira],0))</f>
        <v>3881</v>
      </c>
      <c r="M162">
        <f>COUNTIF(Tabela6[Cod. Paciente],Tabela18[[#This Row],[Coluna2]])</f>
        <v>2</v>
      </c>
    </row>
    <row r="163" spans="2:13" x14ac:dyDescent="0.25">
      <c r="B163" t="s">
        <v>227</v>
      </c>
      <c r="C163" s="3">
        <v>7284727</v>
      </c>
      <c r="D163" s="3">
        <v>7284727134</v>
      </c>
      <c r="E163" s="3" t="s">
        <v>572</v>
      </c>
      <c r="F163" s="2">
        <v>45538</v>
      </c>
      <c r="G163" s="2">
        <v>45538</v>
      </c>
      <c r="H163" s="7" t="s">
        <v>19</v>
      </c>
      <c r="I163">
        <v>1</v>
      </c>
      <c r="J163">
        <v>1</v>
      </c>
      <c r="K163" t="str">
        <f>INDEX(Tabela7[carteira],MATCH(Tabela18[[#This Row],[Paciente]],Tabela7[paciente],0))</f>
        <v>667332816</v>
      </c>
      <c r="L163">
        <f>INDEX(Tabela7[id],MATCH(Tabela18[[#This Row],[Coluna1]],Tabela7[carteira],0))</f>
        <v>3946</v>
      </c>
      <c r="M163">
        <f>COUNTIF(Tabela6[Cod. Paciente],Tabela18[[#This Row],[Coluna2]])</f>
        <v>1</v>
      </c>
    </row>
    <row r="164" spans="2:13" x14ac:dyDescent="0.25">
      <c r="B164" t="s">
        <v>71</v>
      </c>
      <c r="C164" s="3">
        <v>7284796</v>
      </c>
      <c r="D164" s="3">
        <v>7284796131</v>
      </c>
      <c r="E164" s="3" t="s">
        <v>572</v>
      </c>
      <c r="F164" s="2">
        <v>45538</v>
      </c>
      <c r="G164" s="2">
        <v>45538</v>
      </c>
      <c r="H164" s="7" t="s">
        <v>27</v>
      </c>
      <c r="I164">
        <v>1</v>
      </c>
      <c r="J164">
        <v>1</v>
      </c>
      <c r="K164" t="str">
        <f>INDEX(Tabela7[carteira],MATCH(Tabela18[[#This Row],[Paciente]],Tabela7[paciente],0))</f>
        <v>667343856</v>
      </c>
      <c r="L164">
        <f>INDEX(Tabela7[id],MATCH(Tabela18[[#This Row],[Coluna1]],Tabela7[carteira],0))</f>
        <v>3801</v>
      </c>
      <c r="M164">
        <f>COUNTIF(Tabela6[Cod. Paciente],Tabela18[[#This Row],[Coluna2]])</f>
        <v>0</v>
      </c>
    </row>
    <row r="165" spans="2:13" x14ac:dyDescent="0.25">
      <c r="B165" t="s">
        <v>80</v>
      </c>
      <c r="C165" s="3">
        <v>7284892</v>
      </c>
      <c r="D165" s="3">
        <v>7284892115</v>
      </c>
      <c r="E165" s="3" t="s">
        <v>572</v>
      </c>
      <c r="F165" s="2">
        <v>45538</v>
      </c>
      <c r="G165" s="2">
        <v>45538</v>
      </c>
      <c r="H165" s="7" t="s">
        <v>27</v>
      </c>
      <c r="I165">
        <v>1</v>
      </c>
      <c r="J165">
        <v>1</v>
      </c>
      <c r="K165" t="str">
        <f>INDEX(Tabela7[carteira],MATCH(Tabela18[[#This Row],[Paciente]],Tabela7[paciente],0))</f>
        <v>667303798</v>
      </c>
      <c r="L165">
        <f>INDEX(Tabela7[id],MATCH(Tabela18[[#This Row],[Coluna1]],Tabela7[carteira],0))</f>
        <v>3674</v>
      </c>
      <c r="M165">
        <f>COUNTIF(Tabela6[Cod. Paciente],Tabela18[[#This Row],[Coluna2]])</f>
        <v>3</v>
      </c>
    </row>
    <row r="166" spans="2:13" x14ac:dyDescent="0.25">
      <c r="B166" t="s">
        <v>80</v>
      </c>
      <c r="C166" s="3">
        <v>7284956</v>
      </c>
      <c r="D166" s="3">
        <v>7284956146</v>
      </c>
      <c r="E166" s="3" t="s">
        <v>572</v>
      </c>
      <c r="F166" s="2">
        <v>45538</v>
      </c>
      <c r="G166" s="2">
        <v>45538</v>
      </c>
      <c r="H166" s="7" t="s">
        <v>19</v>
      </c>
      <c r="I166">
        <v>2</v>
      </c>
      <c r="J166">
        <v>2</v>
      </c>
      <c r="K166" t="str">
        <f>INDEX(Tabela7[carteira],MATCH(Tabela18[[#This Row],[Paciente]],Tabela7[paciente],0))</f>
        <v>667303798</v>
      </c>
      <c r="L166">
        <f>INDEX(Tabela7[id],MATCH(Tabela18[[#This Row],[Coluna1]],Tabela7[carteira],0))</f>
        <v>3674</v>
      </c>
      <c r="M166">
        <f>COUNTIF(Tabela6[Cod. Paciente],Tabela18[[#This Row],[Coluna2]])</f>
        <v>3</v>
      </c>
    </row>
    <row r="167" spans="2:13" x14ac:dyDescent="0.25">
      <c r="B167" t="s">
        <v>86</v>
      </c>
      <c r="C167" s="3">
        <v>7285123</v>
      </c>
      <c r="D167" s="3">
        <v>7285123150</v>
      </c>
      <c r="E167" s="3" t="s">
        <v>572</v>
      </c>
      <c r="F167" s="2">
        <v>45538</v>
      </c>
      <c r="G167" s="2">
        <v>45538</v>
      </c>
      <c r="H167" s="7" t="s">
        <v>19</v>
      </c>
      <c r="I167">
        <v>1</v>
      </c>
      <c r="J167">
        <v>1</v>
      </c>
      <c r="K167" t="str">
        <f>INDEX(Tabela7[carteira],MATCH(Tabela18[[#This Row],[Paciente]],Tabela7[paciente],0))</f>
        <v>042693802</v>
      </c>
      <c r="L167">
        <f>INDEX(Tabela7[id],MATCH(Tabela18[[#This Row],[Coluna1]],Tabela7[carteira],0))</f>
        <v>3826</v>
      </c>
      <c r="M167">
        <f>COUNTIF(Tabela6[Cod. Paciente],Tabela18[[#This Row],[Coluna2]])</f>
        <v>0</v>
      </c>
    </row>
    <row r="168" spans="2:13" x14ac:dyDescent="0.25">
      <c r="B168" t="s">
        <v>803</v>
      </c>
      <c r="C168" s="3">
        <v>7285239</v>
      </c>
      <c r="D168" s="3">
        <v>7285239107</v>
      </c>
      <c r="E168" s="3" t="s">
        <v>572</v>
      </c>
      <c r="F168" s="2">
        <v>45538</v>
      </c>
      <c r="G168" s="2">
        <v>45538</v>
      </c>
      <c r="H168" s="7" t="s">
        <v>19</v>
      </c>
      <c r="I168">
        <v>1</v>
      </c>
      <c r="J168">
        <v>1</v>
      </c>
      <c r="K168" t="str">
        <f>INDEX(Tabela7[carteira],MATCH(Tabela18[[#This Row],[Paciente]],Tabela7[paciente],0))</f>
        <v>294858305</v>
      </c>
      <c r="L168">
        <f>INDEX(Tabela7[id],MATCH(Tabela18[[#This Row],[Coluna1]],Tabela7[carteira],0))</f>
        <v>4153</v>
      </c>
      <c r="M168">
        <f>COUNTIF(Tabela6[Cod. Paciente],Tabela18[[#This Row],[Coluna2]])</f>
        <v>0</v>
      </c>
    </row>
    <row r="169" spans="2:13" x14ac:dyDescent="0.25">
      <c r="B169" t="s">
        <v>93</v>
      </c>
      <c r="C169" s="3">
        <v>7285312</v>
      </c>
      <c r="D169" s="3">
        <v>7285312171</v>
      </c>
      <c r="E169" s="3" t="s">
        <v>572</v>
      </c>
      <c r="F169" s="2">
        <v>45538</v>
      </c>
      <c r="G169" s="2">
        <v>45538</v>
      </c>
      <c r="H169" s="7" t="s">
        <v>19</v>
      </c>
      <c r="I169">
        <v>2</v>
      </c>
      <c r="J169">
        <v>2</v>
      </c>
      <c r="K169" t="str">
        <f>INDEX(Tabela7[carteira],MATCH(Tabela18[[#This Row],[Paciente]],Tabela7[paciente],0))</f>
        <v>667231915</v>
      </c>
      <c r="L169">
        <f>INDEX(Tabela7[id],MATCH(Tabela18[[#This Row],[Coluna1]],Tabela7[carteira],0))</f>
        <v>3592</v>
      </c>
      <c r="M169">
        <f>COUNTIF(Tabela6[Cod. Paciente],Tabela18[[#This Row],[Coluna2]])</f>
        <v>2</v>
      </c>
    </row>
    <row r="170" spans="2:13" x14ac:dyDescent="0.25">
      <c r="B170" t="s">
        <v>129</v>
      </c>
      <c r="C170" s="3">
        <v>7285543</v>
      </c>
      <c r="D170" s="3">
        <v>7285543141</v>
      </c>
      <c r="E170" s="3" t="s">
        <v>572</v>
      </c>
      <c r="F170" s="2">
        <v>45538</v>
      </c>
      <c r="G170" s="2">
        <v>45538</v>
      </c>
      <c r="H170" s="7" t="s">
        <v>19</v>
      </c>
      <c r="I170">
        <v>1</v>
      </c>
      <c r="J170">
        <v>1</v>
      </c>
      <c r="K170" t="str">
        <f>INDEX(Tabela7[carteira],MATCH(Tabela18[[#This Row],[Paciente]],Tabela7[paciente],0))</f>
        <v>667305983</v>
      </c>
      <c r="L170">
        <f>INDEX(Tabela7[id],MATCH(Tabela18[[#This Row],[Coluna1]],Tabela7[carteira],0))</f>
        <v>4027</v>
      </c>
      <c r="M170">
        <f>COUNTIF(Tabela6[Cod. Paciente],Tabela18[[#This Row],[Coluna2]])</f>
        <v>1</v>
      </c>
    </row>
    <row r="171" spans="2:13" x14ac:dyDescent="0.25">
      <c r="B171" t="s">
        <v>132</v>
      </c>
      <c r="C171" s="3">
        <v>7285604</v>
      </c>
      <c r="D171" s="3">
        <v>7285604115</v>
      </c>
      <c r="E171" s="3" t="s">
        <v>572</v>
      </c>
      <c r="F171" s="2">
        <v>45538</v>
      </c>
      <c r="G171" s="2">
        <v>45538</v>
      </c>
      <c r="H171" s="7" t="s">
        <v>19</v>
      </c>
      <c r="I171">
        <v>2</v>
      </c>
      <c r="J171">
        <v>2</v>
      </c>
      <c r="K171" t="str">
        <f>INDEX(Tabela7[carteira],MATCH(Tabela18[[#This Row],[Paciente]],Tabela7[paciente],0))</f>
        <v>667213561</v>
      </c>
      <c r="L171">
        <f>INDEX(Tabela7[id],MATCH(Tabela18[[#This Row],[Coluna1]],Tabela7[carteira],0))</f>
        <v>4069</v>
      </c>
      <c r="M171">
        <f>COUNTIF(Tabela6[Cod. Paciente],Tabela18[[#This Row],[Coluna2]])</f>
        <v>2</v>
      </c>
    </row>
    <row r="172" spans="2:13" x14ac:dyDescent="0.25">
      <c r="B172" t="s">
        <v>137</v>
      </c>
      <c r="C172" s="3">
        <v>7285693</v>
      </c>
      <c r="D172" s="3">
        <v>7285693107</v>
      </c>
      <c r="E172" s="3" t="s">
        <v>572</v>
      </c>
      <c r="F172" s="2">
        <v>45538</v>
      </c>
      <c r="G172" s="2">
        <v>45538</v>
      </c>
      <c r="H172" s="7" t="s">
        <v>19</v>
      </c>
      <c r="I172">
        <v>2</v>
      </c>
      <c r="J172">
        <v>2</v>
      </c>
      <c r="K172" t="str">
        <f>INDEX(Tabela7[carteira],MATCH(Tabela18[[#This Row],[Paciente]],Tabela7[paciente],0))</f>
        <v>667366868</v>
      </c>
      <c r="L172">
        <f>INDEX(Tabela7[id],MATCH(Tabela18[[#This Row],[Coluna1]],Tabela7[carteira],0))</f>
        <v>3553</v>
      </c>
      <c r="M172">
        <f>COUNTIF(Tabela6[Cod. Paciente],Tabela18[[#This Row],[Coluna2]])</f>
        <v>2</v>
      </c>
    </row>
    <row r="173" spans="2:13" x14ac:dyDescent="0.25">
      <c r="B173" t="s">
        <v>140</v>
      </c>
      <c r="C173" s="3">
        <v>7285786</v>
      </c>
      <c r="D173" s="3">
        <v>7285786103</v>
      </c>
      <c r="E173" s="3" t="s">
        <v>572</v>
      </c>
      <c r="F173" s="2">
        <v>45538</v>
      </c>
      <c r="G173" s="2">
        <v>45538</v>
      </c>
      <c r="H173" s="7" t="s">
        <v>19</v>
      </c>
      <c r="I173">
        <v>1</v>
      </c>
      <c r="J173">
        <v>1</v>
      </c>
      <c r="K173" t="str">
        <f>INDEX(Tabela7[carteira],MATCH(Tabela18[[#This Row],[Paciente]],Tabela7[paciente],0))</f>
        <v>420085311</v>
      </c>
      <c r="L173">
        <f>INDEX(Tabela7[id],MATCH(Tabela18[[#This Row],[Coluna1]],Tabela7[carteira],0))</f>
        <v>4068</v>
      </c>
      <c r="M173">
        <f>COUNTIF(Tabela6[Cod. Paciente],Tabela18[[#This Row],[Coluna2]])</f>
        <v>0</v>
      </c>
    </row>
    <row r="174" spans="2:13" x14ac:dyDescent="0.25">
      <c r="B174" t="s">
        <v>153</v>
      </c>
      <c r="C174" s="3">
        <v>7285831</v>
      </c>
      <c r="D174" s="3">
        <v>7285831152</v>
      </c>
      <c r="E174" s="3" t="s">
        <v>572</v>
      </c>
      <c r="F174" s="2">
        <v>45538</v>
      </c>
      <c r="G174" s="2">
        <v>45538</v>
      </c>
      <c r="H174" s="7" t="s">
        <v>27</v>
      </c>
      <c r="I174">
        <v>2</v>
      </c>
      <c r="J174">
        <v>2</v>
      </c>
      <c r="K174" t="str">
        <f>INDEX(Tabela7[carteira],MATCH(Tabela18[[#This Row],[Paciente]],Tabela7[paciente],0))</f>
        <v>667265855</v>
      </c>
      <c r="L174">
        <f>INDEX(Tabela7[id],MATCH(Tabela18[[#This Row],[Coluna1]],Tabela7[carteira],0))</f>
        <v>3651</v>
      </c>
      <c r="M174">
        <f>COUNTIF(Tabela6[Cod. Paciente],Tabela18[[#This Row],[Coluna2]])</f>
        <v>6</v>
      </c>
    </row>
    <row r="175" spans="2:13" x14ac:dyDescent="0.25">
      <c r="B175" t="s">
        <v>153</v>
      </c>
      <c r="C175" s="3">
        <v>7285866</v>
      </c>
      <c r="D175" s="3">
        <v>7285866161</v>
      </c>
      <c r="E175" s="3" t="s">
        <v>572</v>
      </c>
      <c r="F175" s="2">
        <v>45538</v>
      </c>
      <c r="G175" s="2">
        <v>45538</v>
      </c>
      <c r="H175" s="7" t="s">
        <v>19</v>
      </c>
      <c r="I175">
        <v>3</v>
      </c>
      <c r="J175">
        <v>3</v>
      </c>
      <c r="K175" t="str">
        <f>INDEX(Tabela7[carteira],MATCH(Tabela18[[#This Row],[Paciente]],Tabela7[paciente],0))</f>
        <v>667265855</v>
      </c>
      <c r="L175">
        <f>INDEX(Tabela7[id],MATCH(Tabela18[[#This Row],[Coluna1]],Tabela7[carteira],0))</f>
        <v>3651</v>
      </c>
      <c r="M175">
        <f>COUNTIF(Tabela6[Cod. Paciente],Tabela18[[#This Row],[Coluna2]])</f>
        <v>6</v>
      </c>
    </row>
    <row r="176" spans="2:13" x14ac:dyDescent="0.25">
      <c r="B176" t="s">
        <v>153</v>
      </c>
      <c r="C176" s="3">
        <v>7285917</v>
      </c>
      <c r="D176" s="3">
        <v>7285917141</v>
      </c>
      <c r="E176" s="3" t="s">
        <v>572</v>
      </c>
      <c r="F176" s="2">
        <v>45538</v>
      </c>
      <c r="G176" s="2">
        <v>45538</v>
      </c>
      <c r="H176" s="7" t="s">
        <v>43</v>
      </c>
      <c r="I176">
        <v>1</v>
      </c>
      <c r="J176">
        <v>1</v>
      </c>
      <c r="K176" t="str">
        <f>INDEX(Tabela7[carteira],MATCH(Tabela18[[#This Row],[Paciente]],Tabela7[paciente],0))</f>
        <v>667265855</v>
      </c>
      <c r="L176">
        <f>INDEX(Tabela7[id],MATCH(Tabela18[[#This Row],[Coluna1]],Tabela7[carteira],0))</f>
        <v>3651</v>
      </c>
      <c r="M176">
        <f>COUNTIF(Tabela6[Cod. Paciente],Tabela18[[#This Row],[Coluna2]])</f>
        <v>6</v>
      </c>
    </row>
    <row r="177" spans="2:13" x14ac:dyDescent="0.25">
      <c r="B177" t="s">
        <v>156</v>
      </c>
      <c r="C177" s="3">
        <v>7286000</v>
      </c>
      <c r="D177" s="3">
        <v>7286000117</v>
      </c>
      <c r="E177" s="3" t="s">
        <v>572</v>
      </c>
      <c r="F177" s="2">
        <v>45538</v>
      </c>
      <c r="G177" s="2">
        <v>45538</v>
      </c>
      <c r="H177" s="7" t="s">
        <v>27</v>
      </c>
      <c r="I177">
        <v>1</v>
      </c>
      <c r="J177">
        <v>1</v>
      </c>
      <c r="K177" t="str">
        <f>INDEX(Tabela7[carteira],MATCH(Tabela18[[#This Row],[Paciente]],Tabela7[paciente],0))</f>
        <v>667386645</v>
      </c>
      <c r="L177">
        <f>INDEX(Tabela7[id],MATCH(Tabela18[[#This Row],[Coluna1]],Tabela7[carteira],0))</f>
        <v>3658</v>
      </c>
      <c r="M177">
        <f>COUNTIF(Tabela6[Cod. Paciente],Tabela18[[#This Row],[Coluna2]])</f>
        <v>3</v>
      </c>
    </row>
    <row r="178" spans="2:13" x14ac:dyDescent="0.25">
      <c r="B178" t="s">
        <v>159</v>
      </c>
      <c r="C178" s="3">
        <v>7286087</v>
      </c>
      <c r="D178" s="3">
        <v>7286087152</v>
      </c>
      <c r="E178" s="3" t="s">
        <v>572</v>
      </c>
      <c r="F178" s="2">
        <v>45538</v>
      </c>
      <c r="G178" s="2">
        <v>45538</v>
      </c>
      <c r="H178" s="7" t="s">
        <v>27</v>
      </c>
      <c r="I178">
        <v>2</v>
      </c>
      <c r="J178">
        <v>2</v>
      </c>
      <c r="K178" t="str">
        <f>INDEX(Tabela7[carteira],MATCH(Tabela18[[#This Row],[Paciente]],Tabela7[paciente],0))</f>
        <v>667364074</v>
      </c>
      <c r="L178">
        <f>INDEX(Tabela7[id],MATCH(Tabela18[[#This Row],[Coluna1]],Tabela7[carteira],0))</f>
        <v>3497</v>
      </c>
      <c r="M178">
        <f>COUNTIF(Tabela6[Cod. Paciente],Tabela18[[#This Row],[Coluna2]])</f>
        <v>4</v>
      </c>
    </row>
    <row r="179" spans="2:13" x14ac:dyDescent="0.25">
      <c r="B179" t="s">
        <v>159</v>
      </c>
      <c r="C179" s="3">
        <v>7286174</v>
      </c>
      <c r="D179" s="3">
        <v>7286174108</v>
      </c>
      <c r="E179" s="3" t="s">
        <v>572</v>
      </c>
      <c r="F179" s="2">
        <v>45538</v>
      </c>
      <c r="G179" s="2">
        <v>45538</v>
      </c>
      <c r="H179" s="7" t="s">
        <v>27</v>
      </c>
      <c r="I179">
        <v>2</v>
      </c>
      <c r="J179">
        <v>2</v>
      </c>
      <c r="K179" t="str">
        <f>INDEX(Tabela7[carteira],MATCH(Tabela18[[#This Row],[Paciente]],Tabela7[paciente],0))</f>
        <v>667364074</v>
      </c>
      <c r="L179">
        <f>INDEX(Tabela7[id],MATCH(Tabela18[[#This Row],[Coluna1]],Tabela7[carteira],0))</f>
        <v>3497</v>
      </c>
      <c r="M179">
        <f>COUNTIF(Tabela6[Cod. Paciente],Tabela18[[#This Row],[Coluna2]])</f>
        <v>4</v>
      </c>
    </row>
    <row r="180" spans="2:13" x14ac:dyDescent="0.25">
      <c r="B180" t="s">
        <v>159</v>
      </c>
      <c r="C180" s="3">
        <v>7286247</v>
      </c>
      <c r="D180" s="3">
        <v>7286247127</v>
      </c>
      <c r="E180" s="3" t="s">
        <v>572</v>
      </c>
      <c r="F180" s="2">
        <v>45538</v>
      </c>
      <c r="G180" s="2">
        <v>45538</v>
      </c>
      <c r="H180" s="7" t="s">
        <v>19</v>
      </c>
      <c r="I180">
        <v>3</v>
      </c>
      <c r="J180">
        <v>3</v>
      </c>
      <c r="K180" t="str">
        <f>INDEX(Tabela7[carteira],MATCH(Tabela18[[#This Row],[Paciente]],Tabela7[paciente],0))</f>
        <v>667364074</v>
      </c>
      <c r="L180">
        <f>INDEX(Tabela7[id],MATCH(Tabela18[[#This Row],[Coluna1]],Tabela7[carteira],0))</f>
        <v>3497</v>
      </c>
      <c r="M180">
        <f>COUNTIF(Tabela6[Cod. Paciente],Tabela18[[#This Row],[Coluna2]])</f>
        <v>4</v>
      </c>
    </row>
    <row r="181" spans="2:13" x14ac:dyDescent="0.25">
      <c r="B181" t="s">
        <v>169</v>
      </c>
      <c r="C181" s="3">
        <v>7286725</v>
      </c>
      <c r="D181" s="3">
        <v>7286725130</v>
      </c>
      <c r="E181" s="3" t="s">
        <v>572</v>
      </c>
      <c r="F181" s="2">
        <v>45538</v>
      </c>
      <c r="G181" s="2">
        <v>45538</v>
      </c>
      <c r="H181" s="7" t="s">
        <v>27</v>
      </c>
      <c r="I181">
        <v>2</v>
      </c>
      <c r="J181">
        <v>2</v>
      </c>
      <c r="K181" t="str">
        <f>INDEX(Tabela7[carteira],MATCH(Tabela18[[#This Row],[Paciente]],Tabela7[paciente],0))</f>
        <v>667392764</v>
      </c>
      <c r="L181">
        <f>INDEX(Tabela7[id],MATCH(Tabela18[[#This Row],[Coluna1]],Tabela7[carteira],0))</f>
        <v>3028</v>
      </c>
      <c r="M181">
        <f>COUNTIF(Tabela6[Cod. Paciente],Tabela18[[#This Row],[Coluna2]])</f>
        <v>5</v>
      </c>
    </row>
    <row r="182" spans="2:13" x14ac:dyDescent="0.25">
      <c r="B182" t="s">
        <v>169</v>
      </c>
      <c r="C182" s="3">
        <v>7286822</v>
      </c>
      <c r="D182" s="3">
        <v>7286822121</v>
      </c>
      <c r="E182" s="3" t="s">
        <v>572</v>
      </c>
      <c r="F182" s="2">
        <v>45538</v>
      </c>
      <c r="G182" s="2">
        <v>45538</v>
      </c>
      <c r="H182" s="7" t="s">
        <v>19</v>
      </c>
      <c r="I182">
        <v>4</v>
      </c>
      <c r="J182">
        <v>4</v>
      </c>
      <c r="K182" t="str">
        <f>INDEX(Tabela7[carteira],MATCH(Tabela18[[#This Row],[Paciente]],Tabela7[paciente],0))</f>
        <v>667392764</v>
      </c>
      <c r="L182">
        <f>INDEX(Tabela7[id],MATCH(Tabela18[[#This Row],[Coluna1]],Tabela7[carteira],0))</f>
        <v>3028</v>
      </c>
      <c r="M182">
        <f>COUNTIF(Tabela6[Cod. Paciente],Tabela18[[#This Row],[Coluna2]])</f>
        <v>5</v>
      </c>
    </row>
    <row r="183" spans="2:13" x14ac:dyDescent="0.25">
      <c r="B183" t="s">
        <v>169</v>
      </c>
      <c r="C183" s="3">
        <v>7286878</v>
      </c>
      <c r="D183" s="3">
        <v>7286878197</v>
      </c>
      <c r="E183" s="3" t="s">
        <v>572</v>
      </c>
      <c r="F183" s="2">
        <v>45538</v>
      </c>
      <c r="G183" s="2">
        <v>45538</v>
      </c>
      <c r="H183" s="7" t="s">
        <v>43</v>
      </c>
      <c r="I183">
        <v>1</v>
      </c>
      <c r="J183">
        <v>1</v>
      </c>
      <c r="K183" t="str">
        <f>INDEX(Tabela7[carteira],MATCH(Tabela18[[#This Row],[Paciente]],Tabela7[paciente],0))</f>
        <v>667392764</v>
      </c>
      <c r="L183">
        <f>INDEX(Tabela7[id],MATCH(Tabela18[[#This Row],[Coluna1]],Tabela7[carteira],0))</f>
        <v>3028</v>
      </c>
      <c r="M183">
        <f>COUNTIF(Tabela6[Cod. Paciente],Tabela18[[#This Row],[Coluna2]])</f>
        <v>5</v>
      </c>
    </row>
    <row r="184" spans="2:13" x14ac:dyDescent="0.25">
      <c r="B184" t="s">
        <v>175</v>
      </c>
      <c r="C184" s="3">
        <v>7286939</v>
      </c>
      <c r="D184" s="3">
        <v>7286939187</v>
      </c>
      <c r="E184" s="3" t="s">
        <v>572</v>
      </c>
      <c r="F184" s="2">
        <v>45538</v>
      </c>
      <c r="G184" s="2">
        <v>45538</v>
      </c>
      <c r="H184" s="7" t="s">
        <v>27</v>
      </c>
      <c r="I184">
        <v>1</v>
      </c>
      <c r="J184">
        <v>1</v>
      </c>
      <c r="K184" t="str">
        <f>INDEX(Tabela7[carteira],MATCH(Tabela18[[#This Row],[Paciente]],Tabela7[paciente],0))</f>
        <v>667405129</v>
      </c>
      <c r="L184">
        <f>INDEX(Tabela7[id],MATCH(Tabela18[[#This Row],[Coluna1]],Tabela7[carteira],0))</f>
        <v>3632</v>
      </c>
      <c r="M184">
        <f>COUNTIF(Tabela6[Cod. Paciente],Tabela18[[#This Row],[Coluna2]])</f>
        <v>0</v>
      </c>
    </row>
    <row r="185" spans="2:13" x14ac:dyDescent="0.25">
      <c r="B185" t="s">
        <v>47</v>
      </c>
      <c r="C185" s="3">
        <v>7287055</v>
      </c>
      <c r="D185" s="3">
        <v>7287055107</v>
      </c>
      <c r="E185" s="3" t="s">
        <v>572</v>
      </c>
      <c r="F185" s="2">
        <v>45538</v>
      </c>
      <c r="G185" s="2">
        <v>45538</v>
      </c>
      <c r="H185" s="7" t="s">
        <v>19</v>
      </c>
      <c r="I185">
        <v>1</v>
      </c>
      <c r="J185">
        <v>1</v>
      </c>
      <c r="K185" t="str">
        <f>INDEX(Tabela7[carteira],MATCH(Tabela18[[#This Row],[Paciente]],Tabela7[paciente],0))</f>
        <v>667403155</v>
      </c>
      <c r="L185">
        <f>INDEX(Tabela7[id],MATCH(Tabela18[[#This Row],[Coluna1]],Tabela7[carteira],0))</f>
        <v>3945</v>
      </c>
      <c r="M185">
        <f>COUNTIF(Tabela6[Cod. Paciente],Tabela18[[#This Row],[Coluna2]])</f>
        <v>1</v>
      </c>
    </row>
    <row r="186" spans="2:13" x14ac:dyDescent="0.25">
      <c r="B186" t="s">
        <v>100</v>
      </c>
      <c r="C186" s="3">
        <v>7291091</v>
      </c>
      <c r="D186" s="3">
        <v>7291091384</v>
      </c>
      <c r="E186" s="3" t="s">
        <v>572</v>
      </c>
      <c r="F186" s="2">
        <v>45538</v>
      </c>
      <c r="G186" s="2">
        <v>45538</v>
      </c>
      <c r="H186" s="7" t="s">
        <v>586</v>
      </c>
      <c r="I186">
        <v>2</v>
      </c>
      <c r="J186">
        <v>2</v>
      </c>
      <c r="K186" t="str">
        <f>INDEX(Tabela7[carteira],MATCH(Tabela18[[#This Row],[Paciente]],Tabela7[paciente],0))</f>
        <v>667302113</v>
      </c>
      <c r="L186">
        <f>INDEX(Tabela7[id],MATCH(Tabela18[[#This Row],[Coluna1]],Tabela7[carteira],0))</f>
        <v>3967</v>
      </c>
      <c r="M186">
        <f>COUNTIF(Tabela6[Cod. Paciente],Tabela18[[#This Row],[Coluna2]])</f>
        <v>1</v>
      </c>
    </row>
    <row r="187" spans="2:13" x14ac:dyDescent="0.25">
      <c r="B187" t="s">
        <v>112</v>
      </c>
      <c r="C187" s="3">
        <v>7291646</v>
      </c>
      <c r="D187" s="3">
        <v>7291646112</v>
      </c>
      <c r="E187" s="3" t="s">
        <v>572</v>
      </c>
      <c r="F187" s="2">
        <v>45538</v>
      </c>
      <c r="G187" s="2">
        <v>45538</v>
      </c>
      <c r="H187" s="7" t="s">
        <v>27</v>
      </c>
      <c r="I187">
        <v>1</v>
      </c>
      <c r="J187">
        <v>1</v>
      </c>
      <c r="K187" t="str">
        <f>INDEX(Tabela7[carteira],MATCH(Tabela18[[#This Row],[Paciente]],Tabela7[paciente],0))</f>
        <v>667384119</v>
      </c>
      <c r="L187">
        <f>INDEX(Tabela7[id],MATCH(Tabela18[[#This Row],[Coluna1]],Tabela7[carteira],0))</f>
        <v>3443</v>
      </c>
      <c r="M187">
        <f>COUNTIF(Tabela6[Cod. Paciente],Tabela18[[#This Row],[Coluna2]])</f>
        <v>3</v>
      </c>
    </row>
    <row r="188" spans="2:13" x14ac:dyDescent="0.25">
      <c r="B188" t="s">
        <v>112</v>
      </c>
      <c r="C188" s="3">
        <v>7291792</v>
      </c>
      <c r="D188" s="3">
        <v>7291792152</v>
      </c>
      <c r="E188" s="3" t="s">
        <v>572</v>
      </c>
      <c r="F188" s="2">
        <v>45538</v>
      </c>
      <c r="G188" s="2">
        <v>45538</v>
      </c>
      <c r="H188" s="7" t="s">
        <v>19</v>
      </c>
      <c r="I188">
        <v>2</v>
      </c>
      <c r="J188">
        <v>2</v>
      </c>
      <c r="K188" t="str">
        <f>INDEX(Tabela7[carteira],MATCH(Tabela18[[#This Row],[Paciente]],Tabela7[paciente],0))</f>
        <v>667384119</v>
      </c>
      <c r="L188">
        <f>INDEX(Tabela7[id],MATCH(Tabela18[[#This Row],[Coluna1]],Tabela7[carteira],0))</f>
        <v>3443</v>
      </c>
      <c r="M188">
        <f>COUNTIF(Tabela6[Cod. Paciente],Tabela18[[#This Row],[Coluna2]])</f>
        <v>3</v>
      </c>
    </row>
    <row r="189" spans="2:13" x14ac:dyDescent="0.25">
      <c r="B189" t="s">
        <v>618</v>
      </c>
      <c r="C189" s="3">
        <v>7291912</v>
      </c>
      <c r="D189" s="3">
        <v>7291912376</v>
      </c>
      <c r="E189" s="3" t="s">
        <v>572</v>
      </c>
      <c r="F189" s="2">
        <v>45538</v>
      </c>
      <c r="G189" s="2">
        <v>45538</v>
      </c>
      <c r="H189" s="7" t="s">
        <v>586</v>
      </c>
      <c r="I189">
        <v>2</v>
      </c>
      <c r="J189">
        <v>2</v>
      </c>
      <c r="K189" t="str">
        <f>INDEX(Tabela7[carteira],MATCH(Tabela18[[#This Row],[Paciente]],Tabela7[paciente],0))</f>
        <v>667342929</v>
      </c>
      <c r="L189">
        <f>INDEX(Tabela7[id],MATCH(Tabela18[[#This Row],[Coluna1]],Tabela7[carteira],0))</f>
        <v>4031</v>
      </c>
      <c r="M189">
        <f>COUNTIF(Tabela6[Cod. Paciente],Tabela18[[#This Row],[Coluna2]])</f>
        <v>1</v>
      </c>
    </row>
    <row r="190" spans="2:13" x14ac:dyDescent="0.25">
      <c r="B190" t="s">
        <v>675</v>
      </c>
      <c r="C190" s="3">
        <v>7292397</v>
      </c>
      <c r="D190" s="3">
        <v>7292397331</v>
      </c>
      <c r="E190" s="3" t="s">
        <v>572</v>
      </c>
      <c r="F190" s="2">
        <v>45538</v>
      </c>
      <c r="G190" s="2">
        <v>45538</v>
      </c>
      <c r="H190" s="7" t="s">
        <v>586</v>
      </c>
      <c r="I190">
        <v>2</v>
      </c>
      <c r="J190">
        <v>2</v>
      </c>
      <c r="K190" t="str">
        <f>INDEX(Tabela7[carteira],MATCH(Tabela18[[#This Row],[Paciente]],Tabela7[paciente],0))</f>
        <v>667196498</v>
      </c>
      <c r="L190">
        <f>INDEX(Tabela7[id],MATCH(Tabela18[[#This Row],[Coluna1]],Tabela7[carteira],0))</f>
        <v>4155</v>
      </c>
      <c r="M190">
        <f>COUNTIF(Tabela6[Cod. Paciente],Tabela18[[#This Row],[Coluna2]])</f>
        <v>1</v>
      </c>
    </row>
    <row r="191" spans="2:13" x14ac:dyDescent="0.25">
      <c r="B191" t="s">
        <v>804</v>
      </c>
      <c r="C191" s="3">
        <v>7347317</v>
      </c>
      <c r="D191" s="3">
        <v>7347317363</v>
      </c>
      <c r="E191" s="3" t="s">
        <v>572</v>
      </c>
      <c r="F191" s="2">
        <v>45540</v>
      </c>
      <c r="G191" s="2">
        <v>45540</v>
      </c>
      <c r="H191" s="7" t="s">
        <v>805</v>
      </c>
      <c r="I191">
        <v>1</v>
      </c>
      <c r="J191">
        <v>1</v>
      </c>
      <c r="K191" t="str">
        <f>INDEX(Tabela7[carteira],MATCH(Tabela18[[#This Row],[Paciente]],Tabela7[paciente],0))</f>
        <v>140492003</v>
      </c>
      <c r="L191">
        <f>INDEX(Tabela7[id],MATCH(Tabela18[[#This Row],[Coluna1]],Tabela7[carteira],0))</f>
        <v>3919</v>
      </c>
      <c r="M191">
        <f>COUNTIF(Tabela6[Cod. Paciente],Tabela18[[#This Row],[Coluna2]])</f>
        <v>1</v>
      </c>
    </row>
    <row r="192" spans="2:13" x14ac:dyDescent="0.25">
      <c r="B192" t="s">
        <v>806</v>
      </c>
      <c r="C192" s="3">
        <v>7349229</v>
      </c>
      <c r="D192" s="3">
        <v>7349229324</v>
      </c>
      <c r="E192" s="3" t="s">
        <v>572</v>
      </c>
      <c r="F192" s="2">
        <v>45540</v>
      </c>
      <c r="G192" s="2">
        <v>45540</v>
      </c>
      <c r="H192" s="7" t="s">
        <v>805</v>
      </c>
      <c r="I192">
        <v>1</v>
      </c>
      <c r="J192">
        <v>1</v>
      </c>
      <c r="K192" t="str">
        <f>INDEX(Tabela7[carteira],MATCH(Tabela18[[#This Row],[Paciente]],Tabela7[paciente],0))</f>
        <v>231501702</v>
      </c>
      <c r="L192">
        <f>INDEX(Tabela7[id],MATCH(Tabela18[[#This Row],[Coluna1]],Tabela7[carteira],0))</f>
        <v>4173</v>
      </c>
      <c r="M192">
        <f>COUNTIF(Tabela6[Cod. Paciente],Tabela18[[#This Row],[Coluna2]])</f>
        <v>0</v>
      </c>
    </row>
    <row r="193" spans="2:13" x14ac:dyDescent="0.25">
      <c r="B193" t="s">
        <v>807</v>
      </c>
      <c r="C193" s="3">
        <v>7360254</v>
      </c>
      <c r="D193" s="3">
        <v>7360254348</v>
      </c>
      <c r="E193" s="3" t="s">
        <v>572</v>
      </c>
      <c r="F193" s="2">
        <v>45540</v>
      </c>
      <c r="G193" s="2">
        <v>45540</v>
      </c>
      <c r="H193" s="7" t="s">
        <v>805</v>
      </c>
      <c r="I193">
        <v>1</v>
      </c>
      <c r="J193">
        <v>1</v>
      </c>
      <c r="K193" t="str">
        <f>INDEX(Tabela7[carteira],MATCH(Tabela18[[#This Row],[Paciente]],Tabela7[paciente],0))</f>
        <v>262148702</v>
      </c>
      <c r="L193">
        <f>INDEX(Tabela7[id],MATCH(Tabela18[[#This Row],[Coluna1]],Tabela7[carteira],0))</f>
        <v>4157</v>
      </c>
      <c r="M193">
        <f>COUNTIF(Tabela6[Cod. Paciente],Tabela18[[#This Row],[Coluna2]])</f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B75B-6EB0-4E9C-88A2-8CB964F95265}">
  <sheetPr codeName="Planilha4"/>
  <dimension ref="A1:F234"/>
  <sheetViews>
    <sheetView workbookViewId="0">
      <selection activeCell="C2" sqref="C2:C234"/>
    </sheetView>
  </sheetViews>
  <sheetFormatPr defaultRowHeight="15" x14ac:dyDescent="0.25"/>
  <cols>
    <col min="2" max="2" width="49.42578125" bestFit="1" customWidth="1"/>
    <col min="3" max="3" width="11.140625" bestFit="1" customWidth="1"/>
    <col min="6" max="6" width="11.140625" bestFit="1" customWidth="1"/>
  </cols>
  <sheetData>
    <row r="1" spans="1:6" x14ac:dyDescent="0.25">
      <c r="A1" t="s">
        <v>808</v>
      </c>
      <c r="B1" t="s">
        <v>809</v>
      </c>
      <c r="C1" s="7" t="s">
        <v>810</v>
      </c>
      <c r="D1" t="s">
        <v>811</v>
      </c>
      <c r="E1" t="s">
        <v>812</v>
      </c>
      <c r="F1" t="s">
        <v>813</v>
      </c>
    </row>
    <row r="2" spans="1:6" x14ac:dyDescent="0.25">
      <c r="A2">
        <v>3358</v>
      </c>
      <c r="B2" t="s">
        <v>187</v>
      </c>
      <c r="C2" s="7" t="s">
        <v>188</v>
      </c>
      <c r="D2" t="s">
        <v>814</v>
      </c>
      <c r="E2" t="s">
        <v>815</v>
      </c>
      <c r="F2" t="s">
        <v>816</v>
      </c>
    </row>
    <row r="3" spans="1:6" x14ac:dyDescent="0.25">
      <c r="A3">
        <v>3590</v>
      </c>
      <c r="B3" t="s">
        <v>192</v>
      </c>
      <c r="C3" s="7" t="s">
        <v>193</v>
      </c>
      <c r="D3" t="s">
        <v>814</v>
      </c>
      <c r="E3" t="s">
        <v>815</v>
      </c>
      <c r="F3" t="s">
        <v>817</v>
      </c>
    </row>
    <row r="4" spans="1:6" x14ac:dyDescent="0.25">
      <c r="A4">
        <v>3690</v>
      </c>
      <c r="B4" t="s">
        <v>818</v>
      </c>
      <c r="C4" s="7" t="s">
        <v>819</v>
      </c>
      <c r="D4" t="s">
        <v>814</v>
      </c>
      <c r="E4" t="s">
        <v>815</v>
      </c>
      <c r="F4" t="s">
        <v>820</v>
      </c>
    </row>
    <row r="5" spans="1:6" x14ac:dyDescent="0.25">
      <c r="A5">
        <v>3640</v>
      </c>
      <c r="B5" t="s">
        <v>195</v>
      </c>
      <c r="C5" s="7" t="s">
        <v>196</v>
      </c>
      <c r="D5" t="s">
        <v>814</v>
      </c>
      <c r="E5" t="s">
        <v>815</v>
      </c>
      <c r="F5" t="s">
        <v>821</v>
      </c>
    </row>
    <row r="6" spans="1:6" x14ac:dyDescent="0.25">
      <c r="A6">
        <v>4088</v>
      </c>
      <c r="B6" t="s">
        <v>576</v>
      </c>
      <c r="C6" s="7" t="s">
        <v>578</v>
      </c>
      <c r="D6" t="s">
        <v>822</v>
      </c>
      <c r="E6" t="s">
        <v>823</v>
      </c>
      <c r="F6" t="s">
        <v>824</v>
      </c>
    </row>
    <row r="7" spans="1:6" x14ac:dyDescent="0.25">
      <c r="A7">
        <v>3493</v>
      </c>
      <c r="B7" t="s">
        <v>825</v>
      </c>
      <c r="C7" s="7" t="s">
        <v>826</v>
      </c>
      <c r="D7" t="s">
        <v>814</v>
      </c>
      <c r="E7" t="s">
        <v>815</v>
      </c>
      <c r="F7" t="s">
        <v>827</v>
      </c>
    </row>
    <row r="8" spans="1:6" x14ac:dyDescent="0.25">
      <c r="A8">
        <v>3938</v>
      </c>
      <c r="B8" t="s">
        <v>15</v>
      </c>
      <c r="C8" s="7" t="s">
        <v>18</v>
      </c>
      <c r="D8" t="s">
        <v>814</v>
      </c>
      <c r="E8" t="s">
        <v>815</v>
      </c>
      <c r="F8" t="s">
        <v>828</v>
      </c>
    </row>
    <row r="9" spans="1:6" x14ac:dyDescent="0.25">
      <c r="A9">
        <v>3487</v>
      </c>
      <c r="B9" t="s">
        <v>24</v>
      </c>
      <c r="C9" s="7" t="s">
        <v>26</v>
      </c>
      <c r="D9" t="s">
        <v>814</v>
      </c>
      <c r="E9" t="s">
        <v>815</v>
      </c>
      <c r="F9" t="s">
        <v>829</v>
      </c>
    </row>
    <row r="10" spans="1:6" x14ac:dyDescent="0.25">
      <c r="A10">
        <v>3489</v>
      </c>
      <c r="B10" t="s">
        <v>830</v>
      </c>
      <c r="C10" s="7" t="s">
        <v>831</v>
      </c>
      <c r="D10" t="s">
        <v>814</v>
      </c>
      <c r="E10" t="s">
        <v>815</v>
      </c>
      <c r="F10" t="s">
        <v>832</v>
      </c>
    </row>
    <row r="11" spans="1:6" x14ac:dyDescent="0.25">
      <c r="A11">
        <v>3681</v>
      </c>
      <c r="B11" t="s">
        <v>833</v>
      </c>
      <c r="C11" s="7" t="s">
        <v>834</v>
      </c>
      <c r="D11" t="s">
        <v>814</v>
      </c>
      <c r="E11" t="s">
        <v>815</v>
      </c>
      <c r="F11" t="s">
        <v>835</v>
      </c>
    </row>
    <row r="12" spans="1:6" x14ac:dyDescent="0.25">
      <c r="A12">
        <v>3486</v>
      </c>
      <c r="B12" t="s">
        <v>198</v>
      </c>
      <c r="C12" s="7" t="s">
        <v>199</v>
      </c>
      <c r="D12" t="s">
        <v>814</v>
      </c>
      <c r="E12" t="s">
        <v>815</v>
      </c>
      <c r="F12" t="s">
        <v>836</v>
      </c>
    </row>
    <row r="13" spans="1:6" x14ac:dyDescent="0.25">
      <c r="A13">
        <v>3342</v>
      </c>
      <c r="B13" t="s">
        <v>201</v>
      </c>
      <c r="C13" s="7" t="s">
        <v>202</v>
      </c>
      <c r="D13" t="s">
        <v>814</v>
      </c>
      <c r="E13" t="s">
        <v>815</v>
      </c>
      <c r="F13" t="s">
        <v>837</v>
      </c>
    </row>
    <row r="14" spans="1:6" x14ac:dyDescent="0.25">
      <c r="A14">
        <v>4060</v>
      </c>
      <c r="B14" t="s">
        <v>590</v>
      </c>
      <c r="C14" s="7" t="s">
        <v>591</v>
      </c>
      <c r="D14" t="s">
        <v>838</v>
      </c>
      <c r="E14" t="s">
        <v>823</v>
      </c>
      <c r="F14" t="s">
        <v>839</v>
      </c>
    </row>
    <row r="15" spans="1:6" x14ac:dyDescent="0.25">
      <c r="A15">
        <v>3824</v>
      </c>
      <c r="B15" t="s">
        <v>205</v>
      </c>
      <c r="C15" s="7" t="s">
        <v>206</v>
      </c>
      <c r="D15" t="s">
        <v>814</v>
      </c>
      <c r="E15" t="s">
        <v>815</v>
      </c>
      <c r="F15" t="s">
        <v>840</v>
      </c>
    </row>
    <row r="16" spans="1:6" x14ac:dyDescent="0.25">
      <c r="A16">
        <v>3958</v>
      </c>
      <c r="B16" t="s">
        <v>593</v>
      </c>
      <c r="C16" s="7" t="s">
        <v>594</v>
      </c>
      <c r="D16" t="s">
        <v>841</v>
      </c>
      <c r="E16" t="s">
        <v>823</v>
      </c>
      <c r="F16" t="s">
        <v>842</v>
      </c>
    </row>
    <row r="17" spans="1:6" x14ac:dyDescent="0.25">
      <c r="A17">
        <v>3882</v>
      </c>
      <c r="B17" t="s">
        <v>208</v>
      </c>
      <c r="C17" s="7" t="s">
        <v>209</v>
      </c>
      <c r="D17" t="s">
        <v>814</v>
      </c>
      <c r="E17" t="s">
        <v>815</v>
      </c>
      <c r="F17" t="s">
        <v>843</v>
      </c>
    </row>
    <row r="18" spans="1:6" x14ac:dyDescent="0.25">
      <c r="A18">
        <v>3570</v>
      </c>
      <c r="B18" t="s">
        <v>30</v>
      </c>
      <c r="C18" s="7" t="s">
        <v>31</v>
      </c>
      <c r="D18" t="s">
        <v>814</v>
      </c>
      <c r="E18" t="s">
        <v>815</v>
      </c>
      <c r="F18" t="s">
        <v>844</v>
      </c>
    </row>
    <row r="19" spans="1:6" x14ac:dyDescent="0.25">
      <c r="A19">
        <v>3257</v>
      </c>
      <c r="B19" t="s">
        <v>845</v>
      </c>
      <c r="C19" s="7" t="s">
        <v>846</v>
      </c>
      <c r="D19" t="s">
        <v>814</v>
      </c>
      <c r="E19" t="s">
        <v>815</v>
      </c>
      <c r="F19" t="s">
        <v>847</v>
      </c>
    </row>
    <row r="20" spans="1:6" x14ac:dyDescent="0.25">
      <c r="A20">
        <v>3672</v>
      </c>
      <c r="B20" t="s">
        <v>848</v>
      </c>
      <c r="C20" s="7" t="s">
        <v>35</v>
      </c>
      <c r="D20" t="s">
        <v>814</v>
      </c>
      <c r="E20" t="s">
        <v>815</v>
      </c>
      <c r="F20" t="s">
        <v>849</v>
      </c>
    </row>
    <row r="21" spans="1:6" x14ac:dyDescent="0.25">
      <c r="A21">
        <v>3535</v>
      </c>
      <c r="B21" t="s">
        <v>850</v>
      </c>
      <c r="C21" s="7" t="s">
        <v>851</v>
      </c>
      <c r="D21" t="s">
        <v>814</v>
      </c>
      <c r="E21" t="s">
        <v>815</v>
      </c>
      <c r="F21" t="s">
        <v>852</v>
      </c>
    </row>
    <row r="22" spans="1:6" x14ac:dyDescent="0.25">
      <c r="A22">
        <v>3881</v>
      </c>
      <c r="B22" t="s">
        <v>37</v>
      </c>
      <c r="C22" s="7" t="s">
        <v>38</v>
      </c>
      <c r="D22" t="s">
        <v>814</v>
      </c>
      <c r="E22" t="s">
        <v>815</v>
      </c>
      <c r="F22" t="s">
        <v>853</v>
      </c>
    </row>
    <row r="23" spans="1:6" x14ac:dyDescent="0.25">
      <c r="A23">
        <v>3861</v>
      </c>
      <c r="B23" t="s">
        <v>854</v>
      </c>
      <c r="C23" s="7" t="s">
        <v>855</v>
      </c>
      <c r="D23" t="s">
        <v>814</v>
      </c>
      <c r="E23" t="s">
        <v>815</v>
      </c>
      <c r="F23" t="s">
        <v>856</v>
      </c>
    </row>
    <row r="24" spans="1:6" x14ac:dyDescent="0.25">
      <c r="A24">
        <v>3188</v>
      </c>
      <c r="B24" t="s">
        <v>40</v>
      </c>
      <c r="C24" s="7" t="s">
        <v>42</v>
      </c>
      <c r="D24" t="s">
        <v>814</v>
      </c>
      <c r="E24" t="s">
        <v>815</v>
      </c>
      <c r="F24" t="s">
        <v>857</v>
      </c>
    </row>
    <row r="25" spans="1:6" x14ac:dyDescent="0.25">
      <c r="A25">
        <v>3478</v>
      </c>
      <c r="B25" t="s">
        <v>858</v>
      </c>
      <c r="C25" s="7" t="s">
        <v>859</v>
      </c>
      <c r="D25" t="s">
        <v>814</v>
      </c>
      <c r="E25" t="s">
        <v>815</v>
      </c>
      <c r="F25" t="s">
        <v>860</v>
      </c>
    </row>
    <row r="26" spans="1:6" x14ac:dyDescent="0.25">
      <c r="A26">
        <v>3352</v>
      </c>
      <c r="B26" t="s">
        <v>212</v>
      </c>
      <c r="C26" s="7" t="s">
        <v>213</v>
      </c>
      <c r="D26" t="s">
        <v>814</v>
      </c>
      <c r="E26" t="s">
        <v>815</v>
      </c>
      <c r="F26" t="s">
        <v>861</v>
      </c>
    </row>
    <row r="27" spans="1:6" x14ac:dyDescent="0.25">
      <c r="A27">
        <v>3559</v>
      </c>
      <c r="B27" t="s">
        <v>862</v>
      </c>
      <c r="C27" s="7" t="s">
        <v>863</v>
      </c>
      <c r="D27" t="s">
        <v>814</v>
      </c>
      <c r="E27" t="s">
        <v>815</v>
      </c>
      <c r="F27" t="s">
        <v>864</v>
      </c>
    </row>
    <row r="28" spans="1:6" x14ac:dyDescent="0.25">
      <c r="A28">
        <v>3630</v>
      </c>
      <c r="B28" t="s">
        <v>215</v>
      </c>
      <c r="C28" s="7" t="s">
        <v>216</v>
      </c>
      <c r="D28" t="s">
        <v>814</v>
      </c>
      <c r="E28" t="s">
        <v>815</v>
      </c>
      <c r="F28" t="s">
        <v>865</v>
      </c>
    </row>
    <row r="29" spans="1:6" x14ac:dyDescent="0.25">
      <c r="A29">
        <v>3945</v>
      </c>
      <c r="B29" t="s">
        <v>47</v>
      </c>
      <c r="C29" s="7" t="s">
        <v>48</v>
      </c>
      <c r="D29" t="s">
        <v>814</v>
      </c>
      <c r="E29" t="s">
        <v>815</v>
      </c>
      <c r="F29" t="s">
        <v>866</v>
      </c>
    </row>
    <row r="30" spans="1:6" x14ac:dyDescent="0.25">
      <c r="A30">
        <v>3960</v>
      </c>
      <c r="B30" t="s">
        <v>867</v>
      </c>
      <c r="C30" s="7" t="s">
        <v>868</v>
      </c>
      <c r="D30" t="s">
        <v>869</v>
      </c>
      <c r="E30" t="s">
        <v>823</v>
      </c>
      <c r="F30" t="s">
        <v>870</v>
      </c>
    </row>
    <row r="31" spans="1:6" x14ac:dyDescent="0.25">
      <c r="A31">
        <v>3337</v>
      </c>
      <c r="B31" t="s">
        <v>51</v>
      </c>
      <c r="C31" s="7" t="s">
        <v>52</v>
      </c>
      <c r="D31" t="s">
        <v>814</v>
      </c>
      <c r="E31" t="s">
        <v>815</v>
      </c>
      <c r="F31" t="s">
        <v>871</v>
      </c>
    </row>
    <row r="32" spans="1:6" x14ac:dyDescent="0.25">
      <c r="A32">
        <v>4064</v>
      </c>
      <c r="B32" t="s">
        <v>872</v>
      </c>
      <c r="C32" s="7" t="s">
        <v>873</v>
      </c>
      <c r="D32" t="s">
        <v>814</v>
      </c>
      <c r="E32" t="s">
        <v>815</v>
      </c>
      <c r="F32" t="s">
        <v>874</v>
      </c>
    </row>
    <row r="33" spans="1:6" x14ac:dyDescent="0.25">
      <c r="A33">
        <v>3534</v>
      </c>
      <c r="B33" t="s">
        <v>218</v>
      </c>
      <c r="C33" s="7" t="s">
        <v>219</v>
      </c>
      <c r="D33" t="s">
        <v>814</v>
      </c>
      <c r="E33" t="s">
        <v>815</v>
      </c>
      <c r="F33" t="s">
        <v>875</v>
      </c>
    </row>
    <row r="34" spans="1:6" x14ac:dyDescent="0.25">
      <c r="A34">
        <v>3604</v>
      </c>
      <c r="B34" t="s">
        <v>221</v>
      </c>
      <c r="C34" s="7" t="s">
        <v>222</v>
      </c>
      <c r="D34" t="s">
        <v>814</v>
      </c>
      <c r="E34" t="s">
        <v>815</v>
      </c>
      <c r="F34" t="s">
        <v>876</v>
      </c>
    </row>
    <row r="35" spans="1:6" x14ac:dyDescent="0.25">
      <c r="A35">
        <v>3693</v>
      </c>
      <c r="B35" t="s">
        <v>877</v>
      </c>
      <c r="C35" s="7" t="s">
        <v>878</v>
      </c>
      <c r="D35" t="s">
        <v>814</v>
      </c>
      <c r="E35" t="s">
        <v>815</v>
      </c>
      <c r="F35" t="s">
        <v>879</v>
      </c>
    </row>
    <row r="36" spans="1:6" x14ac:dyDescent="0.25">
      <c r="A36">
        <v>3433</v>
      </c>
      <c r="B36" t="s">
        <v>55</v>
      </c>
      <c r="C36" s="7" t="s">
        <v>56</v>
      </c>
      <c r="D36" t="s">
        <v>814</v>
      </c>
      <c r="E36" t="s">
        <v>815</v>
      </c>
      <c r="F36" t="s">
        <v>880</v>
      </c>
    </row>
    <row r="37" spans="1:6" x14ac:dyDescent="0.25">
      <c r="A37">
        <v>3638</v>
      </c>
      <c r="B37" t="s">
        <v>881</v>
      </c>
      <c r="C37" s="7" t="s">
        <v>882</v>
      </c>
      <c r="D37" t="s">
        <v>814</v>
      </c>
      <c r="E37" t="s">
        <v>815</v>
      </c>
      <c r="F37" t="s">
        <v>883</v>
      </c>
    </row>
    <row r="38" spans="1:6" x14ac:dyDescent="0.25">
      <c r="A38">
        <v>3714</v>
      </c>
      <c r="B38" t="s">
        <v>884</v>
      </c>
      <c r="C38" s="7" t="s">
        <v>885</v>
      </c>
      <c r="D38" t="s">
        <v>814</v>
      </c>
      <c r="E38" t="s">
        <v>815</v>
      </c>
      <c r="F38" t="s">
        <v>886</v>
      </c>
    </row>
    <row r="39" spans="1:6" x14ac:dyDescent="0.25">
      <c r="A39">
        <v>3359</v>
      </c>
      <c r="B39" t="s">
        <v>60</v>
      </c>
      <c r="C39" s="7" t="s">
        <v>61</v>
      </c>
      <c r="D39" t="s">
        <v>814</v>
      </c>
      <c r="E39" t="s">
        <v>815</v>
      </c>
      <c r="F39" t="s">
        <v>887</v>
      </c>
    </row>
    <row r="40" spans="1:6" x14ac:dyDescent="0.25">
      <c r="A40">
        <v>3378</v>
      </c>
      <c r="B40" t="s">
        <v>64</v>
      </c>
      <c r="C40" s="7" t="s">
        <v>65</v>
      </c>
      <c r="D40" t="s">
        <v>814</v>
      </c>
      <c r="E40" t="s">
        <v>815</v>
      </c>
      <c r="F40" t="s">
        <v>888</v>
      </c>
    </row>
    <row r="41" spans="1:6" x14ac:dyDescent="0.25">
      <c r="A41">
        <v>3660</v>
      </c>
      <c r="B41" t="s">
        <v>224</v>
      </c>
      <c r="C41" s="7" t="s">
        <v>225</v>
      </c>
      <c r="D41" t="s">
        <v>814</v>
      </c>
      <c r="E41" t="s">
        <v>815</v>
      </c>
      <c r="F41" t="s">
        <v>889</v>
      </c>
    </row>
    <row r="42" spans="1:6" x14ac:dyDescent="0.25">
      <c r="A42">
        <v>3646</v>
      </c>
      <c r="B42" t="s">
        <v>890</v>
      </c>
      <c r="C42" s="7" t="s">
        <v>891</v>
      </c>
      <c r="D42" t="s">
        <v>814</v>
      </c>
      <c r="E42" t="s">
        <v>815</v>
      </c>
      <c r="F42" t="s">
        <v>892</v>
      </c>
    </row>
    <row r="43" spans="1:6" x14ac:dyDescent="0.25">
      <c r="A43">
        <v>3678</v>
      </c>
      <c r="B43" t="s">
        <v>597</v>
      </c>
      <c r="C43" s="7" t="s">
        <v>598</v>
      </c>
      <c r="D43" t="s">
        <v>814</v>
      </c>
      <c r="E43" t="s">
        <v>815</v>
      </c>
      <c r="F43" t="s">
        <v>893</v>
      </c>
    </row>
    <row r="44" spans="1:6" x14ac:dyDescent="0.25">
      <c r="A44">
        <v>3946</v>
      </c>
      <c r="B44" t="s">
        <v>227</v>
      </c>
      <c r="C44" s="7" t="s">
        <v>228</v>
      </c>
      <c r="D44" t="s">
        <v>814</v>
      </c>
      <c r="E44" t="s">
        <v>815</v>
      </c>
      <c r="F44" t="s">
        <v>894</v>
      </c>
    </row>
    <row r="45" spans="1:6" x14ac:dyDescent="0.25">
      <c r="A45">
        <v>3577</v>
      </c>
      <c r="B45" t="s">
        <v>67</v>
      </c>
      <c r="C45" s="7" t="s">
        <v>68</v>
      </c>
      <c r="D45" t="s">
        <v>814</v>
      </c>
      <c r="E45" t="s">
        <v>815</v>
      </c>
      <c r="F45" t="s">
        <v>895</v>
      </c>
    </row>
    <row r="46" spans="1:6" x14ac:dyDescent="0.25">
      <c r="A46">
        <v>3461</v>
      </c>
      <c r="B46" t="s">
        <v>896</v>
      </c>
      <c r="C46" s="7" t="s">
        <v>897</v>
      </c>
      <c r="D46" t="s">
        <v>814</v>
      </c>
      <c r="E46" t="s">
        <v>815</v>
      </c>
      <c r="F46" t="s">
        <v>898</v>
      </c>
    </row>
    <row r="47" spans="1:6" x14ac:dyDescent="0.25">
      <c r="A47">
        <v>3932</v>
      </c>
      <c r="B47" t="s">
        <v>899</v>
      </c>
      <c r="C47" s="7" t="s">
        <v>900</v>
      </c>
      <c r="D47" t="s">
        <v>814</v>
      </c>
      <c r="E47" t="s">
        <v>815</v>
      </c>
      <c r="F47" t="s">
        <v>901</v>
      </c>
    </row>
    <row r="48" spans="1:6" x14ac:dyDescent="0.25">
      <c r="A48">
        <v>3932</v>
      </c>
      <c r="B48" t="s">
        <v>899</v>
      </c>
      <c r="C48" s="7" t="s">
        <v>900</v>
      </c>
      <c r="D48" t="s">
        <v>902</v>
      </c>
      <c r="E48" t="s">
        <v>815</v>
      </c>
      <c r="F48" t="s">
        <v>901</v>
      </c>
    </row>
    <row r="49" spans="1:6" x14ac:dyDescent="0.25">
      <c r="A49">
        <v>3414</v>
      </c>
      <c r="B49" t="s">
        <v>903</v>
      </c>
      <c r="C49" s="7" t="s">
        <v>904</v>
      </c>
      <c r="D49" t="s">
        <v>814</v>
      </c>
      <c r="E49" t="s">
        <v>815</v>
      </c>
      <c r="F49" t="s">
        <v>905</v>
      </c>
    </row>
    <row r="50" spans="1:6" x14ac:dyDescent="0.25">
      <c r="A50">
        <v>3439</v>
      </c>
      <c r="B50" t="s">
        <v>906</v>
      </c>
      <c r="C50" s="7" t="s">
        <v>907</v>
      </c>
      <c r="D50" t="s">
        <v>814</v>
      </c>
      <c r="E50" t="s">
        <v>815</v>
      </c>
      <c r="F50" t="s">
        <v>908</v>
      </c>
    </row>
    <row r="51" spans="1:6" x14ac:dyDescent="0.25">
      <c r="A51">
        <v>3759</v>
      </c>
      <c r="B51" t="s">
        <v>909</v>
      </c>
      <c r="C51" s="7" t="s">
        <v>910</v>
      </c>
      <c r="D51" t="s">
        <v>814</v>
      </c>
      <c r="E51" t="s">
        <v>815</v>
      </c>
      <c r="F51" t="s">
        <v>911</v>
      </c>
    </row>
    <row r="52" spans="1:6" x14ac:dyDescent="0.25">
      <c r="A52">
        <v>3992</v>
      </c>
      <c r="B52" t="s">
        <v>600</v>
      </c>
      <c r="C52" s="7" t="s">
        <v>601</v>
      </c>
      <c r="D52" t="s">
        <v>838</v>
      </c>
      <c r="E52" t="s">
        <v>823</v>
      </c>
      <c r="F52" t="s">
        <v>912</v>
      </c>
    </row>
    <row r="53" spans="1:6" x14ac:dyDescent="0.25">
      <c r="A53">
        <v>3787</v>
      </c>
      <c r="B53" t="s">
        <v>913</v>
      </c>
      <c r="C53" s="7" t="s">
        <v>914</v>
      </c>
      <c r="D53" t="s">
        <v>814</v>
      </c>
      <c r="E53" t="s">
        <v>815</v>
      </c>
      <c r="F53" t="s">
        <v>915</v>
      </c>
    </row>
    <row r="54" spans="1:6" x14ac:dyDescent="0.25">
      <c r="A54">
        <v>3782</v>
      </c>
      <c r="B54" t="s">
        <v>916</v>
      </c>
      <c r="C54" s="7" t="s">
        <v>917</v>
      </c>
      <c r="D54" t="s">
        <v>814</v>
      </c>
      <c r="E54" t="s">
        <v>815</v>
      </c>
      <c r="F54" t="s">
        <v>918</v>
      </c>
    </row>
    <row r="55" spans="1:6" x14ac:dyDescent="0.25">
      <c r="A55">
        <v>3801</v>
      </c>
      <c r="B55" t="s">
        <v>71</v>
      </c>
      <c r="C55" s="7" t="s">
        <v>72</v>
      </c>
      <c r="D55" t="s">
        <v>814</v>
      </c>
      <c r="E55" t="s">
        <v>815</v>
      </c>
      <c r="F55" t="s">
        <v>919</v>
      </c>
    </row>
    <row r="56" spans="1:6" x14ac:dyDescent="0.25">
      <c r="A56">
        <v>3722</v>
      </c>
      <c r="B56" t="s">
        <v>920</v>
      </c>
      <c r="C56" s="7" t="s">
        <v>921</v>
      </c>
      <c r="D56" t="s">
        <v>814</v>
      </c>
      <c r="E56" t="s">
        <v>815</v>
      </c>
      <c r="F56" t="s">
        <v>922</v>
      </c>
    </row>
    <row r="57" spans="1:6" x14ac:dyDescent="0.25">
      <c r="A57">
        <v>3664</v>
      </c>
      <c r="B57" t="s">
        <v>76</v>
      </c>
      <c r="C57" s="7" t="s">
        <v>77</v>
      </c>
      <c r="D57" t="s">
        <v>814</v>
      </c>
      <c r="E57" t="s">
        <v>815</v>
      </c>
      <c r="F57" t="s">
        <v>923</v>
      </c>
    </row>
    <row r="58" spans="1:6" x14ac:dyDescent="0.25">
      <c r="A58">
        <v>4033</v>
      </c>
      <c r="B58" t="s">
        <v>603</v>
      </c>
      <c r="C58" s="7" t="s">
        <v>604</v>
      </c>
      <c r="D58" t="s">
        <v>902</v>
      </c>
      <c r="E58" t="s">
        <v>815</v>
      </c>
      <c r="F58" t="s">
        <v>924</v>
      </c>
    </row>
    <row r="59" spans="1:6" x14ac:dyDescent="0.25">
      <c r="A59">
        <v>3349</v>
      </c>
      <c r="B59" t="s">
        <v>925</v>
      </c>
      <c r="C59" s="7" t="s">
        <v>926</v>
      </c>
      <c r="D59" t="s">
        <v>814</v>
      </c>
      <c r="E59" t="s">
        <v>815</v>
      </c>
      <c r="F59" t="s">
        <v>927</v>
      </c>
    </row>
    <row r="60" spans="1:6" x14ac:dyDescent="0.25">
      <c r="A60">
        <v>3522</v>
      </c>
      <c r="B60" t="s">
        <v>928</v>
      </c>
      <c r="C60" s="7" t="s">
        <v>929</v>
      </c>
      <c r="D60" t="s">
        <v>814</v>
      </c>
      <c r="E60" t="s">
        <v>815</v>
      </c>
      <c r="F60" t="s">
        <v>930</v>
      </c>
    </row>
    <row r="61" spans="1:6" x14ac:dyDescent="0.25">
      <c r="A61">
        <v>3719</v>
      </c>
      <c r="B61" t="s">
        <v>931</v>
      </c>
      <c r="C61" s="7" t="s">
        <v>932</v>
      </c>
      <c r="D61" t="s">
        <v>814</v>
      </c>
      <c r="E61" t="s">
        <v>815</v>
      </c>
      <c r="F61" t="s">
        <v>933</v>
      </c>
    </row>
    <row r="62" spans="1:6" x14ac:dyDescent="0.25">
      <c r="A62">
        <v>3805</v>
      </c>
      <c r="B62" t="s">
        <v>230</v>
      </c>
      <c r="C62" s="7" t="s">
        <v>231</v>
      </c>
      <c r="D62" t="s">
        <v>814</v>
      </c>
      <c r="E62" t="s">
        <v>815</v>
      </c>
      <c r="F62" t="s">
        <v>934</v>
      </c>
    </row>
    <row r="63" spans="1:6" x14ac:dyDescent="0.25">
      <c r="A63">
        <v>3797</v>
      </c>
      <c r="B63" t="s">
        <v>935</v>
      </c>
      <c r="C63" s="7" t="s">
        <v>936</v>
      </c>
      <c r="D63" t="s">
        <v>814</v>
      </c>
      <c r="E63" t="s">
        <v>815</v>
      </c>
      <c r="F63" t="s">
        <v>937</v>
      </c>
    </row>
    <row r="64" spans="1:6" x14ac:dyDescent="0.25">
      <c r="A64">
        <v>3674</v>
      </c>
      <c r="B64" t="s">
        <v>80</v>
      </c>
      <c r="C64" s="7" t="s">
        <v>81</v>
      </c>
      <c r="D64" t="s">
        <v>814</v>
      </c>
      <c r="E64" t="s">
        <v>815</v>
      </c>
      <c r="F64" t="s">
        <v>938</v>
      </c>
    </row>
    <row r="65" spans="1:6" x14ac:dyDescent="0.25">
      <c r="A65">
        <v>3455</v>
      </c>
      <c r="B65" t="s">
        <v>939</v>
      </c>
      <c r="C65" s="7" t="s">
        <v>940</v>
      </c>
      <c r="D65" t="s">
        <v>814</v>
      </c>
      <c r="E65" t="s">
        <v>815</v>
      </c>
      <c r="F65" t="s">
        <v>941</v>
      </c>
    </row>
    <row r="66" spans="1:6" x14ac:dyDescent="0.25">
      <c r="A66">
        <v>3518</v>
      </c>
      <c r="B66" t="s">
        <v>83</v>
      </c>
      <c r="C66" s="7" t="s">
        <v>84</v>
      </c>
      <c r="D66" t="s">
        <v>814</v>
      </c>
      <c r="E66" t="s">
        <v>815</v>
      </c>
      <c r="F66" t="s">
        <v>942</v>
      </c>
    </row>
    <row r="67" spans="1:6" x14ac:dyDescent="0.25">
      <c r="A67">
        <v>3826</v>
      </c>
      <c r="B67" t="s">
        <v>86</v>
      </c>
      <c r="C67" s="7" t="s">
        <v>87</v>
      </c>
      <c r="D67" t="s">
        <v>814</v>
      </c>
      <c r="E67" t="s">
        <v>815</v>
      </c>
      <c r="F67" t="s">
        <v>943</v>
      </c>
    </row>
    <row r="68" spans="1:6" x14ac:dyDescent="0.25">
      <c r="A68">
        <v>3892</v>
      </c>
      <c r="B68" t="s">
        <v>233</v>
      </c>
      <c r="C68" s="7" t="s">
        <v>234</v>
      </c>
      <c r="D68" t="s">
        <v>814</v>
      </c>
      <c r="E68" t="s">
        <v>815</v>
      </c>
      <c r="F68" t="s">
        <v>944</v>
      </c>
    </row>
    <row r="69" spans="1:6" x14ac:dyDescent="0.25">
      <c r="A69">
        <v>3923</v>
      </c>
      <c r="B69" t="s">
        <v>236</v>
      </c>
      <c r="C69" s="7" t="s">
        <v>237</v>
      </c>
      <c r="D69" t="s">
        <v>814</v>
      </c>
      <c r="E69" t="s">
        <v>815</v>
      </c>
      <c r="F69" t="s">
        <v>945</v>
      </c>
    </row>
    <row r="70" spans="1:6" x14ac:dyDescent="0.25">
      <c r="A70">
        <v>3635</v>
      </c>
      <c r="B70" t="s">
        <v>606</v>
      </c>
      <c r="C70" s="7" t="s">
        <v>607</v>
      </c>
      <c r="D70" t="s">
        <v>814</v>
      </c>
      <c r="E70" t="s">
        <v>815</v>
      </c>
      <c r="F70" t="s">
        <v>946</v>
      </c>
    </row>
    <row r="71" spans="1:6" x14ac:dyDescent="0.25">
      <c r="A71">
        <v>3859</v>
      </c>
      <c r="B71" t="s">
        <v>90</v>
      </c>
      <c r="C71" s="7" t="s">
        <v>91</v>
      </c>
      <c r="D71" t="s">
        <v>814</v>
      </c>
      <c r="E71" t="s">
        <v>815</v>
      </c>
      <c r="F71" t="s">
        <v>947</v>
      </c>
    </row>
    <row r="72" spans="1:6" x14ac:dyDescent="0.25">
      <c r="A72">
        <v>4053</v>
      </c>
      <c r="B72" t="s">
        <v>239</v>
      </c>
      <c r="C72" s="7" t="s">
        <v>240</v>
      </c>
      <c r="D72" t="s">
        <v>814</v>
      </c>
      <c r="E72" t="s">
        <v>815</v>
      </c>
      <c r="F72" t="s">
        <v>948</v>
      </c>
    </row>
    <row r="73" spans="1:6" x14ac:dyDescent="0.25">
      <c r="A73">
        <v>3592</v>
      </c>
      <c r="B73" t="s">
        <v>93</v>
      </c>
      <c r="C73" s="7" t="s">
        <v>94</v>
      </c>
      <c r="D73" t="s">
        <v>814</v>
      </c>
      <c r="E73" t="s">
        <v>815</v>
      </c>
      <c r="F73" t="s">
        <v>949</v>
      </c>
    </row>
    <row r="74" spans="1:6" x14ac:dyDescent="0.25">
      <c r="A74">
        <v>3350</v>
      </c>
      <c r="B74" t="s">
        <v>242</v>
      </c>
      <c r="C74" s="7" t="s">
        <v>243</v>
      </c>
      <c r="D74" t="s">
        <v>814</v>
      </c>
      <c r="E74" t="s">
        <v>815</v>
      </c>
      <c r="F74" t="s">
        <v>950</v>
      </c>
    </row>
    <row r="75" spans="1:6" x14ac:dyDescent="0.25">
      <c r="A75">
        <v>3601</v>
      </c>
      <c r="B75" t="s">
        <v>245</v>
      </c>
      <c r="C75" s="7" t="s">
        <v>246</v>
      </c>
      <c r="D75" t="s">
        <v>814</v>
      </c>
      <c r="E75" t="s">
        <v>815</v>
      </c>
      <c r="F75" t="s">
        <v>951</v>
      </c>
    </row>
    <row r="76" spans="1:6" x14ac:dyDescent="0.25">
      <c r="A76">
        <v>3967</v>
      </c>
      <c r="B76" t="s">
        <v>100</v>
      </c>
      <c r="C76" s="7" t="s">
        <v>103</v>
      </c>
      <c r="D76" t="s">
        <v>838</v>
      </c>
      <c r="E76" t="s">
        <v>823</v>
      </c>
      <c r="F76" t="s">
        <v>952</v>
      </c>
    </row>
    <row r="77" spans="1:6" x14ac:dyDescent="0.25">
      <c r="A77">
        <v>3609</v>
      </c>
      <c r="B77" t="s">
        <v>953</v>
      </c>
      <c r="C77" s="7" t="s">
        <v>954</v>
      </c>
      <c r="D77" t="s">
        <v>814</v>
      </c>
      <c r="E77" t="s">
        <v>815</v>
      </c>
      <c r="F77" t="s">
        <v>955</v>
      </c>
    </row>
    <row r="78" spans="1:6" x14ac:dyDescent="0.25">
      <c r="A78">
        <v>3867</v>
      </c>
      <c r="B78" t="s">
        <v>956</v>
      </c>
      <c r="C78" s="7" t="s">
        <v>957</v>
      </c>
      <c r="D78" t="s">
        <v>814</v>
      </c>
      <c r="E78" t="s">
        <v>815</v>
      </c>
      <c r="F78" t="s">
        <v>958</v>
      </c>
    </row>
    <row r="79" spans="1:6" x14ac:dyDescent="0.25">
      <c r="A79">
        <v>3440</v>
      </c>
      <c r="B79" t="s">
        <v>248</v>
      </c>
      <c r="C79" s="7" t="s">
        <v>249</v>
      </c>
      <c r="D79" t="s">
        <v>814</v>
      </c>
      <c r="E79" t="s">
        <v>815</v>
      </c>
      <c r="F79" t="s">
        <v>959</v>
      </c>
    </row>
    <row r="80" spans="1:6" x14ac:dyDescent="0.25">
      <c r="A80">
        <v>3737</v>
      </c>
      <c r="B80" t="s">
        <v>106</v>
      </c>
      <c r="C80" s="7" t="s">
        <v>107</v>
      </c>
      <c r="D80" t="s">
        <v>814</v>
      </c>
      <c r="E80" t="s">
        <v>815</v>
      </c>
      <c r="F80" t="s">
        <v>960</v>
      </c>
    </row>
    <row r="81" spans="1:6" x14ac:dyDescent="0.25">
      <c r="A81">
        <v>3441</v>
      </c>
      <c r="B81" t="s">
        <v>109</v>
      </c>
      <c r="C81" s="7" t="s">
        <v>110</v>
      </c>
      <c r="D81" t="s">
        <v>814</v>
      </c>
      <c r="E81" t="s">
        <v>815</v>
      </c>
      <c r="F81" t="s">
        <v>961</v>
      </c>
    </row>
    <row r="82" spans="1:6" x14ac:dyDescent="0.25">
      <c r="A82">
        <v>3443</v>
      </c>
      <c r="B82" t="s">
        <v>112</v>
      </c>
      <c r="C82" s="7" t="s">
        <v>113</v>
      </c>
      <c r="D82" t="s">
        <v>814</v>
      </c>
      <c r="E82" t="s">
        <v>815</v>
      </c>
      <c r="F82" t="s">
        <v>962</v>
      </c>
    </row>
    <row r="83" spans="1:6" x14ac:dyDescent="0.25">
      <c r="A83">
        <v>3991</v>
      </c>
      <c r="B83" t="s">
        <v>115</v>
      </c>
      <c r="C83" s="7" t="s">
        <v>116</v>
      </c>
      <c r="D83" t="s">
        <v>963</v>
      </c>
      <c r="E83" t="s">
        <v>823</v>
      </c>
      <c r="F83" t="s">
        <v>964</v>
      </c>
    </row>
    <row r="84" spans="1:6" x14ac:dyDescent="0.25">
      <c r="A84">
        <v>3875</v>
      </c>
      <c r="B84" t="s">
        <v>965</v>
      </c>
      <c r="C84" s="7" t="s">
        <v>966</v>
      </c>
      <c r="D84" t="s">
        <v>814</v>
      </c>
      <c r="E84" t="s">
        <v>815</v>
      </c>
      <c r="F84" t="s">
        <v>967</v>
      </c>
    </row>
    <row r="85" spans="1:6" x14ac:dyDescent="0.25">
      <c r="A85">
        <v>3353</v>
      </c>
      <c r="B85" t="s">
        <v>251</v>
      </c>
      <c r="C85" s="7" t="s">
        <v>252</v>
      </c>
      <c r="D85" t="s">
        <v>814</v>
      </c>
      <c r="E85" t="s">
        <v>815</v>
      </c>
      <c r="F85" t="s">
        <v>968</v>
      </c>
    </row>
    <row r="86" spans="1:6" x14ac:dyDescent="0.25">
      <c r="A86">
        <v>3886</v>
      </c>
      <c r="B86" t="s">
        <v>615</v>
      </c>
      <c r="C86" s="7" t="s">
        <v>616</v>
      </c>
      <c r="D86" t="s">
        <v>814</v>
      </c>
      <c r="E86" t="s">
        <v>815</v>
      </c>
      <c r="F86" t="s">
        <v>969</v>
      </c>
    </row>
    <row r="87" spans="1:6" x14ac:dyDescent="0.25">
      <c r="A87">
        <v>3351</v>
      </c>
      <c r="B87" t="s">
        <v>970</v>
      </c>
      <c r="C87" s="7" t="s">
        <v>971</v>
      </c>
      <c r="D87" t="s">
        <v>814</v>
      </c>
      <c r="E87" t="s">
        <v>815</v>
      </c>
      <c r="F87" t="s">
        <v>972</v>
      </c>
    </row>
    <row r="88" spans="1:6" x14ac:dyDescent="0.25">
      <c r="A88">
        <v>3371</v>
      </c>
      <c r="B88" t="s">
        <v>973</v>
      </c>
      <c r="C88" s="7" t="s">
        <v>974</v>
      </c>
      <c r="D88" t="s">
        <v>814</v>
      </c>
      <c r="E88" t="s">
        <v>815</v>
      </c>
      <c r="F88" t="s">
        <v>975</v>
      </c>
    </row>
    <row r="89" spans="1:6" x14ac:dyDescent="0.25">
      <c r="A89">
        <v>3420</v>
      </c>
      <c r="B89" t="s">
        <v>976</v>
      </c>
      <c r="C89" s="7" t="s">
        <v>977</v>
      </c>
      <c r="D89" t="s">
        <v>814</v>
      </c>
      <c r="E89" t="s">
        <v>815</v>
      </c>
      <c r="F89" t="s">
        <v>978</v>
      </c>
    </row>
    <row r="90" spans="1:6" x14ac:dyDescent="0.25">
      <c r="A90">
        <v>3370</v>
      </c>
      <c r="B90" t="s">
        <v>979</v>
      </c>
      <c r="C90" s="7" t="s">
        <v>980</v>
      </c>
      <c r="D90" t="s">
        <v>814</v>
      </c>
      <c r="E90" t="s">
        <v>815</v>
      </c>
      <c r="F90" t="s">
        <v>981</v>
      </c>
    </row>
    <row r="91" spans="1:6" x14ac:dyDescent="0.25">
      <c r="A91">
        <v>3616</v>
      </c>
      <c r="B91" t="s">
        <v>982</v>
      </c>
      <c r="C91" s="7" t="s">
        <v>983</v>
      </c>
      <c r="D91" t="s">
        <v>814</v>
      </c>
      <c r="E91" t="s">
        <v>815</v>
      </c>
      <c r="F91" t="s">
        <v>984</v>
      </c>
    </row>
    <row r="92" spans="1:6" x14ac:dyDescent="0.25">
      <c r="A92">
        <v>4031</v>
      </c>
      <c r="B92" t="s">
        <v>618</v>
      </c>
      <c r="C92" s="7" t="s">
        <v>619</v>
      </c>
      <c r="D92" t="s">
        <v>985</v>
      </c>
      <c r="E92" t="s">
        <v>823</v>
      </c>
      <c r="F92" t="s">
        <v>986</v>
      </c>
    </row>
    <row r="93" spans="1:6" x14ac:dyDescent="0.25">
      <c r="A93">
        <v>3894</v>
      </c>
      <c r="B93" t="s">
        <v>119</v>
      </c>
      <c r="C93" s="7" t="s">
        <v>120</v>
      </c>
      <c r="D93" t="s">
        <v>814</v>
      </c>
      <c r="E93" t="s">
        <v>815</v>
      </c>
      <c r="F93" t="s">
        <v>987</v>
      </c>
    </row>
    <row r="94" spans="1:6" x14ac:dyDescent="0.25">
      <c r="A94">
        <v>3330</v>
      </c>
      <c r="B94" t="s">
        <v>123</v>
      </c>
      <c r="C94" s="7" t="s">
        <v>124</v>
      </c>
      <c r="D94" t="s">
        <v>814</v>
      </c>
      <c r="E94" t="s">
        <v>815</v>
      </c>
      <c r="F94" t="s">
        <v>988</v>
      </c>
    </row>
    <row r="95" spans="1:6" x14ac:dyDescent="0.25">
      <c r="A95">
        <v>4010</v>
      </c>
      <c r="B95" t="s">
        <v>989</v>
      </c>
      <c r="C95" s="7" t="s">
        <v>990</v>
      </c>
      <c r="D95" t="s">
        <v>985</v>
      </c>
      <c r="E95" t="s">
        <v>823</v>
      </c>
      <c r="F95" t="s">
        <v>991</v>
      </c>
    </row>
    <row r="96" spans="1:6" x14ac:dyDescent="0.25">
      <c r="A96">
        <v>3921</v>
      </c>
      <c r="B96" t="s">
        <v>254</v>
      </c>
      <c r="C96" s="7" t="s">
        <v>255</v>
      </c>
      <c r="D96" t="s">
        <v>814</v>
      </c>
      <c r="E96" t="s">
        <v>815</v>
      </c>
      <c r="F96" t="s">
        <v>992</v>
      </c>
    </row>
    <row r="97" spans="1:6" x14ac:dyDescent="0.25">
      <c r="A97">
        <v>3569</v>
      </c>
      <c r="B97" t="s">
        <v>257</v>
      </c>
      <c r="C97" s="7" t="s">
        <v>258</v>
      </c>
      <c r="D97" t="s">
        <v>814</v>
      </c>
      <c r="E97" t="s">
        <v>815</v>
      </c>
      <c r="F97" t="s">
        <v>993</v>
      </c>
    </row>
    <row r="98" spans="1:6" x14ac:dyDescent="0.25">
      <c r="A98">
        <v>3409</v>
      </c>
      <c r="B98" t="s">
        <v>994</v>
      </c>
      <c r="C98" s="7" t="s">
        <v>995</v>
      </c>
      <c r="D98" t="s">
        <v>814</v>
      </c>
      <c r="E98" t="s">
        <v>815</v>
      </c>
      <c r="F98" t="s">
        <v>996</v>
      </c>
    </row>
    <row r="99" spans="1:6" x14ac:dyDescent="0.25">
      <c r="A99">
        <v>3931</v>
      </c>
      <c r="B99" t="s">
        <v>260</v>
      </c>
      <c r="C99" s="7" t="s">
        <v>261</v>
      </c>
      <c r="D99" t="s">
        <v>814</v>
      </c>
      <c r="E99" t="s">
        <v>815</v>
      </c>
      <c r="F99" t="s">
        <v>997</v>
      </c>
    </row>
    <row r="100" spans="1:6" x14ac:dyDescent="0.25">
      <c r="A100">
        <v>3784</v>
      </c>
      <c r="B100" t="s">
        <v>998</v>
      </c>
      <c r="C100" s="7" t="s">
        <v>999</v>
      </c>
      <c r="D100" t="s">
        <v>814</v>
      </c>
      <c r="E100" t="s">
        <v>815</v>
      </c>
      <c r="F100" t="s">
        <v>1000</v>
      </c>
    </row>
    <row r="101" spans="1:6" x14ac:dyDescent="0.25">
      <c r="A101">
        <v>3431</v>
      </c>
      <c r="B101" t="s">
        <v>126</v>
      </c>
      <c r="C101" s="7" t="s">
        <v>127</v>
      </c>
      <c r="D101" t="s">
        <v>814</v>
      </c>
      <c r="E101" t="s">
        <v>815</v>
      </c>
      <c r="F101" t="s">
        <v>1001</v>
      </c>
    </row>
    <row r="102" spans="1:6" x14ac:dyDescent="0.25">
      <c r="A102">
        <v>4027</v>
      </c>
      <c r="B102" t="s">
        <v>129</v>
      </c>
      <c r="C102" s="7" t="s">
        <v>130</v>
      </c>
      <c r="D102" t="s">
        <v>814</v>
      </c>
      <c r="E102" t="s">
        <v>815</v>
      </c>
      <c r="F102" t="s">
        <v>1002</v>
      </c>
    </row>
    <row r="103" spans="1:6" x14ac:dyDescent="0.25">
      <c r="A103">
        <v>4069</v>
      </c>
      <c r="B103" t="s">
        <v>132</v>
      </c>
      <c r="C103" s="7" t="s">
        <v>133</v>
      </c>
      <c r="D103" t="s">
        <v>902</v>
      </c>
      <c r="E103" t="s">
        <v>815</v>
      </c>
      <c r="F103" t="s">
        <v>1003</v>
      </c>
    </row>
    <row r="104" spans="1:6" x14ac:dyDescent="0.25">
      <c r="A104">
        <v>3613</v>
      </c>
      <c r="B104" t="s">
        <v>263</v>
      </c>
      <c r="C104" s="7" t="s">
        <v>264</v>
      </c>
      <c r="D104" t="s">
        <v>814</v>
      </c>
      <c r="E104" t="s">
        <v>815</v>
      </c>
      <c r="F104" t="s">
        <v>1004</v>
      </c>
    </row>
    <row r="105" spans="1:6" x14ac:dyDescent="0.25">
      <c r="A105">
        <v>3644</v>
      </c>
      <c r="B105" t="s">
        <v>1005</v>
      </c>
      <c r="C105" s="7" t="s">
        <v>1006</v>
      </c>
      <c r="D105" t="s">
        <v>814</v>
      </c>
      <c r="E105" t="s">
        <v>815</v>
      </c>
      <c r="F105" t="s">
        <v>1007</v>
      </c>
    </row>
    <row r="106" spans="1:6" x14ac:dyDescent="0.25">
      <c r="A106">
        <v>3800</v>
      </c>
      <c r="B106" t="s">
        <v>266</v>
      </c>
      <c r="C106" s="7" t="s">
        <v>267</v>
      </c>
      <c r="D106" t="s">
        <v>814</v>
      </c>
      <c r="E106" t="s">
        <v>815</v>
      </c>
      <c r="F106" t="s">
        <v>1008</v>
      </c>
    </row>
    <row r="107" spans="1:6" x14ac:dyDescent="0.25">
      <c r="A107">
        <v>3574</v>
      </c>
      <c r="B107" t="s">
        <v>269</v>
      </c>
      <c r="C107" s="7" t="s">
        <v>270</v>
      </c>
      <c r="D107" t="s">
        <v>814</v>
      </c>
      <c r="E107" t="s">
        <v>815</v>
      </c>
      <c r="F107" t="s">
        <v>1009</v>
      </c>
    </row>
    <row r="108" spans="1:6" x14ac:dyDescent="0.25">
      <c r="A108">
        <v>3490</v>
      </c>
      <c r="B108" t="s">
        <v>1010</v>
      </c>
      <c r="C108" s="7" t="s">
        <v>1011</v>
      </c>
      <c r="D108" t="s">
        <v>814</v>
      </c>
      <c r="E108" t="s">
        <v>815</v>
      </c>
      <c r="F108" t="s">
        <v>1012</v>
      </c>
    </row>
    <row r="109" spans="1:6" x14ac:dyDescent="0.25">
      <c r="A109">
        <v>3642</v>
      </c>
      <c r="B109" t="s">
        <v>272</v>
      </c>
      <c r="C109" s="7" t="s">
        <v>273</v>
      </c>
      <c r="D109" t="s">
        <v>814</v>
      </c>
      <c r="E109" t="s">
        <v>815</v>
      </c>
      <c r="F109" t="s">
        <v>1013</v>
      </c>
    </row>
    <row r="110" spans="1:6" x14ac:dyDescent="0.25">
      <c r="A110">
        <v>3553</v>
      </c>
      <c r="B110" t="s">
        <v>137</v>
      </c>
      <c r="C110" s="7" t="s">
        <v>138</v>
      </c>
      <c r="D110" t="s">
        <v>814</v>
      </c>
      <c r="E110" t="s">
        <v>815</v>
      </c>
      <c r="F110" t="s">
        <v>1014</v>
      </c>
    </row>
    <row r="111" spans="1:6" x14ac:dyDescent="0.25">
      <c r="A111">
        <v>3716</v>
      </c>
      <c r="B111" t="s">
        <v>1015</v>
      </c>
      <c r="C111" s="7" t="s">
        <v>1016</v>
      </c>
      <c r="D111" t="s">
        <v>814</v>
      </c>
      <c r="E111" t="s">
        <v>815</v>
      </c>
      <c r="F111" t="s">
        <v>1017</v>
      </c>
    </row>
    <row r="112" spans="1:6" x14ac:dyDescent="0.25">
      <c r="A112">
        <v>3502</v>
      </c>
      <c r="B112" t="s">
        <v>275</v>
      </c>
      <c r="C112" s="7" t="s">
        <v>276</v>
      </c>
      <c r="D112" t="s">
        <v>814</v>
      </c>
      <c r="E112" t="s">
        <v>815</v>
      </c>
      <c r="F112" t="s">
        <v>1018</v>
      </c>
    </row>
    <row r="113" spans="1:6" x14ac:dyDescent="0.25">
      <c r="A113">
        <v>3347</v>
      </c>
      <c r="B113" t="s">
        <v>1019</v>
      </c>
      <c r="C113" s="7" t="s">
        <v>1020</v>
      </c>
      <c r="D113" t="s">
        <v>814</v>
      </c>
      <c r="E113" t="s">
        <v>815</v>
      </c>
      <c r="F113" t="s">
        <v>1021</v>
      </c>
    </row>
    <row r="114" spans="1:6" x14ac:dyDescent="0.25">
      <c r="A114">
        <v>4068</v>
      </c>
      <c r="B114" t="s">
        <v>140</v>
      </c>
      <c r="C114" s="7" t="s">
        <v>141</v>
      </c>
      <c r="D114" t="s">
        <v>902</v>
      </c>
      <c r="E114" t="s">
        <v>815</v>
      </c>
      <c r="F114" t="s">
        <v>1022</v>
      </c>
    </row>
    <row r="115" spans="1:6" x14ac:dyDescent="0.25">
      <c r="A115">
        <v>3412</v>
      </c>
      <c r="B115" t="s">
        <v>1023</v>
      </c>
      <c r="C115" s="7" t="s">
        <v>1024</v>
      </c>
      <c r="D115" t="s">
        <v>814</v>
      </c>
      <c r="E115" t="s">
        <v>815</v>
      </c>
      <c r="F115" t="s">
        <v>1025</v>
      </c>
    </row>
    <row r="116" spans="1:6" x14ac:dyDescent="0.25">
      <c r="A116">
        <v>3332</v>
      </c>
      <c r="B116" t="s">
        <v>1026</v>
      </c>
      <c r="C116" s="7" t="s">
        <v>1027</v>
      </c>
      <c r="D116" t="s">
        <v>814</v>
      </c>
      <c r="E116" t="s">
        <v>815</v>
      </c>
      <c r="F116" t="s">
        <v>1028</v>
      </c>
    </row>
    <row r="117" spans="1:6" x14ac:dyDescent="0.25">
      <c r="A117">
        <v>3773</v>
      </c>
      <c r="B117" t="s">
        <v>278</v>
      </c>
      <c r="C117" s="7" t="s">
        <v>279</v>
      </c>
      <c r="D117" t="s">
        <v>814</v>
      </c>
      <c r="E117" t="s">
        <v>815</v>
      </c>
      <c r="F117" t="s">
        <v>1029</v>
      </c>
    </row>
    <row r="118" spans="1:6" x14ac:dyDescent="0.25">
      <c r="A118">
        <v>3372</v>
      </c>
      <c r="B118" t="s">
        <v>282</v>
      </c>
      <c r="C118" s="7" t="s">
        <v>283</v>
      </c>
      <c r="D118" t="s">
        <v>814</v>
      </c>
      <c r="E118" t="s">
        <v>815</v>
      </c>
      <c r="F118" t="s">
        <v>1030</v>
      </c>
    </row>
    <row r="119" spans="1:6" x14ac:dyDescent="0.25">
      <c r="A119">
        <v>3523</v>
      </c>
      <c r="B119" t="s">
        <v>1031</v>
      </c>
      <c r="C119" s="7" t="s">
        <v>1032</v>
      </c>
      <c r="D119" t="s">
        <v>814</v>
      </c>
      <c r="E119" t="s">
        <v>815</v>
      </c>
      <c r="F119" t="s">
        <v>1033</v>
      </c>
    </row>
    <row r="120" spans="1:6" x14ac:dyDescent="0.25">
      <c r="A120">
        <v>3453</v>
      </c>
      <c r="B120" t="s">
        <v>1034</v>
      </c>
      <c r="C120" s="7" t="s">
        <v>1035</v>
      </c>
      <c r="D120" t="s">
        <v>814</v>
      </c>
      <c r="E120" t="s">
        <v>815</v>
      </c>
      <c r="F120" t="s">
        <v>1036</v>
      </c>
    </row>
    <row r="121" spans="1:6" x14ac:dyDescent="0.25">
      <c r="A121">
        <v>3643</v>
      </c>
      <c r="B121" t="s">
        <v>1037</v>
      </c>
      <c r="C121" s="7" t="s">
        <v>1038</v>
      </c>
      <c r="D121" t="s">
        <v>814</v>
      </c>
      <c r="E121" t="s">
        <v>815</v>
      </c>
      <c r="F121" t="s">
        <v>1039</v>
      </c>
    </row>
    <row r="122" spans="1:6" x14ac:dyDescent="0.25">
      <c r="A122">
        <v>3955</v>
      </c>
      <c r="B122" t="s">
        <v>625</v>
      </c>
      <c r="C122" s="7" t="s">
        <v>626</v>
      </c>
      <c r="D122" t="s">
        <v>1040</v>
      </c>
      <c r="E122" t="s">
        <v>823</v>
      </c>
      <c r="F122" t="s">
        <v>1041</v>
      </c>
    </row>
    <row r="123" spans="1:6" x14ac:dyDescent="0.25">
      <c r="A123">
        <v>3954</v>
      </c>
      <c r="B123" t="s">
        <v>1042</v>
      </c>
      <c r="C123" s="7" t="s">
        <v>1043</v>
      </c>
      <c r="D123" t="s">
        <v>838</v>
      </c>
      <c r="E123" t="s">
        <v>823</v>
      </c>
      <c r="F123" t="s">
        <v>1044</v>
      </c>
    </row>
    <row r="124" spans="1:6" x14ac:dyDescent="0.25">
      <c r="A124">
        <v>4054</v>
      </c>
      <c r="B124" t="s">
        <v>629</v>
      </c>
      <c r="C124" s="7" t="s">
        <v>630</v>
      </c>
      <c r="D124" t="s">
        <v>838</v>
      </c>
      <c r="E124" t="s">
        <v>823</v>
      </c>
      <c r="F124" t="s">
        <v>1045</v>
      </c>
    </row>
    <row r="125" spans="1:6" x14ac:dyDescent="0.25">
      <c r="A125">
        <v>3896</v>
      </c>
      <c r="B125" t="s">
        <v>285</v>
      </c>
      <c r="C125" s="7" t="s">
        <v>286</v>
      </c>
      <c r="D125" t="s">
        <v>814</v>
      </c>
      <c r="E125" t="s">
        <v>815</v>
      </c>
      <c r="F125" t="s">
        <v>1046</v>
      </c>
    </row>
    <row r="126" spans="1:6" x14ac:dyDescent="0.25">
      <c r="A126">
        <v>3346</v>
      </c>
      <c r="B126" t="s">
        <v>1047</v>
      </c>
      <c r="C126" s="7" t="s">
        <v>1048</v>
      </c>
      <c r="D126" t="s">
        <v>814</v>
      </c>
      <c r="E126" t="s">
        <v>815</v>
      </c>
      <c r="F126" t="s">
        <v>1049</v>
      </c>
    </row>
    <row r="127" spans="1:6" x14ac:dyDescent="0.25">
      <c r="A127">
        <v>3822</v>
      </c>
      <c r="B127" t="s">
        <v>1050</v>
      </c>
      <c r="C127" s="7" t="s">
        <v>1051</v>
      </c>
      <c r="D127" t="s">
        <v>814</v>
      </c>
      <c r="E127" t="s">
        <v>815</v>
      </c>
      <c r="F127" t="s">
        <v>1052</v>
      </c>
    </row>
    <row r="128" spans="1:6" x14ac:dyDescent="0.25">
      <c r="A128">
        <v>4098</v>
      </c>
      <c r="B128" t="s">
        <v>669</v>
      </c>
      <c r="C128" s="7" t="s">
        <v>1053</v>
      </c>
      <c r="D128" t="s">
        <v>838</v>
      </c>
      <c r="E128" t="s">
        <v>823</v>
      </c>
      <c r="F128" t="s">
        <v>1054</v>
      </c>
    </row>
    <row r="129" spans="1:6" x14ac:dyDescent="0.25">
      <c r="A129">
        <v>4099</v>
      </c>
      <c r="B129" t="s">
        <v>801</v>
      </c>
      <c r="C129" s="7" t="s">
        <v>636</v>
      </c>
      <c r="D129" t="s">
        <v>814</v>
      </c>
      <c r="E129" t="s">
        <v>815</v>
      </c>
      <c r="F129" t="s">
        <v>1055</v>
      </c>
    </row>
    <row r="130" spans="1:6" x14ac:dyDescent="0.25">
      <c r="A130">
        <v>3904</v>
      </c>
      <c r="B130" t="s">
        <v>1056</v>
      </c>
      <c r="C130" s="7" t="s">
        <v>1057</v>
      </c>
      <c r="D130" t="s">
        <v>814</v>
      </c>
      <c r="E130" t="s">
        <v>815</v>
      </c>
      <c r="F130" t="s">
        <v>1058</v>
      </c>
    </row>
    <row r="131" spans="1:6" x14ac:dyDescent="0.25">
      <c r="A131">
        <v>3509</v>
      </c>
      <c r="B131" t="s">
        <v>1059</v>
      </c>
      <c r="C131" s="7" t="s">
        <v>1060</v>
      </c>
      <c r="D131" t="s">
        <v>814</v>
      </c>
      <c r="E131" t="s">
        <v>815</v>
      </c>
      <c r="F131" t="s">
        <v>1061</v>
      </c>
    </row>
    <row r="132" spans="1:6" x14ac:dyDescent="0.25">
      <c r="A132">
        <v>3970</v>
      </c>
      <c r="B132" t="s">
        <v>1062</v>
      </c>
      <c r="C132" s="7" t="s">
        <v>1063</v>
      </c>
      <c r="D132" t="s">
        <v>1040</v>
      </c>
      <c r="E132" t="s">
        <v>823</v>
      </c>
      <c r="F132" t="s">
        <v>1064</v>
      </c>
    </row>
    <row r="133" spans="1:6" x14ac:dyDescent="0.25">
      <c r="A133">
        <v>3438</v>
      </c>
      <c r="B133" t="s">
        <v>1065</v>
      </c>
      <c r="C133" s="7" t="s">
        <v>1066</v>
      </c>
      <c r="D133" t="s">
        <v>814</v>
      </c>
      <c r="E133" t="s">
        <v>815</v>
      </c>
      <c r="F133" t="s">
        <v>1067</v>
      </c>
    </row>
    <row r="134" spans="1:6" x14ac:dyDescent="0.25">
      <c r="A134">
        <v>3972</v>
      </c>
      <c r="B134" t="s">
        <v>638</v>
      </c>
      <c r="C134" s="7" t="s">
        <v>639</v>
      </c>
      <c r="D134" t="s">
        <v>838</v>
      </c>
      <c r="E134" t="s">
        <v>823</v>
      </c>
      <c r="F134" t="s">
        <v>1068</v>
      </c>
    </row>
    <row r="135" spans="1:6" x14ac:dyDescent="0.25">
      <c r="A135">
        <v>3519</v>
      </c>
      <c r="B135" t="s">
        <v>1069</v>
      </c>
      <c r="C135" s="7" t="s">
        <v>1070</v>
      </c>
      <c r="D135" t="s">
        <v>814</v>
      </c>
      <c r="E135" t="s">
        <v>815</v>
      </c>
      <c r="F135" t="s">
        <v>1071</v>
      </c>
    </row>
    <row r="136" spans="1:6" x14ac:dyDescent="0.25">
      <c r="A136">
        <v>3357</v>
      </c>
      <c r="B136" t="s">
        <v>289</v>
      </c>
      <c r="C136" s="7" t="s">
        <v>290</v>
      </c>
      <c r="D136" t="s">
        <v>814</v>
      </c>
      <c r="E136" t="s">
        <v>815</v>
      </c>
      <c r="F136" t="s">
        <v>1072</v>
      </c>
    </row>
    <row r="137" spans="1:6" x14ac:dyDescent="0.25">
      <c r="A137">
        <v>3673</v>
      </c>
      <c r="B137" t="s">
        <v>293</v>
      </c>
      <c r="C137" s="7" t="s">
        <v>294</v>
      </c>
      <c r="D137" t="s">
        <v>814</v>
      </c>
      <c r="E137" t="s">
        <v>815</v>
      </c>
      <c r="F137" t="s">
        <v>1073</v>
      </c>
    </row>
    <row r="138" spans="1:6" x14ac:dyDescent="0.25">
      <c r="A138">
        <v>3456</v>
      </c>
      <c r="B138" t="s">
        <v>296</v>
      </c>
      <c r="C138" s="7" t="s">
        <v>297</v>
      </c>
      <c r="D138" t="s">
        <v>814</v>
      </c>
      <c r="E138" t="s">
        <v>815</v>
      </c>
      <c r="F138" t="s">
        <v>1074</v>
      </c>
    </row>
    <row r="139" spans="1:6" x14ac:dyDescent="0.25">
      <c r="A139">
        <v>3339</v>
      </c>
      <c r="B139" t="s">
        <v>1075</v>
      </c>
      <c r="C139" s="7" t="s">
        <v>1076</v>
      </c>
      <c r="D139" t="s">
        <v>814</v>
      </c>
      <c r="E139" t="s">
        <v>815</v>
      </c>
      <c r="F139" t="s">
        <v>1077</v>
      </c>
    </row>
    <row r="140" spans="1:6" x14ac:dyDescent="0.25">
      <c r="A140">
        <v>3912</v>
      </c>
      <c r="B140" t="s">
        <v>143</v>
      </c>
      <c r="C140" s="7" t="s">
        <v>144</v>
      </c>
      <c r="D140" t="s">
        <v>814</v>
      </c>
      <c r="E140" t="s">
        <v>815</v>
      </c>
      <c r="F140" t="s">
        <v>1078</v>
      </c>
    </row>
    <row r="141" spans="1:6" x14ac:dyDescent="0.25">
      <c r="A141">
        <v>3394</v>
      </c>
      <c r="B141" t="s">
        <v>1079</v>
      </c>
      <c r="C141" s="7" t="s">
        <v>1080</v>
      </c>
      <c r="D141" t="s">
        <v>814</v>
      </c>
      <c r="E141" t="s">
        <v>815</v>
      </c>
      <c r="F141" t="s">
        <v>1081</v>
      </c>
    </row>
    <row r="142" spans="1:6" x14ac:dyDescent="0.25">
      <c r="A142">
        <v>3996</v>
      </c>
      <c r="B142" t="s">
        <v>299</v>
      </c>
      <c r="C142" s="7" t="s">
        <v>300</v>
      </c>
      <c r="D142" t="s">
        <v>814</v>
      </c>
      <c r="E142" t="s">
        <v>815</v>
      </c>
      <c r="F142" t="s">
        <v>1082</v>
      </c>
    </row>
    <row r="143" spans="1:6" x14ac:dyDescent="0.25">
      <c r="A143">
        <v>4055</v>
      </c>
      <c r="B143" t="s">
        <v>641</v>
      </c>
      <c r="C143" s="7" t="s">
        <v>642</v>
      </c>
      <c r="D143" t="s">
        <v>838</v>
      </c>
      <c r="E143" t="s">
        <v>823</v>
      </c>
      <c r="F143" t="s">
        <v>1083</v>
      </c>
    </row>
    <row r="144" spans="1:6" x14ac:dyDescent="0.25">
      <c r="A144">
        <v>3479</v>
      </c>
      <c r="B144" t="s">
        <v>1084</v>
      </c>
      <c r="C144" s="7" t="s">
        <v>1085</v>
      </c>
      <c r="D144" t="s">
        <v>814</v>
      </c>
      <c r="E144" t="s">
        <v>815</v>
      </c>
      <c r="F144" t="s">
        <v>1086</v>
      </c>
    </row>
    <row r="145" spans="1:6" x14ac:dyDescent="0.25">
      <c r="A145">
        <v>3705</v>
      </c>
      <c r="B145" t="s">
        <v>302</v>
      </c>
      <c r="C145" s="7" t="s">
        <v>303</v>
      </c>
      <c r="D145" t="s">
        <v>814</v>
      </c>
      <c r="E145" t="s">
        <v>815</v>
      </c>
      <c r="F145" t="s">
        <v>1087</v>
      </c>
    </row>
    <row r="146" spans="1:6" x14ac:dyDescent="0.25">
      <c r="A146">
        <v>3986</v>
      </c>
      <c r="B146" t="s">
        <v>644</v>
      </c>
      <c r="C146" s="7" t="s">
        <v>645</v>
      </c>
      <c r="D146" t="s">
        <v>838</v>
      </c>
      <c r="E146" t="s">
        <v>823</v>
      </c>
      <c r="F146" t="s">
        <v>1088</v>
      </c>
    </row>
    <row r="147" spans="1:6" x14ac:dyDescent="0.25">
      <c r="A147">
        <v>3598</v>
      </c>
      <c r="B147" t="s">
        <v>802</v>
      </c>
      <c r="C147" s="7" t="s">
        <v>147</v>
      </c>
      <c r="D147" t="s">
        <v>814</v>
      </c>
      <c r="E147" t="s">
        <v>815</v>
      </c>
      <c r="F147" t="s">
        <v>1089</v>
      </c>
    </row>
    <row r="148" spans="1:6" x14ac:dyDescent="0.25">
      <c r="A148">
        <v>3712</v>
      </c>
      <c r="B148" t="s">
        <v>150</v>
      </c>
      <c r="C148" s="7" t="s">
        <v>151</v>
      </c>
      <c r="D148" t="s">
        <v>814</v>
      </c>
      <c r="E148" t="s">
        <v>815</v>
      </c>
      <c r="F148" t="s">
        <v>1090</v>
      </c>
    </row>
    <row r="149" spans="1:6" x14ac:dyDescent="0.25">
      <c r="A149">
        <v>3651</v>
      </c>
      <c r="B149" t="s">
        <v>153</v>
      </c>
      <c r="C149" s="7" t="s">
        <v>154</v>
      </c>
      <c r="D149" t="s">
        <v>814</v>
      </c>
      <c r="E149" t="s">
        <v>815</v>
      </c>
      <c r="F149" t="s">
        <v>1091</v>
      </c>
    </row>
    <row r="150" spans="1:6" x14ac:dyDescent="0.25">
      <c r="A150">
        <v>3713</v>
      </c>
      <c r="B150" t="s">
        <v>1092</v>
      </c>
      <c r="C150" s="7" t="s">
        <v>1093</v>
      </c>
      <c r="D150" t="s">
        <v>814</v>
      </c>
      <c r="E150" t="s">
        <v>815</v>
      </c>
      <c r="F150" t="s">
        <v>1094</v>
      </c>
    </row>
    <row r="151" spans="1:6" x14ac:dyDescent="0.25">
      <c r="A151">
        <v>3531</v>
      </c>
      <c r="B151" t="s">
        <v>1095</v>
      </c>
      <c r="C151" s="7" t="s">
        <v>1096</v>
      </c>
      <c r="D151" t="s">
        <v>814</v>
      </c>
      <c r="E151" t="s">
        <v>815</v>
      </c>
      <c r="F151" t="s">
        <v>1097</v>
      </c>
    </row>
    <row r="152" spans="1:6" x14ac:dyDescent="0.25">
      <c r="A152">
        <v>3997</v>
      </c>
      <c r="B152" t="s">
        <v>305</v>
      </c>
      <c r="C152" s="7" t="s">
        <v>306</v>
      </c>
      <c r="D152" t="s">
        <v>814</v>
      </c>
      <c r="E152" t="s">
        <v>815</v>
      </c>
      <c r="F152" t="s">
        <v>1098</v>
      </c>
    </row>
    <row r="153" spans="1:6" x14ac:dyDescent="0.25">
      <c r="A153">
        <v>3563</v>
      </c>
      <c r="B153" t="s">
        <v>1099</v>
      </c>
      <c r="C153" s="7" t="s">
        <v>1100</v>
      </c>
      <c r="D153" t="s">
        <v>814</v>
      </c>
      <c r="E153" t="s">
        <v>815</v>
      </c>
      <c r="F153" t="s">
        <v>1101</v>
      </c>
    </row>
    <row r="154" spans="1:6" x14ac:dyDescent="0.25">
      <c r="A154">
        <v>3653</v>
      </c>
      <c r="B154" t="s">
        <v>1102</v>
      </c>
      <c r="C154" s="7" t="s">
        <v>1103</v>
      </c>
      <c r="D154" t="s">
        <v>814</v>
      </c>
      <c r="E154" t="s">
        <v>815</v>
      </c>
      <c r="F154" t="s">
        <v>1104</v>
      </c>
    </row>
    <row r="155" spans="1:6" x14ac:dyDescent="0.25">
      <c r="A155">
        <v>3360</v>
      </c>
      <c r="B155" t="s">
        <v>1105</v>
      </c>
      <c r="C155" s="7" t="s">
        <v>1106</v>
      </c>
      <c r="D155" t="s">
        <v>814</v>
      </c>
      <c r="E155" t="s">
        <v>815</v>
      </c>
      <c r="F155" t="s">
        <v>1107</v>
      </c>
    </row>
    <row r="156" spans="1:6" x14ac:dyDescent="0.25">
      <c r="A156">
        <v>3656</v>
      </c>
      <c r="B156" t="s">
        <v>308</v>
      </c>
      <c r="C156" s="7" t="s">
        <v>309</v>
      </c>
      <c r="D156" t="s">
        <v>814</v>
      </c>
      <c r="E156" t="s">
        <v>815</v>
      </c>
      <c r="F156" t="s">
        <v>1108</v>
      </c>
    </row>
    <row r="157" spans="1:6" x14ac:dyDescent="0.25">
      <c r="A157">
        <v>3771</v>
      </c>
      <c r="B157" t="s">
        <v>1109</v>
      </c>
      <c r="C157" s="7" t="s">
        <v>1110</v>
      </c>
      <c r="D157" t="s">
        <v>814</v>
      </c>
      <c r="E157" t="s">
        <v>815</v>
      </c>
      <c r="F157" t="s">
        <v>1111</v>
      </c>
    </row>
    <row r="158" spans="1:6" x14ac:dyDescent="0.25">
      <c r="A158">
        <v>3641</v>
      </c>
      <c r="B158" t="s">
        <v>1112</v>
      </c>
      <c r="C158" s="7" t="s">
        <v>1113</v>
      </c>
      <c r="D158" t="s">
        <v>814</v>
      </c>
      <c r="E158" t="s">
        <v>815</v>
      </c>
      <c r="F158" t="s">
        <v>1114</v>
      </c>
    </row>
    <row r="159" spans="1:6" x14ac:dyDescent="0.25">
      <c r="A159">
        <v>4004</v>
      </c>
      <c r="B159" t="s">
        <v>1115</v>
      </c>
      <c r="C159" s="7" t="s">
        <v>1116</v>
      </c>
      <c r="D159" t="s">
        <v>1117</v>
      </c>
      <c r="E159" t="s">
        <v>823</v>
      </c>
      <c r="F159" t="s">
        <v>1118</v>
      </c>
    </row>
    <row r="160" spans="1:6" x14ac:dyDescent="0.25">
      <c r="A160">
        <v>3376</v>
      </c>
      <c r="B160" t="s">
        <v>311</v>
      </c>
      <c r="C160" s="7" t="s">
        <v>312</v>
      </c>
      <c r="D160" t="s">
        <v>814</v>
      </c>
      <c r="E160" t="s">
        <v>815</v>
      </c>
      <c r="F160" t="s">
        <v>1119</v>
      </c>
    </row>
    <row r="161" spans="1:6" x14ac:dyDescent="0.25">
      <c r="A161">
        <v>3956</v>
      </c>
      <c r="B161" t="s">
        <v>1120</v>
      </c>
      <c r="C161" s="7" t="s">
        <v>1121</v>
      </c>
      <c r="D161" t="s">
        <v>838</v>
      </c>
      <c r="E161" t="s">
        <v>823</v>
      </c>
      <c r="F161" t="s">
        <v>1122</v>
      </c>
    </row>
    <row r="162" spans="1:6" x14ac:dyDescent="0.25">
      <c r="A162">
        <v>3658</v>
      </c>
      <c r="B162" t="s">
        <v>156</v>
      </c>
      <c r="C162" s="7" t="s">
        <v>157</v>
      </c>
      <c r="D162" t="s">
        <v>814</v>
      </c>
      <c r="E162" t="s">
        <v>815</v>
      </c>
      <c r="F162" t="s">
        <v>1123</v>
      </c>
    </row>
    <row r="163" spans="1:6" x14ac:dyDescent="0.25">
      <c r="A163">
        <v>3428</v>
      </c>
      <c r="B163" t="s">
        <v>314</v>
      </c>
      <c r="C163" s="7" t="s">
        <v>315</v>
      </c>
      <c r="D163" t="s">
        <v>814</v>
      </c>
      <c r="E163" t="s">
        <v>815</v>
      </c>
      <c r="F163" t="s">
        <v>1124</v>
      </c>
    </row>
    <row r="164" spans="1:6" x14ac:dyDescent="0.25">
      <c r="A164">
        <v>3724</v>
      </c>
      <c r="B164" t="s">
        <v>317</v>
      </c>
      <c r="C164" s="7" t="s">
        <v>318</v>
      </c>
      <c r="D164" t="s">
        <v>814</v>
      </c>
      <c r="E164" t="s">
        <v>815</v>
      </c>
      <c r="F164" t="s">
        <v>1125</v>
      </c>
    </row>
    <row r="165" spans="1:6" x14ac:dyDescent="0.25">
      <c r="A165">
        <v>3554</v>
      </c>
      <c r="B165" t="s">
        <v>320</v>
      </c>
      <c r="C165" s="7" t="s">
        <v>321</v>
      </c>
      <c r="D165" t="s">
        <v>814</v>
      </c>
      <c r="E165" t="s">
        <v>815</v>
      </c>
      <c r="F165" t="s">
        <v>1126</v>
      </c>
    </row>
    <row r="166" spans="1:6" x14ac:dyDescent="0.25">
      <c r="A166">
        <v>3385</v>
      </c>
      <c r="B166" t="s">
        <v>647</v>
      </c>
      <c r="C166" s="7" t="s">
        <v>648</v>
      </c>
      <c r="D166" t="s">
        <v>814</v>
      </c>
      <c r="E166" t="s">
        <v>815</v>
      </c>
      <c r="F166" t="s">
        <v>1127</v>
      </c>
    </row>
    <row r="167" spans="1:6" x14ac:dyDescent="0.25">
      <c r="A167">
        <v>3497</v>
      </c>
      <c r="B167" t="s">
        <v>159</v>
      </c>
      <c r="C167" s="7" t="s">
        <v>160</v>
      </c>
      <c r="D167" t="s">
        <v>814</v>
      </c>
      <c r="E167" t="s">
        <v>815</v>
      </c>
      <c r="F167" t="s">
        <v>1128</v>
      </c>
    </row>
    <row r="168" spans="1:6" x14ac:dyDescent="0.25">
      <c r="A168">
        <v>3689</v>
      </c>
      <c r="B168" t="s">
        <v>1129</v>
      </c>
      <c r="C168" s="7" t="s">
        <v>1130</v>
      </c>
      <c r="D168" t="s">
        <v>814</v>
      </c>
      <c r="E168" t="s">
        <v>815</v>
      </c>
      <c r="F168" t="s">
        <v>1131</v>
      </c>
    </row>
    <row r="169" spans="1:6" x14ac:dyDescent="0.25">
      <c r="A169">
        <v>3550</v>
      </c>
      <c r="B169" t="s">
        <v>323</v>
      </c>
      <c r="C169" s="7" t="s">
        <v>324</v>
      </c>
      <c r="D169" t="s">
        <v>814</v>
      </c>
      <c r="E169" t="s">
        <v>815</v>
      </c>
      <c r="F169" t="s">
        <v>1132</v>
      </c>
    </row>
    <row r="170" spans="1:6" x14ac:dyDescent="0.25">
      <c r="A170">
        <v>3501</v>
      </c>
      <c r="B170" t="s">
        <v>1133</v>
      </c>
      <c r="C170" s="7" t="s">
        <v>1134</v>
      </c>
      <c r="D170" t="s">
        <v>814</v>
      </c>
      <c r="E170" t="s">
        <v>815</v>
      </c>
      <c r="F170" t="s">
        <v>1135</v>
      </c>
    </row>
    <row r="171" spans="1:6" x14ac:dyDescent="0.25">
      <c r="A171">
        <v>3952</v>
      </c>
      <c r="B171" t="s">
        <v>326</v>
      </c>
      <c r="C171" s="7" t="s">
        <v>327</v>
      </c>
      <c r="D171" t="s">
        <v>814</v>
      </c>
      <c r="E171" t="s">
        <v>815</v>
      </c>
      <c r="F171" t="s">
        <v>1136</v>
      </c>
    </row>
    <row r="172" spans="1:6" x14ac:dyDescent="0.25">
      <c r="A172">
        <v>3625</v>
      </c>
      <c r="B172" t="s">
        <v>162</v>
      </c>
      <c r="C172" s="7" t="s">
        <v>163</v>
      </c>
      <c r="D172" t="s">
        <v>814</v>
      </c>
      <c r="E172" t="s">
        <v>815</v>
      </c>
      <c r="F172" t="s">
        <v>1137</v>
      </c>
    </row>
    <row r="173" spans="1:6" x14ac:dyDescent="0.25">
      <c r="A173">
        <v>3626</v>
      </c>
      <c r="B173" t="s">
        <v>329</v>
      </c>
      <c r="C173" s="7" t="s">
        <v>330</v>
      </c>
      <c r="D173" t="s">
        <v>814</v>
      </c>
      <c r="E173" t="s">
        <v>815</v>
      </c>
      <c r="F173" t="s">
        <v>1138</v>
      </c>
    </row>
    <row r="174" spans="1:6" x14ac:dyDescent="0.25">
      <c r="A174">
        <v>3760</v>
      </c>
      <c r="B174" t="s">
        <v>165</v>
      </c>
      <c r="C174" s="7" t="s">
        <v>166</v>
      </c>
      <c r="D174" t="s">
        <v>814</v>
      </c>
      <c r="E174" t="s">
        <v>815</v>
      </c>
      <c r="F174" t="s">
        <v>1139</v>
      </c>
    </row>
    <row r="175" spans="1:6" x14ac:dyDescent="0.25">
      <c r="A175">
        <v>3391</v>
      </c>
      <c r="B175" t="s">
        <v>1140</v>
      </c>
      <c r="C175" s="7" t="s">
        <v>1141</v>
      </c>
      <c r="D175" t="s">
        <v>814</v>
      </c>
      <c r="E175" t="s">
        <v>815</v>
      </c>
      <c r="F175" t="s">
        <v>1142</v>
      </c>
    </row>
    <row r="176" spans="1:6" x14ac:dyDescent="0.25">
      <c r="A176">
        <v>3028</v>
      </c>
      <c r="B176" t="s">
        <v>169</v>
      </c>
      <c r="C176" s="7" t="s">
        <v>170</v>
      </c>
      <c r="D176" t="s">
        <v>814</v>
      </c>
      <c r="E176" t="s">
        <v>815</v>
      </c>
      <c r="F176" t="s">
        <v>1143</v>
      </c>
    </row>
    <row r="177" spans="1:6" x14ac:dyDescent="0.25">
      <c r="A177">
        <v>3985</v>
      </c>
      <c r="B177" t="s">
        <v>650</v>
      </c>
      <c r="C177" s="7" t="s">
        <v>651</v>
      </c>
      <c r="D177" t="s">
        <v>814</v>
      </c>
      <c r="E177" t="s">
        <v>815</v>
      </c>
      <c r="F177" t="s">
        <v>1144</v>
      </c>
    </row>
    <row r="178" spans="1:6" x14ac:dyDescent="0.25">
      <c r="A178">
        <v>3815</v>
      </c>
      <c r="B178" t="s">
        <v>333</v>
      </c>
      <c r="C178" s="7" t="s">
        <v>334</v>
      </c>
      <c r="D178" t="s">
        <v>814</v>
      </c>
      <c r="E178" t="s">
        <v>815</v>
      </c>
      <c r="F178" t="s">
        <v>1145</v>
      </c>
    </row>
    <row r="179" spans="1:6" x14ac:dyDescent="0.25">
      <c r="A179">
        <v>3367</v>
      </c>
      <c r="B179" t="s">
        <v>336</v>
      </c>
      <c r="C179" s="7" t="s">
        <v>337</v>
      </c>
      <c r="D179" t="s">
        <v>814</v>
      </c>
      <c r="E179" t="s">
        <v>815</v>
      </c>
      <c r="F179" t="s">
        <v>1146</v>
      </c>
    </row>
    <row r="180" spans="1:6" x14ac:dyDescent="0.25">
      <c r="A180">
        <v>3666</v>
      </c>
      <c r="B180" t="s">
        <v>339</v>
      </c>
      <c r="C180" s="7" t="s">
        <v>340</v>
      </c>
      <c r="D180" t="s">
        <v>814</v>
      </c>
      <c r="E180" t="s">
        <v>815</v>
      </c>
      <c r="F180" t="s">
        <v>1147</v>
      </c>
    </row>
    <row r="181" spans="1:6" x14ac:dyDescent="0.25">
      <c r="A181">
        <v>3627</v>
      </c>
      <c r="B181" t="s">
        <v>1148</v>
      </c>
      <c r="C181" s="7" t="s">
        <v>1149</v>
      </c>
      <c r="D181" t="s">
        <v>814</v>
      </c>
      <c r="E181" t="s">
        <v>815</v>
      </c>
      <c r="F181" t="s">
        <v>1150</v>
      </c>
    </row>
    <row r="182" spans="1:6" x14ac:dyDescent="0.25">
      <c r="A182">
        <v>3647</v>
      </c>
      <c r="B182" t="s">
        <v>653</v>
      </c>
      <c r="C182" s="7" t="s">
        <v>654</v>
      </c>
      <c r="D182" t="s">
        <v>814</v>
      </c>
      <c r="E182" t="s">
        <v>815</v>
      </c>
      <c r="F182" t="s">
        <v>1151</v>
      </c>
    </row>
    <row r="183" spans="1:6" x14ac:dyDescent="0.25">
      <c r="A183">
        <v>3848</v>
      </c>
      <c r="B183" t="s">
        <v>1152</v>
      </c>
      <c r="C183" s="7" t="s">
        <v>1153</v>
      </c>
      <c r="D183" t="s">
        <v>814</v>
      </c>
      <c r="E183" t="s">
        <v>815</v>
      </c>
      <c r="F183" t="s">
        <v>1154</v>
      </c>
    </row>
    <row r="184" spans="1:6" x14ac:dyDescent="0.25">
      <c r="A184">
        <v>3723</v>
      </c>
      <c r="B184" t="s">
        <v>172</v>
      </c>
      <c r="C184" s="7" t="s">
        <v>173</v>
      </c>
      <c r="D184" t="s">
        <v>814</v>
      </c>
      <c r="E184" t="s">
        <v>815</v>
      </c>
      <c r="F184" t="s">
        <v>1155</v>
      </c>
    </row>
    <row r="185" spans="1:6" x14ac:dyDescent="0.25">
      <c r="A185">
        <v>3632</v>
      </c>
      <c r="B185" t="s">
        <v>175</v>
      </c>
      <c r="C185" s="7" t="s">
        <v>176</v>
      </c>
      <c r="D185" t="s">
        <v>814</v>
      </c>
      <c r="E185" t="s">
        <v>815</v>
      </c>
      <c r="F185" t="s">
        <v>1156</v>
      </c>
    </row>
    <row r="186" spans="1:6" x14ac:dyDescent="0.25">
      <c r="A186">
        <v>3701</v>
      </c>
      <c r="B186" t="s">
        <v>1157</v>
      </c>
      <c r="C186" s="7" t="s">
        <v>1158</v>
      </c>
      <c r="D186" t="s">
        <v>814</v>
      </c>
      <c r="E186" t="s">
        <v>815</v>
      </c>
      <c r="F186" t="s">
        <v>1159</v>
      </c>
    </row>
    <row r="187" spans="1:6" x14ac:dyDescent="0.25">
      <c r="A187">
        <v>3941</v>
      </c>
      <c r="B187" t="s">
        <v>656</v>
      </c>
      <c r="C187" s="7" t="s">
        <v>657</v>
      </c>
      <c r="D187" t="s">
        <v>985</v>
      </c>
      <c r="E187" t="s">
        <v>823</v>
      </c>
      <c r="F187" t="s">
        <v>1160</v>
      </c>
    </row>
    <row r="188" spans="1:6" x14ac:dyDescent="0.25">
      <c r="A188">
        <v>3899</v>
      </c>
      <c r="B188" t="s">
        <v>342</v>
      </c>
      <c r="C188" s="7" t="s">
        <v>343</v>
      </c>
      <c r="D188" t="s">
        <v>814</v>
      </c>
      <c r="E188" t="s">
        <v>815</v>
      </c>
      <c r="F188" t="s">
        <v>1161</v>
      </c>
    </row>
    <row r="189" spans="1:6" x14ac:dyDescent="0.25">
      <c r="A189">
        <v>4074</v>
      </c>
      <c r="B189" t="s">
        <v>1162</v>
      </c>
      <c r="C189" s="7" t="s">
        <v>1163</v>
      </c>
      <c r="D189" t="s">
        <v>902</v>
      </c>
      <c r="E189" t="s">
        <v>815</v>
      </c>
      <c r="F189" t="s">
        <v>1164</v>
      </c>
    </row>
    <row r="190" spans="1:6" x14ac:dyDescent="0.25">
      <c r="A190">
        <v>3416</v>
      </c>
      <c r="B190" t="s">
        <v>1165</v>
      </c>
      <c r="C190" s="7" t="s">
        <v>1166</v>
      </c>
      <c r="D190" t="s">
        <v>814</v>
      </c>
      <c r="E190" t="s">
        <v>815</v>
      </c>
      <c r="F190" t="s">
        <v>1167</v>
      </c>
    </row>
    <row r="191" spans="1:6" x14ac:dyDescent="0.25">
      <c r="A191">
        <v>3319</v>
      </c>
      <c r="B191" t="s">
        <v>178</v>
      </c>
      <c r="C191" s="7" t="s">
        <v>179</v>
      </c>
      <c r="D191" t="s">
        <v>814</v>
      </c>
      <c r="E191" t="s">
        <v>815</v>
      </c>
      <c r="F191" t="s">
        <v>1168</v>
      </c>
    </row>
    <row r="192" spans="1:6" x14ac:dyDescent="0.25">
      <c r="A192">
        <v>3442</v>
      </c>
      <c r="B192" t="s">
        <v>1169</v>
      </c>
      <c r="C192" s="7" t="s">
        <v>1170</v>
      </c>
      <c r="D192" t="s">
        <v>814</v>
      </c>
      <c r="E192" t="s">
        <v>815</v>
      </c>
      <c r="F192" t="s">
        <v>1171</v>
      </c>
    </row>
    <row r="193" spans="1:6" x14ac:dyDescent="0.25">
      <c r="A193">
        <v>3717</v>
      </c>
      <c r="B193" t="s">
        <v>1172</v>
      </c>
      <c r="C193" s="7" t="s">
        <v>1173</v>
      </c>
      <c r="D193" t="s">
        <v>814</v>
      </c>
      <c r="E193" t="s">
        <v>815</v>
      </c>
      <c r="F193" t="s">
        <v>1174</v>
      </c>
    </row>
    <row r="194" spans="1:6" x14ac:dyDescent="0.25">
      <c r="A194">
        <v>3662</v>
      </c>
      <c r="B194" t="s">
        <v>1175</v>
      </c>
      <c r="C194" s="7" t="s">
        <v>1176</v>
      </c>
      <c r="D194" t="s">
        <v>814</v>
      </c>
      <c r="E194" t="s">
        <v>815</v>
      </c>
      <c r="F194" t="s">
        <v>1177</v>
      </c>
    </row>
    <row r="195" spans="1:6" x14ac:dyDescent="0.25">
      <c r="A195">
        <v>3738</v>
      </c>
      <c r="B195" t="s">
        <v>1178</v>
      </c>
      <c r="C195" s="7" t="s">
        <v>1179</v>
      </c>
      <c r="D195" t="s">
        <v>814</v>
      </c>
      <c r="E195" t="s">
        <v>815</v>
      </c>
      <c r="F195" t="s">
        <v>1180</v>
      </c>
    </row>
    <row r="196" spans="1:6" x14ac:dyDescent="0.25">
      <c r="A196">
        <v>3491</v>
      </c>
      <c r="B196" t="s">
        <v>1181</v>
      </c>
      <c r="C196" s="7" t="s">
        <v>1182</v>
      </c>
      <c r="D196" t="s">
        <v>814</v>
      </c>
      <c r="E196" t="s">
        <v>815</v>
      </c>
      <c r="F196" t="s">
        <v>1183</v>
      </c>
    </row>
    <row r="197" spans="1:6" x14ac:dyDescent="0.25">
      <c r="A197">
        <v>3503</v>
      </c>
      <c r="B197" t="s">
        <v>345</v>
      </c>
      <c r="C197" s="7" t="s">
        <v>346</v>
      </c>
      <c r="D197" t="s">
        <v>814</v>
      </c>
      <c r="E197" t="s">
        <v>815</v>
      </c>
      <c r="F197" t="s">
        <v>1184</v>
      </c>
    </row>
    <row r="198" spans="1:6" x14ac:dyDescent="0.25">
      <c r="A198">
        <v>3496</v>
      </c>
      <c r="B198" t="s">
        <v>181</v>
      </c>
      <c r="C198" s="7" t="s">
        <v>182</v>
      </c>
      <c r="D198" t="s">
        <v>814</v>
      </c>
      <c r="E198" t="s">
        <v>815</v>
      </c>
      <c r="F198" t="s">
        <v>1185</v>
      </c>
    </row>
    <row r="199" spans="1:6" x14ac:dyDescent="0.25">
      <c r="A199">
        <v>3708</v>
      </c>
      <c r="B199" t="s">
        <v>659</v>
      </c>
      <c r="C199" s="7" t="s">
        <v>660</v>
      </c>
      <c r="D199" t="s">
        <v>814</v>
      </c>
      <c r="E199" t="s">
        <v>815</v>
      </c>
      <c r="F199" t="s">
        <v>1186</v>
      </c>
    </row>
    <row r="200" spans="1:6" x14ac:dyDescent="0.25">
      <c r="A200">
        <v>3547</v>
      </c>
      <c r="B200" t="s">
        <v>662</v>
      </c>
      <c r="C200" s="7" t="s">
        <v>663</v>
      </c>
      <c r="D200" t="s">
        <v>814</v>
      </c>
      <c r="E200" t="s">
        <v>815</v>
      </c>
      <c r="F200" t="s">
        <v>1187</v>
      </c>
    </row>
    <row r="201" spans="1:6" x14ac:dyDescent="0.25">
      <c r="A201">
        <v>3671</v>
      </c>
      <c r="B201" t="s">
        <v>348</v>
      </c>
      <c r="C201" s="7" t="s">
        <v>349</v>
      </c>
      <c r="D201" t="s">
        <v>814</v>
      </c>
      <c r="E201" t="s">
        <v>815</v>
      </c>
      <c r="F201" t="s">
        <v>1188</v>
      </c>
    </row>
    <row r="202" spans="1:6" x14ac:dyDescent="0.25">
      <c r="A202">
        <v>3836</v>
      </c>
      <c r="B202" t="s">
        <v>1189</v>
      </c>
      <c r="C202" s="7" t="s">
        <v>1190</v>
      </c>
      <c r="D202" t="s">
        <v>814</v>
      </c>
      <c r="E202" t="s">
        <v>815</v>
      </c>
      <c r="F202" t="s">
        <v>1191</v>
      </c>
    </row>
    <row r="203" spans="1:6" x14ac:dyDescent="0.25">
      <c r="A203">
        <v>3949</v>
      </c>
      <c r="B203" t="s">
        <v>1192</v>
      </c>
      <c r="C203" s="7" t="s">
        <v>1193</v>
      </c>
      <c r="D203" t="s">
        <v>838</v>
      </c>
      <c r="E203" t="s">
        <v>823</v>
      </c>
      <c r="F203" t="s">
        <v>1194</v>
      </c>
    </row>
    <row r="204" spans="1:6" x14ac:dyDescent="0.25">
      <c r="A204">
        <v>3369</v>
      </c>
      <c r="B204" t="s">
        <v>1195</v>
      </c>
      <c r="C204" s="7" t="s">
        <v>1196</v>
      </c>
      <c r="D204" t="s">
        <v>814</v>
      </c>
      <c r="E204" t="s">
        <v>815</v>
      </c>
      <c r="F204" t="s">
        <v>1197</v>
      </c>
    </row>
    <row r="205" spans="1:6" x14ac:dyDescent="0.25">
      <c r="A205">
        <v>3413</v>
      </c>
      <c r="B205" t="s">
        <v>1198</v>
      </c>
      <c r="C205" s="7" t="s">
        <v>1199</v>
      </c>
      <c r="D205" t="s">
        <v>814</v>
      </c>
      <c r="E205" t="s">
        <v>815</v>
      </c>
      <c r="F205" t="s">
        <v>1200</v>
      </c>
    </row>
    <row r="206" spans="1:6" x14ac:dyDescent="0.25">
      <c r="A206">
        <v>3430</v>
      </c>
      <c r="B206" t="s">
        <v>1201</v>
      </c>
      <c r="C206" s="7" t="s">
        <v>1202</v>
      </c>
      <c r="D206" t="s">
        <v>814</v>
      </c>
      <c r="E206" t="s">
        <v>815</v>
      </c>
      <c r="F206" t="s">
        <v>1203</v>
      </c>
    </row>
    <row r="207" spans="1:6" x14ac:dyDescent="0.25">
      <c r="A207">
        <v>3670</v>
      </c>
      <c r="B207" t="s">
        <v>1204</v>
      </c>
      <c r="C207" s="7" t="s">
        <v>1205</v>
      </c>
      <c r="D207" t="s">
        <v>814</v>
      </c>
      <c r="E207" t="s">
        <v>815</v>
      </c>
      <c r="F207" t="s">
        <v>1206</v>
      </c>
    </row>
    <row r="208" spans="1:6" x14ac:dyDescent="0.25">
      <c r="A208">
        <v>3368</v>
      </c>
      <c r="B208" t="s">
        <v>1207</v>
      </c>
      <c r="C208" s="7" t="s">
        <v>1208</v>
      </c>
      <c r="D208" t="s">
        <v>814</v>
      </c>
      <c r="E208" t="s">
        <v>815</v>
      </c>
      <c r="F208" t="s">
        <v>1209</v>
      </c>
    </row>
    <row r="209" spans="1:6" x14ac:dyDescent="0.25">
      <c r="A209">
        <v>3555</v>
      </c>
      <c r="B209" t="s">
        <v>184</v>
      </c>
      <c r="C209" s="7" t="s">
        <v>185</v>
      </c>
      <c r="D209" t="s">
        <v>814</v>
      </c>
      <c r="E209" t="s">
        <v>815</v>
      </c>
      <c r="F209" t="s">
        <v>1210</v>
      </c>
    </row>
    <row r="210" spans="1:6" x14ac:dyDescent="0.25">
      <c r="A210">
        <v>3829</v>
      </c>
      <c r="B210" t="s">
        <v>351</v>
      </c>
      <c r="C210" s="7" t="s">
        <v>352</v>
      </c>
      <c r="D210" t="s">
        <v>814</v>
      </c>
      <c r="E210" t="s">
        <v>815</v>
      </c>
      <c r="F210" t="s">
        <v>1211</v>
      </c>
    </row>
    <row r="211" spans="1:6" x14ac:dyDescent="0.25">
      <c r="A211">
        <v>3361</v>
      </c>
      <c r="B211" t="s">
        <v>1212</v>
      </c>
      <c r="C211" s="7" t="s">
        <v>1213</v>
      </c>
      <c r="D211" t="s">
        <v>814</v>
      </c>
      <c r="E211" t="s">
        <v>815</v>
      </c>
      <c r="F211" t="s">
        <v>1214</v>
      </c>
    </row>
    <row r="212" spans="1:6" x14ac:dyDescent="0.25">
      <c r="A212">
        <v>3788</v>
      </c>
      <c r="B212" t="s">
        <v>1215</v>
      </c>
      <c r="C212" s="7" t="s">
        <v>1216</v>
      </c>
      <c r="D212" t="s">
        <v>814</v>
      </c>
      <c r="E212" t="s">
        <v>815</v>
      </c>
      <c r="F212" t="s">
        <v>1217</v>
      </c>
    </row>
    <row r="213" spans="1:6" x14ac:dyDescent="0.25">
      <c r="A213">
        <v>3338</v>
      </c>
      <c r="B213" t="s">
        <v>1218</v>
      </c>
      <c r="C213" s="7" t="s">
        <v>1219</v>
      </c>
      <c r="D213" t="s">
        <v>814</v>
      </c>
      <c r="E213" t="s">
        <v>815</v>
      </c>
      <c r="F213" t="s">
        <v>1220</v>
      </c>
    </row>
    <row r="214" spans="1:6" x14ac:dyDescent="0.25">
      <c r="A214">
        <v>3421</v>
      </c>
      <c r="B214" t="s">
        <v>354</v>
      </c>
      <c r="C214" s="7" t="s">
        <v>355</v>
      </c>
      <c r="D214" t="s">
        <v>814</v>
      </c>
      <c r="E214" t="s">
        <v>815</v>
      </c>
      <c r="F214" t="s">
        <v>1221</v>
      </c>
    </row>
    <row r="215" spans="1:6" x14ac:dyDescent="0.25">
      <c r="A215">
        <v>3659</v>
      </c>
      <c r="B215" t="s">
        <v>1222</v>
      </c>
      <c r="C215" s="7" t="s">
        <v>1223</v>
      </c>
      <c r="D215" t="s">
        <v>814</v>
      </c>
      <c r="E215" t="s">
        <v>815</v>
      </c>
      <c r="F215" t="s">
        <v>1224</v>
      </c>
    </row>
    <row r="216" spans="1:6" x14ac:dyDescent="0.25">
      <c r="A216">
        <v>4001</v>
      </c>
      <c r="B216" t="s">
        <v>1225</v>
      </c>
      <c r="C216" s="7" t="s">
        <v>1226</v>
      </c>
      <c r="D216" t="s">
        <v>814</v>
      </c>
      <c r="E216" t="s">
        <v>815</v>
      </c>
      <c r="F216" t="s">
        <v>1227</v>
      </c>
    </row>
    <row r="217" spans="1:6" x14ac:dyDescent="0.25">
      <c r="A217">
        <v>4113</v>
      </c>
      <c r="B217" t="s">
        <v>800</v>
      </c>
      <c r="C217" s="7" t="s">
        <v>97</v>
      </c>
      <c r="D217" t="s">
        <v>814</v>
      </c>
      <c r="E217" t="s">
        <v>815</v>
      </c>
      <c r="F217" t="s">
        <v>1228</v>
      </c>
    </row>
    <row r="218" spans="1:6" x14ac:dyDescent="0.25">
      <c r="A218">
        <v>4115</v>
      </c>
      <c r="B218" t="s">
        <v>584</v>
      </c>
      <c r="C218" s="7" t="s">
        <v>585</v>
      </c>
      <c r="D218" t="s">
        <v>1229</v>
      </c>
      <c r="E218" t="s">
        <v>823</v>
      </c>
    </row>
    <row r="219" spans="1:6" x14ac:dyDescent="0.25">
      <c r="A219">
        <v>4121</v>
      </c>
      <c r="B219" t="s">
        <v>609</v>
      </c>
      <c r="C219" s="7" t="s">
        <v>610</v>
      </c>
      <c r="D219" t="s">
        <v>814</v>
      </c>
      <c r="E219" t="s">
        <v>815</v>
      </c>
    </row>
    <row r="220" spans="1:6" x14ac:dyDescent="0.25">
      <c r="A220">
        <v>4106</v>
      </c>
      <c r="B220" t="s">
        <v>612</v>
      </c>
      <c r="C220" s="7" t="s">
        <v>613</v>
      </c>
      <c r="D220" t="s">
        <v>838</v>
      </c>
      <c r="E220" t="s">
        <v>823</v>
      </c>
    </row>
    <row r="221" spans="1:6" x14ac:dyDescent="0.25">
      <c r="A221">
        <v>4128</v>
      </c>
      <c r="B221" t="s">
        <v>622</v>
      </c>
      <c r="C221" s="7" t="s">
        <v>623</v>
      </c>
      <c r="D221" t="s">
        <v>963</v>
      </c>
      <c r="E221" t="s">
        <v>823</v>
      </c>
    </row>
    <row r="222" spans="1:6" x14ac:dyDescent="0.25">
      <c r="A222">
        <v>4123</v>
      </c>
      <c r="B222" t="s">
        <v>632</v>
      </c>
      <c r="C222" s="7" t="s">
        <v>633</v>
      </c>
      <c r="D222" t="s">
        <v>963</v>
      </c>
      <c r="E222" t="s">
        <v>823</v>
      </c>
    </row>
    <row r="223" spans="1:6" x14ac:dyDescent="0.25">
      <c r="A223">
        <v>4116</v>
      </c>
      <c r="B223" t="s">
        <v>1230</v>
      </c>
      <c r="C223" s="7" t="s">
        <v>1231</v>
      </c>
      <c r="E223" t="s">
        <v>823</v>
      </c>
    </row>
    <row r="224" spans="1:6" x14ac:dyDescent="0.25">
      <c r="A224">
        <v>4153</v>
      </c>
      <c r="B224" t="s">
        <v>803</v>
      </c>
      <c r="C224" s="7" t="s">
        <v>1232</v>
      </c>
      <c r="D224" t="s">
        <v>814</v>
      </c>
      <c r="E224" t="s">
        <v>815</v>
      </c>
    </row>
    <row r="225" spans="1:5" x14ac:dyDescent="0.25">
      <c r="A225">
        <v>4157</v>
      </c>
      <c r="B225" t="s">
        <v>807</v>
      </c>
      <c r="C225" s="7" t="s">
        <v>1233</v>
      </c>
      <c r="D225" t="s">
        <v>1229</v>
      </c>
      <c r="E225" t="s">
        <v>823</v>
      </c>
    </row>
    <row r="226" spans="1:5" x14ac:dyDescent="0.25">
      <c r="A226">
        <v>4154</v>
      </c>
      <c r="B226" t="s">
        <v>673</v>
      </c>
      <c r="C226" s="7" t="s">
        <v>1234</v>
      </c>
      <c r="D226" t="s">
        <v>814</v>
      </c>
      <c r="E226" t="s">
        <v>815</v>
      </c>
    </row>
    <row r="227" spans="1:5" x14ac:dyDescent="0.25">
      <c r="A227">
        <v>4155</v>
      </c>
      <c r="B227" t="s">
        <v>675</v>
      </c>
      <c r="C227" s="7" t="s">
        <v>1235</v>
      </c>
      <c r="D227" t="s">
        <v>1236</v>
      </c>
      <c r="E227" t="s">
        <v>823</v>
      </c>
    </row>
    <row r="228" spans="1:5" x14ac:dyDescent="0.25">
      <c r="A228">
        <v>4158</v>
      </c>
      <c r="B228" t="s">
        <v>1237</v>
      </c>
      <c r="C228" s="7" t="s">
        <v>1238</v>
      </c>
      <c r="D228" t="s">
        <v>814</v>
      </c>
      <c r="E228" t="s">
        <v>815</v>
      </c>
    </row>
    <row r="229" spans="1:5" x14ac:dyDescent="0.25">
      <c r="A229">
        <v>4163</v>
      </c>
      <c r="B229" t="s">
        <v>1239</v>
      </c>
      <c r="C229" s="7" t="s">
        <v>1240</v>
      </c>
      <c r="D229" t="s">
        <v>814</v>
      </c>
      <c r="E229" t="s">
        <v>815</v>
      </c>
    </row>
    <row r="230" spans="1:5" x14ac:dyDescent="0.25">
      <c r="A230">
        <v>4161</v>
      </c>
      <c r="B230" t="s">
        <v>1241</v>
      </c>
      <c r="C230" s="7" t="s">
        <v>1242</v>
      </c>
      <c r="D230" t="s">
        <v>1229</v>
      </c>
      <c r="E230" t="s">
        <v>823</v>
      </c>
    </row>
    <row r="231" spans="1:5" x14ac:dyDescent="0.25">
      <c r="A231">
        <v>4164</v>
      </c>
      <c r="B231" t="s">
        <v>1243</v>
      </c>
      <c r="C231" s="7" t="s">
        <v>1244</v>
      </c>
      <c r="D231" t="s">
        <v>838</v>
      </c>
      <c r="E231" t="s">
        <v>823</v>
      </c>
    </row>
    <row r="232" spans="1:5" x14ac:dyDescent="0.25">
      <c r="A232">
        <v>3919</v>
      </c>
      <c r="B232" t="s">
        <v>804</v>
      </c>
      <c r="C232" s="7" t="s">
        <v>1245</v>
      </c>
      <c r="D232" t="s">
        <v>838</v>
      </c>
      <c r="E232" t="s">
        <v>823</v>
      </c>
    </row>
    <row r="233" spans="1:5" x14ac:dyDescent="0.25">
      <c r="A233">
        <v>4173</v>
      </c>
      <c r="B233" t="s">
        <v>806</v>
      </c>
      <c r="C233" s="7" t="s">
        <v>1246</v>
      </c>
      <c r="D233" t="s">
        <v>1247</v>
      </c>
      <c r="E233" t="s">
        <v>823</v>
      </c>
    </row>
    <row r="234" spans="1:5" x14ac:dyDescent="0.25">
      <c r="A234">
        <v>4148</v>
      </c>
      <c r="B234" t="s">
        <v>671</v>
      </c>
      <c r="C234" t="s">
        <v>1248</v>
      </c>
      <c r="D234" t="s">
        <v>814</v>
      </c>
      <c r="E234" t="s">
        <v>815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C5D3-DC41-467D-91DE-A0565F3EC3BC}">
  <sheetPr codeName="Planilha3"/>
  <dimension ref="A5:S422"/>
  <sheetViews>
    <sheetView workbookViewId="0">
      <selection activeCell="A7" sqref="A7:XFD422"/>
    </sheetView>
  </sheetViews>
  <sheetFormatPr defaultRowHeight="15" x14ac:dyDescent="0.25"/>
  <cols>
    <col min="1" max="1" width="13" customWidth="1"/>
    <col min="2" max="2" width="15.28515625" customWidth="1"/>
    <col min="3" max="3" width="46.7109375" bestFit="1" customWidth="1"/>
    <col min="4" max="4" width="13.140625" hidden="1" customWidth="1"/>
    <col min="5" max="5" width="10.7109375" style="2" hidden="1" customWidth="1"/>
    <col min="6" max="6" width="13" style="1" hidden="1" customWidth="1"/>
    <col min="7" max="7" width="27.28515625" hidden="1" customWidth="1"/>
    <col min="8" max="8" width="11.7109375" hidden="1" customWidth="1"/>
    <col min="9" max="9" width="17.5703125" hidden="1" customWidth="1"/>
    <col min="10" max="10" width="0" hidden="1" customWidth="1"/>
    <col min="11" max="11" width="18.85546875" hidden="1" customWidth="1"/>
    <col min="12" max="12" width="0" hidden="1" customWidth="1"/>
    <col min="13" max="13" width="17.42578125" hidden="1" customWidth="1"/>
    <col min="14" max="14" width="49" customWidth="1"/>
    <col min="15" max="16" width="11.42578125" customWidth="1"/>
    <col min="17" max="17" width="37.28515625" bestFit="1" customWidth="1"/>
    <col min="18" max="18" width="11.85546875" bestFit="1" customWidth="1"/>
  </cols>
  <sheetData>
    <row r="5" spans="1:19" x14ac:dyDescent="0.25">
      <c r="A5" t="s">
        <v>0</v>
      </c>
      <c r="B5" t="s">
        <v>1</v>
      </c>
      <c r="C5" t="s">
        <v>2</v>
      </c>
      <c r="D5" t="s">
        <v>3</v>
      </c>
      <c r="E5" s="2" t="s">
        <v>4</v>
      </c>
      <c r="F5" t="s">
        <v>5</v>
      </c>
      <c r="G5" t="s">
        <v>6</v>
      </c>
      <c r="H5" t="s">
        <v>7</v>
      </c>
      <c r="I5" t="s">
        <v>8</v>
      </c>
      <c r="J5" t="s">
        <v>568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571</v>
      </c>
      <c r="Q5" t="s">
        <v>569</v>
      </c>
      <c r="R5" t="s">
        <v>570</v>
      </c>
      <c r="S5" t="s">
        <v>797</v>
      </c>
    </row>
    <row r="6" spans="1:19" x14ac:dyDescent="0.25">
      <c r="A6" t="s">
        <v>14</v>
      </c>
      <c r="B6">
        <v>3938</v>
      </c>
      <c r="C6" t="s">
        <v>15</v>
      </c>
      <c r="D6" t="s">
        <v>16</v>
      </c>
      <c r="E6" s="2">
        <v>45505</v>
      </c>
      <c r="F6" s="1">
        <v>0.45833333333333331</v>
      </c>
      <c r="G6" t="s">
        <v>17</v>
      </c>
      <c r="H6" t="s">
        <v>18</v>
      </c>
      <c r="I6" t="s">
        <v>19</v>
      </c>
      <c r="J6">
        <v>1</v>
      </c>
      <c r="K6" t="s">
        <v>20</v>
      </c>
      <c r="L6">
        <v>251510</v>
      </c>
      <c r="M6" t="s">
        <v>21</v>
      </c>
      <c r="N6" t="s">
        <v>22</v>
      </c>
      <c r="O6" s="3" t="s">
        <v>356</v>
      </c>
      <c r="P6" s="3">
        <v>5955461144</v>
      </c>
      <c r="Q6" t="s">
        <v>572</v>
      </c>
      <c r="R6">
        <v>1</v>
      </c>
      <c r="S6">
        <f>COUNTIF(Tabela2[Guia],Tabela15[[#This Row],[Guia_Cod]])</f>
        <v>1</v>
      </c>
    </row>
    <row r="7" spans="1:19" x14ac:dyDescent="0.25">
      <c r="A7" t="s">
        <v>23</v>
      </c>
      <c r="B7">
        <v>3487</v>
      </c>
      <c r="C7" t="s">
        <v>24</v>
      </c>
      <c r="D7" t="s">
        <v>16</v>
      </c>
      <c r="E7" s="2">
        <v>45505</v>
      </c>
      <c r="F7" s="1">
        <v>0.29166666666666669</v>
      </c>
      <c r="G7" t="s">
        <v>25</v>
      </c>
      <c r="H7" t="s">
        <v>26</v>
      </c>
      <c r="I7" t="s">
        <v>27</v>
      </c>
      <c r="J7">
        <v>1</v>
      </c>
      <c r="K7" t="s">
        <v>28</v>
      </c>
      <c r="L7">
        <v>223810</v>
      </c>
      <c r="M7" t="s">
        <v>21</v>
      </c>
      <c r="N7" t="s">
        <v>22</v>
      </c>
      <c r="O7" s="3" t="s">
        <v>357</v>
      </c>
      <c r="P7" s="3">
        <v>5956420177</v>
      </c>
      <c r="Q7" t="s">
        <v>572</v>
      </c>
      <c r="R7">
        <v>1</v>
      </c>
      <c r="S7">
        <f>COUNTIF(Tabela2[Guia],Tabela15[[#This Row],[Guia_Cod]])</f>
        <v>1</v>
      </c>
    </row>
    <row r="8" spans="1:19" x14ac:dyDescent="0.25">
      <c r="A8" t="s">
        <v>29</v>
      </c>
      <c r="B8">
        <v>3570</v>
      </c>
      <c r="C8" t="s">
        <v>30</v>
      </c>
      <c r="D8" t="s">
        <v>16</v>
      </c>
      <c r="E8" s="2">
        <v>45506</v>
      </c>
      <c r="F8" s="1">
        <v>0.54166666666666663</v>
      </c>
      <c r="G8" t="s">
        <v>17</v>
      </c>
      <c r="H8" t="s">
        <v>31</v>
      </c>
      <c r="I8" t="s">
        <v>19</v>
      </c>
      <c r="J8">
        <v>1</v>
      </c>
      <c r="K8" t="s">
        <v>32</v>
      </c>
      <c r="L8">
        <v>251510</v>
      </c>
      <c r="M8" t="s">
        <v>21</v>
      </c>
      <c r="N8" t="s">
        <v>22</v>
      </c>
      <c r="O8" s="3" t="s">
        <v>358</v>
      </c>
      <c r="P8" s="3">
        <v>5960042169</v>
      </c>
      <c r="Q8" t="s">
        <v>572</v>
      </c>
      <c r="R8">
        <v>1</v>
      </c>
      <c r="S8">
        <f>COUNTIF(Tabela2[Guia],Tabela15[[#This Row],[Guia_Cod]])</f>
        <v>1</v>
      </c>
    </row>
    <row r="9" spans="1:19" x14ac:dyDescent="0.25">
      <c r="A9" t="s">
        <v>29</v>
      </c>
      <c r="B9">
        <v>3570</v>
      </c>
      <c r="C9" t="s">
        <v>30</v>
      </c>
      <c r="D9" t="s">
        <v>16</v>
      </c>
      <c r="E9" s="2">
        <v>45506</v>
      </c>
      <c r="F9" s="1">
        <v>0.54166666666666663</v>
      </c>
      <c r="G9" t="s">
        <v>17</v>
      </c>
      <c r="H9" t="s">
        <v>31</v>
      </c>
      <c r="I9" t="s">
        <v>19</v>
      </c>
      <c r="J9">
        <v>1</v>
      </c>
      <c r="K9" t="s">
        <v>32</v>
      </c>
      <c r="L9">
        <v>251510</v>
      </c>
      <c r="M9" t="s">
        <v>21</v>
      </c>
      <c r="N9" t="s">
        <v>22</v>
      </c>
      <c r="O9" s="3" t="s">
        <v>359</v>
      </c>
      <c r="P9" s="3">
        <v>5960042169</v>
      </c>
      <c r="Q9" t="s">
        <v>572</v>
      </c>
      <c r="R9">
        <v>1</v>
      </c>
      <c r="S9">
        <f>COUNTIF(Tabela2[Guia],Tabela15[[#This Row],[Guia_Cod]])</f>
        <v>1</v>
      </c>
    </row>
    <row r="10" spans="1:19" x14ac:dyDescent="0.25">
      <c r="A10" t="s">
        <v>33</v>
      </c>
      <c r="B10">
        <v>3672</v>
      </c>
      <c r="C10" t="s">
        <v>34</v>
      </c>
      <c r="D10" t="s">
        <v>16</v>
      </c>
      <c r="E10" s="2">
        <v>45505</v>
      </c>
      <c r="F10" s="1">
        <v>0.375</v>
      </c>
      <c r="G10" t="s">
        <v>25</v>
      </c>
      <c r="H10" t="s">
        <v>35</v>
      </c>
      <c r="I10" t="s">
        <v>27</v>
      </c>
      <c r="J10">
        <v>1</v>
      </c>
      <c r="K10" t="s">
        <v>28</v>
      </c>
      <c r="L10">
        <v>223810</v>
      </c>
      <c r="M10" t="s">
        <v>21</v>
      </c>
      <c r="N10" t="s">
        <v>22</v>
      </c>
      <c r="O10" s="3" t="s">
        <v>360</v>
      </c>
      <c r="P10" s="3">
        <v>5959417142</v>
      </c>
      <c r="Q10" t="s">
        <v>572</v>
      </c>
      <c r="R10">
        <v>1</v>
      </c>
      <c r="S10">
        <f>COUNTIF(Tabela2[Guia],Tabela15[[#This Row],[Guia_Cod]])</f>
        <v>2</v>
      </c>
    </row>
    <row r="11" spans="1:19" x14ac:dyDescent="0.25">
      <c r="A11" t="s">
        <v>33</v>
      </c>
      <c r="B11">
        <v>3672</v>
      </c>
      <c r="C11" t="s">
        <v>34</v>
      </c>
      <c r="D11" t="s">
        <v>16</v>
      </c>
      <c r="E11" s="2">
        <v>45506</v>
      </c>
      <c r="F11" s="1">
        <v>0.375</v>
      </c>
      <c r="G11" t="s">
        <v>17</v>
      </c>
      <c r="H11" t="s">
        <v>35</v>
      </c>
      <c r="I11" t="s">
        <v>19</v>
      </c>
      <c r="J11">
        <v>1</v>
      </c>
      <c r="K11" t="s">
        <v>20</v>
      </c>
      <c r="L11">
        <v>251510</v>
      </c>
      <c r="M11" t="s">
        <v>21</v>
      </c>
      <c r="N11" t="s">
        <v>22</v>
      </c>
      <c r="O11" s="6" t="s">
        <v>361</v>
      </c>
      <c r="P11" s="3">
        <v>5959646135</v>
      </c>
      <c r="Q11" t="s">
        <v>572</v>
      </c>
      <c r="R11">
        <v>1</v>
      </c>
      <c r="S11">
        <f>COUNTIF(Tabela2[Guia],Tabela15[[#This Row],[Guia_Cod]])</f>
        <v>0</v>
      </c>
    </row>
    <row r="12" spans="1:19" x14ac:dyDescent="0.25">
      <c r="A12" t="s">
        <v>36</v>
      </c>
      <c r="B12">
        <v>3881</v>
      </c>
      <c r="C12" t="s">
        <v>37</v>
      </c>
      <c r="D12" t="s">
        <v>16</v>
      </c>
      <c r="E12" s="2">
        <v>45505</v>
      </c>
      <c r="F12" s="1">
        <v>0.41666666666666669</v>
      </c>
      <c r="G12" t="s">
        <v>17</v>
      </c>
      <c r="H12" t="s">
        <v>38</v>
      </c>
      <c r="I12" t="s">
        <v>19</v>
      </c>
      <c r="J12">
        <v>2</v>
      </c>
      <c r="K12" t="s">
        <v>32</v>
      </c>
      <c r="L12">
        <v>251510</v>
      </c>
      <c r="M12" t="s">
        <v>21</v>
      </c>
      <c r="N12" t="s">
        <v>22</v>
      </c>
      <c r="O12" s="3" t="s">
        <v>362</v>
      </c>
      <c r="P12" s="3">
        <v>5959879198</v>
      </c>
      <c r="Q12" t="s">
        <v>572</v>
      </c>
      <c r="R12">
        <v>2</v>
      </c>
      <c r="S12">
        <f>COUNTIF(Tabela2[Guia],Tabela15[[#This Row],[Guia_Cod]])</f>
        <v>1</v>
      </c>
    </row>
    <row r="13" spans="1:19" x14ac:dyDescent="0.25">
      <c r="A13" t="s">
        <v>39</v>
      </c>
      <c r="B13">
        <v>3188</v>
      </c>
      <c r="C13" t="s">
        <v>40</v>
      </c>
      <c r="D13" t="s">
        <v>16</v>
      </c>
      <c r="E13" s="2">
        <v>45506</v>
      </c>
      <c r="F13" s="1">
        <v>0.54166666666666663</v>
      </c>
      <c r="G13" t="s">
        <v>41</v>
      </c>
      <c r="H13" t="s">
        <v>42</v>
      </c>
      <c r="I13" t="s">
        <v>43</v>
      </c>
      <c r="J13">
        <v>1</v>
      </c>
      <c r="K13" t="s">
        <v>44</v>
      </c>
      <c r="L13">
        <v>223905</v>
      </c>
      <c r="M13" t="s">
        <v>21</v>
      </c>
      <c r="N13" t="s">
        <v>22</v>
      </c>
      <c r="O13" s="3" t="s">
        <v>363</v>
      </c>
      <c r="P13" s="3">
        <v>5960208186</v>
      </c>
      <c r="Q13" t="s">
        <v>572</v>
      </c>
      <c r="R13">
        <v>1</v>
      </c>
      <c r="S13">
        <f>COUNTIF(Tabela2[Guia],Tabela15[[#This Row],[Guia_Cod]])</f>
        <v>1</v>
      </c>
    </row>
    <row r="14" spans="1:19" x14ac:dyDescent="0.25">
      <c r="A14" t="s">
        <v>39</v>
      </c>
      <c r="B14">
        <v>3188</v>
      </c>
      <c r="C14" t="s">
        <v>40</v>
      </c>
      <c r="D14" t="s">
        <v>16</v>
      </c>
      <c r="E14" s="2">
        <v>45506</v>
      </c>
      <c r="F14" s="1">
        <v>0.58333333333333337</v>
      </c>
      <c r="G14" t="s">
        <v>17</v>
      </c>
      <c r="H14" t="s">
        <v>42</v>
      </c>
      <c r="I14" t="s">
        <v>19</v>
      </c>
      <c r="J14">
        <v>1</v>
      </c>
      <c r="K14" t="s">
        <v>45</v>
      </c>
      <c r="L14">
        <v>251510</v>
      </c>
      <c r="M14" t="s">
        <v>21</v>
      </c>
      <c r="N14" t="s">
        <v>22</v>
      </c>
      <c r="O14" s="3" t="s">
        <v>364</v>
      </c>
      <c r="P14" s="3">
        <v>5960881190</v>
      </c>
      <c r="Q14" t="s">
        <v>572</v>
      </c>
      <c r="R14">
        <v>1</v>
      </c>
      <c r="S14">
        <f>COUNTIF(Tabela2[Guia],Tabela15[[#This Row],[Guia_Cod]])</f>
        <v>1</v>
      </c>
    </row>
    <row r="15" spans="1:19" x14ac:dyDescent="0.25">
      <c r="A15" t="s">
        <v>46</v>
      </c>
      <c r="B15">
        <v>3945</v>
      </c>
      <c r="C15" t="s">
        <v>47</v>
      </c>
      <c r="D15" t="s">
        <v>16</v>
      </c>
      <c r="E15" s="2">
        <v>45506</v>
      </c>
      <c r="F15" s="1">
        <v>0.66666666666666663</v>
      </c>
      <c r="G15" t="s">
        <v>17</v>
      </c>
      <c r="H15" t="s">
        <v>48</v>
      </c>
      <c r="I15" t="s">
        <v>19</v>
      </c>
      <c r="J15">
        <v>1</v>
      </c>
      <c r="K15" t="s">
        <v>49</v>
      </c>
      <c r="L15">
        <v>251510</v>
      </c>
      <c r="M15" t="s">
        <v>21</v>
      </c>
      <c r="N15" t="s">
        <v>22</v>
      </c>
      <c r="O15" s="3" t="s">
        <v>365</v>
      </c>
      <c r="P15" s="3">
        <v>5961086113</v>
      </c>
      <c r="Q15" t="s">
        <v>572</v>
      </c>
      <c r="R15">
        <v>1</v>
      </c>
      <c r="S15">
        <f>COUNTIF(Tabela2[Guia],Tabela15[[#This Row],[Guia_Cod]])</f>
        <v>1</v>
      </c>
    </row>
    <row r="16" spans="1:19" x14ac:dyDescent="0.25">
      <c r="A16" t="s">
        <v>50</v>
      </c>
      <c r="B16">
        <v>3337</v>
      </c>
      <c r="C16" t="s">
        <v>51</v>
      </c>
      <c r="D16" t="s">
        <v>16</v>
      </c>
      <c r="E16" s="2">
        <v>45505</v>
      </c>
      <c r="F16" s="1">
        <v>0.70833333333333337</v>
      </c>
      <c r="G16" t="s">
        <v>17</v>
      </c>
      <c r="H16" t="s">
        <v>52</v>
      </c>
      <c r="I16" t="s">
        <v>19</v>
      </c>
      <c r="J16">
        <v>1</v>
      </c>
      <c r="K16" t="s">
        <v>53</v>
      </c>
      <c r="L16">
        <v>251510</v>
      </c>
      <c r="M16" t="s">
        <v>21</v>
      </c>
      <c r="N16" t="s">
        <v>22</v>
      </c>
      <c r="O16" s="3" t="s">
        <v>366</v>
      </c>
      <c r="P16" s="3">
        <v>5961244104</v>
      </c>
      <c r="Q16" t="s">
        <v>572</v>
      </c>
      <c r="R16">
        <v>1</v>
      </c>
      <c r="S16">
        <f>COUNTIF(Tabela2[Guia],Tabela15[[#This Row],[Guia_Cod]])</f>
        <v>1</v>
      </c>
    </row>
    <row r="17" spans="1:19" x14ac:dyDescent="0.25">
      <c r="A17" t="s">
        <v>54</v>
      </c>
      <c r="B17">
        <v>3433</v>
      </c>
      <c r="C17" t="s">
        <v>55</v>
      </c>
      <c r="D17" t="s">
        <v>16</v>
      </c>
      <c r="E17" s="2">
        <v>45505</v>
      </c>
      <c r="F17" s="1">
        <v>0.33333333333333331</v>
      </c>
      <c r="G17" t="s">
        <v>25</v>
      </c>
      <c r="H17" t="s">
        <v>56</v>
      </c>
      <c r="I17" t="s">
        <v>27</v>
      </c>
      <c r="J17">
        <v>1</v>
      </c>
      <c r="K17" t="s">
        <v>28</v>
      </c>
      <c r="L17">
        <v>223810</v>
      </c>
      <c r="M17" t="s">
        <v>21</v>
      </c>
      <c r="N17" t="s">
        <v>22</v>
      </c>
      <c r="O17" s="3" t="s">
        <v>367</v>
      </c>
      <c r="P17" s="3">
        <v>5961680154</v>
      </c>
      <c r="Q17" t="s">
        <v>572</v>
      </c>
      <c r="R17">
        <v>1</v>
      </c>
      <c r="S17">
        <f>COUNTIF(Tabela2[Guia],Tabela15[[#This Row],[Guia_Cod]])</f>
        <v>1</v>
      </c>
    </row>
    <row r="18" spans="1:19" x14ac:dyDescent="0.25">
      <c r="A18" t="s">
        <v>54</v>
      </c>
      <c r="B18">
        <v>3433</v>
      </c>
      <c r="C18" t="s">
        <v>55</v>
      </c>
      <c r="D18" t="s">
        <v>16</v>
      </c>
      <c r="E18" s="2">
        <v>45505</v>
      </c>
      <c r="F18" s="1">
        <v>0.375</v>
      </c>
      <c r="G18" t="s">
        <v>17</v>
      </c>
      <c r="H18" t="s">
        <v>56</v>
      </c>
      <c r="I18" t="s">
        <v>19</v>
      </c>
      <c r="J18">
        <v>2</v>
      </c>
      <c r="K18" t="s">
        <v>57</v>
      </c>
      <c r="L18">
        <v>251510</v>
      </c>
      <c r="M18" t="s">
        <v>21</v>
      </c>
      <c r="N18" t="s">
        <v>22</v>
      </c>
      <c r="O18" s="3" t="s">
        <v>368</v>
      </c>
      <c r="P18" s="3">
        <v>5961751179</v>
      </c>
      <c r="Q18" t="s">
        <v>572</v>
      </c>
      <c r="R18">
        <v>2</v>
      </c>
      <c r="S18">
        <f>COUNTIF(Tabela2[Guia],Tabela15[[#This Row],[Guia_Cod]])</f>
        <v>1</v>
      </c>
    </row>
    <row r="19" spans="1:19" x14ac:dyDescent="0.25">
      <c r="A19" t="s">
        <v>54</v>
      </c>
      <c r="B19">
        <v>3433</v>
      </c>
      <c r="C19" t="s">
        <v>55</v>
      </c>
      <c r="D19" t="s">
        <v>16</v>
      </c>
      <c r="E19" s="2">
        <v>45506</v>
      </c>
      <c r="F19" s="1">
        <v>0.29166666666666669</v>
      </c>
      <c r="G19" t="s">
        <v>41</v>
      </c>
      <c r="H19" t="s">
        <v>56</v>
      </c>
      <c r="I19" t="s">
        <v>43</v>
      </c>
      <c r="J19">
        <v>1</v>
      </c>
      <c r="K19" t="s">
        <v>58</v>
      </c>
      <c r="L19">
        <v>223905</v>
      </c>
      <c r="M19" t="s">
        <v>21</v>
      </c>
      <c r="N19" t="s">
        <v>22</v>
      </c>
      <c r="O19" s="3" t="s">
        <v>369</v>
      </c>
      <c r="P19" s="3">
        <v>5961832136</v>
      </c>
      <c r="Q19" t="s">
        <v>572</v>
      </c>
      <c r="R19">
        <v>1</v>
      </c>
      <c r="S19">
        <f>COUNTIF(Tabela2[Guia],Tabela15[[#This Row],[Guia_Cod]])</f>
        <v>1</v>
      </c>
    </row>
    <row r="20" spans="1:19" x14ac:dyDescent="0.25">
      <c r="A20" t="s">
        <v>59</v>
      </c>
      <c r="B20">
        <v>3359</v>
      </c>
      <c r="C20" t="s">
        <v>60</v>
      </c>
      <c r="D20" t="s">
        <v>16</v>
      </c>
      <c r="E20" s="2">
        <v>45505</v>
      </c>
      <c r="F20" s="1">
        <v>0.625</v>
      </c>
      <c r="G20" t="s">
        <v>17</v>
      </c>
      <c r="H20" t="s">
        <v>61</v>
      </c>
      <c r="I20" t="s">
        <v>19</v>
      </c>
      <c r="J20">
        <v>1</v>
      </c>
      <c r="K20" t="s">
        <v>20</v>
      </c>
      <c r="L20">
        <v>251510</v>
      </c>
      <c r="M20" t="s">
        <v>21</v>
      </c>
      <c r="N20" t="s">
        <v>22</v>
      </c>
      <c r="O20" s="3" t="s">
        <v>370</v>
      </c>
      <c r="P20" s="3">
        <v>5961903127</v>
      </c>
      <c r="Q20" t="s">
        <v>572</v>
      </c>
      <c r="R20">
        <v>1</v>
      </c>
      <c r="S20">
        <f>COUNTIF(Tabela2[Guia],Tabela15[[#This Row],[Guia_Cod]])</f>
        <v>1</v>
      </c>
    </row>
    <row r="21" spans="1:19" x14ac:dyDescent="0.25">
      <c r="A21" t="s">
        <v>59</v>
      </c>
      <c r="B21">
        <v>3359</v>
      </c>
      <c r="C21" t="s">
        <v>60</v>
      </c>
      <c r="D21" t="s">
        <v>16</v>
      </c>
      <c r="E21" s="2">
        <v>45505</v>
      </c>
      <c r="F21" s="1">
        <v>0.66666666666666663</v>
      </c>
      <c r="G21" t="s">
        <v>25</v>
      </c>
      <c r="H21" t="s">
        <v>61</v>
      </c>
      <c r="I21" t="s">
        <v>27</v>
      </c>
      <c r="J21">
        <v>1</v>
      </c>
      <c r="K21" t="s">
        <v>62</v>
      </c>
      <c r="L21">
        <v>223810</v>
      </c>
      <c r="M21" t="s">
        <v>21</v>
      </c>
      <c r="N21" t="s">
        <v>22</v>
      </c>
      <c r="O21" s="3" t="s">
        <v>371</v>
      </c>
      <c r="P21" s="3">
        <v>5961994155</v>
      </c>
      <c r="Q21" t="s">
        <v>572</v>
      </c>
      <c r="R21">
        <v>1</v>
      </c>
      <c r="S21">
        <f>COUNTIF(Tabela2[Guia],Tabela15[[#This Row],[Guia_Cod]])</f>
        <v>1</v>
      </c>
    </row>
    <row r="22" spans="1:19" x14ac:dyDescent="0.25">
      <c r="A22" t="s">
        <v>63</v>
      </c>
      <c r="B22">
        <v>3378</v>
      </c>
      <c r="C22" t="s">
        <v>64</v>
      </c>
      <c r="D22" t="s">
        <v>16</v>
      </c>
      <c r="E22" s="2">
        <v>45506</v>
      </c>
      <c r="F22" s="1">
        <v>0.41666666666666669</v>
      </c>
      <c r="G22" t="s">
        <v>17</v>
      </c>
      <c r="H22" t="s">
        <v>65</v>
      </c>
      <c r="I22" t="s">
        <v>19</v>
      </c>
      <c r="J22">
        <v>1</v>
      </c>
      <c r="K22" t="s">
        <v>45</v>
      </c>
      <c r="L22">
        <v>251510</v>
      </c>
      <c r="M22" t="s">
        <v>21</v>
      </c>
      <c r="N22" t="s">
        <v>22</v>
      </c>
      <c r="O22" s="3" t="s">
        <v>372</v>
      </c>
      <c r="P22" s="3">
        <v>5962130152</v>
      </c>
      <c r="Q22" t="s">
        <v>572</v>
      </c>
      <c r="R22">
        <v>1</v>
      </c>
      <c r="S22">
        <f>COUNTIF(Tabela2[Guia],Tabela15[[#This Row],[Guia_Cod]])</f>
        <v>1</v>
      </c>
    </row>
    <row r="23" spans="1:19" x14ac:dyDescent="0.25">
      <c r="A23" t="s">
        <v>66</v>
      </c>
      <c r="B23">
        <v>3577</v>
      </c>
      <c r="C23" t="s">
        <v>67</v>
      </c>
      <c r="D23" t="s">
        <v>16</v>
      </c>
      <c r="E23" s="2">
        <v>45505</v>
      </c>
      <c r="F23" s="1">
        <v>0.375</v>
      </c>
      <c r="G23" t="s">
        <v>17</v>
      </c>
      <c r="H23" t="s">
        <v>68</v>
      </c>
      <c r="I23" t="s">
        <v>19</v>
      </c>
      <c r="J23">
        <v>3</v>
      </c>
      <c r="K23" t="s">
        <v>69</v>
      </c>
      <c r="L23">
        <v>251510</v>
      </c>
      <c r="M23" t="s">
        <v>21</v>
      </c>
      <c r="N23" t="s">
        <v>22</v>
      </c>
      <c r="O23" s="3" t="s">
        <v>373</v>
      </c>
      <c r="P23" s="3">
        <v>5962254174</v>
      </c>
      <c r="Q23" t="s">
        <v>572</v>
      </c>
      <c r="R23">
        <v>3</v>
      </c>
      <c r="S23">
        <f>COUNTIF(Tabela2[Guia],Tabela15[[#This Row],[Guia_Cod]])</f>
        <v>1</v>
      </c>
    </row>
    <row r="24" spans="1:19" x14ac:dyDescent="0.25">
      <c r="A24" t="s">
        <v>70</v>
      </c>
      <c r="B24">
        <v>3801</v>
      </c>
      <c r="C24" t="s">
        <v>71</v>
      </c>
      <c r="D24" t="s">
        <v>16</v>
      </c>
      <c r="E24" s="2">
        <v>45505</v>
      </c>
      <c r="F24" s="1">
        <v>0.41666666666666669</v>
      </c>
      <c r="G24" t="s">
        <v>25</v>
      </c>
      <c r="H24" t="s">
        <v>72</v>
      </c>
      <c r="I24" t="s">
        <v>27</v>
      </c>
      <c r="J24">
        <v>1</v>
      </c>
      <c r="K24" t="s">
        <v>73</v>
      </c>
      <c r="L24">
        <v>223810</v>
      </c>
      <c r="M24" t="s">
        <v>21</v>
      </c>
      <c r="N24" t="s">
        <v>22</v>
      </c>
      <c r="O24" s="3" t="s">
        <v>374</v>
      </c>
      <c r="P24" s="3">
        <v>5962423105</v>
      </c>
      <c r="Q24" t="s">
        <v>572</v>
      </c>
      <c r="R24">
        <v>1</v>
      </c>
      <c r="S24">
        <f>COUNTIF(Tabela2[Guia],Tabela15[[#This Row],[Guia_Cod]])</f>
        <v>1</v>
      </c>
    </row>
    <row r="25" spans="1:19" x14ac:dyDescent="0.25">
      <c r="A25" t="s">
        <v>70</v>
      </c>
      <c r="B25">
        <v>3801</v>
      </c>
      <c r="C25" t="s">
        <v>71</v>
      </c>
      <c r="D25" t="s">
        <v>16</v>
      </c>
      <c r="E25" s="2">
        <v>45505</v>
      </c>
      <c r="F25" s="1">
        <v>0.45833333333333331</v>
      </c>
      <c r="G25" t="s">
        <v>17</v>
      </c>
      <c r="H25" t="s">
        <v>72</v>
      </c>
      <c r="I25" t="s">
        <v>19</v>
      </c>
      <c r="J25">
        <v>1</v>
      </c>
      <c r="K25" t="s">
        <v>74</v>
      </c>
      <c r="L25">
        <v>251510</v>
      </c>
      <c r="M25" t="s">
        <v>21</v>
      </c>
      <c r="N25" t="s">
        <v>22</v>
      </c>
      <c r="O25" s="3" t="s">
        <v>375</v>
      </c>
      <c r="P25" s="3">
        <v>5962556173</v>
      </c>
      <c r="Q25" t="s">
        <v>572</v>
      </c>
      <c r="R25">
        <v>1</v>
      </c>
      <c r="S25">
        <f>COUNTIF(Tabela2[Guia],Tabela15[[#This Row],[Guia_Cod]])</f>
        <v>1</v>
      </c>
    </row>
    <row r="26" spans="1:19" x14ac:dyDescent="0.25">
      <c r="A26" t="s">
        <v>75</v>
      </c>
      <c r="B26">
        <v>3664</v>
      </c>
      <c r="C26" t="s">
        <v>76</v>
      </c>
      <c r="D26" t="s">
        <v>16</v>
      </c>
      <c r="E26" s="2">
        <v>45505</v>
      </c>
      <c r="F26" s="1">
        <v>0.45833333333333331</v>
      </c>
      <c r="G26" t="s">
        <v>17</v>
      </c>
      <c r="H26" t="s">
        <v>77</v>
      </c>
      <c r="I26" t="s">
        <v>19</v>
      </c>
      <c r="J26">
        <v>2</v>
      </c>
      <c r="K26" t="s">
        <v>78</v>
      </c>
      <c r="L26">
        <v>251510</v>
      </c>
      <c r="M26" t="s">
        <v>21</v>
      </c>
      <c r="N26" t="s">
        <v>22</v>
      </c>
      <c r="O26" s="3" t="s">
        <v>376</v>
      </c>
      <c r="P26" s="3">
        <v>5962856183</v>
      </c>
      <c r="Q26" t="s">
        <v>572</v>
      </c>
      <c r="R26">
        <v>2</v>
      </c>
      <c r="S26">
        <f>COUNTIF(Tabela2[Guia],Tabela15[[#This Row],[Guia_Cod]])</f>
        <v>1</v>
      </c>
    </row>
    <row r="27" spans="1:19" x14ac:dyDescent="0.25">
      <c r="A27" t="s">
        <v>79</v>
      </c>
      <c r="B27">
        <v>3674</v>
      </c>
      <c r="C27" t="s">
        <v>80</v>
      </c>
      <c r="D27" t="s">
        <v>16</v>
      </c>
      <c r="E27" s="2">
        <v>45505</v>
      </c>
      <c r="F27" s="1">
        <v>0.375</v>
      </c>
      <c r="G27" t="s">
        <v>25</v>
      </c>
      <c r="H27" t="s">
        <v>81</v>
      </c>
      <c r="I27" t="s">
        <v>27</v>
      </c>
      <c r="J27">
        <v>1</v>
      </c>
      <c r="K27" t="s">
        <v>62</v>
      </c>
      <c r="L27">
        <v>223810</v>
      </c>
      <c r="M27" t="s">
        <v>21</v>
      </c>
      <c r="N27" t="s">
        <v>22</v>
      </c>
      <c r="O27" s="3" t="s">
        <v>377</v>
      </c>
      <c r="P27" s="3">
        <v>5963043103</v>
      </c>
      <c r="Q27" t="s">
        <v>572</v>
      </c>
      <c r="R27">
        <v>1</v>
      </c>
      <c r="S27">
        <f>COUNTIF(Tabela2[Guia],Tabela15[[#This Row],[Guia_Cod]])</f>
        <v>1</v>
      </c>
    </row>
    <row r="28" spans="1:19" x14ac:dyDescent="0.25">
      <c r="A28" t="s">
        <v>82</v>
      </c>
      <c r="B28">
        <v>3518</v>
      </c>
      <c r="C28" t="s">
        <v>83</v>
      </c>
      <c r="D28" t="s">
        <v>16</v>
      </c>
      <c r="E28" s="2">
        <v>45505</v>
      </c>
      <c r="F28" s="1">
        <v>0.33333333333333331</v>
      </c>
      <c r="G28" t="s">
        <v>17</v>
      </c>
      <c r="H28" t="s">
        <v>84</v>
      </c>
      <c r="I28" t="s">
        <v>19</v>
      </c>
      <c r="J28">
        <v>4</v>
      </c>
      <c r="K28" t="s">
        <v>49</v>
      </c>
      <c r="L28">
        <v>251510</v>
      </c>
      <c r="M28" t="s">
        <v>21</v>
      </c>
      <c r="N28" t="s">
        <v>22</v>
      </c>
      <c r="O28" s="5" t="s">
        <v>378</v>
      </c>
      <c r="P28" s="3"/>
      <c r="Q28" t="s">
        <v>573</v>
      </c>
      <c r="R28">
        <v>4</v>
      </c>
      <c r="S28">
        <f>COUNTIF(Tabela2[Guia],Tabela15[[#This Row],[Guia_Cod]])</f>
        <v>0</v>
      </c>
    </row>
    <row r="29" spans="1:19" x14ac:dyDescent="0.25">
      <c r="A29" t="s">
        <v>85</v>
      </c>
      <c r="B29">
        <v>3826</v>
      </c>
      <c r="C29" t="s">
        <v>86</v>
      </c>
      <c r="D29" t="s">
        <v>16</v>
      </c>
      <c r="E29" s="2">
        <v>45505</v>
      </c>
      <c r="F29" s="1">
        <v>0.54166666666666663</v>
      </c>
      <c r="G29" t="s">
        <v>17</v>
      </c>
      <c r="H29" t="s">
        <v>87</v>
      </c>
      <c r="I29" t="s">
        <v>19</v>
      </c>
      <c r="J29">
        <v>1</v>
      </c>
      <c r="K29" t="s">
        <v>88</v>
      </c>
      <c r="L29">
        <v>251510</v>
      </c>
      <c r="M29" t="s">
        <v>21</v>
      </c>
      <c r="N29" t="s">
        <v>22</v>
      </c>
      <c r="O29" s="5" t="s">
        <v>379</v>
      </c>
      <c r="P29" s="3"/>
      <c r="Q29" t="s">
        <v>573</v>
      </c>
      <c r="R29">
        <v>1</v>
      </c>
      <c r="S29">
        <f>COUNTIF(Tabela2[Guia],Tabela15[[#This Row],[Guia_Cod]])</f>
        <v>0</v>
      </c>
    </row>
    <row r="30" spans="1:19" x14ac:dyDescent="0.25">
      <c r="A30" t="s">
        <v>89</v>
      </c>
      <c r="B30">
        <v>3859</v>
      </c>
      <c r="C30" t="s">
        <v>90</v>
      </c>
      <c r="D30" t="s">
        <v>16</v>
      </c>
      <c r="E30" s="2">
        <v>45505</v>
      </c>
      <c r="F30" s="1">
        <v>0.29166666666666669</v>
      </c>
      <c r="G30" t="s">
        <v>25</v>
      </c>
      <c r="H30" t="s">
        <v>91</v>
      </c>
      <c r="I30" t="s">
        <v>27</v>
      </c>
      <c r="J30">
        <v>1</v>
      </c>
      <c r="K30" t="s">
        <v>62</v>
      </c>
      <c r="L30">
        <v>223810</v>
      </c>
      <c r="M30" t="s">
        <v>21</v>
      </c>
      <c r="N30" t="s">
        <v>22</v>
      </c>
      <c r="O30" s="3" t="s">
        <v>380</v>
      </c>
      <c r="P30" s="3">
        <v>5963841176</v>
      </c>
      <c r="Q30" t="s">
        <v>572</v>
      </c>
      <c r="R30">
        <v>1</v>
      </c>
      <c r="S30">
        <f>COUNTIF(Tabela2[Guia],Tabela15[[#This Row],[Guia_Cod]])</f>
        <v>1</v>
      </c>
    </row>
    <row r="31" spans="1:19" x14ac:dyDescent="0.25">
      <c r="A31" t="s">
        <v>92</v>
      </c>
      <c r="B31">
        <v>3592</v>
      </c>
      <c r="C31" t="s">
        <v>93</v>
      </c>
      <c r="D31" t="s">
        <v>16</v>
      </c>
      <c r="E31" s="2">
        <v>45505</v>
      </c>
      <c r="F31" s="1">
        <v>0.45833333333333331</v>
      </c>
      <c r="G31" t="s">
        <v>25</v>
      </c>
      <c r="H31" t="s">
        <v>94</v>
      </c>
      <c r="I31" t="s">
        <v>27</v>
      </c>
      <c r="J31">
        <v>1</v>
      </c>
      <c r="K31" t="s">
        <v>62</v>
      </c>
      <c r="L31">
        <v>223810</v>
      </c>
      <c r="M31" t="s">
        <v>21</v>
      </c>
      <c r="N31" t="s">
        <v>22</v>
      </c>
      <c r="O31" s="3" t="s">
        <v>381</v>
      </c>
      <c r="P31" s="3">
        <v>5963932170</v>
      </c>
      <c r="Q31" t="s">
        <v>572</v>
      </c>
      <c r="R31">
        <v>1</v>
      </c>
      <c r="S31">
        <f>COUNTIF(Tabela2[Guia],Tabela15[[#This Row],[Guia_Cod]])</f>
        <v>1</v>
      </c>
    </row>
    <row r="32" spans="1:19" x14ac:dyDescent="0.25">
      <c r="A32" t="s">
        <v>95</v>
      </c>
      <c r="B32">
        <v>4113</v>
      </c>
      <c r="C32" t="s">
        <v>96</v>
      </c>
      <c r="D32" t="s">
        <v>16</v>
      </c>
      <c r="E32" s="2">
        <v>45505</v>
      </c>
      <c r="F32" s="1">
        <v>0.625</v>
      </c>
      <c r="G32" t="s">
        <v>17</v>
      </c>
      <c r="H32" t="s">
        <v>97</v>
      </c>
      <c r="I32" t="s">
        <v>19</v>
      </c>
      <c r="J32">
        <v>1</v>
      </c>
      <c r="K32" t="s">
        <v>98</v>
      </c>
      <c r="L32">
        <v>251510</v>
      </c>
      <c r="M32" t="s">
        <v>21</v>
      </c>
      <c r="N32" t="s">
        <v>22</v>
      </c>
      <c r="O32" s="3" t="s">
        <v>382</v>
      </c>
      <c r="P32" s="3">
        <v>5964091139</v>
      </c>
      <c r="Q32" t="s">
        <v>572</v>
      </c>
      <c r="R32">
        <v>1</v>
      </c>
      <c r="S32">
        <f>COUNTIF(Tabela2[Guia],Tabela15[[#This Row],[Guia_Cod]])</f>
        <v>1</v>
      </c>
    </row>
    <row r="33" spans="1:19" x14ac:dyDescent="0.25">
      <c r="A33" t="s">
        <v>105</v>
      </c>
      <c r="B33">
        <v>3737</v>
      </c>
      <c r="C33" t="s">
        <v>106</v>
      </c>
      <c r="D33" t="s">
        <v>16</v>
      </c>
      <c r="E33" s="2">
        <v>45505</v>
      </c>
      <c r="F33" s="1">
        <v>0.75</v>
      </c>
      <c r="G33" t="s">
        <v>17</v>
      </c>
      <c r="H33" t="s">
        <v>107</v>
      </c>
      <c r="I33" t="s">
        <v>19</v>
      </c>
      <c r="J33">
        <v>1</v>
      </c>
      <c r="K33" t="s">
        <v>20</v>
      </c>
      <c r="L33">
        <v>251510</v>
      </c>
      <c r="M33" t="s">
        <v>21</v>
      </c>
      <c r="N33" t="s">
        <v>22</v>
      </c>
      <c r="O33" s="3" t="s">
        <v>383</v>
      </c>
      <c r="P33" s="3">
        <v>5964828127</v>
      </c>
      <c r="Q33" t="s">
        <v>572</v>
      </c>
      <c r="R33">
        <v>1</v>
      </c>
      <c r="S33">
        <f>COUNTIF(Tabela2[Guia],Tabela15[[#This Row],[Guia_Cod]])</f>
        <v>1</v>
      </c>
    </row>
    <row r="34" spans="1:19" x14ac:dyDescent="0.25">
      <c r="A34" t="s">
        <v>108</v>
      </c>
      <c r="B34">
        <v>3441</v>
      </c>
      <c r="C34" t="s">
        <v>109</v>
      </c>
      <c r="D34" t="s">
        <v>16</v>
      </c>
      <c r="E34" s="2">
        <v>45505</v>
      </c>
      <c r="F34" s="1">
        <v>0.54166666666666663</v>
      </c>
      <c r="G34" t="s">
        <v>25</v>
      </c>
      <c r="H34" t="s">
        <v>110</v>
      </c>
      <c r="I34" t="s">
        <v>27</v>
      </c>
      <c r="J34">
        <v>1</v>
      </c>
      <c r="K34" t="s">
        <v>28</v>
      </c>
      <c r="L34">
        <v>223810</v>
      </c>
      <c r="M34" t="s">
        <v>21</v>
      </c>
      <c r="N34" t="s">
        <v>22</v>
      </c>
      <c r="O34" s="3" t="s">
        <v>384</v>
      </c>
      <c r="P34" s="3">
        <v>5965140187</v>
      </c>
      <c r="Q34" t="s">
        <v>572</v>
      </c>
      <c r="R34">
        <v>1</v>
      </c>
      <c r="S34">
        <f>COUNTIF(Tabela2[Guia],Tabela15[[#This Row],[Guia_Cod]])</f>
        <v>1</v>
      </c>
    </row>
    <row r="35" spans="1:19" x14ac:dyDescent="0.25">
      <c r="A35" t="s">
        <v>111</v>
      </c>
      <c r="B35">
        <v>3443</v>
      </c>
      <c r="C35" t="s">
        <v>112</v>
      </c>
      <c r="D35" t="s">
        <v>16</v>
      </c>
      <c r="E35" s="2">
        <v>45506</v>
      </c>
      <c r="F35" s="1">
        <v>0.29166666666666669</v>
      </c>
      <c r="G35" t="s">
        <v>25</v>
      </c>
      <c r="H35" t="s">
        <v>113</v>
      </c>
      <c r="I35" t="s">
        <v>27</v>
      </c>
      <c r="J35">
        <v>1</v>
      </c>
      <c r="K35" t="s">
        <v>73</v>
      </c>
      <c r="L35">
        <v>223810</v>
      </c>
      <c r="M35" t="s">
        <v>21</v>
      </c>
      <c r="N35" t="s">
        <v>22</v>
      </c>
      <c r="O35" s="3" t="s">
        <v>385</v>
      </c>
      <c r="P35" s="3">
        <v>5965338116</v>
      </c>
      <c r="Q35" t="s">
        <v>572</v>
      </c>
      <c r="R35">
        <v>1</v>
      </c>
      <c r="S35">
        <f>COUNTIF(Tabela2[Guia],Tabela15[[#This Row],[Guia_Cod]])</f>
        <v>1</v>
      </c>
    </row>
    <row r="36" spans="1:19" x14ac:dyDescent="0.25">
      <c r="A36" t="s">
        <v>111</v>
      </c>
      <c r="B36">
        <v>3443</v>
      </c>
      <c r="C36" t="s">
        <v>112</v>
      </c>
      <c r="D36" t="s">
        <v>16</v>
      </c>
      <c r="E36" s="2">
        <v>45506</v>
      </c>
      <c r="F36" s="1">
        <v>0.33333333333333331</v>
      </c>
      <c r="G36" t="s">
        <v>17</v>
      </c>
      <c r="H36" t="s">
        <v>113</v>
      </c>
      <c r="I36" t="s">
        <v>19</v>
      </c>
      <c r="J36">
        <v>1</v>
      </c>
      <c r="K36" t="s">
        <v>53</v>
      </c>
      <c r="L36">
        <v>251510</v>
      </c>
      <c r="M36" t="s">
        <v>21</v>
      </c>
      <c r="N36" t="s">
        <v>22</v>
      </c>
      <c r="O36" s="3" t="s">
        <v>386</v>
      </c>
      <c r="P36" s="3">
        <v>5965387199</v>
      </c>
      <c r="Q36" t="s">
        <v>572</v>
      </c>
      <c r="R36">
        <v>1</v>
      </c>
      <c r="S36">
        <f>COUNTIF(Tabela2[Guia],Tabela15[[#This Row],[Guia_Cod]])</f>
        <v>1</v>
      </c>
    </row>
    <row r="37" spans="1:19" x14ac:dyDescent="0.25">
      <c r="A37" t="s">
        <v>118</v>
      </c>
      <c r="B37">
        <v>3894</v>
      </c>
      <c r="C37" t="s">
        <v>119</v>
      </c>
      <c r="D37" t="s">
        <v>16</v>
      </c>
      <c r="E37" s="2">
        <v>45506</v>
      </c>
      <c r="F37" s="1">
        <v>0.33333333333333331</v>
      </c>
      <c r="G37" t="s">
        <v>17</v>
      </c>
      <c r="H37" t="s">
        <v>120</v>
      </c>
      <c r="I37" t="s">
        <v>19</v>
      </c>
      <c r="J37">
        <v>2</v>
      </c>
      <c r="K37" t="s">
        <v>121</v>
      </c>
      <c r="L37">
        <v>251510</v>
      </c>
      <c r="M37" t="s">
        <v>21</v>
      </c>
      <c r="N37" t="s">
        <v>22</v>
      </c>
      <c r="O37" s="3" t="s">
        <v>387</v>
      </c>
      <c r="P37" s="3">
        <v>5965443199</v>
      </c>
      <c r="Q37" t="s">
        <v>572</v>
      </c>
      <c r="R37">
        <v>2</v>
      </c>
      <c r="S37">
        <f>COUNTIF(Tabela2[Guia],Tabela15[[#This Row],[Guia_Cod]])</f>
        <v>1</v>
      </c>
    </row>
    <row r="38" spans="1:19" x14ac:dyDescent="0.25">
      <c r="A38" t="s">
        <v>122</v>
      </c>
      <c r="B38">
        <v>3330</v>
      </c>
      <c r="C38" t="s">
        <v>123</v>
      </c>
      <c r="D38" t="s">
        <v>16</v>
      </c>
      <c r="E38" s="2">
        <v>45506</v>
      </c>
      <c r="F38" s="1">
        <v>0.41666666666666669</v>
      </c>
      <c r="G38" t="s">
        <v>41</v>
      </c>
      <c r="H38" t="s">
        <v>124</v>
      </c>
      <c r="I38" t="s">
        <v>43</v>
      </c>
      <c r="J38">
        <v>1</v>
      </c>
      <c r="K38" t="s">
        <v>44</v>
      </c>
      <c r="L38">
        <v>223905</v>
      </c>
      <c r="M38" t="s">
        <v>21</v>
      </c>
      <c r="N38" t="s">
        <v>22</v>
      </c>
      <c r="O38" s="3" t="s">
        <v>388</v>
      </c>
      <c r="P38" s="3">
        <v>5965525113</v>
      </c>
      <c r="Q38" t="s">
        <v>572</v>
      </c>
      <c r="R38">
        <v>1</v>
      </c>
      <c r="S38">
        <f>COUNTIF(Tabela2[Guia],Tabela15[[#This Row],[Guia_Cod]])</f>
        <v>1</v>
      </c>
    </row>
    <row r="39" spans="1:19" x14ac:dyDescent="0.25">
      <c r="A39" t="s">
        <v>125</v>
      </c>
      <c r="B39">
        <v>3431</v>
      </c>
      <c r="C39" t="s">
        <v>126</v>
      </c>
      <c r="D39" t="s">
        <v>16</v>
      </c>
      <c r="E39" s="2">
        <v>45506</v>
      </c>
      <c r="F39" s="1">
        <v>0.375</v>
      </c>
      <c r="G39" t="s">
        <v>17</v>
      </c>
      <c r="H39" t="s">
        <v>127</v>
      </c>
      <c r="I39" t="s">
        <v>19</v>
      </c>
      <c r="J39">
        <v>1</v>
      </c>
      <c r="K39" t="s">
        <v>57</v>
      </c>
      <c r="L39">
        <v>251510</v>
      </c>
      <c r="M39" t="s">
        <v>21</v>
      </c>
      <c r="N39" t="s">
        <v>22</v>
      </c>
      <c r="O39" s="3" t="s">
        <v>389</v>
      </c>
      <c r="P39" s="3">
        <v>5965679137</v>
      </c>
      <c r="Q39" t="s">
        <v>572</v>
      </c>
      <c r="R39">
        <v>1</v>
      </c>
      <c r="S39">
        <f>COUNTIF(Tabela2[Guia],Tabela15[[#This Row],[Guia_Cod]])</f>
        <v>1</v>
      </c>
    </row>
    <row r="40" spans="1:19" x14ac:dyDescent="0.25">
      <c r="A40" t="s">
        <v>125</v>
      </c>
      <c r="B40">
        <v>3431</v>
      </c>
      <c r="C40" t="s">
        <v>126</v>
      </c>
      <c r="D40" t="s">
        <v>16</v>
      </c>
      <c r="E40" s="2">
        <v>45506</v>
      </c>
      <c r="F40" s="1">
        <v>0.41666666666666669</v>
      </c>
      <c r="G40" t="s">
        <v>25</v>
      </c>
      <c r="H40" t="s">
        <v>127</v>
      </c>
      <c r="I40" t="s">
        <v>27</v>
      </c>
      <c r="J40">
        <v>1</v>
      </c>
      <c r="K40" t="s">
        <v>28</v>
      </c>
      <c r="L40">
        <v>223810</v>
      </c>
      <c r="M40" t="s">
        <v>21</v>
      </c>
      <c r="N40" t="s">
        <v>22</v>
      </c>
      <c r="O40" s="3" t="s">
        <v>390</v>
      </c>
      <c r="P40" s="3">
        <v>5965717171</v>
      </c>
      <c r="Q40" t="s">
        <v>572</v>
      </c>
      <c r="R40">
        <v>1</v>
      </c>
      <c r="S40">
        <f>COUNTIF(Tabela2[Guia],Tabela15[[#This Row],[Guia_Cod]])</f>
        <v>1</v>
      </c>
    </row>
    <row r="41" spans="1:19" x14ac:dyDescent="0.25">
      <c r="A41" t="s">
        <v>125</v>
      </c>
      <c r="B41">
        <v>3431</v>
      </c>
      <c r="C41" t="s">
        <v>126</v>
      </c>
      <c r="D41" t="s">
        <v>16</v>
      </c>
      <c r="E41" s="2">
        <v>45506</v>
      </c>
      <c r="F41" s="1">
        <v>0.45833333333333331</v>
      </c>
      <c r="G41" t="s">
        <v>41</v>
      </c>
      <c r="H41" t="s">
        <v>127</v>
      </c>
      <c r="I41" t="s">
        <v>43</v>
      </c>
      <c r="J41">
        <v>1</v>
      </c>
      <c r="K41" t="s">
        <v>58</v>
      </c>
      <c r="L41">
        <v>223905</v>
      </c>
      <c r="M41" t="s">
        <v>21</v>
      </c>
      <c r="N41" t="s">
        <v>22</v>
      </c>
      <c r="O41" s="3" t="s">
        <v>391</v>
      </c>
      <c r="P41" s="3">
        <v>5965750119</v>
      </c>
      <c r="Q41" t="s">
        <v>572</v>
      </c>
      <c r="R41">
        <v>1</v>
      </c>
      <c r="S41">
        <f>COUNTIF(Tabela2[Guia],Tabela15[[#This Row],[Guia_Cod]])</f>
        <v>1</v>
      </c>
    </row>
    <row r="42" spans="1:19" x14ac:dyDescent="0.25">
      <c r="A42" t="s">
        <v>131</v>
      </c>
      <c r="B42">
        <v>4069</v>
      </c>
      <c r="C42" t="s">
        <v>132</v>
      </c>
      <c r="D42" t="s">
        <v>16</v>
      </c>
      <c r="E42" s="2">
        <v>45505</v>
      </c>
      <c r="F42" s="1">
        <v>0.29166666666666669</v>
      </c>
      <c r="G42" t="s">
        <v>17</v>
      </c>
      <c r="H42" t="s">
        <v>133</v>
      </c>
      <c r="I42" t="s">
        <v>19</v>
      </c>
      <c r="J42">
        <v>2</v>
      </c>
      <c r="K42" t="s">
        <v>134</v>
      </c>
      <c r="L42">
        <v>251510</v>
      </c>
      <c r="M42" t="s">
        <v>135</v>
      </c>
      <c r="N42" t="s">
        <v>22</v>
      </c>
      <c r="O42" s="3" t="s">
        <v>392</v>
      </c>
      <c r="P42" s="3">
        <v>5965916178</v>
      </c>
      <c r="Q42" t="s">
        <v>572</v>
      </c>
      <c r="R42">
        <v>2</v>
      </c>
      <c r="S42">
        <f>COUNTIF(Tabela2[Guia],Tabela15[[#This Row],[Guia_Cod]])</f>
        <v>1</v>
      </c>
    </row>
    <row r="43" spans="1:19" x14ac:dyDescent="0.25">
      <c r="A43" t="s">
        <v>136</v>
      </c>
      <c r="B43">
        <v>3553</v>
      </c>
      <c r="C43" t="s">
        <v>137</v>
      </c>
      <c r="D43" t="s">
        <v>16</v>
      </c>
      <c r="E43" s="2">
        <v>45505</v>
      </c>
      <c r="F43" s="1">
        <v>0.54166666666666663</v>
      </c>
      <c r="G43" t="s">
        <v>17</v>
      </c>
      <c r="H43" t="s">
        <v>138</v>
      </c>
      <c r="I43" t="s">
        <v>19</v>
      </c>
      <c r="J43">
        <v>1</v>
      </c>
      <c r="K43" t="s">
        <v>49</v>
      </c>
      <c r="L43">
        <v>251510</v>
      </c>
      <c r="M43" t="s">
        <v>21</v>
      </c>
      <c r="N43" t="s">
        <v>22</v>
      </c>
      <c r="O43" s="3" t="s">
        <v>393</v>
      </c>
      <c r="P43" s="3">
        <v>5965993189</v>
      </c>
      <c r="Q43" t="s">
        <v>572</v>
      </c>
      <c r="R43">
        <v>1</v>
      </c>
      <c r="S43">
        <f>COUNTIF(Tabela2[Guia],Tabela15[[#This Row],[Guia_Cod]])</f>
        <v>1</v>
      </c>
    </row>
    <row r="44" spans="1:19" x14ac:dyDescent="0.25">
      <c r="A44" t="s">
        <v>139</v>
      </c>
      <c r="B44">
        <v>4068</v>
      </c>
      <c r="C44" t="s">
        <v>140</v>
      </c>
      <c r="D44" t="s">
        <v>16</v>
      </c>
      <c r="E44" s="2">
        <v>45505</v>
      </c>
      <c r="F44" s="1">
        <v>0.29166666666666669</v>
      </c>
      <c r="G44" t="s">
        <v>17</v>
      </c>
      <c r="H44" t="s">
        <v>141</v>
      </c>
      <c r="I44" t="s">
        <v>19</v>
      </c>
      <c r="J44">
        <v>1</v>
      </c>
      <c r="K44" t="s">
        <v>20</v>
      </c>
      <c r="L44">
        <v>251510</v>
      </c>
      <c r="M44" t="s">
        <v>135</v>
      </c>
      <c r="N44" t="s">
        <v>22</v>
      </c>
      <c r="O44" s="3" t="s">
        <v>394</v>
      </c>
      <c r="P44" s="3">
        <v>5966030141</v>
      </c>
      <c r="Q44" t="s">
        <v>572</v>
      </c>
      <c r="R44">
        <v>1</v>
      </c>
      <c r="S44">
        <f>COUNTIF(Tabela2[Guia],Tabela15[[#This Row],[Guia_Cod]])</f>
        <v>1</v>
      </c>
    </row>
    <row r="45" spans="1:19" x14ac:dyDescent="0.25">
      <c r="A45" t="s">
        <v>142</v>
      </c>
      <c r="B45">
        <v>3912</v>
      </c>
      <c r="C45" t="s">
        <v>143</v>
      </c>
      <c r="D45" t="s">
        <v>16</v>
      </c>
      <c r="E45" s="2">
        <v>45505</v>
      </c>
      <c r="F45" s="1">
        <v>0.33333333333333331</v>
      </c>
      <c r="G45" t="s">
        <v>25</v>
      </c>
      <c r="H45" t="s">
        <v>144</v>
      </c>
      <c r="I45" t="s">
        <v>27</v>
      </c>
      <c r="J45">
        <v>1</v>
      </c>
      <c r="K45" t="s">
        <v>28</v>
      </c>
      <c r="L45">
        <v>223810</v>
      </c>
      <c r="M45" t="s">
        <v>21</v>
      </c>
      <c r="N45" t="s">
        <v>22</v>
      </c>
      <c r="O45" s="3" t="s">
        <v>395</v>
      </c>
      <c r="P45" s="3">
        <v>5966072152</v>
      </c>
      <c r="Q45" t="s">
        <v>572</v>
      </c>
      <c r="R45">
        <v>1</v>
      </c>
      <c r="S45">
        <f>COUNTIF(Tabela2[Guia],Tabela15[[#This Row],[Guia_Cod]])</f>
        <v>1</v>
      </c>
    </row>
    <row r="46" spans="1:19" x14ac:dyDescent="0.25">
      <c r="A46" t="s">
        <v>142</v>
      </c>
      <c r="B46">
        <v>3912</v>
      </c>
      <c r="C46" t="s">
        <v>143</v>
      </c>
      <c r="D46" t="s">
        <v>16</v>
      </c>
      <c r="E46" s="2">
        <v>45505</v>
      </c>
      <c r="F46" s="1">
        <v>0.375</v>
      </c>
      <c r="G46" t="s">
        <v>17</v>
      </c>
      <c r="H46" t="s">
        <v>144</v>
      </c>
      <c r="I46" t="s">
        <v>19</v>
      </c>
      <c r="J46">
        <v>1</v>
      </c>
      <c r="K46" t="s">
        <v>53</v>
      </c>
      <c r="L46">
        <v>251510</v>
      </c>
      <c r="M46" t="s">
        <v>21</v>
      </c>
      <c r="N46" t="s">
        <v>22</v>
      </c>
      <c r="O46" s="3" t="s">
        <v>396</v>
      </c>
      <c r="P46" s="3">
        <v>5966130185</v>
      </c>
      <c r="Q46" t="s">
        <v>572</v>
      </c>
      <c r="R46">
        <v>1</v>
      </c>
      <c r="S46">
        <f>COUNTIF(Tabela2[Guia],Tabela15[[#This Row],[Guia_Cod]])</f>
        <v>1</v>
      </c>
    </row>
    <row r="47" spans="1:19" x14ac:dyDescent="0.25">
      <c r="A47" t="s">
        <v>145</v>
      </c>
      <c r="B47">
        <v>3598</v>
      </c>
      <c r="C47" t="s">
        <v>146</v>
      </c>
      <c r="D47" t="s">
        <v>16</v>
      </c>
      <c r="E47" s="2">
        <v>45506</v>
      </c>
      <c r="F47" s="1">
        <v>0.33333333333333331</v>
      </c>
      <c r="G47" t="s">
        <v>17</v>
      </c>
      <c r="H47" t="s">
        <v>147</v>
      </c>
      <c r="I47" t="s">
        <v>19</v>
      </c>
      <c r="J47">
        <v>1</v>
      </c>
      <c r="K47" t="s">
        <v>148</v>
      </c>
      <c r="L47">
        <v>251510</v>
      </c>
      <c r="M47" t="s">
        <v>21</v>
      </c>
      <c r="N47" t="s">
        <v>22</v>
      </c>
      <c r="O47" s="3" t="s">
        <v>397</v>
      </c>
      <c r="P47" s="3">
        <v>5966184117</v>
      </c>
      <c r="Q47" t="s">
        <v>572</v>
      </c>
      <c r="R47">
        <v>1</v>
      </c>
      <c r="S47">
        <f>COUNTIF(Tabela2[Guia],Tabela15[[#This Row],[Guia_Cod]])</f>
        <v>1</v>
      </c>
    </row>
    <row r="48" spans="1:19" x14ac:dyDescent="0.25">
      <c r="A48" t="s">
        <v>145</v>
      </c>
      <c r="B48">
        <v>3598</v>
      </c>
      <c r="C48" t="s">
        <v>146</v>
      </c>
      <c r="D48" t="s">
        <v>16</v>
      </c>
      <c r="E48" s="2">
        <v>45506</v>
      </c>
      <c r="F48" s="1">
        <v>0.375</v>
      </c>
      <c r="G48" t="s">
        <v>41</v>
      </c>
      <c r="H48" t="s">
        <v>147</v>
      </c>
      <c r="I48" t="s">
        <v>43</v>
      </c>
      <c r="J48">
        <v>1</v>
      </c>
      <c r="K48" t="s">
        <v>58</v>
      </c>
      <c r="L48">
        <v>223905</v>
      </c>
      <c r="M48" t="s">
        <v>21</v>
      </c>
      <c r="N48" t="s">
        <v>22</v>
      </c>
      <c r="O48" s="3" t="s">
        <v>398</v>
      </c>
      <c r="P48" s="3">
        <v>5966214192</v>
      </c>
      <c r="Q48" t="s">
        <v>572</v>
      </c>
      <c r="R48">
        <v>1</v>
      </c>
      <c r="S48">
        <f>COUNTIF(Tabela2[Guia],Tabela15[[#This Row],[Guia_Cod]])</f>
        <v>1</v>
      </c>
    </row>
    <row r="49" spans="1:19" x14ac:dyDescent="0.25">
      <c r="A49" t="s">
        <v>149</v>
      </c>
      <c r="B49">
        <v>3712</v>
      </c>
      <c r="C49" t="s">
        <v>150</v>
      </c>
      <c r="D49" t="s">
        <v>16</v>
      </c>
      <c r="E49" s="2">
        <v>45505</v>
      </c>
      <c r="F49" s="1">
        <v>0.66666666666666663</v>
      </c>
      <c r="G49" t="s">
        <v>25</v>
      </c>
      <c r="H49" t="s">
        <v>151</v>
      </c>
      <c r="I49" t="s">
        <v>27</v>
      </c>
      <c r="J49">
        <v>1</v>
      </c>
      <c r="K49" t="s">
        <v>73</v>
      </c>
      <c r="L49">
        <v>223810</v>
      </c>
      <c r="M49" t="s">
        <v>21</v>
      </c>
      <c r="N49" t="s">
        <v>22</v>
      </c>
      <c r="O49" s="3" t="s">
        <v>399</v>
      </c>
      <c r="P49" s="3">
        <v>5966245159</v>
      </c>
      <c r="Q49" t="s">
        <v>572</v>
      </c>
      <c r="R49">
        <v>1</v>
      </c>
      <c r="S49">
        <f>COUNTIF(Tabela2[Guia],Tabela15[[#This Row],[Guia_Cod]])</f>
        <v>1</v>
      </c>
    </row>
    <row r="50" spans="1:19" x14ac:dyDescent="0.25">
      <c r="A50" t="s">
        <v>149</v>
      </c>
      <c r="B50">
        <v>3712</v>
      </c>
      <c r="C50" t="s">
        <v>150</v>
      </c>
      <c r="D50" t="s">
        <v>16</v>
      </c>
      <c r="E50" s="2">
        <v>45506</v>
      </c>
      <c r="F50" s="1">
        <v>0.58333333333333337</v>
      </c>
      <c r="G50" t="s">
        <v>17</v>
      </c>
      <c r="H50" t="s">
        <v>151</v>
      </c>
      <c r="I50" t="s">
        <v>19</v>
      </c>
      <c r="J50">
        <v>2</v>
      </c>
      <c r="K50" t="s">
        <v>57</v>
      </c>
      <c r="L50">
        <v>251510</v>
      </c>
      <c r="M50" t="s">
        <v>21</v>
      </c>
      <c r="N50" t="s">
        <v>22</v>
      </c>
      <c r="O50" s="6" t="s">
        <v>400</v>
      </c>
      <c r="P50" s="3">
        <v>5966295111</v>
      </c>
      <c r="Q50" t="s">
        <v>572</v>
      </c>
      <c r="R50">
        <v>2</v>
      </c>
      <c r="S50">
        <f>COUNTIF(Tabela2[Guia],Tabela15[[#This Row],[Guia_Cod]])</f>
        <v>0</v>
      </c>
    </row>
    <row r="51" spans="1:19" x14ac:dyDescent="0.25">
      <c r="A51" t="s">
        <v>152</v>
      </c>
      <c r="B51">
        <v>3651</v>
      </c>
      <c r="C51" t="s">
        <v>153</v>
      </c>
      <c r="D51" t="s">
        <v>16</v>
      </c>
      <c r="E51" s="2">
        <v>45506</v>
      </c>
      <c r="F51" s="1">
        <v>0.33333333333333331</v>
      </c>
      <c r="G51" t="s">
        <v>41</v>
      </c>
      <c r="H51" t="s">
        <v>154</v>
      </c>
      <c r="I51" t="s">
        <v>43</v>
      </c>
      <c r="J51">
        <v>1</v>
      </c>
      <c r="K51" t="s">
        <v>44</v>
      </c>
      <c r="L51">
        <v>223905</v>
      </c>
      <c r="M51" t="s">
        <v>21</v>
      </c>
      <c r="N51" t="s">
        <v>22</v>
      </c>
      <c r="O51" s="3" t="s">
        <v>401</v>
      </c>
      <c r="P51" s="3">
        <v>5966345127</v>
      </c>
      <c r="Q51" t="s">
        <v>572</v>
      </c>
      <c r="R51">
        <v>1</v>
      </c>
      <c r="S51">
        <f>COUNTIF(Tabela2[Guia],Tabela15[[#This Row],[Guia_Cod]])</f>
        <v>2</v>
      </c>
    </row>
    <row r="52" spans="1:19" x14ac:dyDescent="0.25">
      <c r="A52" t="s">
        <v>152</v>
      </c>
      <c r="B52">
        <v>3651</v>
      </c>
      <c r="C52" t="s">
        <v>153</v>
      </c>
      <c r="D52" t="s">
        <v>16</v>
      </c>
      <c r="E52" s="2">
        <v>45506</v>
      </c>
      <c r="F52" s="1">
        <v>0.375</v>
      </c>
      <c r="G52" t="s">
        <v>25</v>
      </c>
      <c r="H52" t="s">
        <v>154</v>
      </c>
      <c r="I52" t="s">
        <v>27</v>
      </c>
      <c r="J52">
        <v>1</v>
      </c>
      <c r="K52" t="s">
        <v>28</v>
      </c>
      <c r="L52">
        <v>223810</v>
      </c>
      <c r="M52" t="s">
        <v>21</v>
      </c>
      <c r="N52" t="s">
        <v>22</v>
      </c>
      <c r="O52" s="3" t="s">
        <v>402</v>
      </c>
      <c r="P52" s="3">
        <v>5966364153</v>
      </c>
      <c r="Q52" t="s">
        <v>572</v>
      </c>
      <c r="R52">
        <v>1</v>
      </c>
      <c r="S52">
        <f>COUNTIF(Tabela2[Guia],Tabela15[[#This Row],[Guia_Cod]])</f>
        <v>1</v>
      </c>
    </row>
    <row r="53" spans="1:19" x14ac:dyDescent="0.25">
      <c r="A53" t="s">
        <v>152</v>
      </c>
      <c r="B53">
        <v>3651</v>
      </c>
      <c r="C53" t="s">
        <v>153</v>
      </c>
      <c r="D53" t="s">
        <v>16</v>
      </c>
      <c r="E53" s="2">
        <v>45506</v>
      </c>
      <c r="F53" s="1">
        <v>0.41666666666666669</v>
      </c>
      <c r="G53" t="s">
        <v>17</v>
      </c>
      <c r="H53" t="s">
        <v>154</v>
      </c>
      <c r="I53" t="s">
        <v>19</v>
      </c>
      <c r="J53">
        <v>1</v>
      </c>
      <c r="K53" t="s">
        <v>74</v>
      </c>
      <c r="L53">
        <v>251510</v>
      </c>
      <c r="M53" t="s">
        <v>21</v>
      </c>
      <c r="N53" t="s">
        <v>22</v>
      </c>
      <c r="O53" s="3" t="s">
        <v>403</v>
      </c>
      <c r="P53" s="3">
        <v>5966551187</v>
      </c>
      <c r="Q53" t="s">
        <v>572</v>
      </c>
      <c r="R53">
        <v>1</v>
      </c>
      <c r="S53">
        <f>COUNTIF(Tabela2[Guia],Tabela15[[#This Row],[Guia_Cod]])</f>
        <v>1</v>
      </c>
    </row>
    <row r="54" spans="1:19" x14ac:dyDescent="0.25">
      <c r="A54" t="s">
        <v>155</v>
      </c>
      <c r="B54">
        <v>3658</v>
      </c>
      <c r="C54" t="s">
        <v>156</v>
      </c>
      <c r="D54" t="s">
        <v>16</v>
      </c>
      <c r="E54" s="2">
        <v>45505</v>
      </c>
      <c r="F54" s="1">
        <v>0.41666666666666669</v>
      </c>
      <c r="G54" t="s">
        <v>17</v>
      </c>
      <c r="H54" t="s">
        <v>157</v>
      </c>
      <c r="I54" t="s">
        <v>19</v>
      </c>
      <c r="J54">
        <v>1</v>
      </c>
      <c r="K54" t="s">
        <v>49</v>
      </c>
      <c r="L54">
        <v>251510</v>
      </c>
      <c r="M54" t="s">
        <v>21</v>
      </c>
      <c r="N54" t="s">
        <v>22</v>
      </c>
      <c r="O54" s="3" t="s">
        <v>404</v>
      </c>
      <c r="P54" s="3">
        <v>5966592117</v>
      </c>
      <c r="Q54" t="s">
        <v>572</v>
      </c>
      <c r="R54">
        <v>1</v>
      </c>
      <c r="S54">
        <f>COUNTIF(Tabela2[Guia],Tabela15[[#This Row],[Guia_Cod]])</f>
        <v>1</v>
      </c>
    </row>
    <row r="55" spans="1:19" x14ac:dyDescent="0.25">
      <c r="A55" t="s">
        <v>155</v>
      </c>
      <c r="B55">
        <v>3658</v>
      </c>
      <c r="C55" t="s">
        <v>156</v>
      </c>
      <c r="D55" t="s">
        <v>16</v>
      </c>
      <c r="E55" s="2">
        <v>45505</v>
      </c>
      <c r="F55" s="1">
        <v>0.45833333333333331</v>
      </c>
      <c r="G55" t="s">
        <v>25</v>
      </c>
      <c r="H55" t="s">
        <v>157</v>
      </c>
      <c r="I55" t="s">
        <v>27</v>
      </c>
      <c r="J55">
        <v>1</v>
      </c>
      <c r="K55" t="s">
        <v>62</v>
      </c>
      <c r="L55">
        <v>223810</v>
      </c>
      <c r="M55" t="s">
        <v>21</v>
      </c>
      <c r="N55" t="s">
        <v>22</v>
      </c>
      <c r="O55" s="3" t="s">
        <v>405</v>
      </c>
      <c r="P55" s="3">
        <v>5966723174</v>
      </c>
      <c r="Q55" t="s">
        <v>572</v>
      </c>
      <c r="R55">
        <v>1</v>
      </c>
      <c r="S55">
        <f>COUNTIF(Tabela2[Guia],Tabela15[[#This Row],[Guia_Cod]])</f>
        <v>1</v>
      </c>
    </row>
    <row r="56" spans="1:19" x14ac:dyDescent="0.25">
      <c r="A56" t="s">
        <v>158</v>
      </c>
      <c r="B56">
        <v>3497</v>
      </c>
      <c r="C56" t="s">
        <v>159</v>
      </c>
      <c r="D56" t="s">
        <v>16</v>
      </c>
      <c r="E56" s="2">
        <v>45505</v>
      </c>
      <c r="F56" s="1">
        <v>0.33333333333333331</v>
      </c>
      <c r="G56" t="s">
        <v>25</v>
      </c>
      <c r="H56" t="s">
        <v>160</v>
      </c>
      <c r="I56" t="s">
        <v>27</v>
      </c>
      <c r="J56">
        <v>2</v>
      </c>
      <c r="K56" t="s">
        <v>62</v>
      </c>
      <c r="L56">
        <v>223810</v>
      </c>
      <c r="M56" t="s">
        <v>21</v>
      </c>
      <c r="N56" t="s">
        <v>22</v>
      </c>
      <c r="O56" s="3" t="s">
        <v>406</v>
      </c>
      <c r="P56" s="3">
        <v>5966773180</v>
      </c>
      <c r="Q56" t="s">
        <v>572</v>
      </c>
      <c r="R56">
        <v>2</v>
      </c>
      <c r="S56">
        <f>COUNTIF(Tabela2[Guia],Tabela15[[#This Row],[Guia_Cod]])</f>
        <v>1</v>
      </c>
    </row>
    <row r="57" spans="1:19" x14ac:dyDescent="0.25">
      <c r="A57" t="s">
        <v>158</v>
      </c>
      <c r="B57">
        <v>3497</v>
      </c>
      <c r="C57" t="s">
        <v>159</v>
      </c>
      <c r="D57" t="s">
        <v>16</v>
      </c>
      <c r="E57" s="2">
        <v>45505</v>
      </c>
      <c r="F57" s="1">
        <v>0.375</v>
      </c>
      <c r="G57" t="s">
        <v>17</v>
      </c>
      <c r="H57" t="s">
        <v>160</v>
      </c>
      <c r="I57" t="s">
        <v>19</v>
      </c>
      <c r="J57">
        <v>2</v>
      </c>
      <c r="K57" t="s">
        <v>78</v>
      </c>
      <c r="L57">
        <v>251510</v>
      </c>
      <c r="M57" t="s">
        <v>21</v>
      </c>
      <c r="N57" t="s">
        <v>22</v>
      </c>
      <c r="O57" s="3" t="s">
        <v>407</v>
      </c>
      <c r="P57" s="3">
        <v>5966789177</v>
      </c>
      <c r="Q57" t="s">
        <v>572</v>
      </c>
      <c r="R57">
        <v>2</v>
      </c>
      <c r="S57">
        <f>COUNTIF(Tabela2[Guia],Tabela15[[#This Row],[Guia_Cod]])</f>
        <v>1</v>
      </c>
    </row>
    <row r="58" spans="1:19" x14ac:dyDescent="0.25">
      <c r="A58" t="s">
        <v>161</v>
      </c>
      <c r="B58">
        <v>3625</v>
      </c>
      <c r="C58" t="s">
        <v>162</v>
      </c>
      <c r="D58" t="s">
        <v>16</v>
      </c>
      <c r="E58" s="2">
        <v>45505</v>
      </c>
      <c r="F58" s="1">
        <v>0.45833333333333331</v>
      </c>
      <c r="G58" t="s">
        <v>17</v>
      </c>
      <c r="H58" t="s">
        <v>163</v>
      </c>
      <c r="I58" t="s">
        <v>19</v>
      </c>
      <c r="J58">
        <v>1</v>
      </c>
      <c r="K58" t="s">
        <v>57</v>
      </c>
      <c r="L58">
        <v>251510</v>
      </c>
      <c r="M58" t="s">
        <v>21</v>
      </c>
      <c r="N58" t="s">
        <v>22</v>
      </c>
      <c r="O58" s="3" t="s">
        <v>408</v>
      </c>
      <c r="P58" s="3">
        <v>5966808126</v>
      </c>
      <c r="Q58" t="s">
        <v>572</v>
      </c>
      <c r="R58">
        <v>1</v>
      </c>
      <c r="S58">
        <f>COUNTIF(Tabela2[Guia],Tabela15[[#This Row],[Guia_Cod]])</f>
        <v>1</v>
      </c>
    </row>
    <row r="59" spans="1:19" x14ac:dyDescent="0.25">
      <c r="A59" t="s">
        <v>164</v>
      </c>
      <c r="B59">
        <v>3760</v>
      </c>
      <c r="C59" t="s">
        <v>165</v>
      </c>
      <c r="D59" t="s">
        <v>16</v>
      </c>
      <c r="E59" s="2">
        <v>45505</v>
      </c>
      <c r="F59" s="1">
        <v>0.54166666666666663</v>
      </c>
      <c r="G59" t="s">
        <v>17</v>
      </c>
      <c r="H59" t="s">
        <v>166</v>
      </c>
      <c r="I59" t="s">
        <v>19</v>
      </c>
      <c r="J59">
        <v>1</v>
      </c>
      <c r="K59" t="s">
        <v>167</v>
      </c>
      <c r="L59">
        <v>251510</v>
      </c>
      <c r="M59" t="s">
        <v>21</v>
      </c>
      <c r="N59" t="s">
        <v>22</v>
      </c>
      <c r="O59" s="3" t="s">
        <v>409</v>
      </c>
      <c r="P59" s="3">
        <v>5966832174</v>
      </c>
      <c r="Q59" t="s">
        <v>572</v>
      </c>
      <c r="R59">
        <v>1</v>
      </c>
      <c r="S59">
        <f>COUNTIF(Tabela2[Guia],Tabela15[[#This Row],[Guia_Cod]])</f>
        <v>1</v>
      </c>
    </row>
    <row r="60" spans="1:19" x14ac:dyDescent="0.25">
      <c r="A60" t="s">
        <v>168</v>
      </c>
      <c r="B60">
        <v>3028</v>
      </c>
      <c r="C60" t="s">
        <v>169</v>
      </c>
      <c r="D60" t="s">
        <v>16</v>
      </c>
      <c r="E60" s="2">
        <v>45505</v>
      </c>
      <c r="F60" s="1">
        <v>0.625</v>
      </c>
      <c r="G60" t="s">
        <v>17</v>
      </c>
      <c r="H60" t="s">
        <v>170</v>
      </c>
      <c r="I60" t="s">
        <v>19</v>
      </c>
      <c r="J60">
        <v>1</v>
      </c>
      <c r="K60" t="s">
        <v>45</v>
      </c>
      <c r="L60">
        <v>251510</v>
      </c>
      <c r="M60" t="s">
        <v>21</v>
      </c>
      <c r="N60" t="s">
        <v>22</v>
      </c>
      <c r="O60" s="3" t="s">
        <v>410</v>
      </c>
      <c r="P60" s="3">
        <v>5966850132</v>
      </c>
      <c r="Q60" t="s">
        <v>572</v>
      </c>
      <c r="R60">
        <v>1</v>
      </c>
      <c r="S60">
        <f>COUNTIF(Tabela2[Guia],Tabela15[[#This Row],[Guia_Cod]])</f>
        <v>1</v>
      </c>
    </row>
    <row r="61" spans="1:19" x14ac:dyDescent="0.25">
      <c r="A61" t="s">
        <v>171</v>
      </c>
      <c r="B61">
        <v>3723</v>
      </c>
      <c r="C61" t="s">
        <v>172</v>
      </c>
      <c r="D61" t="s">
        <v>16</v>
      </c>
      <c r="E61" s="2">
        <v>45505</v>
      </c>
      <c r="F61" s="1">
        <v>0.54166666666666663</v>
      </c>
      <c r="G61" t="s">
        <v>17</v>
      </c>
      <c r="H61" t="s">
        <v>173</v>
      </c>
      <c r="I61" t="s">
        <v>19</v>
      </c>
      <c r="J61">
        <v>1</v>
      </c>
      <c r="K61" t="s">
        <v>57</v>
      </c>
      <c r="L61">
        <v>251510</v>
      </c>
      <c r="M61" t="s">
        <v>21</v>
      </c>
      <c r="N61" t="s">
        <v>22</v>
      </c>
      <c r="O61" s="3" t="s">
        <v>411</v>
      </c>
      <c r="P61" s="3">
        <v>5966869143</v>
      </c>
      <c r="Q61" t="s">
        <v>572</v>
      </c>
      <c r="R61">
        <v>1</v>
      </c>
      <c r="S61">
        <f>COUNTIF(Tabela2[Guia],Tabela15[[#This Row],[Guia_Cod]])</f>
        <v>1</v>
      </c>
    </row>
    <row r="62" spans="1:19" x14ac:dyDescent="0.25">
      <c r="A62" t="s">
        <v>174</v>
      </c>
      <c r="B62">
        <v>3632</v>
      </c>
      <c r="C62" t="s">
        <v>175</v>
      </c>
      <c r="D62" t="s">
        <v>16</v>
      </c>
      <c r="E62" s="2">
        <v>45505</v>
      </c>
      <c r="F62" s="1">
        <v>0.33333333333333331</v>
      </c>
      <c r="G62" t="s">
        <v>25</v>
      </c>
      <c r="H62" t="s">
        <v>176</v>
      </c>
      <c r="I62" t="s">
        <v>27</v>
      </c>
      <c r="J62">
        <v>1</v>
      </c>
      <c r="K62" t="s">
        <v>28</v>
      </c>
      <c r="L62">
        <v>223810</v>
      </c>
      <c r="M62" t="s">
        <v>21</v>
      </c>
      <c r="N62" t="s">
        <v>22</v>
      </c>
      <c r="O62" s="3" t="s">
        <v>412</v>
      </c>
      <c r="P62" s="3">
        <v>5966885153</v>
      </c>
      <c r="Q62" t="s">
        <v>572</v>
      </c>
      <c r="R62">
        <v>1</v>
      </c>
      <c r="S62">
        <f>COUNTIF(Tabela2[Guia],Tabela15[[#This Row],[Guia_Cod]])</f>
        <v>1</v>
      </c>
    </row>
    <row r="63" spans="1:19" x14ac:dyDescent="0.25">
      <c r="A63" t="s">
        <v>177</v>
      </c>
      <c r="B63">
        <v>3319</v>
      </c>
      <c r="C63" t="s">
        <v>178</v>
      </c>
      <c r="D63" t="s">
        <v>16</v>
      </c>
      <c r="E63" s="2">
        <v>45506</v>
      </c>
      <c r="F63" s="1">
        <v>0.29166666666666669</v>
      </c>
      <c r="G63" t="s">
        <v>41</v>
      </c>
      <c r="H63" t="s">
        <v>179</v>
      </c>
      <c r="I63" t="s">
        <v>43</v>
      </c>
      <c r="J63">
        <v>1</v>
      </c>
      <c r="K63" t="s">
        <v>44</v>
      </c>
      <c r="L63">
        <v>223905</v>
      </c>
      <c r="M63" t="s">
        <v>21</v>
      </c>
      <c r="N63" t="s">
        <v>22</v>
      </c>
      <c r="O63" s="3" t="s">
        <v>413</v>
      </c>
      <c r="P63" s="3">
        <v>5966911150</v>
      </c>
      <c r="Q63" t="s">
        <v>572</v>
      </c>
      <c r="R63">
        <v>1</v>
      </c>
      <c r="S63">
        <f>COUNTIF(Tabela2[Guia],Tabela15[[#This Row],[Guia_Cod]])</f>
        <v>1</v>
      </c>
    </row>
    <row r="64" spans="1:19" x14ac:dyDescent="0.25">
      <c r="A64" t="s">
        <v>180</v>
      </c>
      <c r="B64">
        <v>3496</v>
      </c>
      <c r="C64" t="s">
        <v>181</v>
      </c>
      <c r="D64" t="s">
        <v>16</v>
      </c>
      <c r="E64" s="2">
        <v>45506</v>
      </c>
      <c r="F64" s="1">
        <v>0.66666666666666663</v>
      </c>
      <c r="G64" t="s">
        <v>41</v>
      </c>
      <c r="H64" t="s">
        <v>182</v>
      </c>
      <c r="I64" t="s">
        <v>43</v>
      </c>
      <c r="J64">
        <v>1</v>
      </c>
      <c r="K64" t="s">
        <v>44</v>
      </c>
      <c r="L64">
        <v>223905</v>
      </c>
      <c r="M64" t="s">
        <v>21</v>
      </c>
      <c r="N64" t="s">
        <v>22</v>
      </c>
      <c r="O64" s="3" t="s">
        <v>414</v>
      </c>
      <c r="P64" s="3">
        <v>5966934180</v>
      </c>
      <c r="Q64" t="s">
        <v>572</v>
      </c>
      <c r="R64">
        <v>1</v>
      </c>
      <c r="S64">
        <f>COUNTIF(Tabela2[Guia],Tabela15[[#This Row],[Guia_Cod]])</f>
        <v>1</v>
      </c>
    </row>
    <row r="65" spans="1:19" x14ac:dyDescent="0.25">
      <c r="A65" t="s">
        <v>183</v>
      </c>
      <c r="B65">
        <v>3555</v>
      </c>
      <c r="C65" t="s">
        <v>184</v>
      </c>
      <c r="D65" t="s">
        <v>16</v>
      </c>
      <c r="E65" s="2">
        <v>45506</v>
      </c>
      <c r="F65" s="1">
        <v>0.54166666666666663</v>
      </c>
      <c r="G65" t="s">
        <v>25</v>
      </c>
      <c r="H65" t="s">
        <v>185</v>
      </c>
      <c r="I65" t="s">
        <v>27</v>
      </c>
      <c r="J65">
        <v>1</v>
      </c>
      <c r="K65" t="s">
        <v>73</v>
      </c>
      <c r="L65">
        <v>223810</v>
      </c>
      <c r="M65" t="s">
        <v>21</v>
      </c>
      <c r="N65" t="s">
        <v>22</v>
      </c>
      <c r="O65" s="3" t="s">
        <v>415</v>
      </c>
      <c r="P65" s="3">
        <v>5966954100</v>
      </c>
      <c r="Q65" t="s">
        <v>572</v>
      </c>
      <c r="R65">
        <v>1</v>
      </c>
      <c r="S65">
        <f>COUNTIF(Tabela2[Guia],Tabela15[[#This Row],[Guia_Cod]])</f>
        <v>1</v>
      </c>
    </row>
    <row r="66" spans="1:19" x14ac:dyDescent="0.25">
      <c r="A66" t="s">
        <v>183</v>
      </c>
      <c r="B66">
        <v>3555</v>
      </c>
      <c r="C66" t="s">
        <v>184</v>
      </c>
      <c r="D66" t="s">
        <v>16</v>
      </c>
      <c r="E66" s="2">
        <v>45506</v>
      </c>
      <c r="F66" s="1">
        <v>0.58333333333333337</v>
      </c>
      <c r="G66" t="s">
        <v>17</v>
      </c>
      <c r="H66" t="s">
        <v>185</v>
      </c>
      <c r="I66" t="s">
        <v>19</v>
      </c>
      <c r="J66">
        <v>1</v>
      </c>
      <c r="K66" t="s">
        <v>57</v>
      </c>
      <c r="L66">
        <v>251510</v>
      </c>
      <c r="M66" t="s">
        <v>21</v>
      </c>
      <c r="N66" t="s">
        <v>22</v>
      </c>
      <c r="O66" s="3" t="s">
        <v>416</v>
      </c>
      <c r="P66" s="3">
        <v>5966980128</v>
      </c>
      <c r="Q66" t="s">
        <v>572</v>
      </c>
      <c r="R66">
        <v>1</v>
      </c>
      <c r="S66">
        <f>COUNTIF(Tabela2[Guia],Tabela15[[#This Row],[Guia_Cod]])</f>
        <v>1</v>
      </c>
    </row>
    <row r="67" spans="1:19" x14ac:dyDescent="0.25">
      <c r="A67" t="s">
        <v>186</v>
      </c>
      <c r="B67">
        <v>3358</v>
      </c>
      <c r="C67" t="s">
        <v>187</v>
      </c>
      <c r="D67" t="s">
        <v>16</v>
      </c>
      <c r="E67" s="2">
        <v>45512</v>
      </c>
      <c r="F67" s="1">
        <v>0.29166666666666669</v>
      </c>
      <c r="G67" t="s">
        <v>25</v>
      </c>
      <c r="H67" t="s">
        <v>188</v>
      </c>
      <c r="I67" t="s">
        <v>27</v>
      </c>
      <c r="J67">
        <v>2</v>
      </c>
      <c r="K67" t="s">
        <v>189</v>
      </c>
      <c r="L67">
        <v>223810</v>
      </c>
      <c r="M67" t="s">
        <v>21</v>
      </c>
      <c r="N67" t="s">
        <v>190</v>
      </c>
      <c r="O67" s="3" t="s">
        <v>417</v>
      </c>
      <c r="P67" s="3">
        <v>5982348113</v>
      </c>
      <c r="Q67" t="s">
        <v>572</v>
      </c>
      <c r="R67">
        <v>2</v>
      </c>
      <c r="S67">
        <f>COUNTIF(Tabela2[Guia],Tabela15[[#This Row],[Guia_Cod]])</f>
        <v>1</v>
      </c>
    </row>
    <row r="68" spans="1:19" x14ac:dyDescent="0.25">
      <c r="A68" t="s">
        <v>186</v>
      </c>
      <c r="B68">
        <v>3358</v>
      </c>
      <c r="C68" t="s">
        <v>187</v>
      </c>
      <c r="D68" t="s">
        <v>16</v>
      </c>
      <c r="E68" s="2">
        <v>45512</v>
      </c>
      <c r="F68" s="1">
        <v>0.33333333333333331</v>
      </c>
      <c r="G68" t="s">
        <v>17</v>
      </c>
      <c r="H68" t="s">
        <v>188</v>
      </c>
      <c r="I68" t="s">
        <v>19</v>
      </c>
      <c r="J68">
        <v>2</v>
      </c>
      <c r="K68" t="s">
        <v>57</v>
      </c>
      <c r="L68">
        <v>251510</v>
      </c>
      <c r="M68" t="s">
        <v>21</v>
      </c>
      <c r="N68" t="s">
        <v>190</v>
      </c>
      <c r="O68" s="3" t="s">
        <v>418</v>
      </c>
      <c r="P68" s="3">
        <v>5982598148</v>
      </c>
      <c r="Q68" t="s">
        <v>572</v>
      </c>
      <c r="R68">
        <v>2</v>
      </c>
      <c r="S68">
        <f>COUNTIF(Tabela2[Guia],Tabela15[[#This Row],[Guia_Cod]])</f>
        <v>1</v>
      </c>
    </row>
    <row r="69" spans="1:19" x14ac:dyDescent="0.25">
      <c r="A69" t="s">
        <v>191</v>
      </c>
      <c r="B69">
        <v>3590</v>
      </c>
      <c r="C69" t="s">
        <v>192</v>
      </c>
      <c r="D69" t="s">
        <v>16</v>
      </c>
      <c r="E69" s="2">
        <v>45509</v>
      </c>
      <c r="F69" s="1">
        <v>0.29166666666666669</v>
      </c>
      <c r="G69" t="s">
        <v>25</v>
      </c>
      <c r="H69" t="s">
        <v>193</v>
      </c>
      <c r="I69" t="s">
        <v>27</v>
      </c>
      <c r="J69">
        <v>1</v>
      </c>
      <c r="K69" t="s">
        <v>62</v>
      </c>
      <c r="L69">
        <v>223810</v>
      </c>
      <c r="M69" t="s">
        <v>21</v>
      </c>
      <c r="N69" t="s">
        <v>190</v>
      </c>
      <c r="O69" s="3">
        <v>5982717</v>
      </c>
      <c r="P69" s="3">
        <v>5982717107</v>
      </c>
      <c r="Q69" t="s">
        <v>572</v>
      </c>
      <c r="R69">
        <v>1</v>
      </c>
      <c r="S69">
        <f>COUNTIF(Tabela2[Guia],Tabela15[[#This Row],[Guia_Cod]])</f>
        <v>1</v>
      </c>
    </row>
    <row r="70" spans="1:19" x14ac:dyDescent="0.25">
      <c r="A70" t="s">
        <v>191</v>
      </c>
      <c r="B70">
        <v>3590</v>
      </c>
      <c r="C70" t="s">
        <v>192</v>
      </c>
      <c r="D70" t="s">
        <v>16</v>
      </c>
      <c r="E70" s="2">
        <v>45509</v>
      </c>
      <c r="F70" s="1">
        <v>0.375</v>
      </c>
      <c r="G70" t="s">
        <v>17</v>
      </c>
      <c r="H70" t="s">
        <v>193</v>
      </c>
      <c r="I70" t="s">
        <v>19</v>
      </c>
      <c r="J70">
        <v>1</v>
      </c>
      <c r="K70" t="s">
        <v>45</v>
      </c>
      <c r="L70">
        <v>251510</v>
      </c>
      <c r="M70" t="s">
        <v>21</v>
      </c>
      <c r="N70" t="s">
        <v>190</v>
      </c>
      <c r="O70" s="3" t="s">
        <v>419</v>
      </c>
      <c r="P70" s="3">
        <v>5983040142</v>
      </c>
      <c r="Q70" t="s">
        <v>572</v>
      </c>
      <c r="R70">
        <v>1</v>
      </c>
      <c r="S70">
        <f>COUNTIF(Tabela2[Guia],Tabela15[[#This Row],[Guia_Cod]])</f>
        <v>1</v>
      </c>
    </row>
    <row r="71" spans="1:19" x14ac:dyDescent="0.25">
      <c r="A71" t="s">
        <v>194</v>
      </c>
      <c r="B71">
        <v>3640</v>
      </c>
      <c r="C71" t="s">
        <v>195</v>
      </c>
      <c r="D71" t="s">
        <v>16</v>
      </c>
      <c r="E71" s="2">
        <v>45511</v>
      </c>
      <c r="F71" s="1">
        <v>0.66666666666666663</v>
      </c>
      <c r="G71" t="s">
        <v>17</v>
      </c>
      <c r="H71" t="s">
        <v>196</v>
      </c>
      <c r="I71" t="s">
        <v>19</v>
      </c>
      <c r="J71">
        <v>1</v>
      </c>
      <c r="K71" t="s">
        <v>167</v>
      </c>
      <c r="L71">
        <v>251510</v>
      </c>
      <c r="M71" t="s">
        <v>21</v>
      </c>
      <c r="N71" t="s">
        <v>190</v>
      </c>
      <c r="O71" s="3" t="s">
        <v>420</v>
      </c>
      <c r="P71" s="3">
        <v>5983151118</v>
      </c>
      <c r="Q71" t="s">
        <v>572</v>
      </c>
      <c r="R71">
        <v>1</v>
      </c>
      <c r="S71">
        <f>COUNTIF(Tabela2[Guia],Tabela15[[#This Row],[Guia_Cod]])</f>
        <v>1</v>
      </c>
    </row>
    <row r="72" spans="1:19" x14ac:dyDescent="0.25">
      <c r="A72" t="s">
        <v>14</v>
      </c>
      <c r="B72">
        <v>3938</v>
      </c>
      <c r="C72" t="s">
        <v>15</v>
      </c>
      <c r="D72" t="s">
        <v>16</v>
      </c>
      <c r="E72" s="2">
        <v>45512</v>
      </c>
      <c r="F72" s="1">
        <v>0.45833333333333331</v>
      </c>
      <c r="G72" t="s">
        <v>17</v>
      </c>
      <c r="H72" t="s">
        <v>18</v>
      </c>
      <c r="I72" t="s">
        <v>19</v>
      </c>
      <c r="J72">
        <v>1</v>
      </c>
      <c r="K72" t="s">
        <v>20</v>
      </c>
      <c r="L72">
        <v>251510</v>
      </c>
      <c r="M72" t="s">
        <v>21</v>
      </c>
      <c r="N72" t="s">
        <v>190</v>
      </c>
      <c r="O72" s="3" t="s">
        <v>421</v>
      </c>
      <c r="P72" s="3">
        <v>5983278166</v>
      </c>
      <c r="Q72" t="s">
        <v>572</v>
      </c>
      <c r="R72">
        <v>1</v>
      </c>
      <c r="S72">
        <f>COUNTIF(Tabela2[Guia],Tabela15[[#This Row],[Guia_Cod]])</f>
        <v>1</v>
      </c>
    </row>
    <row r="73" spans="1:19" x14ac:dyDescent="0.25">
      <c r="A73" t="s">
        <v>23</v>
      </c>
      <c r="B73">
        <v>3487</v>
      </c>
      <c r="C73" t="s">
        <v>24</v>
      </c>
      <c r="D73" t="s">
        <v>16</v>
      </c>
      <c r="E73" s="2">
        <v>45509</v>
      </c>
      <c r="F73" s="1">
        <v>0.33333333333333331</v>
      </c>
      <c r="G73" t="s">
        <v>25</v>
      </c>
      <c r="H73" t="s">
        <v>26</v>
      </c>
      <c r="I73" t="s">
        <v>27</v>
      </c>
      <c r="J73">
        <v>2</v>
      </c>
      <c r="K73" t="s">
        <v>28</v>
      </c>
      <c r="L73">
        <v>223810</v>
      </c>
      <c r="M73" t="s">
        <v>21</v>
      </c>
      <c r="N73" t="s">
        <v>190</v>
      </c>
      <c r="O73" s="3" t="s">
        <v>422</v>
      </c>
      <c r="P73" s="3">
        <v>5983437151</v>
      </c>
      <c r="Q73" t="s">
        <v>572</v>
      </c>
      <c r="R73">
        <v>2</v>
      </c>
      <c r="S73">
        <f>COUNTIF(Tabela2[Guia],Tabela15[[#This Row],[Guia_Cod]])</f>
        <v>1</v>
      </c>
    </row>
    <row r="74" spans="1:19" x14ac:dyDescent="0.25">
      <c r="A74" t="s">
        <v>23</v>
      </c>
      <c r="B74">
        <v>3487</v>
      </c>
      <c r="C74" t="s">
        <v>24</v>
      </c>
      <c r="D74" t="s">
        <v>16</v>
      </c>
      <c r="E74" s="2">
        <v>45511</v>
      </c>
      <c r="F74" s="1">
        <v>0.33333333333333331</v>
      </c>
      <c r="G74" t="s">
        <v>17</v>
      </c>
      <c r="H74" t="s">
        <v>26</v>
      </c>
      <c r="I74" t="s">
        <v>19</v>
      </c>
      <c r="J74">
        <v>2</v>
      </c>
      <c r="K74" t="s">
        <v>69</v>
      </c>
      <c r="L74">
        <v>251510</v>
      </c>
      <c r="M74" t="s">
        <v>21</v>
      </c>
      <c r="N74" t="s">
        <v>190</v>
      </c>
      <c r="O74" s="3" t="s">
        <v>423</v>
      </c>
      <c r="P74" s="3">
        <v>5983495172</v>
      </c>
      <c r="Q74" t="s">
        <v>572</v>
      </c>
      <c r="R74">
        <v>2</v>
      </c>
      <c r="S74">
        <f>COUNTIF(Tabela2[Guia],Tabela15[[#This Row],[Guia_Cod]])</f>
        <v>1</v>
      </c>
    </row>
    <row r="75" spans="1:19" x14ac:dyDescent="0.25">
      <c r="A75" t="s">
        <v>23</v>
      </c>
      <c r="B75">
        <v>3487</v>
      </c>
      <c r="C75" t="s">
        <v>24</v>
      </c>
      <c r="D75" t="s">
        <v>16</v>
      </c>
      <c r="E75" s="2">
        <v>45511</v>
      </c>
      <c r="F75" s="1">
        <v>0.29166666666666669</v>
      </c>
      <c r="G75" t="s">
        <v>41</v>
      </c>
      <c r="H75" t="s">
        <v>26</v>
      </c>
      <c r="I75" t="s">
        <v>43</v>
      </c>
      <c r="J75">
        <v>1</v>
      </c>
      <c r="K75" t="s">
        <v>44</v>
      </c>
      <c r="L75">
        <v>223905</v>
      </c>
      <c r="M75" t="s">
        <v>21</v>
      </c>
      <c r="N75" t="s">
        <v>190</v>
      </c>
      <c r="O75" s="3" t="s">
        <v>424</v>
      </c>
      <c r="P75" s="3">
        <v>5984966184</v>
      </c>
      <c r="Q75" t="s">
        <v>572</v>
      </c>
      <c r="R75">
        <v>1</v>
      </c>
      <c r="S75">
        <f>COUNTIF(Tabela2[Guia],Tabela15[[#This Row],[Guia_Cod]])</f>
        <v>1</v>
      </c>
    </row>
    <row r="76" spans="1:19" x14ac:dyDescent="0.25">
      <c r="A76" t="s">
        <v>197</v>
      </c>
      <c r="B76">
        <v>3486</v>
      </c>
      <c r="C76" t="s">
        <v>198</v>
      </c>
      <c r="D76" t="s">
        <v>16</v>
      </c>
      <c r="E76" s="2">
        <v>45509</v>
      </c>
      <c r="F76" s="1">
        <v>0.58333333333333337</v>
      </c>
      <c r="G76" t="s">
        <v>17</v>
      </c>
      <c r="H76" t="s">
        <v>199</v>
      </c>
      <c r="I76" t="s">
        <v>19</v>
      </c>
      <c r="J76">
        <v>1</v>
      </c>
      <c r="K76" t="s">
        <v>49</v>
      </c>
      <c r="L76">
        <v>251510</v>
      </c>
      <c r="M76" t="s">
        <v>21</v>
      </c>
      <c r="N76" t="s">
        <v>190</v>
      </c>
      <c r="O76" s="3" t="s">
        <v>425</v>
      </c>
      <c r="P76" s="3">
        <v>5983828183</v>
      </c>
      <c r="Q76" t="s">
        <v>572</v>
      </c>
      <c r="R76">
        <v>1</v>
      </c>
      <c r="S76">
        <f>COUNTIF(Tabela2[Guia],Tabela15[[#This Row],[Guia_Cod]])</f>
        <v>1</v>
      </c>
    </row>
    <row r="77" spans="1:19" x14ac:dyDescent="0.25">
      <c r="A77" t="s">
        <v>200</v>
      </c>
      <c r="B77">
        <v>3342</v>
      </c>
      <c r="C77" t="s">
        <v>201</v>
      </c>
      <c r="D77" t="s">
        <v>16</v>
      </c>
      <c r="E77" s="2">
        <v>45509</v>
      </c>
      <c r="F77" s="1">
        <v>0.41666666666666669</v>
      </c>
      <c r="G77" t="s">
        <v>25</v>
      </c>
      <c r="H77" t="s">
        <v>202</v>
      </c>
      <c r="I77" t="s">
        <v>27</v>
      </c>
      <c r="J77">
        <v>1</v>
      </c>
      <c r="K77" t="s">
        <v>28</v>
      </c>
      <c r="L77">
        <v>223810</v>
      </c>
      <c r="M77" t="s">
        <v>21</v>
      </c>
      <c r="N77" t="s">
        <v>190</v>
      </c>
      <c r="O77" s="3" t="s">
        <v>426</v>
      </c>
      <c r="P77" s="3">
        <v>5983892169</v>
      </c>
      <c r="Q77" t="s">
        <v>572</v>
      </c>
      <c r="R77">
        <v>1</v>
      </c>
      <c r="S77">
        <f>COUNTIF(Tabela2[Guia],Tabela15[[#This Row],[Guia_Cod]])</f>
        <v>1</v>
      </c>
    </row>
    <row r="78" spans="1:19" x14ac:dyDescent="0.25">
      <c r="A78" t="s">
        <v>200</v>
      </c>
      <c r="B78">
        <v>3342</v>
      </c>
      <c r="C78" t="s">
        <v>201</v>
      </c>
      <c r="D78" t="s">
        <v>16</v>
      </c>
      <c r="E78" s="2">
        <v>45509</v>
      </c>
      <c r="F78" s="1">
        <v>0.375</v>
      </c>
      <c r="G78" t="s">
        <v>17</v>
      </c>
      <c r="H78" t="s">
        <v>202</v>
      </c>
      <c r="I78" t="s">
        <v>19</v>
      </c>
      <c r="J78">
        <v>2</v>
      </c>
      <c r="K78" t="s">
        <v>203</v>
      </c>
      <c r="L78">
        <v>251510</v>
      </c>
      <c r="M78" t="s">
        <v>21</v>
      </c>
      <c r="N78" t="s">
        <v>190</v>
      </c>
      <c r="O78" s="3" t="s">
        <v>427</v>
      </c>
      <c r="P78" s="3">
        <v>5983942165</v>
      </c>
      <c r="Q78" t="s">
        <v>572</v>
      </c>
      <c r="R78">
        <v>2</v>
      </c>
      <c r="S78">
        <f>COUNTIF(Tabela2[Guia],Tabela15[[#This Row],[Guia_Cod]])</f>
        <v>1</v>
      </c>
    </row>
    <row r="79" spans="1:19" x14ac:dyDescent="0.25">
      <c r="A79" t="s">
        <v>204</v>
      </c>
      <c r="B79">
        <v>3824</v>
      </c>
      <c r="C79" t="s">
        <v>205</v>
      </c>
      <c r="D79" t="s">
        <v>16</v>
      </c>
      <c r="E79" s="2">
        <v>45512</v>
      </c>
      <c r="F79" s="1">
        <v>0.54166666666666663</v>
      </c>
      <c r="G79" t="s">
        <v>17</v>
      </c>
      <c r="H79" t="s">
        <v>206</v>
      </c>
      <c r="I79" t="s">
        <v>19</v>
      </c>
      <c r="J79">
        <v>1</v>
      </c>
      <c r="K79" t="s">
        <v>203</v>
      </c>
      <c r="L79">
        <v>251510</v>
      </c>
      <c r="M79" t="s">
        <v>21</v>
      </c>
      <c r="N79" t="s">
        <v>190</v>
      </c>
      <c r="O79" s="3" t="s">
        <v>428</v>
      </c>
      <c r="P79" s="3">
        <v>5984044192</v>
      </c>
      <c r="Q79" t="s">
        <v>572</v>
      </c>
      <c r="R79">
        <v>1</v>
      </c>
      <c r="S79">
        <f>COUNTIF(Tabela2[Guia],Tabela15[[#This Row],[Guia_Cod]])</f>
        <v>1</v>
      </c>
    </row>
    <row r="80" spans="1:19" x14ac:dyDescent="0.25">
      <c r="A80" t="s">
        <v>207</v>
      </c>
      <c r="B80">
        <v>3882</v>
      </c>
      <c r="C80" t="s">
        <v>208</v>
      </c>
      <c r="D80" t="s">
        <v>16</v>
      </c>
      <c r="E80" s="2">
        <v>45511</v>
      </c>
      <c r="F80" s="1">
        <v>0.29166666666666669</v>
      </c>
      <c r="G80" t="s">
        <v>25</v>
      </c>
      <c r="H80" t="s">
        <v>209</v>
      </c>
      <c r="I80" t="s">
        <v>27</v>
      </c>
      <c r="J80">
        <v>1</v>
      </c>
      <c r="K80" t="s">
        <v>28</v>
      </c>
      <c r="L80">
        <v>223810</v>
      </c>
      <c r="M80" t="s">
        <v>21</v>
      </c>
      <c r="N80" t="s">
        <v>190</v>
      </c>
      <c r="O80" s="3" t="s">
        <v>429</v>
      </c>
      <c r="P80" s="3">
        <v>5984110174</v>
      </c>
      <c r="Q80" t="s">
        <v>572</v>
      </c>
      <c r="R80">
        <v>1</v>
      </c>
      <c r="S80">
        <f>COUNTIF(Tabela2[Guia],Tabela15[[#This Row],[Guia_Cod]])</f>
        <v>1</v>
      </c>
    </row>
    <row r="81" spans="1:19" x14ac:dyDescent="0.25">
      <c r="A81" t="s">
        <v>207</v>
      </c>
      <c r="B81">
        <v>3882</v>
      </c>
      <c r="C81" t="s">
        <v>208</v>
      </c>
      <c r="D81" t="s">
        <v>16</v>
      </c>
      <c r="E81" s="2">
        <v>45511</v>
      </c>
      <c r="F81" s="1">
        <v>0.33333333333333331</v>
      </c>
      <c r="G81" t="s">
        <v>17</v>
      </c>
      <c r="H81" t="s">
        <v>209</v>
      </c>
      <c r="I81" t="s">
        <v>19</v>
      </c>
      <c r="J81">
        <v>1</v>
      </c>
      <c r="K81" t="s">
        <v>57</v>
      </c>
      <c r="L81">
        <v>251510</v>
      </c>
      <c r="M81" t="s">
        <v>21</v>
      </c>
      <c r="N81" t="s">
        <v>190</v>
      </c>
      <c r="O81" s="3" t="s">
        <v>430</v>
      </c>
      <c r="P81" s="3">
        <v>5984150121</v>
      </c>
      <c r="Q81" t="s">
        <v>572</v>
      </c>
      <c r="R81">
        <v>1</v>
      </c>
      <c r="S81">
        <f>COUNTIF(Tabela2[Guia],Tabela15[[#This Row],[Guia_Cod]])</f>
        <v>1</v>
      </c>
    </row>
    <row r="82" spans="1:19" x14ac:dyDescent="0.25">
      <c r="A82" t="s">
        <v>29</v>
      </c>
      <c r="B82">
        <v>3570</v>
      </c>
      <c r="C82" t="s">
        <v>30</v>
      </c>
      <c r="D82" t="s">
        <v>16</v>
      </c>
      <c r="E82" s="2">
        <v>45509</v>
      </c>
      <c r="F82" s="1">
        <v>0.45833333333333331</v>
      </c>
      <c r="G82" t="s">
        <v>25</v>
      </c>
      <c r="H82" t="s">
        <v>31</v>
      </c>
      <c r="I82" t="s">
        <v>27</v>
      </c>
      <c r="J82">
        <v>1</v>
      </c>
      <c r="K82" t="s">
        <v>210</v>
      </c>
      <c r="L82">
        <v>223810</v>
      </c>
      <c r="M82" t="s">
        <v>21</v>
      </c>
      <c r="N82" t="s">
        <v>190</v>
      </c>
      <c r="O82" s="3" t="s">
        <v>431</v>
      </c>
      <c r="P82" s="3">
        <v>5984191133</v>
      </c>
      <c r="Q82" t="s">
        <v>572</v>
      </c>
      <c r="R82">
        <v>1</v>
      </c>
      <c r="S82">
        <f>COUNTIF(Tabela2[Guia],Tabela15[[#This Row],[Guia_Cod]])</f>
        <v>1</v>
      </c>
    </row>
    <row r="83" spans="1:19" x14ac:dyDescent="0.25">
      <c r="A83" t="s">
        <v>29</v>
      </c>
      <c r="B83">
        <v>3570</v>
      </c>
      <c r="C83" t="s">
        <v>30</v>
      </c>
      <c r="D83" t="s">
        <v>16</v>
      </c>
      <c r="E83" s="2">
        <v>45509</v>
      </c>
      <c r="F83" s="1">
        <v>0.41666666666666669</v>
      </c>
      <c r="G83" t="s">
        <v>17</v>
      </c>
      <c r="H83" t="s">
        <v>31</v>
      </c>
      <c r="I83" t="s">
        <v>19</v>
      </c>
      <c r="J83">
        <v>3</v>
      </c>
      <c r="K83" t="s">
        <v>32</v>
      </c>
      <c r="L83">
        <v>251510</v>
      </c>
      <c r="M83" t="s">
        <v>21</v>
      </c>
      <c r="N83" t="s">
        <v>190</v>
      </c>
      <c r="O83" s="5">
        <v>5984249</v>
      </c>
      <c r="P83" s="3"/>
      <c r="Q83" t="s">
        <v>573</v>
      </c>
      <c r="R83">
        <v>3</v>
      </c>
      <c r="S83">
        <f>COUNTIF(Tabela2[Guia],Tabela15[[#This Row],[Guia_Cod]])</f>
        <v>0</v>
      </c>
    </row>
    <row r="84" spans="1:19" x14ac:dyDescent="0.25">
      <c r="A84" t="s">
        <v>33</v>
      </c>
      <c r="B84">
        <v>3672</v>
      </c>
      <c r="C84" t="s">
        <v>34</v>
      </c>
      <c r="D84" t="s">
        <v>16</v>
      </c>
      <c r="E84" s="2">
        <v>45511</v>
      </c>
      <c r="F84" s="1">
        <v>0.33333333333333331</v>
      </c>
      <c r="G84" t="s">
        <v>17</v>
      </c>
      <c r="H84" t="s">
        <v>35</v>
      </c>
      <c r="I84" t="s">
        <v>19</v>
      </c>
      <c r="J84">
        <v>3</v>
      </c>
      <c r="K84" t="s">
        <v>20</v>
      </c>
      <c r="L84">
        <v>251510</v>
      </c>
      <c r="M84" t="s">
        <v>21</v>
      </c>
      <c r="N84" t="s">
        <v>190</v>
      </c>
      <c r="O84" s="3" t="s">
        <v>432</v>
      </c>
      <c r="P84" s="3">
        <v>5984300101</v>
      </c>
      <c r="Q84" t="s">
        <v>572</v>
      </c>
      <c r="R84">
        <v>3</v>
      </c>
      <c r="S84">
        <f>COUNTIF(Tabela2[Guia],Tabela15[[#This Row],[Guia_Cod]])</f>
        <v>1</v>
      </c>
    </row>
    <row r="85" spans="1:19" x14ac:dyDescent="0.25">
      <c r="A85" t="s">
        <v>36</v>
      </c>
      <c r="B85">
        <v>3881</v>
      </c>
      <c r="C85" t="s">
        <v>37</v>
      </c>
      <c r="D85" t="s">
        <v>16</v>
      </c>
      <c r="E85" s="2">
        <v>45509</v>
      </c>
      <c r="F85" s="1">
        <v>0.45833333333333331</v>
      </c>
      <c r="G85" t="s">
        <v>25</v>
      </c>
      <c r="H85" t="s">
        <v>38</v>
      </c>
      <c r="I85" t="s">
        <v>27</v>
      </c>
      <c r="J85">
        <v>1</v>
      </c>
      <c r="K85" t="s">
        <v>62</v>
      </c>
      <c r="L85">
        <v>223810</v>
      </c>
      <c r="M85" t="s">
        <v>21</v>
      </c>
      <c r="N85" t="s">
        <v>190</v>
      </c>
      <c r="O85" s="3" t="s">
        <v>433</v>
      </c>
      <c r="P85" s="3">
        <v>5984343185</v>
      </c>
      <c r="Q85" t="s">
        <v>572</v>
      </c>
      <c r="R85">
        <v>1</v>
      </c>
      <c r="S85">
        <f>COUNTIF(Tabela2[Guia],Tabela15[[#This Row],[Guia_Cod]])</f>
        <v>1</v>
      </c>
    </row>
    <row r="86" spans="1:19" x14ac:dyDescent="0.25">
      <c r="A86" t="s">
        <v>36</v>
      </c>
      <c r="B86">
        <v>3881</v>
      </c>
      <c r="C86" t="s">
        <v>37</v>
      </c>
      <c r="D86" t="s">
        <v>16</v>
      </c>
      <c r="E86" s="2">
        <v>45512</v>
      </c>
      <c r="F86" s="1">
        <v>0.41666666666666669</v>
      </c>
      <c r="G86" t="s">
        <v>17</v>
      </c>
      <c r="H86" t="s">
        <v>38</v>
      </c>
      <c r="I86" t="s">
        <v>19</v>
      </c>
      <c r="J86">
        <v>2</v>
      </c>
      <c r="K86" t="s">
        <v>32</v>
      </c>
      <c r="L86">
        <v>251510</v>
      </c>
      <c r="M86" t="s">
        <v>21</v>
      </c>
      <c r="N86" t="s">
        <v>190</v>
      </c>
      <c r="O86" s="5" t="s">
        <v>434</v>
      </c>
      <c r="P86" s="3"/>
      <c r="Q86" t="s">
        <v>573</v>
      </c>
      <c r="R86">
        <v>2</v>
      </c>
      <c r="S86">
        <f>COUNTIF(Tabela2[Guia],Tabela15[[#This Row],[Guia_Cod]])</f>
        <v>0</v>
      </c>
    </row>
    <row r="87" spans="1:19" x14ac:dyDescent="0.25">
      <c r="A87" t="s">
        <v>39</v>
      </c>
      <c r="B87">
        <v>3188</v>
      </c>
      <c r="C87" t="s">
        <v>40</v>
      </c>
      <c r="D87" t="s">
        <v>16</v>
      </c>
      <c r="E87" s="2">
        <v>45513</v>
      </c>
      <c r="F87" s="1">
        <v>0.58333333333333337</v>
      </c>
      <c r="G87" t="s">
        <v>17</v>
      </c>
      <c r="H87" t="s">
        <v>42</v>
      </c>
      <c r="I87" t="s">
        <v>19</v>
      </c>
      <c r="J87">
        <v>3</v>
      </c>
      <c r="K87" t="s">
        <v>45</v>
      </c>
      <c r="L87">
        <v>251510</v>
      </c>
      <c r="M87" t="s">
        <v>21</v>
      </c>
      <c r="N87" t="s">
        <v>190</v>
      </c>
      <c r="O87" s="3" t="s">
        <v>435</v>
      </c>
      <c r="P87" s="3">
        <v>5984445178</v>
      </c>
      <c r="Q87" t="s">
        <v>572</v>
      </c>
      <c r="R87">
        <v>3</v>
      </c>
      <c r="S87">
        <f>COUNTIF(Tabela2[Guia],Tabela15[[#This Row],[Guia_Cod]])</f>
        <v>1</v>
      </c>
    </row>
    <row r="88" spans="1:19" x14ac:dyDescent="0.25">
      <c r="A88" t="s">
        <v>39</v>
      </c>
      <c r="B88">
        <v>3188</v>
      </c>
      <c r="C88" t="s">
        <v>40</v>
      </c>
      <c r="D88" t="s">
        <v>16</v>
      </c>
      <c r="E88" s="2">
        <v>45513</v>
      </c>
      <c r="F88" s="1">
        <v>0.54166666666666663</v>
      </c>
      <c r="G88" t="s">
        <v>41</v>
      </c>
      <c r="H88" t="s">
        <v>42</v>
      </c>
      <c r="I88" t="s">
        <v>43</v>
      </c>
      <c r="J88">
        <v>1</v>
      </c>
      <c r="K88" t="s">
        <v>44</v>
      </c>
      <c r="L88">
        <v>223905</v>
      </c>
      <c r="M88" t="s">
        <v>21</v>
      </c>
      <c r="N88" t="s">
        <v>190</v>
      </c>
      <c r="O88" s="3" t="s">
        <v>436</v>
      </c>
      <c r="P88" s="3">
        <v>5985826122</v>
      </c>
      <c r="Q88" t="s">
        <v>572</v>
      </c>
      <c r="R88">
        <v>1</v>
      </c>
      <c r="S88">
        <f>COUNTIF(Tabela2[Guia],Tabela15[[#This Row],[Guia_Cod]])</f>
        <v>1</v>
      </c>
    </row>
    <row r="89" spans="1:19" x14ac:dyDescent="0.25">
      <c r="A89" t="s">
        <v>211</v>
      </c>
      <c r="B89">
        <v>3352</v>
      </c>
      <c r="C89" t="s">
        <v>212</v>
      </c>
      <c r="D89" t="s">
        <v>16</v>
      </c>
      <c r="E89" s="2">
        <v>45511</v>
      </c>
      <c r="F89" s="1">
        <v>0.66666666666666663</v>
      </c>
      <c r="G89" t="s">
        <v>17</v>
      </c>
      <c r="H89" t="s">
        <v>213</v>
      </c>
      <c r="I89" t="s">
        <v>19</v>
      </c>
      <c r="J89">
        <v>2</v>
      </c>
      <c r="K89" t="s">
        <v>20</v>
      </c>
      <c r="L89">
        <v>251510</v>
      </c>
      <c r="M89" t="s">
        <v>21</v>
      </c>
      <c r="N89" t="s">
        <v>190</v>
      </c>
      <c r="O89" s="3" t="s">
        <v>437</v>
      </c>
      <c r="P89" s="3">
        <v>5985987134</v>
      </c>
      <c r="Q89" t="s">
        <v>572</v>
      </c>
      <c r="R89">
        <v>2</v>
      </c>
      <c r="S89">
        <f>COUNTIF(Tabela2[Guia],Tabela15[[#This Row],[Guia_Cod]])</f>
        <v>1</v>
      </c>
    </row>
    <row r="90" spans="1:19" x14ac:dyDescent="0.25">
      <c r="A90" t="s">
        <v>214</v>
      </c>
      <c r="B90">
        <v>3630</v>
      </c>
      <c r="C90" t="s">
        <v>215</v>
      </c>
      <c r="D90" t="s">
        <v>16</v>
      </c>
      <c r="E90" s="2">
        <v>45511</v>
      </c>
      <c r="F90" s="1">
        <v>0.45833333333333331</v>
      </c>
      <c r="G90" t="s">
        <v>25</v>
      </c>
      <c r="H90" t="s">
        <v>216</v>
      </c>
      <c r="I90" t="s">
        <v>27</v>
      </c>
      <c r="J90">
        <v>1</v>
      </c>
      <c r="K90" t="s">
        <v>62</v>
      </c>
      <c r="L90">
        <v>223810</v>
      </c>
      <c r="M90" t="s">
        <v>21</v>
      </c>
      <c r="N90" t="s">
        <v>190</v>
      </c>
      <c r="O90" s="3" t="s">
        <v>438</v>
      </c>
      <c r="P90" s="3">
        <v>5986105164</v>
      </c>
      <c r="Q90" t="s">
        <v>572</v>
      </c>
      <c r="R90">
        <v>1</v>
      </c>
      <c r="S90">
        <f>COUNTIF(Tabela2[Guia],Tabela15[[#This Row],[Guia_Cod]])</f>
        <v>1</v>
      </c>
    </row>
    <row r="91" spans="1:19" x14ac:dyDescent="0.25">
      <c r="A91" t="s">
        <v>214</v>
      </c>
      <c r="B91">
        <v>3630</v>
      </c>
      <c r="C91" t="s">
        <v>215</v>
      </c>
      <c r="D91" t="s">
        <v>16</v>
      </c>
      <c r="E91" s="2">
        <v>45511</v>
      </c>
      <c r="F91" s="1">
        <v>0.41666666666666669</v>
      </c>
      <c r="G91" t="s">
        <v>17</v>
      </c>
      <c r="H91" t="s">
        <v>216</v>
      </c>
      <c r="I91" t="s">
        <v>19</v>
      </c>
      <c r="J91">
        <v>1</v>
      </c>
      <c r="K91" t="s">
        <v>78</v>
      </c>
      <c r="L91">
        <v>251510</v>
      </c>
      <c r="M91" t="s">
        <v>21</v>
      </c>
      <c r="N91" t="s">
        <v>190</v>
      </c>
      <c r="O91" s="3" t="s">
        <v>439</v>
      </c>
      <c r="P91" s="3">
        <v>5986207136</v>
      </c>
      <c r="Q91" t="s">
        <v>572</v>
      </c>
      <c r="R91">
        <v>1</v>
      </c>
      <c r="S91">
        <f>COUNTIF(Tabela2[Guia],Tabela15[[#This Row],[Guia_Cod]])</f>
        <v>1</v>
      </c>
    </row>
    <row r="92" spans="1:19" x14ac:dyDescent="0.25">
      <c r="A92" t="s">
        <v>214</v>
      </c>
      <c r="B92">
        <v>3630</v>
      </c>
      <c r="C92" t="s">
        <v>215</v>
      </c>
      <c r="D92" t="s">
        <v>16</v>
      </c>
      <c r="E92" s="2">
        <v>45511</v>
      </c>
      <c r="F92" s="1">
        <v>0.375</v>
      </c>
      <c r="G92" t="s">
        <v>41</v>
      </c>
      <c r="H92" t="s">
        <v>216</v>
      </c>
      <c r="I92" t="s">
        <v>43</v>
      </c>
      <c r="J92">
        <v>1</v>
      </c>
      <c r="K92" t="s">
        <v>44</v>
      </c>
      <c r="L92">
        <v>223905</v>
      </c>
      <c r="M92" t="s">
        <v>21</v>
      </c>
      <c r="N92" t="s">
        <v>190</v>
      </c>
      <c r="O92" s="3" t="s">
        <v>440</v>
      </c>
      <c r="P92" s="3">
        <v>5986277121</v>
      </c>
      <c r="Q92" t="s">
        <v>572</v>
      </c>
      <c r="R92">
        <v>1</v>
      </c>
      <c r="S92">
        <f>COUNTIF(Tabela2[Guia],Tabela15[[#This Row],[Guia_Cod]])</f>
        <v>1</v>
      </c>
    </row>
    <row r="93" spans="1:19" x14ac:dyDescent="0.25">
      <c r="A93" t="s">
        <v>46</v>
      </c>
      <c r="B93">
        <v>3945</v>
      </c>
      <c r="C93" t="s">
        <v>47</v>
      </c>
      <c r="D93" t="s">
        <v>16</v>
      </c>
      <c r="E93" s="2">
        <v>45513</v>
      </c>
      <c r="F93" s="1">
        <v>0.66666666666666663</v>
      </c>
      <c r="G93" t="s">
        <v>17</v>
      </c>
      <c r="H93" t="s">
        <v>48</v>
      </c>
      <c r="I93" t="s">
        <v>19</v>
      </c>
      <c r="J93">
        <v>1</v>
      </c>
      <c r="K93" t="s">
        <v>49</v>
      </c>
      <c r="L93">
        <v>251510</v>
      </c>
      <c r="M93" t="s">
        <v>21</v>
      </c>
      <c r="N93" t="s">
        <v>190</v>
      </c>
      <c r="O93" s="3" t="s">
        <v>441</v>
      </c>
      <c r="P93" s="3">
        <v>5986552190</v>
      </c>
      <c r="Q93" t="s">
        <v>572</v>
      </c>
      <c r="R93">
        <v>1</v>
      </c>
      <c r="S93">
        <f>COUNTIF(Tabela2[Guia],Tabela15[[#This Row],[Guia_Cod]])</f>
        <v>1</v>
      </c>
    </row>
    <row r="94" spans="1:19" x14ac:dyDescent="0.25">
      <c r="A94" t="s">
        <v>50</v>
      </c>
      <c r="B94">
        <v>3337</v>
      </c>
      <c r="C94" t="s">
        <v>51</v>
      </c>
      <c r="D94" t="s">
        <v>16</v>
      </c>
      <c r="E94" s="2">
        <v>45509</v>
      </c>
      <c r="F94" s="1">
        <v>0.375</v>
      </c>
      <c r="G94" t="s">
        <v>25</v>
      </c>
      <c r="H94" t="s">
        <v>52</v>
      </c>
      <c r="I94" t="s">
        <v>27</v>
      </c>
      <c r="J94">
        <v>1</v>
      </c>
      <c r="K94" t="s">
        <v>28</v>
      </c>
      <c r="L94">
        <v>223810</v>
      </c>
      <c r="M94" t="s">
        <v>21</v>
      </c>
      <c r="N94" t="s">
        <v>190</v>
      </c>
      <c r="O94" s="3" t="s">
        <v>442</v>
      </c>
      <c r="P94" s="3">
        <v>5986646181</v>
      </c>
      <c r="Q94" t="s">
        <v>572</v>
      </c>
      <c r="R94">
        <v>1</v>
      </c>
      <c r="S94">
        <f>COUNTIF(Tabela2[Guia],Tabela15[[#This Row],[Guia_Cod]])</f>
        <v>1</v>
      </c>
    </row>
    <row r="95" spans="1:19" x14ac:dyDescent="0.25">
      <c r="A95" t="s">
        <v>50</v>
      </c>
      <c r="B95">
        <v>3337</v>
      </c>
      <c r="C95" t="s">
        <v>51</v>
      </c>
      <c r="D95" t="s">
        <v>16</v>
      </c>
      <c r="E95" s="2">
        <v>45509</v>
      </c>
      <c r="F95" s="1">
        <v>0.33333333333333331</v>
      </c>
      <c r="G95" t="s">
        <v>17</v>
      </c>
      <c r="H95" t="s">
        <v>52</v>
      </c>
      <c r="I95" t="s">
        <v>19</v>
      </c>
      <c r="J95">
        <v>2</v>
      </c>
      <c r="K95" t="s">
        <v>53</v>
      </c>
      <c r="L95">
        <v>251510</v>
      </c>
      <c r="M95" t="s">
        <v>21</v>
      </c>
      <c r="N95" t="s">
        <v>190</v>
      </c>
      <c r="O95" s="3" t="s">
        <v>443</v>
      </c>
      <c r="P95" s="3">
        <v>5986835199</v>
      </c>
      <c r="Q95" t="s">
        <v>572</v>
      </c>
      <c r="R95">
        <v>2</v>
      </c>
      <c r="S95">
        <f>COUNTIF(Tabela2[Guia],Tabela15[[#This Row],[Guia_Cod]])</f>
        <v>1</v>
      </c>
    </row>
    <row r="96" spans="1:19" x14ac:dyDescent="0.25">
      <c r="A96" t="s">
        <v>217</v>
      </c>
      <c r="B96">
        <v>3534</v>
      </c>
      <c r="C96" t="s">
        <v>218</v>
      </c>
      <c r="D96" t="s">
        <v>16</v>
      </c>
      <c r="E96" s="2">
        <v>45510</v>
      </c>
      <c r="F96" s="1">
        <v>0.58333333333333337</v>
      </c>
      <c r="G96" t="s">
        <v>25</v>
      </c>
      <c r="H96" t="s">
        <v>219</v>
      </c>
      <c r="I96" t="s">
        <v>27</v>
      </c>
      <c r="J96">
        <v>1</v>
      </c>
      <c r="K96" t="s">
        <v>28</v>
      </c>
      <c r="L96">
        <v>223810</v>
      </c>
      <c r="M96" t="s">
        <v>21</v>
      </c>
      <c r="N96" t="s">
        <v>190</v>
      </c>
      <c r="O96" s="3" t="s">
        <v>444</v>
      </c>
      <c r="P96" s="3">
        <v>5986933125</v>
      </c>
      <c r="Q96" t="s">
        <v>572</v>
      </c>
      <c r="R96">
        <v>1</v>
      </c>
      <c r="S96">
        <f>COUNTIF(Tabela2[Guia],Tabela15[[#This Row],[Guia_Cod]])</f>
        <v>1</v>
      </c>
    </row>
    <row r="97" spans="1:19" x14ac:dyDescent="0.25">
      <c r="A97" t="s">
        <v>217</v>
      </c>
      <c r="B97">
        <v>3534</v>
      </c>
      <c r="C97" t="s">
        <v>218</v>
      </c>
      <c r="D97" t="s">
        <v>16</v>
      </c>
      <c r="E97" s="2">
        <v>45511</v>
      </c>
      <c r="F97" s="1">
        <v>0.54166666666666663</v>
      </c>
      <c r="G97" t="s">
        <v>17</v>
      </c>
      <c r="H97" t="s">
        <v>219</v>
      </c>
      <c r="I97" t="s">
        <v>19</v>
      </c>
      <c r="J97">
        <v>2</v>
      </c>
      <c r="K97" t="s">
        <v>69</v>
      </c>
      <c r="L97">
        <v>251510</v>
      </c>
      <c r="M97" t="s">
        <v>21</v>
      </c>
      <c r="N97" t="s">
        <v>190</v>
      </c>
      <c r="O97" s="3" t="s">
        <v>445</v>
      </c>
      <c r="P97" s="3">
        <v>5987087141</v>
      </c>
      <c r="Q97" t="s">
        <v>572</v>
      </c>
      <c r="R97">
        <v>2</v>
      </c>
      <c r="S97">
        <f>COUNTIF(Tabela2[Guia],Tabela15[[#This Row],[Guia_Cod]])</f>
        <v>1</v>
      </c>
    </row>
    <row r="98" spans="1:19" x14ac:dyDescent="0.25">
      <c r="A98" t="s">
        <v>220</v>
      </c>
      <c r="B98">
        <v>3604</v>
      </c>
      <c r="C98" t="s">
        <v>221</v>
      </c>
      <c r="D98" t="s">
        <v>16</v>
      </c>
      <c r="E98" s="2">
        <v>45511</v>
      </c>
      <c r="F98" s="1">
        <v>0.375</v>
      </c>
      <c r="G98" t="s">
        <v>25</v>
      </c>
      <c r="H98" t="s">
        <v>222</v>
      </c>
      <c r="I98" t="s">
        <v>27</v>
      </c>
      <c r="J98">
        <v>1</v>
      </c>
      <c r="K98" t="s">
        <v>28</v>
      </c>
      <c r="L98">
        <v>223810</v>
      </c>
      <c r="M98" t="s">
        <v>21</v>
      </c>
      <c r="N98" t="s">
        <v>190</v>
      </c>
      <c r="O98" s="3" t="s">
        <v>446</v>
      </c>
      <c r="P98" s="3">
        <v>5987211122</v>
      </c>
      <c r="Q98" t="s">
        <v>572</v>
      </c>
      <c r="R98">
        <v>1</v>
      </c>
      <c r="S98">
        <f>COUNTIF(Tabela2[Guia],Tabela15[[#This Row],[Guia_Cod]])</f>
        <v>1</v>
      </c>
    </row>
    <row r="99" spans="1:19" x14ac:dyDescent="0.25">
      <c r="A99" t="s">
        <v>220</v>
      </c>
      <c r="B99">
        <v>3604</v>
      </c>
      <c r="C99" t="s">
        <v>221</v>
      </c>
      <c r="D99" t="s">
        <v>16</v>
      </c>
      <c r="E99" s="2">
        <v>45510</v>
      </c>
      <c r="F99" s="1">
        <v>0.41666666666666669</v>
      </c>
      <c r="G99" t="s">
        <v>17</v>
      </c>
      <c r="H99" t="s">
        <v>222</v>
      </c>
      <c r="I99" t="s">
        <v>19</v>
      </c>
      <c r="J99">
        <v>2</v>
      </c>
      <c r="K99" t="s">
        <v>45</v>
      </c>
      <c r="L99">
        <v>251510</v>
      </c>
      <c r="M99" t="s">
        <v>21</v>
      </c>
      <c r="N99" t="s">
        <v>190</v>
      </c>
      <c r="O99" s="3" t="s">
        <v>447</v>
      </c>
      <c r="P99" s="3">
        <v>5987362140</v>
      </c>
      <c r="Q99" t="s">
        <v>572</v>
      </c>
      <c r="R99">
        <v>2</v>
      </c>
      <c r="S99">
        <f>COUNTIF(Tabela2[Guia],Tabela15[[#This Row],[Guia_Cod]])</f>
        <v>1</v>
      </c>
    </row>
    <row r="100" spans="1:19" x14ac:dyDescent="0.25">
      <c r="A100" t="s">
        <v>54</v>
      </c>
      <c r="B100">
        <v>3433</v>
      </c>
      <c r="C100" t="s">
        <v>55</v>
      </c>
      <c r="D100" t="s">
        <v>16</v>
      </c>
      <c r="E100" s="2">
        <v>45512</v>
      </c>
      <c r="F100" s="1">
        <v>0.33333333333333331</v>
      </c>
      <c r="G100" t="s">
        <v>25</v>
      </c>
      <c r="H100" t="s">
        <v>56</v>
      </c>
      <c r="I100" t="s">
        <v>27</v>
      </c>
      <c r="J100">
        <v>1</v>
      </c>
      <c r="K100" t="s">
        <v>28</v>
      </c>
      <c r="L100">
        <v>223810</v>
      </c>
      <c r="M100" t="s">
        <v>21</v>
      </c>
      <c r="N100" t="s">
        <v>190</v>
      </c>
      <c r="O100" s="3" t="s">
        <v>448</v>
      </c>
      <c r="P100" s="3">
        <v>5987577173</v>
      </c>
      <c r="Q100" t="s">
        <v>572</v>
      </c>
      <c r="R100">
        <v>1</v>
      </c>
      <c r="S100">
        <f>COUNTIF(Tabela2[Guia],Tabela15[[#This Row],[Guia_Cod]])</f>
        <v>1</v>
      </c>
    </row>
    <row r="101" spans="1:19" x14ac:dyDescent="0.25">
      <c r="A101" t="s">
        <v>54</v>
      </c>
      <c r="B101">
        <v>3433</v>
      </c>
      <c r="C101" t="s">
        <v>55</v>
      </c>
      <c r="D101" t="s">
        <v>16</v>
      </c>
      <c r="E101" s="2">
        <v>45511</v>
      </c>
      <c r="F101" s="1">
        <v>0.33333333333333331</v>
      </c>
      <c r="G101" t="s">
        <v>17</v>
      </c>
      <c r="H101" t="s">
        <v>56</v>
      </c>
      <c r="I101" t="s">
        <v>19</v>
      </c>
      <c r="J101">
        <v>4</v>
      </c>
      <c r="K101" t="s">
        <v>57</v>
      </c>
      <c r="L101">
        <v>251510</v>
      </c>
      <c r="M101" t="s">
        <v>21</v>
      </c>
      <c r="N101" t="s">
        <v>190</v>
      </c>
      <c r="O101" s="3" t="s">
        <v>449</v>
      </c>
      <c r="P101" s="3">
        <v>5987696100</v>
      </c>
      <c r="Q101" t="s">
        <v>572</v>
      </c>
      <c r="R101">
        <v>4</v>
      </c>
      <c r="S101">
        <f>COUNTIF(Tabela2[Guia],Tabela15[[#This Row],[Guia_Cod]])</f>
        <v>1</v>
      </c>
    </row>
    <row r="102" spans="1:19" x14ac:dyDescent="0.25">
      <c r="A102" t="s">
        <v>54</v>
      </c>
      <c r="B102">
        <v>3433</v>
      </c>
      <c r="C102" t="s">
        <v>55</v>
      </c>
      <c r="D102" t="s">
        <v>16</v>
      </c>
      <c r="E102" s="2">
        <v>45513</v>
      </c>
      <c r="F102" s="1">
        <v>0.29166666666666669</v>
      </c>
      <c r="G102" t="s">
        <v>41</v>
      </c>
      <c r="H102" t="s">
        <v>56</v>
      </c>
      <c r="I102" t="s">
        <v>43</v>
      </c>
      <c r="J102">
        <v>1</v>
      </c>
      <c r="K102" t="s">
        <v>58</v>
      </c>
      <c r="L102">
        <v>223905</v>
      </c>
      <c r="M102" t="s">
        <v>21</v>
      </c>
      <c r="N102" t="s">
        <v>190</v>
      </c>
      <c r="O102" s="3" t="s">
        <v>450</v>
      </c>
      <c r="P102" s="3">
        <v>5987825135</v>
      </c>
      <c r="Q102" t="s">
        <v>572</v>
      </c>
      <c r="R102">
        <v>1</v>
      </c>
      <c r="S102">
        <f>COUNTIF(Tabela2[Guia],Tabela15[[#This Row],[Guia_Cod]])</f>
        <v>1</v>
      </c>
    </row>
    <row r="103" spans="1:19" x14ac:dyDescent="0.25">
      <c r="A103" t="s">
        <v>59</v>
      </c>
      <c r="B103">
        <v>3359</v>
      </c>
      <c r="C103" t="s">
        <v>60</v>
      </c>
      <c r="D103" t="s">
        <v>16</v>
      </c>
      <c r="E103" s="2">
        <v>45511</v>
      </c>
      <c r="F103" s="1">
        <v>0.54166666666666663</v>
      </c>
      <c r="G103" t="s">
        <v>25</v>
      </c>
      <c r="H103" t="s">
        <v>61</v>
      </c>
      <c r="I103" t="s">
        <v>27</v>
      </c>
      <c r="J103">
        <v>2</v>
      </c>
      <c r="K103" t="s">
        <v>62</v>
      </c>
      <c r="L103">
        <v>223810</v>
      </c>
      <c r="M103" t="s">
        <v>21</v>
      </c>
      <c r="N103" t="s">
        <v>190</v>
      </c>
      <c r="O103" s="3" t="s">
        <v>451</v>
      </c>
      <c r="P103" s="3">
        <v>5991969140</v>
      </c>
      <c r="Q103" t="s">
        <v>572</v>
      </c>
      <c r="R103">
        <v>2</v>
      </c>
      <c r="S103">
        <f>COUNTIF(Tabela2[Guia],Tabela15[[#This Row],[Guia_Cod]])</f>
        <v>1</v>
      </c>
    </row>
    <row r="104" spans="1:19" x14ac:dyDescent="0.25">
      <c r="A104" t="s">
        <v>59</v>
      </c>
      <c r="B104">
        <v>3359</v>
      </c>
      <c r="C104" t="s">
        <v>60</v>
      </c>
      <c r="D104" t="s">
        <v>16</v>
      </c>
      <c r="E104" s="2">
        <v>45510</v>
      </c>
      <c r="F104" s="1">
        <v>0.66666666666666663</v>
      </c>
      <c r="G104" t="s">
        <v>17</v>
      </c>
      <c r="H104" t="s">
        <v>61</v>
      </c>
      <c r="I104" t="s">
        <v>19</v>
      </c>
      <c r="J104">
        <v>2</v>
      </c>
      <c r="K104" t="s">
        <v>20</v>
      </c>
      <c r="L104">
        <v>251510</v>
      </c>
      <c r="M104" t="s">
        <v>21</v>
      </c>
      <c r="N104" t="s">
        <v>190</v>
      </c>
      <c r="O104" s="3" t="s">
        <v>452</v>
      </c>
      <c r="P104" s="3">
        <v>5992085108</v>
      </c>
      <c r="Q104" t="s">
        <v>572</v>
      </c>
      <c r="R104">
        <v>2</v>
      </c>
      <c r="S104">
        <f>COUNTIF(Tabela2[Guia],Tabela15[[#This Row],[Guia_Cod]])</f>
        <v>1</v>
      </c>
    </row>
    <row r="105" spans="1:19" x14ac:dyDescent="0.25">
      <c r="A105" t="s">
        <v>63</v>
      </c>
      <c r="B105">
        <v>3378</v>
      </c>
      <c r="C105" t="s">
        <v>64</v>
      </c>
      <c r="D105" t="s">
        <v>16</v>
      </c>
      <c r="E105" s="2">
        <v>45511</v>
      </c>
      <c r="F105" s="1">
        <v>0.41666666666666669</v>
      </c>
      <c r="G105" t="s">
        <v>17</v>
      </c>
      <c r="H105" t="s">
        <v>65</v>
      </c>
      <c r="I105" t="s">
        <v>19</v>
      </c>
      <c r="J105">
        <v>2</v>
      </c>
      <c r="K105" t="s">
        <v>45</v>
      </c>
      <c r="L105">
        <v>251510</v>
      </c>
      <c r="M105" t="s">
        <v>21</v>
      </c>
      <c r="N105" t="s">
        <v>190</v>
      </c>
      <c r="O105" s="3" t="s">
        <v>453</v>
      </c>
      <c r="P105" s="3">
        <v>5992275181</v>
      </c>
      <c r="Q105" t="s">
        <v>572</v>
      </c>
      <c r="R105">
        <v>2</v>
      </c>
      <c r="S105">
        <f>COUNTIF(Tabela2[Guia],Tabela15[[#This Row],[Guia_Cod]])</f>
        <v>1</v>
      </c>
    </row>
    <row r="106" spans="1:19" x14ac:dyDescent="0.25">
      <c r="A106" t="s">
        <v>223</v>
      </c>
      <c r="B106">
        <v>3660</v>
      </c>
      <c r="C106" t="s">
        <v>224</v>
      </c>
      <c r="D106" t="s">
        <v>16</v>
      </c>
      <c r="E106" s="2">
        <v>45511</v>
      </c>
      <c r="F106" s="1">
        <v>0.66666666666666663</v>
      </c>
      <c r="G106" t="s">
        <v>41</v>
      </c>
      <c r="H106" t="s">
        <v>225</v>
      </c>
      <c r="I106" t="s">
        <v>43</v>
      </c>
      <c r="J106">
        <v>1</v>
      </c>
      <c r="K106" t="s">
        <v>44</v>
      </c>
      <c r="L106">
        <v>223905</v>
      </c>
      <c r="M106" t="s">
        <v>21</v>
      </c>
      <c r="N106" t="s">
        <v>190</v>
      </c>
      <c r="O106" s="3" t="s">
        <v>454</v>
      </c>
      <c r="P106" s="3">
        <v>5992381166</v>
      </c>
      <c r="Q106" t="s">
        <v>572</v>
      </c>
      <c r="R106">
        <v>1</v>
      </c>
      <c r="S106">
        <f>COUNTIF(Tabela2[Guia],Tabela15[[#This Row],[Guia_Cod]])</f>
        <v>1</v>
      </c>
    </row>
    <row r="107" spans="1:19" x14ac:dyDescent="0.25">
      <c r="A107" t="s">
        <v>226</v>
      </c>
      <c r="B107">
        <v>3946</v>
      </c>
      <c r="C107" t="s">
        <v>227</v>
      </c>
      <c r="D107" t="s">
        <v>16</v>
      </c>
      <c r="E107" s="2">
        <v>45512</v>
      </c>
      <c r="F107" s="1">
        <v>0.625</v>
      </c>
      <c r="G107" t="s">
        <v>17</v>
      </c>
      <c r="H107" t="s">
        <v>228</v>
      </c>
      <c r="I107" t="s">
        <v>19</v>
      </c>
      <c r="J107">
        <v>1</v>
      </c>
      <c r="K107" t="s">
        <v>49</v>
      </c>
      <c r="L107">
        <v>251510</v>
      </c>
      <c r="M107" t="s">
        <v>21</v>
      </c>
      <c r="N107" t="s">
        <v>190</v>
      </c>
      <c r="O107" s="3" t="s">
        <v>455</v>
      </c>
      <c r="P107" s="3">
        <v>5992568148</v>
      </c>
      <c r="Q107" t="s">
        <v>572</v>
      </c>
      <c r="R107">
        <v>1</v>
      </c>
      <c r="S107">
        <f>COUNTIF(Tabela2[Guia],Tabela15[[#This Row],[Guia_Cod]])</f>
        <v>1</v>
      </c>
    </row>
    <row r="108" spans="1:19" x14ac:dyDescent="0.25">
      <c r="A108" t="s">
        <v>66</v>
      </c>
      <c r="B108">
        <v>3577</v>
      </c>
      <c r="C108" t="s">
        <v>67</v>
      </c>
      <c r="D108" t="s">
        <v>16</v>
      </c>
      <c r="E108" s="2">
        <v>45511</v>
      </c>
      <c r="F108" s="1">
        <v>0.33333333333333331</v>
      </c>
      <c r="G108" t="s">
        <v>25</v>
      </c>
      <c r="H108" t="s">
        <v>68</v>
      </c>
      <c r="I108" t="s">
        <v>27</v>
      </c>
      <c r="J108">
        <v>1</v>
      </c>
      <c r="K108" t="s">
        <v>62</v>
      </c>
      <c r="L108">
        <v>223810</v>
      </c>
      <c r="M108" t="s">
        <v>21</v>
      </c>
      <c r="N108" t="s">
        <v>190</v>
      </c>
      <c r="O108" s="3" t="s">
        <v>456</v>
      </c>
      <c r="P108" s="3">
        <v>5992681177</v>
      </c>
      <c r="Q108" t="s">
        <v>572</v>
      </c>
      <c r="R108">
        <v>1</v>
      </c>
      <c r="S108">
        <f>COUNTIF(Tabela2[Guia],Tabela15[[#This Row],[Guia_Cod]])</f>
        <v>1</v>
      </c>
    </row>
    <row r="109" spans="1:19" x14ac:dyDescent="0.25">
      <c r="A109" t="s">
        <v>66</v>
      </c>
      <c r="B109">
        <v>3577</v>
      </c>
      <c r="C109" t="s">
        <v>67</v>
      </c>
      <c r="D109" t="s">
        <v>16</v>
      </c>
      <c r="E109" s="2">
        <v>45511</v>
      </c>
      <c r="F109" s="1">
        <v>0.29166666666666669</v>
      </c>
      <c r="G109" t="s">
        <v>17</v>
      </c>
      <c r="H109" t="s">
        <v>68</v>
      </c>
      <c r="I109" t="s">
        <v>19</v>
      </c>
      <c r="J109">
        <v>5</v>
      </c>
      <c r="K109" t="s">
        <v>69</v>
      </c>
      <c r="L109">
        <v>251510</v>
      </c>
      <c r="M109" t="s">
        <v>21</v>
      </c>
      <c r="N109" t="s">
        <v>190</v>
      </c>
      <c r="O109" s="3" t="s">
        <v>457</v>
      </c>
      <c r="P109" s="3">
        <v>5992779154</v>
      </c>
      <c r="Q109" t="s">
        <v>572</v>
      </c>
      <c r="R109">
        <v>5</v>
      </c>
      <c r="S109">
        <f>COUNTIF(Tabela2[Guia],Tabela15[[#This Row],[Guia_Cod]])</f>
        <v>1</v>
      </c>
    </row>
    <row r="110" spans="1:19" x14ac:dyDescent="0.25">
      <c r="A110" t="s">
        <v>70</v>
      </c>
      <c r="B110">
        <v>3801</v>
      </c>
      <c r="C110" t="s">
        <v>71</v>
      </c>
      <c r="D110" t="s">
        <v>16</v>
      </c>
      <c r="E110" s="2">
        <v>45509</v>
      </c>
      <c r="F110" s="1">
        <v>0.375</v>
      </c>
      <c r="G110" t="s">
        <v>25</v>
      </c>
      <c r="H110" t="s">
        <v>72</v>
      </c>
      <c r="I110" t="s">
        <v>27</v>
      </c>
      <c r="J110">
        <v>2</v>
      </c>
      <c r="K110" t="s">
        <v>73</v>
      </c>
      <c r="L110">
        <v>223810</v>
      </c>
      <c r="M110" t="s">
        <v>21</v>
      </c>
      <c r="N110" t="s">
        <v>190</v>
      </c>
      <c r="O110" s="3" t="s">
        <v>458</v>
      </c>
      <c r="P110" s="3">
        <v>5992895132</v>
      </c>
      <c r="Q110" t="s">
        <v>572</v>
      </c>
      <c r="R110">
        <v>2</v>
      </c>
      <c r="S110">
        <f>COUNTIF(Tabela2[Guia],Tabela15[[#This Row],[Guia_Cod]])</f>
        <v>1</v>
      </c>
    </row>
    <row r="111" spans="1:19" x14ac:dyDescent="0.25">
      <c r="A111" t="s">
        <v>70</v>
      </c>
      <c r="B111">
        <v>3801</v>
      </c>
      <c r="C111" t="s">
        <v>71</v>
      </c>
      <c r="D111" t="s">
        <v>16</v>
      </c>
      <c r="E111" s="2">
        <v>45509</v>
      </c>
      <c r="F111" s="1">
        <v>0.41666666666666669</v>
      </c>
      <c r="G111" t="s">
        <v>17</v>
      </c>
      <c r="H111" t="s">
        <v>72</v>
      </c>
      <c r="I111" t="s">
        <v>19</v>
      </c>
      <c r="J111">
        <v>2</v>
      </c>
      <c r="K111" t="s">
        <v>74</v>
      </c>
      <c r="L111">
        <v>251510</v>
      </c>
      <c r="M111" t="s">
        <v>21</v>
      </c>
      <c r="N111" t="s">
        <v>190</v>
      </c>
      <c r="O111" s="3" t="s">
        <v>459</v>
      </c>
      <c r="P111" s="3">
        <v>5992973124</v>
      </c>
      <c r="Q111" t="s">
        <v>572</v>
      </c>
      <c r="R111">
        <v>2</v>
      </c>
      <c r="S111">
        <f>COUNTIF(Tabela2[Guia],Tabela15[[#This Row],[Guia_Cod]])</f>
        <v>1</v>
      </c>
    </row>
    <row r="112" spans="1:19" x14ac:dyDescent="0.25">
      <c r="A112" t="s">
        <v>75</v>
      </c>
      <c r="B112">
        <v>3664</v>
      </c>
      <c r="C112" t="s">
        <v>76</v>
      </c>
      <c r="D112" t="s">
        <v>16</v>
      </c>
      <c r="E112" s="2">
        <v>45509</v>
      </c>
      <c r="F112" s="1">
        <v>0.45833333333333331</v>
      </c>
      <c r="G112" t="s">
        <v>25</v>
      </c>
      <c r="H112" t="s">
        <v>77</v>
      </c>
      <c r="I112" t="s">
        <v>27</v>
      </c>
      <c r="J112">
        <v>3</v>
      </c>
      <c r="K112" t="s">
        <v>62</v>
      </c>
      <c r="L112">
        <v>223810</v>
      </c>
      <c r="M112" t="s">
        <v>21</v>
      </c>
      <c r="N112" t="s">
        <v>190</v>
      </c>
      <c r="O112" s="3" t="s">
        <v>460</v>
      </c>
      <c r="P112" s="3">
        <v>5993132134</v>
      </c>
      <c r="Q112" t="s">
        <v>572</v>
      </c>
      <c r="R112">
        <v>3</v>
      </c>
      <c r="S112">
        <f>COUNTIF(Tabela2[Guia],Tabela15[[#This Row],[Guia_Cod]])</f>
        <v>1</v>
      </c>
    </row>
    <row r="113" spans="1:19" x14ac:dyDescent="0.25">
      <c r="A113" t="s">
        <v>75</v>
      </c>
      <c r="B113">
        <v>3664</v>
      </c>
      <c r="C113" t="s">
        <v>76</v>
      </c>
      <c r="D113" t="s">
        <v>16</v>
      </c>
      <c r="E113" s="2">
        <v>45509</v>
      </c>
      <c r="F113" s="1">
        <v>0.41666666666666669</v>
      </c>
      <c r="G113" t="s">
        <v>17</v>
      </c>
      <c r="H113" t="s">
        <v>77</v>
      </c>
      <c r="I113" t="s">
        <v>19</v>
      </c>
      <c r="J113">
        <v>4</v>
      </c>
      <c r="K113" t="s">
        <v>78</v>
      </c>
      <c r="L113">
        <v>251510</v>
      </c>
      <c r="M113" t="s">
        <v>21</v>
      </c>
      <c r="N113" t="s">
        <v>190</v>
      </c>
      <c r="O113" s="3" t="s">
        <v>461</v>
      </c>
      <c r="P113" s="3">
        <v>5993282112</v>
      </c>
      <c r="Q113" t="s">
        <v>572</v>
      </c>
      <c r="R113">
        <v>4</v>
      </c>
      <c r="S113">
        <f>COUNTIF(Tabela2[Guia],Tabela15[[#This Row],[Guia_Cod]])</f>
        <v>1</v>
      </c>
    </row>
    <row r="114" spans="1:19" x14ac:dyDescent="0.25">
      <c r="A114" t="s">
        <v>229</v>
      </c>
      <c r="B114">
        <v>3805</v>
      </c>
      <c r="C114" t="s">
        <v>230</v>
      </c>
      <c r="D114" t="s">
        <v>16</v>
      </c>
      <c r="E114" s="2">
        <v>45511</v>
      </c>
      <c r="F114" s="1">
        <v>0.66666666666666663</v>
      </c>
      <c r="G114" t="s">
        <v>17</v>
      </c>
      <c r="H114" t="s">
        <v>231</v>
      </c>
      <c r="I114" t="s">
        <v>19</v>
      </c>
      <c r="J114">
        <v>1</v>
      </c>
      <c r="K114" t="s">
        <v>148</v>
      </c>
      <c r="L114">
        <v>251510</v>
      </c>
      <c r="M114" t="s">
        <v>21</v>
      </c>
      <c r="N114" t="s">
        <v>190</v>
      </c>
      <c r="O114" s="3" t="s">
        <v>462</v>
      </c>
      <c r="P114" s="3">
        <v>5993395158</v>
      </c>
      <c r="Q114" t="s">
        <v>572</v>
      </c>
      <c r="R114">
        <v>1</v>
      </c>
      <c r="S114">
        <f>COUNTIF(Tabela2[Guia],Tabela15[[#This Row],[Guia_Cod]])</f>
        <v>1</v>
      </c>
    </row>
    <row r="115" spans="1:19" x14ac:dyDescent="0.25">
      <c r="A115" t="s">
        <v>79</v>
      </c>
      <c r="B115">
        <v>3674</v>
      </c>
      <c r="C115" t="s">
        <v>80</v>
      </c>
      <c r="D115" t="s">
        <v>16</v>
      </c>
      <c r="E115" s="2">
        <v>45512</v>
      </c>
      <c r="F115" s="1">
        <v>0.375</v>
      </c>
      <c r="G115" t="s">
        <v>25</v>
      </c>
      <c r="H115" t="s">
        <v>81</v>
      </c>
      <c r="I115" t="s">
        <v>27</v>
      </c>
      <c r="J115">
        <v>1</v>
      </c>
      <c r="K115" t="s">
        <v>62</v>
      </c>
      <c r="L115">
        <v>223810</v>
      </c>
      <c r="M115" t="s">
        <v>21</v>
      </c>
      <c r="N115" t="s">
        <v>190</v>
      </c>
      <c r="O115" s="3" t="s">
        <v>463</v>
      </c>
      <c r="P115" s="3">
        <v>5993474180</v>
      </c>
      <c r="Q115" t="s">
        <v>572</v>
      </c>
      <c r="R115">
        <v>1</v>
      </c>
      <c r="S115">
        <f>COUNTIF(Tabela2[Guia],Tabela15[[#This Row],[Guia_Cod]])</f>
        <v>1</v>
      </c>
    </row>
    <row r="116" spans="1:19" x14ac:dyDescent="0.25">
      <c r="A116" t="s">
        <v>79</v>
      </c>
      <c r="B116">
        <v>3674</v>
      </c>
      <c r="C116" t="s">
        <v>80</v>
      </c>
      <c r="D116" t="s">
        <v>16</v>
      </c>
      <c r="E116" s="2">
        <v>45512</v>
      </c>
      <c r="F116" s="1">
        <v>0.41666666666666669</v>
      </c>
      <c r="G116" t="s">
        <v>17</v>
      </c>
      <c r="H116" t="s">
        <v>81</v>
      </c>
      <c r="I116" t="s">
        <v>19</v>
      </c>
      <c r="J116">
        <v>2</v>
      </c>
      <c r="K116" t="s">
        <v>57</v>
      </c>
      <c r="L116">
        <v>251510</v>
      </c>
      <c r="M116" t="s">
        <v>21</v>
      </c>
      <c r="N116" t="s">
        <v>190</v>
      </c>
      <c r="O116" s="3" t="s">
        <v>464</v>
      </c>
      <c r="P116" s="3">
        <v>5993552193</v>
      </c>
      <c r="Q116" t="s">
        <v>572</v>
      </c>
      <c r="R116">
        <v>2</v>
      </c>
      <c r="S116">
        <f>COUNTIF(Tabela2[Guia],Tabela15[[#This Row],[Guia_Cod]])</f>
        <v>1</v>
      </c>
    </row>
    <row r="117" spans="1:19" x14ac:dyDescent="0.25">
      <c r="A117" t="s">
        <v>82</v>
      </c>
      <c r="B117">
        <v>3518</v>
      </c>
      <c r="C117" t="s">
        <v>83</v>
      </c>
      <c r="D117" t="s">
        <v>16</v>
      </c>
      <c r="E117" s="2">
        <v>45509</v>
      </c>
      <c r="F117" s="1">
        <v>0.41666666666666669</v>
      </c>
      <c r="G117" t="s">
        <v>25</v>
      </c>
      <c r="H117" t="s">
        <v>84</v>
      </c>
      <c r="I117" t="s">
        <v>27</v>
      </c>
      <c r="J117">
        <v>2</v>
      </c>
      <c r="K117" t="s">
        <v>73</v>
      </c>
      <c r="L117">
        <v>223810</v>
      </c>
      <c r="M117" t="s">
        <v>21</v>
      </c>
      <c r="N117" t="s">
        <v>190</v>
      </c>
      <c r="O117" s="3" t="s">
        <v>465</v>
      </c>
      <c r="P117" s="3">
        <v>5993648128</v>
      </c>
      <c r="Q117" t="s">
        <v>572</v>
      </c>
      <c r="R117">
        <v>2</v>
      </c>
      <c r="S117">
        <f>COUNTIF(Tabela2[Guia],Tabela15[[#This Row],[Guia_Cod]])</f>
        <v>1</v>
      </c>
    </row>
    <row r="118" spans="1:19" x14ac:dyDescent="0.25">
      <c r="A118" t="s">
        <v>82</v>
      </c>
      <c r="B118">
        <v>3518</v>
      </c>
      <c r="C118" t="s">
        <v>83</v>
      </c>
      <c r="D118" t="s">
        <v>16</v>
      </c>
      <c r="E118" s="2">
        <v>45509</v>
      </c>
      <c r="F118" s="1">
        <v>0.29166666666666669</v>
      </c>
      <c r="G118" t="s">
        <v>17</v>
      </c>
      <c r="H118" t="s">
        <v>84</v>
      </c>
      <c r="I118" t="s">
        <v>19</v>
      </c>
      <c r="J118">
        <v>11</v>
      </c>
      <c r="K118" t="s">
        <v>49</v>
      </c>
      <c r="L118">
        <v>251510</v>
      </c>
      <c r="M118" t="s">
        <v>21</v>
      </c>
      <c r="N118" t="s">
        <v>190</v>
      </c>
      <c r="O118" s="6" t="s">
        <v>466</v>
      </c>
      <c r="P118" s="3"/>
      <c r="Q118" t="s">
        <v>572</v>
      </c>
      <c r="R118">
        <v>11</v>
      </c>
      <c r="S118">
        <f>COUNTIF(Tabela2[Guia],Tabela15[[#This Row],[Guia_Cod]])</f>
        <v>0</v>
      </c>
    </row>
    <row r="119" spans="1:19" x14ac:dyDescent="0.25">
      <c r="A119" t="s">
        <v>85</v>
      </c>
      <c r="B119">
        <v>3826</v>
      </c>
      <c r="C119" t="s">
        <v>86</v>
      </c>
      <c r="D119" t="s">
        <v>16</v>
      </c>
      <c r="E119" s="2">
        <v>45512</v>
      </c>
      <c r="F119" s="1">
        <v>0.54166666666666663</v>
      </c>
      <c r="G119" t="s">
        <v>17</v>
      </c>
      <c r="H119" t="s">
        <v>87</v>
      </c>
      <c r="I119" t="s">
        <v>19</v>
      </c>
      <c r="J119">
        <v>1</v>
      </c>
      <c r="K119" t="s">
        <v>88</v>
      </c>
      <c r="L119">
        <v>251510</v>
      </c>
      <c r="M119" t="s">
        <v>21</v>
      </c>
      <c r="N119" t="s">
        <v>190</v>
      </c>
      <c r="O119" s="5" t="s">
        <v>467</v>
      </c>
      <c r="P119" s="3"/>
      <c r="Q119" t="s">
        <v>573</v>
      </c>
      <c r="R119">
        <v>1</v>
      </c>
      <c r="S119">
        <f>COUNTIF(Tabela2[Guia],Tabela15[[#This Row],[Guia_Cod]])</f>
        <v>0</v>
      </c>
    </row>
    <row r="120" spans="1:19" x14ac:dyDescent="0.25">
      <c r="A120" t="s">
        <v>232</v>
      </c>
      <c r="B120">
        <v>3892</v>
      </c>
      <c r="C120" t="s">
        <v>233</v>
      </c>
      <c r="D120" t="s">
        <v>16</v>
      </c>
      <c r="E120" s="2">
        <v>45511</v>
      </c>
      <c r="F120" s="1">
        <v>0.54166666666666663</v>
      </c>
      <c r="G120" t="s">
        <v>25</v>
      </c>
      <c r="H120" t="s">
        <v>234</v>
      </c>
      <c r="I120" t="s">
        <v>27</v>
      </c>
      <c r="J120">
        <v>2</v>
      </c>
      <c r="K120" t="s">
        <v>28</v>
      </c>
      <c r="L120">
        <v>223810</v>
      </c>
      <c r="M120" t="s">
        <v>21</v>
      </c>
      <c r="N120" t="s">
        <v>190</v>
      </c>
      <c r="O120" s="3" t="s">
        <v>468</v>
      </c>
      <c r="P120" s="3">
        <v>5993921161</v>
      </c>
      <c r="Q120" t="s">
        <v>572</v>
      </c>
      <c r="R120">
        <v>2</v>
      </c>
      <c r="S120">
        <f>COUNTIF(Tabela2[Guia],Tabela15[[#This Row],[Guia_Cod]])</f>
        <v>1</v>
      </c>
    </row>
    <row r="121" spans="1:19" x14ac:dyDescent="0.25">
      <c r="A121" t="s">
        <v>232</v>
      </c>
      <c r="B121">
        <v>3892</v>
      </c>
      <c r="C121" t="s">
        <v>233</v>
      </c>
      <c r="D121" t="s">
        <v>16</v>
      </c>
      <c r="E121" s="2">
        <v>45511</v>
      </c>
      <c r="F121" s="1">
        <v>0.58333333333333337</v>
      </c>
      <c r="G121" t="s">
        <v>17</v>
      </c>
      <c r="H121" t="s">
        <v>234</v>
      </c>
      <c r="I121" t="s">
        <v>19</v>
      </c>
      <c r="J121">
        <v>1</v>
      </c>
      <c r="K121" t="s">
        <v>203</v>
      </c>
      <c r="L121">
        <v>251510</v>
      </c>
      <c r="M121" t="s">
        <v>21</v>
      </c>
      <c r="N121" t="s">
        <v>190</v>
      </c>
      <c r="O121" s="3" t="s">
        <v>469</v>
      </c>
      <c r="P121" s="3">
        <v>5994007135</v>
      </c>
      <c r="Q121" t="s">
        <v>572</v>
      </c>
      <c r="R121">
        <v>1</v>
      </c>
      <c r="S121">
        <f>COUNTIF(Tabela2[Guia],Tabela15[[#This Row],[Guia_Cod]])</f>
        <v>1</v>
      </c>
    </row>
    <row r="122" spans="1:19" x14ac:dyDescent="0.25">
      <c r="A122" t="s">
        <v>235</v>
      </c>
      <c r="B122">
        <v>3923</v>
      </c>
      <c r="C122" t="s">
        <v>236</v>
      </c>
      <c r="D122" t="s">
        <v>16</v>
      </c>
      <c r="E122" s="2">
        <v>45513</v>
      </c>
      <c r="F122" s="1">
        <v>0.41666666666666669</v>
      </c>
      <c r="G122" t="s">
        <v>25</v>
      </c>
      <c r="H122" t="s">
        <v>237</v>
      </c>
      <c r="I122" t="s">
        <v>27</v>
      </c>
      <c r="J122">
        <v>1</v>
      </c>
      <c r="K122" t="s">
        <v>28</v>
      </c>
      <c r="L122">
        <v>223810</v>
      </c>
      <c r="M122" t="s">
        <v>21</v>
      </c>
      <c r="N122" t="s">
        <v>190</v>
      </c>
      <c r="O122" s="3" t="s">
        <v>470</v>
      </c>
      <c r="P122" s="3">
        <v>5994153157</v>
      </c>
      <c r="Q122" t="s">
        <v>572</v>
      </c>
      <c r="R122">
        <v>1</v>
      </c>
      <c r="S122">
        <f>COUNTIF(Tabela2[Guia],Tabela15[[#This Row],[Guia_Cod]])</f>
        <v>1</v>
      </c>
    </row>
    <row r="123" spans="1:19" x14ac:dyDescent="0.25">
      <c r="A123" t="s">
        <v>235</v>
      </c>
      <c r="B123">
        <v>3923</v>
      </c>
      <c r="C123" t="s">
        <v>236</v>
      </c>
      <c r="D123" t="s">
        <v>16</v>
      </c>
      <c r="E123" s="2">
        <v>45509</v>
      </c>
      <c r="F123" s="1">
        <v>0.33333333333333331</v>
      </c>
      <c r="G123" t="s">
        <v>17</v>
      </c>
      <c r="H123" t="s">
        <v>237</v>
      </c>
      <c r="I123" t="s">
        <v>19</v>
      </c>
      <c r="J123">
        <v>4</v>
      </c>
      <c r="K123" t="s">
        <v>20</v>
      </c>
      <c r="L123">
        <v>251510</v>
      </c>
      <c r="M123" t="s">
        <v>21</v>
      </c>
      <c r="N123" t="s">
        <v>190</v>
      </c>
      <c r="O123" s="3" t="s">
        <v>471</v>
      </c>
      <c r="P123" s="3">
        <v>5994210143</v>
      </c>
      <c r="Q123" t="s">
        <v>572</v>
      </c>
      <c r="R123">
        <v>4</v>
      </c>
      <c r="S123">
        <f>COUNTIF(Tabela2[Guia],Tabela15[[#This Row],[Guia_Cod]])</f>
        <v>1</v>
      </c>
    </row>
    <row r="124" spans="1:19" x14ac:dyDescent="0.25">
      <c r="A124" t="s">
        <v>89</v>
      </c>
      <c r="B124">
        <v>3859</v>
      </c>
      <c r="C124" t="s">
        <v>90</v>
      </c>
      <c r="D124" t="s">
        <v>16</v>
      </c>
      <c r="E124" s="2">
        <v>45512</v>
      </c>
      <c r="F124" s="1">
        <v>0.29166666666666669</v>
      </c>
      <c r="G124" t="s">
        <v>25</v>
      </c>
      <c r="H124" t="s">
        <v>91</v>
      </c>
      <c r="I124" t="s">
        <v>27</v>
      </c>
      <c r="J124">
        <v>1</v>
      </c>
      <c r="K124" t="s">
        <v>62</v>
      </c>
      <c r="L124">
        <v>223810</v>
      </c>
      <c r="M124" t="s">
        <v>21</v>
      </c>
      <c r="N124" t="s">
        <v>190</v>
      </c>
      <c r="O124" s="3" t="s">
        <v>472</v>
      </c>
      <c r="P124" s="3">
        <v>5994288136</v>
      </c>
      <c r="Q124" t="s">
        <v>572</v>
      </c>
      <c r="R124">
        <v>1</v>
      </c>
      <c r="S124">
        <f>COUNTIF(Tabela2[Guia],Tabela15[[#This Row],[Guia_Cod]])</f>
        <v>1</v>
      </c>
    </row>
    <row r="125" spans="1:19" x14ac:dyDescent="0.25">
      <c r="A125" t="s">
        <v>89</v>
      </c>
      <c r="B125">
        <v>3859</v>
      </c>
      <c r="C125" t="s">
        <v>90</v>
      </c>
      <c r="D125" t="s">
        <v>16</v>
      </c>
      <c r="E125" s="2">
        <v>45512</v>
      </c>
      <c r="F125" s="1">
        <v>0.33333333333333331</v>
      </c>
      <c r="G125" t="s">
        <v>17</v>
      </c>
      <c r="H125" t="s">
        <v>91</v>
      </c>
      <c r="I125" t="s">
        <v>19</v>
      </c>
      <c r="J125">
        <v>2</v>
      </c>
      <c r="K125" t="s">
        <v>57</v>
      </c>
      <c r="L125">
        <v>251510</v>
      </c>
      <c r="M125" t="s">
        <v>21</v>
      </c>
      <c r="N125" t="s">
        <v>190</v>
      </c>
      <c r="O125" s="3" t="s">
        <v>473</v>
      </c>
      <c r="P125" s="3">
        <v>5994347158</v>
      </c>
      <c r="Q125" t="s">
        <v>572</v>
      </c>
      <c r="R125">
        <v>2</v>
      </c>
      <c r="S125">
        <f>COUNTIF(Tabela2[Guia],Tabela15[[#This Row],[Guia_Cod]])</f>
        <v>1</v>
      </c>
    </row>
    <row r="126" spans="1:19" x14ac:dyDescent="0.25">
      <c r="A126" t="s">
        <v>238</v>
      </c>
      <c r="B126">
        <v>4053</v>
      </c>
      <c r="C126" t="s">
        <v>239</v>
      </c>
      <c r="D126" t="s">
        <v>16</v>
      </c>
      <c r="E126" s="2">
        <v>45509</v>
      </c>
      <c r="F126" s="1">
        <v>0.66666666666666663</v>
      </c>
      <c r="G126" t="s">
        <v>17</v>
      </c>
      <c r="H126" t="s">
        <v>240</v>
      </c>
      <c r="I126" t="s">
        <v>19</v>
      </c>
      <c r="J126">
        <v>1</v>
      </c>
      <c r="K126" t="s">
        <v>53</v>
      </c>
      <c r="L126">
        <v>251510</v>
      </c>
      <c r="M126" t="s">
        <v>21</v>
      </c>
      <c r="N126" t="s">
        <v>190</v>
      </c>
      <c r="O126" s="3" t="s">
        <v>474</v>
      </c>
      <c r="P126" s="3">
        <v>5994423127</v>
      </c>
      <c r="Q126" t="s">
        <v>572</v>
      </c>
      <c r="R126">
        <v>1</v>
      </c>
      <c r="S126">
        <f>COUNTIF(Tabela2[Guia],Tabela15[[#This Row],[Guia_Cod]])</f>
        <v>1</v>
      </c>
    </row>
    <row r="127" spans="1:19" x14ac:dyDescent="0.25">
      <c r="A127" t="s">
        <v>92</v>
      </c>
      <c r="B127">
        <v>3592</v>
      </c>
      <c r="C127" t="s">
        <v>93</v>
      </c>
      <c r="D127" t="s">
        <v>16</v>
      </c>
      <c r="E127" s="2">
        <v>45512</v>
      </c>
      <c r="F127" s="1">
        <v>0.45833333333333331</v>
      </c>
      <c r="G127" t="s">
        <v>25</v>
      </c>
      <c r="H127" t="s">
        <v>94</v>
      </c>
      <c r="I127" t="s">
        <v>27</v>
      </c>
      <c r="J127">
        <v>1</v>
      </c>
      <c r="K127" t="s">
        <v>62</v>
      </c>
      <c r="L127">
        <v>223810</v>
      </c>
      <c r="M127" t="s">
        <v>21</v>
      </c>
      <c r="N127" t="s">
        <v>190</v>
      </c>
      <c r="O127" s="3" t="s">
        <v>475</v>
      </c>
      <c r="P127" s="3">
        <v>5994504199</v>
      </c>
      <c r="Q127" t="s">
        <v>572</v>
      </c>
      <c r="R127">
        <v>1</v>
      </c>
      <c r="S127">
        <f>COUNTIF(Tabela2[Guia],Tabela15[[#This Row],[Guia_Cod]])</f>
        <v>1</v>
      </c>
    </row>
    <row r="128" spans="1:19" x14ac:dyDescent="0.25">
      <c r="A128" t="s">
        <v>92</v>
      </c>
      <c r="B128">
        <v>3592</v>
      </c>
      <c r="C128" t="s">
        <v>93</v>
      </c>
      <c r="D128" t="s">
        <v>16</v>
      </c>
      <c r="E128" s="2">
        <v>45512</v>
      </c>
      <c r="F128" s="1">
        <v>0.41666666666666669</v>
      </c>
      <c r="G128" t="s">
        <v>17</v>
      </c>
      <c r="H128" t="s">
        <v>94</v>
      </c>
      <c r="I128" t="s">
        <v>19</v>
      </c>
      <c r="J128">
        <v>1</v>
      </c>
      <c r="K128" t="s">
        <v>57</v>
      </c>
      <c r="L128">
        <v>251510</v>
      </c>
      <c r="M128" t="s">
        <v>21</v>
      </c>
      <c r="N128" t="s">
        <v>190</v>
      </c>
      <c r="O128" s="3" t="s">
        <v>476</v>
      </c>
      <c r="P128" s="3">
        <v>5994608125</v>
      </c>
      <c r="Q128" t="s">
        <v>572</v>
      </c>
      <c r="R128">
        <v>1</v>
      </c>
      <c r="S128">
        <f>COUNTIF(Tabela2[Guia],Tabela15[[#This Row],[Guia_Cod]])</f>
        <v>1</v>
      </c>
    </row>
    <row r="129" spans="1:19" x14ac:dyDescent="0.25">
      <c r="A129" t="s">
        <v>95</v>
      </c>
      <c r="B129">
        <v>4113</v>
      </c>
      <c r="C129" t="s">
        <v>96</v>
      </c>
      <c r="D129" t="s">
        <v>16</v>
      </c>
      <c r="E129" s="2">
        <v>45509</v>
      </c>
      <c r="F129" s="1">
        <v>0.66666666666666663</v>
      </c>
      <c r="G129" t="s">
        <v>17</v>
      </c>
      <c r="H129" t="s">
        <v>97</v>
      </c>
      <c r="I129" t="s">
        <v>19</v>
      </c>
      <c r="J129">
        <v>2</v>
      </c>
      <c r="K129" t="s">
        <v>98</v>
      </c>
      <c r="L129">
        <v>251510</v>
      </c>
      <c r="M129" t="s">
        <v>21</v>
      </c>
      <c r="N129" t="s">
        <v>190</v>
      </c>
      <c r="O129" s="3" t="s">
        <v>477</v>
      </c>
      <c r="P129" s="3">
        <v>5994676134</v>
      </c>
      <c r="Q129" t="s">
        <v>572</v>
      </c>
      <c r="R129">
        <v>2</v>
      </c>
      <c r="S129">
        <f>COUNTIF(Tabela2[Guia],Tabela15[[#This Row],[Guia_Cod]])</f>
        <v>1</v>
      </c>
    </row>
    <row r="130" spans="1:19" x14ac:dyDescent="0.25">
      <c r="A130" t="s">
        <v>241</v>
      </c>
      <c r="B130">
        <v>3350</v>
      </c>
      <c r="C130" t="s">
        <v>242</v>
      </c>
      <c r="D130" t="s">
        <v>16</v>
      </c>
      <c r="E130" s="2">
        <v>45511</v>
      </c>
      <c r="F130" s="1">
        <v>0.625</v>
      </c>
      <c r="G130" t="s">
        <v>17</v>
      </c>
      <c r="H130" t="s">
        <v>243</v>
      </c>
      <c r="I130" t="s">
        <v>19</v>
      </c>
      <c r="J130">
        <v>2</v>
      </c>
      <c r="K130" t="s">
        <v>57</v>
      </c>
      <c r="L130">
        <v>251510</v>
      </c>
      <c r="M130" t="s">
        <v>21</v>
      </c>
      <c r="N130" t="s">
        <v>190</v>
      </c>
      <c r="O130" s="3" t="s">
        <v>478</v>
      </c>
      <c r="P130" s="3">
        <v>5994746120</v>
      </c>
      <c r="Q130" t="s">
        <v>572</v>
      </c>
      <c r="R130">
        <v>2</v>
      </c>
      <c r="S130">
        <f>COUNTIF(Tabela2[Guia],Tabela15[[#This Row],[Guia_Cod]])</f>
        <v>1</v>
      </c>
    </row>
    <row r="131" spans="1:19" x14ac:dyDescent="0.25">
      <c r="A131" t="s">
        <v>244</v>
      </c>
      <c r="B131">
        <v>3601</v>
      </c>
      <c r="C131" t="s">
        <v>245</v>
      </c>
      <c r="D131" t="s">
        <v>16</v>
      </c>
      <c r="E131" s="2">
        <v>45512</v>
      </c>
      <c r="F131" s="1">
        <v>0.58333333333333337</v>
      </c>
      <c r="G131" t="s">
        <v>25</v>
      </c>
      <c r="H131" t="s">
        <v>246</v>
      </c>
      <c r="I131" t="s">
        <v>27</v>
      </c>
      <c r="J131">
        <v>1</v>
      </c>
      <c r="K131" t="s">
        <v>28</v>
      </c>
      <c r="L131">
        <v>223810</v>
      </c>
      <c r="M131" t="s">
        <v>21</v>
      </c>
      <c r="N131" t="s">
        <v>190</v>
      </c>
      <c r="O131" s="3" t="s">
        <v>479</v>
      </c>
      <c r="P131" s="3">
        <v>5994893177</v>
      </c>
      <c r="Q131" t="s">
        <v>572</v>
      </c>
      <c r="R131">
        <v>1</v>
      </c>
      <c r="S131">
        <f>COUNTIF(Tabela2[Guia],Tabela15[[#This Row],[Guia_Cod]])</f>
        <v>1</v>
      </c>
    </row>
    <row r="132" spans="1:19" x14ac:dyDescent="0.25">
      <c r="A132" t="s">
        <v>244</v>
      </c>
      <c r="B132">
        <v>3601</v>
      </c>
      <c r="C132" t="s">
        <v>245</v>
      </c>
      <c r="D132" t="s">
        <v>16</v>
      </c>
      <c r="E132" s="2">
        <v>45510</v>
      </c>
      <c r="F132" s="1">
        <v>0.625</v>
      </c>
      <c r="G132" t="s">
        <v>17</v>
      </c>
      <c r="H132" t="s">
        <v>246</v>
      </c>
      <c r="I132" t="s">
        <v>19</v>
      </c>
      <c r="J132">
        <v>2</v>
      </c>
      <c r="K132" t="s">
        <v>57</v>
      </c>
      <c r="L132">
        <v>251510</v>
      </c>
      <c r="M132" t="s">
        <v>21</v>
      </c>
      <c r="N132" t="s">
        <v>190</v>
      </c>
      <c r="O132" s="3" t="s">
        <v>480</v>
      </c>
      <c r="P132" s="3">
        <v>5994950139</v>
      </c>
      <c r="Q132" t="s">
        <v>572</v>
      </c>
      <c r="R132">
        <v>2</v>
      </c>
      <c r="S132">
        <f>COUNTIF(Tabela2[Guia],Tabela15[[#This Row],[Guia_Cod]])</f>
        <v>1</v>
      </c>
    </row>
    <row r="133" spans="1:19" x14ac:dyDescent="0.25">
      <c r="A133" t="s">
        <v>99</v>
      </c>
      <c r="B133">
        <v>3967</v>
      </c>
      <c r="C133" t="s">
        <v>100</v>
      </c>
      <c r="D133" t="s">
        <v>101</v>
      </c>
      <c r="E133" s="2">
        <v>45513</v>
      </c>
      <c r="F133" s="1">
        <v>0.33333333333333331</v>
      </c>
      <c r="G133" t="s">
        <v>102</v>
      </c>
      <c r="H133" t="s">
        <v>103</v>
      </c>
      <c r="I133">
        <v>50001183</v>
      </c>
      <c r="J133">
        <v>1</v>
      </c>
      <c r="K133" t="s">
        <v>57</v>
      </c>
      <c r="L133">
        <v>251510</v>
      </c>
      <c r="M133" t="s">
        <v>104</v>
      </c>
      <c r="N133" t="s">
        <v>190</v>
      </c>
      <c r="O133" s="3" t="s">
        <v>481</v>
      </c>
      <c r="P133" s="3">
        <v>5995012364</v>
      </c>
      <c r="Q133" t="s">
        <v>572</v>
      </c>
      <c r="R133">
        <v>1</v>
      </c>
      <c r="S133">
        <f>COUNTIF(Tabela2[Guia],Tabela15[[#This Row],[Guia_Cod]])</f>
        <v>1</v>
      </c>
    </row>
    <row r="134" spans="1:19" x14ac:dyDescent="0.25">
      <c r="A134" t="s">
        <v>247</v>
      </c>
      <c r="B134">
        <v>3440</v>
      </c>
      <c r="C134" t="s">
        <v>248</v>
      </c>
      <c r="D134" t="s">
        <v>16</v>
      </c>
      <c r="E134" s="2">
        <v>45510</v>
      </c>
      <c r="F134" s="1">
        <v>0.33333333333333331</v>
      </c>
      <c r="G134" t="s">
        <v>25</v>
      </c>
      <c r="H134" t="s">
        <v>249</v>
      </c>
      <c r="I134" t="s">
        <v>27</v>
      </c>
      <c r="J134">
        <v>2</v>
      </c>
      <c r="K134" t="s">
        <v>62</v>
      </c>
      <c r="L134">
        <v>223810</v>
      </c>
      <c r="M134" t="s">
        <v>21</v>
      </c>
      <c r="N134" t="s">
        <v>190</v>
      </c>
      <c r="O134" s="3" t="s">
        <v>482</v>
      </c>
      <c r="P134" s="3">
        <v>5995076166</v>
      </c>
      <c r="Q134" t="s">
        <v>572</v>
      </c>
      <c r="R134">
        <v>2</v>
      </c>
      <c r="S134">
        <f>COUNTIF(Tabela2[Guia],Tabela15[[#This Row],[Guia_Cod]])</f>
        <v>1</v>
      </c>
    </row>
    <row r="135" spans="1:19" x14ac:dyDescent="0.25">
      <c r="A135" t="s">
        <v>247</v>
      </c>
      <c r="B135">
        <v>3440</v>
      </c>
      <c r="C135" t="s">
        <v>248</v>
      </c>
      <c r="D135" t="s">
        <v>16</v>
      </c>
      <c r="E135" s="2">
        <v>45510</v>
      </c>
      <c r="F135" s="1">
        <v>0.29166666666666669</v>
      </c>
      <c r="G135" t="s">
        <v>17</v>
      </c>
      <c r="H135" t="s">
        <v>249</v>
      </c>
      <c r="I135" t="s">
        <v>19</v>
      </c>
      <c r="J135">
        <v>6</v>
      </c>
      <c r="K135" t="s">
        <v>32</v>
      </c>
      <c r="L135">
        <v>251510</v>
      </c>
      <c r="M135" t="s">
        <v>21</v>
      </c>
      <c r="N135" t="s">
        <v>190</v>
      </c>
      <c r="O135" s="3" t="s">
        <v>483</v>
      </c>
      <c r="P135" s="3">
        <v>5995205126</v>
      </c>
      <c r="Q135" t="s">
        <v>572</v>
      </c>
      <c r="R135">
        <v>6</v>
      </c>
      <c r="S135">
        <f>COUNTIF(Tabela2[Guia],Tabela15[[#This Row],[Guia_Cod]])</f>
        <v>1</v>
      </c>
    </row>
    <row r="136" spans="1:19" x14ac:dyDescent="0.25">
      <c r="A136" t="s">
        <v>105</v>
      </c>
      <c r="B136">
        <v>3737</v>
      </c>
      <c r="C136" t="s">
        <v>106</v>
      </c>
      <c r="D136" t="s">
        <v>16</v>
      </c>
      <c r="E136" s="2">
        <v>45512</v>
      </c>
      <c r="F136" s="1">
        <v>0.75</v>
      </c>
      <c r="G136" t="s">
        <v>17</v>
      </c>
      <c r="H136" t="s">
        <v>107</v>
      </c>
      <c r="I136" t="s">
        <v>19</v>
      </c>
      <c r="J136">
        <v>2</v>
      </c>
      <c r="K136" t="s">
        <v>20</v>
      </c>
      <c r="L136">
        <v>251510</v>
      </c>
      <c r="M136" t="s">
        <v>21</v>
      </c>
      <c r="N136" t="s">
        <v>190</v>
      </c>
      <c r="O136" s="3" t="s">
        <v>484</v>
      </c>
      <c r="P136" s="3">
        <v>5995255164</v>
      </c>
      <c r="Q136" t="s">
        <v>572</v>
      </c>
      <c r="R136">
        <v>2</v>
      </c>
      <c r="S136">
        <f>COUNTIF(Tabela2[Guia],Tabela15[[#This Row],[Guia_Cod]])</f>
        <v>1</v>
      </c>
    </row>
    <row r="137" spans="1:19" x14ac:dyDescent="0.25">
      <c r="A137" t="s">
        <v>108</v>
      </c>
      <c r="B137">
        <v>3441</v>
      </c>
      <c r="C137" t="s">
        <v>109</v>
      </c>
      <c r="D137" t="s">
        <v>16</v>
      </c>
      <c r="E137" s="2">
        <v>45512</v>
      </c>
      <c r="F137" s="1">
        <v>0.54166666666666663</v>
      </c>
      <c r="G137" t="s">
        <v>25</v>
      </c>
      <c r="H137" t="s">
        <v>110</v>
      </c>
      <c r="I137" t="s">
        <v>27</v>
      </c>
      <c r="J137">
        <v>1</v>
      </c>
      <c r="K137" t="s">
        <v>28</v>
      </c>
      <c r="L137">
        <v>223810</v>
      </c>
      <c r="M137" t="s">
        <v>21</v>
      </c>
      <c r="N137" t="s">
        <v>190</v>
      </c>
      <c r="O137" s="3" t="s">
        <v>485</v>
      </c>
      <c r="P137" s="3">
        <v>5995283142</v>
      </c>
      <c r="Q137" t="s">
        <v>572</v>
      </c>
      <c r="R137">
        <v>1</v>
      </c>
      <c r="S137">
        <f>COUNTIF(Tabela2[Guia],Tabela15[[#This Row],[Guia_Cod]])</f>
        <v>1</v>
      </c>
    </row>
    <row r="138" spans="1:19" x14ac:dyDescent="0.25">
      <c r="A138" t="s">
        <v>108</v>
      </c>
      <c r="B138">
        <v>3441</v>
      </c>
      <c r="C138" t="s">
        <v>109</v>
      </c>
      <c r="D138" t="s">
        <v>16</v>
      </c>
      <c r="E138" s="2">
        <v>45510</v>
      </c>
      <c r="F138" s="1">
        <v>0.33333333333333331</v>
      </c>
      <c r="G138" t="s">
        <v>17</v>
      </c>
      <c r="H138" t="s">
        <v>110</v>
      </c>
      <c r="I138" t="s">
        <v>19</v>
      </c>
      <c r="J138">
        <v>3</v>
      </c>
      <c r="K138" t="s">
        <v>57</v>
      </c>
      <c r="L138">
        <v>251510</v>
      </c>
      <c r="M138" t="s">
        <v>21</v>
      </c>
      <c r="N138" t="s">
        <v>190</v>
      </c>
      <c r="O138" s="3" t="s">
        <v>486</v>
      </c>
      <c r="P138" s="3">
        <v>5995368131</v>
      </c>
      <c r="Q138" t="s">
        <v>572</v>
      </c>
      <c r="R138">
        <v>3</v>
      </c>
      <c r="S138">
        <f>COUNTIF(Tabela2[Guia],Tabela15[[#This Row],[Guia_Cod]])</f>
        <v>1</v>
      </c>
    </row>
    <row r="139" spans="1:19" x14ac:dyDescent="0.25">
      <c r="A139" t="s">
        <v>111</v>
      </c>
      <c r="B139">
        <v>3443</v>
      </c>
      <c r="C139" t="s">
        <v>112</v>
      </c>
      <c r="D139" t="s">
        <v>16</v>
      </c>
      <c r="E139" s="2">
        <v>45513</v>
      </c>
      <c r="F139" s="1">
        <v>0.29166666666666669</v>
      </c>
      <c r="G139" t="s">
        <v>25</v>
      </c>
      <c r="H139" t="s">
        <v>113</v>
      </c>
      <c r="I139" t="s">
        <v>27</v>
      </c>
      <c r="J139">
        <v>1</v>
      </c>
      <c r="K139" t="s">
        <v>73</v>
      </c>
      <c r="L139">
        <v>223810</v>
      </c>
      <c r="M139" t="s">
        <v>21</v>
      </c>
      <c r="N139" t="s">
        <v>190</v>
      </c>
      <c r="O139" s="3" t="s">
        <v>487</v>
      </c>
      <c r="P139" s="3">
        <v>5995416169</v>
      </c>
      <c r="Q139" t="s">
        <v>572</v>
      </c>
      <c r="R139">
        <v>1</v>
      </c>
      <c r="S139">
        <f>COUNTIF(Tabela2[Guia],Tabela15[[#This Row],[Guia_Cod]])</f>
        <v>1</v>
      </c>
    </row>
    <row r="140" spans="1:19" x14ac:dyDescent="0.25">
      <c r="A140" t="s">
        <v>111</v>
      </c>
      <c r="B140">
        <v>3443</v>
      </c>
      <c r="C140" t="s">
        <v>112</v>
      </c>
      <c r="D140" t="s">
        <v>16</v>
      </c>
      <c r="E140" s="2">
        <v>45513</v>
      </c>
      <c r="F140" s="1">
        <v>0.33333333333333331</v>
      </c>
      <c r="G140" t="s">
        <v>17</v>
      </c>
      <c r="H140" t="s">
        <v>113</v>
      </c>
      <c r="I140" t="s">
        <v>19</v>
      </c>
      <c r="J140">
        <v>2</v>
      </c>
      <c r="K140" t="s">
        <v>53</v>
      </c>
      <c r="L140">
        <v>251510</v>
      </c>
      <c r="M140" t="s">
        <v>21</v>
      </c>
      <c r="N140" t="s">
        <v>190</v>
      </c>
      <c r="O140" s="3" t="s">
        <v>488</v>
      </c>
      <c r="P140" s="3">
        <v>5995445120</v>
      </c>
      <c r="Q140" t="s">
        <v>572</v>
      </c>
      <c r="R140">
        <v>2</v>
      </c>
      <c r="S140">
        <f>COUNTIF(Tabela2[Guia],Tabela15[[#This Row],[Guia_Cod]])</f>
        <v>1</v>
      </c>
    </row>
    <row r="141" spans="1:19" x14ac:dyDescent="0.25">
      <c r="A141" t="s">
        <v>114</v>
      </c>
      <c r="B141">
        <v>3991</v>
      </c>
      <c r="C141" t="s">
        <v>115</v>
      </c>
      <c r="D141" t="s">
        <v>101</v>
      </c>
      <c r="E141" s="2">
        <v>45512</v>
      </c>
      <c r="F141" s="1">
        <v>0.58333333333333337</v>
      </c>
      <c r="G141" t="s">
        <v>102</v>
      </c>
      <c r="H141" t="s">
        <v>116</v>
      </c>
      <c r="I141">
        <v>50001183</v>
      </c>
      <c r="J141">
        <v>1</v>
      </c>
      <c r="K141" t="s">
        <v>45</v>
      </c>
      <c r="L141">
        <v>251510</v>
      </c>
      <c r="M141" t="s">
        <v>117</v>
      </c>
      <c r="N141" t="s">
        <v>190</v>
      </c>
      <c r="O141" s="3" t="s">
        <v>489</v>
      </c>
      <c r="P141" s="3">
        <v>5995591382</v>
      </c>
      <c r="Q141" t="s">
        <v>572</v>
      </c>
      <c r="R141">
        <v>1</v>
      </c>
      <c r="S141">
        <f>COUNTIF(Tabela2[Guia],Tabela15[[#This Row],[Guia_Cod]])</f>
        <v>1</v>
      </c>
    </row>
    <row r="142" spans="1:19" x14ac:dyDescent="0.25">
      <c r="A142" t="s">
        <v>250</v>
      </c>
      <c r="B142">
        <v>3353</v>
      </c>
      <c r="C142" t="s">
        <v>251</v>
      </c>
      <c r="D142" t="s">
        <v>16</v>
      </c>
      <c r="E142" s="2">
        <v>45509</v>
      </c>
      <c r="F142" s="1">
        <v>0.58333333333333337</v>
      </c>
      <c r="G142" t="s">
        <v>25</v>
      </c>
      <c r="H142" t="s">
        <v>252</v>
      </c>
      <c r="I142" t="s">
        <v>27</v>
      </c>
      <c r="J142">
        <v>2</v>
      </c>
      <c r="K142" t="s">
        <v>28</v>
      </c>
      <c r="L142">
        <v>223810</v>
      </c>
      <c r="M142" t="s">
        <v>21</v>
      </c>
      <c r="N142" t="s">
        <v>190</v>
      </c>
      <c r="O142" s="3" t="s">
        <v>490</v>
      </c>
      <c r="P142" s="3">
        <v>5995652124</v>
      </c>
      <c r="Q142" t="s">
        <v>572</v>
      </c>
      <c r="R142">
        <v>2</v>
      </c>
      <c r="S142">
        <f>COUNTIF(Tabela2[Guia],Tabela15[[#This Row],[Guia_Cod]])</f>
        <v>1</v>
      </c>
    </row>
    <row r="143" spans="1:19" x14ac:dyDescent="0.25">
      <c r="A143" t="s">
        <v>250</v>
      </c>
      <c r="B143">
        <v>3353</v>
      </c>
      <c r="C143" t="s">
        <v>251</v>
      </c>
      <c r="D143" t="s">
        <v>16</v>
      </c>
      <c r="E143" s="2">
        <v>45509</v>
      </c>
      <c r="F143" s="1">
        <v>0.54166666666666663</v>
      </c>
      <c r="G143" t="s">
        <v>17</v>
      </c>
      <c r="H143" t="s">
        <v>252</v>
      </c>
      <c r="I143" t="s">
        <v>19</v>
      </c>
      <c r="J143">
        <v>2</v>
      </c>
      <c r="K143" t="s">
        <v>203</v>
      </c>
      <c r="L143">
        <v>251510</v>
      </c>
      <c r="M143" t="s">
        <v>21</v>
      </c>
      <c r="N143" t="s">
        <v>190</v>
      </c>
      <c r="O143" s="3" t="s">
        <v>491</v>
      </c>
      <c r="P143" s="3">
        <v>5995787125</v>
      </c>
      <c r="Q143" t="s">
        <v>572</v>
      </c>
      <c r="R143">
        <v>2</v>
      </c>
      <c r="S143">
        <f>COUNTIF(Tabela2[Guia],Tabela15[[#This Row],[Guia_Cod]])</f>
        <v>1</v>
      </c>
    </row>
    <row r="144" spans="1:19" x14ac:dyDescent="0.25">
      <c r="A144" t="s">
        <v>250</v>
      </c>
      <c r="B144">
        <v>3353</v>
      </c>
      <c r="C144" t="s">
        <v>251</v>
      </c>
      <c r="D144" t="s">
        <v>16</v>
      </c>
      <c r="E144" s="2">
        <v>45511</v>
      </c>
      <c r="F144" s="1">
        <v>0.54166666666666663</v>
      </c>
      <c r="G144" t="s">
        <v>41</v>
      </c>
      <c r="H144" t="s">
        <v>252</v>
      </c>
      <c r="I144" t="s">
        <v>43</v>
      </c>
      <c r="J144">
        <v>1</v>
      </c>
      <c r="K144" t="s">
        <v>44</v>
      </c>
      <c r="L144">
        <v>223905</v>
      </c>
      <c r="M144" t="s">
        <v>21</v>
      </c>
      <c r="N144" t="s">
        <v>190</v>
      </c>
      <c r="O144" s="3" t="s">
        <v>492</v>
      </c>
      <c r="P144" s="3">
        <v>5995817114</v>
      </c>
      <c r="Q144" t="s">
        <v>572</v>
      </c>
      <c r="R144">
        <v>1</v>
      </c>
      <c r="S144">
        <f>COUNTIF(Tabela2[Guia],Tabela15[[#This Row],[Guia_Cod]])</f>
        <v>1</v>
      </c>
    </row>
    <row r="145" spans="1:19" x14ac:dyDescent="0.25">
      <c r="A145" t="s">
        <v>118</v>
      </c>
      <c r="B145">
        <v>3894</v>
      </c>
      <c r="C145" t="s">
        <v>119</v>
      </c>
      <c r="D145" t="s">
        <v>16</v>
      </c>
      <c r="E145" s="2">
        <v>45511</v>
      </c>
      <c r="F145" s="1">
        <v>0.41666666666666669</v>
      </c>
      <c r="G145" t="s">
        <v>17</v>
      </c>
      <c r="H145" t="s">
        <v>120</v>
      </c>
      <c r="I145" t="s">
        <v>19</v>
      </c>
      <c r="J145">
        <v>5</v>
      </c>
      <c r="K145" t="s">
        <v>121</v>
      </c>
      <c r="L145">
        <v>251510</v>
      </c>
      <c r="M145" t="s">
        <v>21</v>
      </c>
      <c r="N145" t="s">
        <v>190</v>
      </c>
      <c r="O145" s="3" t="s">
        <v>493</v>
      </c>
      <c r="P145" s="3">
        <v>5995925178</v>
      </c>
      <c r="Q145" t="s">
        <v>572</v>
      </c>
      <c r="R145">
        <v>5</v>
      </c>
      <c r="S145">
        <f>COUNTIF(Tabela2[Guia],Tabela15[[#This Row],[Guia_Cod]])</f>
        <v>1</v>
      </c>
    </row>
    <row r="146" spans="1:19" x14ac:dyDescent="0.25">
      <c r="A146" t="s">
        <v>122</v>
      </c>
      <c r="B146">
        <v>3330</v>
      </c>
      <c r="C146" t="s">
        <v>123</v>
      </c>
      <c r="D146" t="s">
        <v>16</v>
      </c>
      <c r="E146" s="2">
        <v>45511</v>
      </c>
      <c r="F146" s="1">
        <v>0.375</v>
      </c>
      <c r="G146" t="s">
        <v>17</v>
      </c>
      <c r="H146" t="s">
        <v>124</v>
      </c>
      <c r="I146" t="s">
        <v>19</v>
      </c>
      <c r="J146">
        <v>2</v>
      </c>
      <c r="K146" t="s">
        <v>57</v>
      </c>
      <c r="L146">
        <v>251510</v>
      </c>
      <c r="M146" t="s">
        <v>21</v>
      </c>
      <c r="N146" t="s">
        <v>190</v>
      </c>
      <c r="O146" s="3" t="s">
        <v>494</v>
      </c>
      <c r="P146" s="3">
        <v>5995956196</v>
      </c>
      <c r="Q146" t="s">
        <v>572</v>
      </c>
      <c r="R146">
        <v>2</v>
      </c>
      <c r="S146">
        <f>COUNTIF(Tabela2[Guia],Tabela15[[#This Row],[Guia_Cod]])</f>
        <v>1</v>
      </c>
    </row>
    <row r="147" spans="1:19" x14ac:dyDescent="0.25">
      <c r="A147" t="s">
        <v>122</v>
      </c>
      <c r="B147">
        <v>3330</v>
      </c>
      <c r="C147" t="s">
        <v>123</v>
      </c>
      <c r="D147" t="s">
        <v>16</v>
      </c>
      <c r="E147" s="2">
        <v>45513</v>
      </c>
      <c r="F147" s="1">
        <v>0.41666666666666669</v>
      </c>
      <c r="G147" t="s">
        <v>41</v>
      </c>
      <c r="H147" t="s">
        <v>124</v>
      </c>
      <c r="I147" t="s">
        <v>43</v>
      </c>
      <c r="J147">
        <v>1</v>
      </c>
      <c r="K147" t="s">
        <v>44</v>
      </c>
      <c r="L147">
        <v>223905</v>
      </c>
      <c r="M147" t="s">
        <v>21</v>
      </c>
      <c r="N147" t="s">
        <v>190</v>
      </c>
      <c r="O147" s="3" t="s">
        <v>495</v>
      </c>
      <c r="P147" s="3">
        <v>5995971100</v>
      </c>
      <c r="Q147" t="s">
        <v>572</v>
      </c>
      <c r="R147">
        <v>1</v>
      </c>
      <c r="S147">
        <f>COUNTIF(Tabela2[Guia],Tabela15[[#This Row],[Guia_Cod]])</f>
        <v>1</v>
      </c>
    </row>
    <row r="148" spans="1:19" x14ac:dyDescent="0.25">
      <c r="A148" t="s">
        <v>253</v>
      </c>
      <c r="B148">
        <v>3921</v>
      </c>
      <c r="C148" t="s">
        <v>254</v>
      </c>
      <c r="D148" t="s">
        <v>16</v>
      </c>
      <c r="E148" s="2">
        <v>45513</v>
      </c>
      <c r="F148" s="1">
        <v>0.625</v>
      </c>
      <c r="G148" t="s">
        <v>25</v>
      </c>
      <c r="H148" t="s">
        <v>255</v>
      </c>
      <c r="I148" t="s">
        <v>27</v>
      </c>
      <c r="J148">
        <v>1</v>
      </c>
      <c r="K148" t="s">
        <v>73</v>
      </c>
      <c r="L148">
        <v>223810</v>
      </c>
      <c r="M148" t="s">
        <v>21</v>
      </c>
      <c r="N148" t="s">
        <v>190</v>
      </c>
      <c r="O148" s="3" t="s">
        <v>496</v>
      </c>
      <c r="P148" s="3">
        <v>5996009155</v>
      </c>
      <c r="Q148" t="s">
        <v>572</v>
      </c>
      <c r="R148">
        <v>1</v>
      </c>
      <c r="S148">
        <f>COUNTIF(Tabela2[Guia],Tabela15[[#This Row],[Guia_Cod]])</f>
        <v>1</v>
      </c>
    </row>
    <row r="149" spans="1:19" x14ac:dyDescent="0.25">
      <c r="A149" t="s">
        <v>256</v>
      </c>
      <c r="B149">
        <v>3569</v>
      </c>
      <c r="C149" t="s">
        <v>257</v>
      </c>
      <c r="D149" t="s">
        <v>16</v>
      </c>
      <c r="E149" s="2">
        <v>45510</v>
      </c>
      <c r="F149" s="1">
        <v>0.625</v>
      </c>
      <c r="G149" t="s">
        <v>17</v>
      </c>
      <c r="H149" t="s">
        <v>258</v>
      </c>
      <c r="I149" t="s">
        <v>19</v>
      </c>
      <c r="J149">
        <v>1</v>
      </c>
      <c r="K149" t="s">
        <v>148</v>
      </c>
      <c r="L149">
        <v>251510</v>
      </c>
      <c r="M149" t="s">
        <v>21</v>
      </c>
      <c r="N149" t="s">
        <v>190</v>
      </c>
      <c r="O149" s="3" t="s">
        <v>497</v>
      </c>
      <c r="P149" s="3">
        <v>5996056114</v>
      </c>
      <c r="Q149" t="s">
        <v>572</v>
      </c>
      <c r="R149">
        <v>1</v>
      </c>
      <c r="S149">
        <f>COUNTIF(Tabela2[Guia],Tabela15[[#This Row],[Guia_Cod]])</f>
        <v>1</v>
      </c>
    </row>
    <row r="150" spans="1:19" x14ac:dyDescent="0.25">
      <c r="A150" t="s">
        <v>259</v>
      </c>
      <c r="B150">
        <v>3931</v>
      </c>
      <c r="C150" t="s">
        <v>260</v>
      </c>
      <c r="D150" t="s">
        <v>16</v>
      </c>
      <c r="E150" s="2">
        <v>45511</v>
      </c>
      <c r="F150" s="1">
        <v>0.54166666666666663</v>
      </c>
      <c r="G150" t="s">
        <v>25</v>
      </c>
      <c r="H150" t="s">
        <v>261</v>
      </c>
      <c r="I150" t="s">
        <v>27</v>
      </c>
      <c r="J150">
        <v>1</v>
      </c>
      <c r="K150" t="s">
        <v>210</v>
      </c>
      <c r="L150">
        <v>223810</v>
      </c>
      <c r="M150" t="s">
        <v>21</v>
      </c>
      <c r="N150" t="s">
        <v>190</v>
      </c>
      <c r="O150" s="3" t="s">
        <v>498</v>
      </c>
      <c r="P150" s="3">
        <v>5996085149</v>
      </c>
      <c r="Q150" t="s">
        <v>572</v>
      </c>
      <c r="R150">
        <v>1</v>
      </c>
      <c r="S150">
        <f>COUNTIF(Tabela2[Guia],Tabela15[[#This Row],[Guia_Cod]])</f>
        <v>1</v>
      </c>
    </row>
    <row r="151" spans="1:19" x14ac:dyDescent="0.25">
      <c r="A151" t="s">
        <v>259</v>
      </c>
      <c r="B151">
        <v>3931</v>
      </c>
      <c r="C151" t="s">
        <v>260</v>
      </c>
      <c r="D151" t="s">
        <v>16</v>
      </c>
      <c r="E151" s="2">
        <v>45511</v>
      </c>
      <c r="F151" s="1">
        <v>0.58333333333333337</v>
      </c>
      <c r="G151" t="s">
        <v>17</v>
      </c>
      <c r="H151" t="s">
        <v>261</v>
      </c>
      <c r="I151" t="s">
        <v>19</v>
      </c>
      <c r="J151">
        <v>2</v>
      </c>
      <c r="K151" t="s">
        <v>32</v>
      </c>
      <c r="L151">
        <v>251510</v>
      </c>
      <c r="M151" t="s">
        <v>21</v>
      </c>
      <c r="N151" t="s">
        <v>190</v>
      </c>
      <c r="O151" s="3" t="s">
        <v>499</v>
      </c>
      <c r="P151" s="3">
        <v>5996112105</v>
      </c>
      <c r="Q151" t="s">
        <v>572</v>
      </c>
      <c r="R151">
        <v>2</v>
      </c>
      <c r="S151">
        <f>COUNTIF(Tabela2[Guia],Tabela15[[#This Row],[Guia_Cod]])</f>
        <v>1</v>
      </c>
    </row>
    <row r="152" spans="1:19" x14ac:dyDescent="0.25">
      <c r="A152" t="s">
        <v>125</v>
      </c>
      <c r="B152">
        <v>3431</v>
      </c>
      <c r="C152" t="s">
        <v>126</v>
      </c>
      <c r="D152" t="s">
        <v>16</v>
      </c>
      <c r="E152" s="2">
        <v>45510</v>
      </c>
      <c r="F152" s="1">
        <v>0.29166666666666669</v>
      </c>
      <c r="G152" t="s">
        <v>25</v>
      </c>
      <c r="H152" t="s">
        <v>127</v>
      </c>
      <c r="I152" t="s">
        <v>27</v>
      </c>
      <c r="J152">
        <v>2</v>
      </c>
      <c r="K152" t="s">
        <v>28</v>
      </c>
      <c r="L152">
        <v>223810</v>
      </c>
      <c r="M152" t="s">
        <v>21</v>
      </c>
      <c r="N152" t="s">
        <v>190</v>
      </c>
      <c r="O152" s="3" t="s">
        <v>500</v>
      </c>
      <c r="P152" s="3">
        <v>5996161151</v>
      </c>
      <c r="Q152" t="s">
        <v>572</v>
      </c>
      <c r="R152">
        <v>2</v>
      </c>
      <c r="S152">
        <f>COUNTIF(Tabela2[Guia],Tabela15[[#This Row],[Guia_Cod]])</f>
        <v>1</v>
      </c>
    </row>
    <row r="153" spans="1:19" x14ac:dyDescent="0.25">
      <c r="A153" t="s">
        <v>125</v>
      </c>
      <c r="B153">
        <v>3431</v>
      </c>
      <c r="C153" t="s">
        <v>126</v>
      </c>
      <c r="D153" t="s">
        <v>16</v>
      </c>
      <c r="E153" s="2">
        <v>45510</v>
      </c>
      <c r="F153" s="1">
        <v>0.33333333333333331</v>
      </c>
      <c r="G153" t="s">
        <v>17</v>
      </c>
      <c r="H153" t="s">
        <v>127</v>
      </c>
      <c r="I153" t="s">
        <v>19</v>
      </c>
      <c r="J153">
        <v>2</v>
      </c>
      <c r="K153" t="s">
        <v>57</v>
      </c>
      <c r="L153">
        <v>251510</v>
      </c>
      <c r="M153" t="s">
        <v>21</v>
      </c>
      <c r="N153" t="s">
        <v>190</v>
      </c>
      <c r="O153" s="3" t="s">
        <v>501</v>
      </c>
      <c r="P153" s="3">
        <v>5996192147</v>
      </c>
      <c r="Q153" t="s">
        <v>572</v>
      </c>
      <c r="R153">
        <v>2</v>
      </c>
      <c r="S153">
        <f>COUNTIF(Tabela2[Guia],Tabela15[[#This Row],[Guia_Cod]])</f>
        <v>1</v>
      </c>
    </row>
    <row r="154" spans="1:19" x14ac:dyDescent="0.25">
      <c r="A154" t="s">
        <v>125</v>
      </c>
      <c r="B154">
        <v>3431</v>
      </c>
      <c r="C154" t="s">
        <v>126</v>
      </c>
      <c r="D154" t="s">
        <v>16</v>
      </c>
      <c r="E154" s="2">
        <v>45513</v>
      </c>
      <c r="F154" s="1">
        <v>0.45833333333333331</v>
      </c>
      <c r="G154" t="s">
        <v>41</v>
      </c>
      <c r="H154" t="s">
        <v>127</v>
      </c>
      <c r="I154" t="s">
        <v>43</v>
      </c>
      <c r="J154">
        <v>1</v>
      </c>
      <c r="K154" t="s">
        <v>58</v>
      </c>
      <c r="L154">
        <v>223905</v>
      </c>
      <c r="M154" t="s">
        <v>21</v>
      </c>
      <c r="N154" t="s">
        <v>190</v>
      </c>
      <c r="O154" s="3" t="s">
        <v>502</v>
      </c>
      <c r="P154" s="3">
        <v>5996212135</v>
      </c>
      <c r="Q154" t="s">
        <v>572</v>
      </c>
      <c r="R154">
        <v>1</v>
      </c>
      <c r="S154">
        <f>COUNTIF(Tabela2[Guia],Tabela15[[#This Row],[Guia_Cod]])</f>
        <v>1</v>
      </c>
    </row>
    <row r="155" spans="1:19" x14ac:dyDescent="0.25">
      <c r="A155" t="s">
        <v>128</v>
      </c>
      <c r="B155">
        <v>4027</v>
      </c>
      <c r="C155" t="s">
        <v>129</v>
      </c>
      <c r="D155" t="s">
        <v>16</v>
      </c>
      <c r="E155" s="2">
        <v>45512</v>
      </c>
      <c r="F155" s="1">
        <v>0.375</v>
      </c>
      <c r="G155" t="s">
        <v>17</v>
      </c>
      <c r="H155" t="s">
        <v>130</v>
      </c>
      <c r="I155" t="s">
        <v>19</v>
      </c>
      <c r="J155">
        <v>1</v>
      </c>
      <c r="K155" t="s">
        <v>53</v>
      </c>
      <c r="L155">
        <v>251510</v>
      </c>
      <c r="M155" t="s">
        <v>21</v>
      </c>
      <c r="N155" t="s">
        <v>190</v>
      </c>
      <c r="O155" s="3" t="s">
        <v>503</v>
      </c>
      <c r="P155" s="3">
        <v>5996253133</v>
      </c>
      <c r="Q155" t="s">
        <v>572</v>
      </c>
      <c r="R155">
        <v>1</v>
      </c>
      <c r="S155">
        <f>COUNTIF(Tabela2[Guia],Tabela15[[#This Row],[Guia_Cod]])</f>
        <v>1</v>
      </c>
    </row>
    <row r="156" spans="1:19" x14ac:dyDescent="0.25">
      <c r="A156" t="s">
        <v>131</v>
      </c>
      <c r="B156">
        <v>4069</v>
      </c>
      <c r="C156" t="s">
        <v>132</v>
      </c>
      <c r="D156" t="s">
        <v>16</v>
      </c>
      <c r="E156" s="2">
        <v>45512</v>
      </c>
      <c r="F156" s="1">
        <v>0.29166666666666669</v>
      </c>
      <c r="G156" t="s">
        <v>17</v>
      </c>
      <c r="H156" t="s">
        <v>133</v>
      </c>
      <c r="I156" t="s">
        <v>19</v>
      </c>
      <c r="J156">
        <v>2</v>
      </c>
      <c r="K156" t="s">
        <v>134</v>
      </c>
      <c r="L156">
        <v>251510</v>
      </c>
      <c r="M156" t="s">
        <v>135</v>
      </c>
      <c r="N156" t="s">
        <v>190</v>
      </c>
      <c r="O156" s="5" t="s">
        <v>504</v>
      </c>
      <c r="P156" s="3"/>
      <c r="Q156" t="s">
        <v>573</v>
      </c>
      <c r="R156">
        <v>2</v>
      </c>
      <c r="S156">
        <f>COUNTIF(Tabela2[Guia],Tabela15[[#This Row],[Guia_Cod]])</f>
        <v>0</v>
      </c>
    </row>
    <row r="157" spans="1:19" x14ac:dyDescent="0.25">
      <c r="A157" t="s">
        <v>262</v>
      </c>
      <c r="B157">
        <v>3613</v>
      </c>
      <c r="C157" t="s">
        <v>263</v>
      </c>
      <c r="D157" t="s">
        <v>16</v>
      </c>
      <c r="E157" s="2">
        <v>45510</v>
      </c>
      <c r="F157" s="1">
        <v>0.58333333333333337</v>
      </c>
      <c r="G157" t="s">
        <v>25</v>
      </c>
      <c r="H157" t="s">
        <v>264</v>
      </c>
      <c r="I157" t="s">
        <v>27</v>
      </c>
      <c r="J157">
        <v>1</v>
      </c>
      <c r="K157" t="s">
        <v>62</v>
      </c>
      <c r="L157">
        <v>223810</v>
      </c>
      <c r="M157" t="s">
        <v>21</v>
      </c>
      <c r="N157" t="s">
        <v>190</v>
      </c>
      <c r="O157" s="3" t="s">
        <v>505</v>
      </c>
      <c r="P157" s="3">
        <v>5996320123</v>
      </c>
      <c r="Q157" t="s">
        <v>572</v>
      </c>
      <c r="R157">
        <v>1</v>
      </c>
      <c r="S157">
        <f>COUNTIF(Tabela2[Guia],Tabela15[[#This Row],[Guia_Cod]])</f>
        <v>1</v>
      </c>
    </row>
    <row r="158" spans="1:19" x14ac:dyDescent="0.25">
      <c r="A158" t="s">
        <v>262</v>
      </c>
      <c r="B158">
        <v>3613</v>
      </c>
      <c r="C158" t="s">
        <v>263</v>
      </c>
      <c r="D158" t="s">
        <v>16</v>
      </c>
      <c r="E158" s="2">
        <v>45509</v>
      </c>
      <c r="F158" s="1">
        <v>0.54166666666666663</v>
      </c>
      <c r="G158" t="s">
        <v>17</v>
      </c>
      <c r="H158" t="s">
        <v>264</v>
      </c>
      <c r="I158" t="s">
        <v>19</v>
      </c>
      <c r="J158">
        <v>1</v>
      </c>
      <c r="K158" t="s">
        <v>53</v>
      </c>
      <c r="L158">
        <v>251510</v>
      </c>
      <c r="M158" t="s">
        <v>21</v>
      </c>
      <c r="N158" t="s">
        <v>190</v>
      </c>
      <c r="O158" s="3" t="s">
        <v>506</v>
      </c>
      <c r="P158" s="3">
        <v>5996371140</v>
      </c>
      <c r="Q158" t="s">
        <v>572</v>
      </c>
      <c r="R158">
        <v>1</v>
      </c>
      <c r="S158">
        <f>COUNTIF(Tabela2[Guia],Tabela15[[#This Row],[Guia_Cod]])</f>
        <v>1</v>
      </c>
    </row>
    <row r="159" spans="1:19" x14ac:dyDescent="0.25">
      <c r="A159" t="s">
        <v>265</v>
      </c>
      <c r="B159">
        <v>3800</v>
      </c>
      <c r="C159" t="s">
        <v>266</v>
      </c>
      <c r="D159" t="s">
        <v>16</v>
      </c>
      <c r="E159" s="2">
        <v>45509</v>
      </c>
      <c r="F159" s="1">
        <v>0.54166666666666663</v>
      </c>
      <c r="G159" t="s">
        <v>17</v>
      </c>
      <c r="H159" t="s">
        <v>267</v>
      </c>
      <c r="I159" t="s">
        <v>19</v>
      </c>
      <c r="J159">
        <v>2</v>
      </c>
      <c r="K159" t="s">
        <v>78</v>
      </c>
      <c r="L159">
        <v>251510</v>
      </c>
      <c r="M159" t="s">
        <v>21</v>
      </c>
      <c r="N159" t="s">
        <v>190</v>
      </c>
      <c r="O159" s="3" t="s">
        <v>507</v>
      </c>
      <c r="P159" s="3">
        <v>5996451182</v>
      </c>
      <c r="Q159" t="s">
        <v>572</v>
      </c>
      <c r="R159">
        <v>2</v>
      </c>
      <c r="S159">
        <f>COUNTIF(Tabela2[Guia],Tabela15[[#This Row],[Guia_Cod]])</f>
        <v>1</v>
      </c>
    </row>
    <row r="160" spans="1:19" x14ac:dyDescent="0.25">
      <c r="A160" t="s">
        <v>268</v>
      </c>
      <c r="B160">
        <v>3574</v>
      </c>
      <c r="C160" t="s">
        <v>269</v>
      </c>
      <c r="D160" t="s">
        <v>16</v>
      </c>
      <c r="E160" s="2">
        <v>45510</v>
      </c>
      <c r="F160" s="1">
        <v>0.41666666666666669</v>
      </c>
      <c r="G160" t="s">
        <v>25</v>
      </c>
      <c r="H160" t="s">
        <v>270</v>
      </c>
      <c r="I160" t="s">
        <v>27</v>
      </c>
      <c r="J160">
        <v>2</v>
      </c>
      <c r="K160" t="s">
        <v>28</v>
      </c>
      <c r="L160">
        <v>223810</v>
      </c>
      <c r="M160" t="s">
        <v>21</v>
      </c>
      <c r="N160" t="s">
        <v>190</v>
      </c>
      <c r="O160" s="3" t="s">
        <v>508</v>
      </c>
      <c r="P160" s="3">
        <v>5996504165</v>
      </c>
      <c r="Q160" t="s">
        <v>572</v>
      </c>
      <c r="R160">
        <v>2</v>
      </c>
      <c r="S160">
        <f>COUNTIF(Tabela2[Guia],Tabela15[[#This Row],[Guia_Cod]])</f>
        <v>1</v>
      </c>
    </row>
    <row r="161" spans="1:19" x14ac:dyDescent="0.25">
      <c r="A161" t="s">
        <v>268</v>
      </c>
      <c r="B161">
        <v>3574</v>
      </c>
      <c r="C161" t="s">
        <v>269</v>
      </c>
      <c r="D161" t="s">
        <v>16</v>
      </c>
      <c r="E161" s="2">
        <v>45510</v>
      </c>
      <c r="F161" s="1">
        <v>0.375</v>
      </c>
      <c r="G161" t="s">
        <v>17</v>
      </c>
      <c r="H161" t="s">
        <v>270</v>
      </c>
      <c r="I161" t="s">
        <v>19</v>
      </c>
      <c r="J161">
        <v>1</v>
      </c>
      <c r="K161" t="s">
        <v>49</v>
      </c>
      <c r="L161">
        <v>251510</v>
      </c>
      <c r="M161" t="s">
        <v>21</v>
      </c>
      <c r="N161" t="s">
        <v>190</v>
      </c>
      <c r="O161" s="3" t="s">
        <v>509</v>
      </c>
      <c r="P161" s="3">
        <v>5996567142</v>
      </c>
      <c r="Q161" t="s">
        <v>572</v>
      </c>
      <c r="R161">
        <v>1</v>
      </c>
      <c r="S161">
        <f>COUNTIF(Tabela2[Guia],Tabela15[[#This Row],[Guia_Cod]])</f>
        <v>1</v>
      </c>
    </row>
    <row r="162" spans="1:19" x14ac:dyDescent="0.25">
      <c r="A162" t="s">
        <v>271</v>
      </c>
      <c r="B162">
        <v>3642</v>
      </c>
      <c r="C162" t="s">
        <v>272</v>
      </c>
      <c r="D162" t="s">
        <v>16</v>
      </c>
      <c r="E162" s="2">
        <v>45510</v>
      </c>
      <c r="F162" s="1">
        <v>0.58333333333333337</v>
      </c>
      <c r="G162" t="s">
        <v>17</v>
      </c>
      <c r="H162" t="s">
        <v>273</v>
      </c>
      <c r="I162" t="s">
        <v>19</v>
      </c>
      <c r="J162">
        <v>2</v>
      </c>
      <c r="K162" t="s">
        <v>57</v>
      </c>
      <c r="L162">
        <v>251510</v>
      </c>
      <c r="M162" t="s">
        <v>21</v>
      </c>
      <c r="N162" t="s">
        <v>190</v>
      </c>
      <c r="O162" s="3" t="s">
        <v>510</v>
      </c>
      <c r="P162" s="3">
        <v>5996630161</v>
      </c>
      <c r="Q162" t="s">
        <v>572</v>
      </c>
      <c r="R162">
        <v>2</v>
      </c>
      <c r="S162">
        <f>COUNTIF(Tabela2[Guia],Tabela15[[#This Row],[Guia_Cod]])</f>
        <v>1</v>
      </c>
    </row>
    <row r="163" spans="1:19" x14ac:dyDescent="0.25">
      <c r="A163" t="s">
        <v>136</v>
      </c>
      <c r="B163">
        <v>3553</v>
      </c>
      <c r="C163" t="s">
        <v>137</v>
      </c>
      <c r="D163" t="s">
        <v>16</v>
      </c>
      <c r="E163" s="2">
        <v>45512</v>
      </c>
      <c r="F163" s="1">
        <v>0.54166666666666663</v>
      </c>
      <c r="G163" t="s">
        <v>17</v>
      </c>
      <c r="H163" t="s">
        <v>138</v>
      </c>
      <c r="I163" t="s">
        <v>19</v>
      </c>
      <c r="J163">
        <v>2</v>
      </c>
      <c r="K163" t="s">
        <v>49</v>
      </c>
      <c r="L163">
        <v>251510</v>
      </c>
      <c r="M163" t="s">
        <v>21</v>
      </c>
      <c r="N163" t="s">
        <v>190</v>
      </c>
      <c r="O163" s="3" t="s">
        <v>511</v>
      </c>
      <c r="P163" s="3">
        <v>5996654193</v>
      </c>
      <c r="Q163" t="s">
        <v>572</v>
      </c>
      <c r="R163">
        <v>2</v>
      </c>
      <c r="S163">
        <f>COUNTIF(Tabela2[Guia],Tabela15[[#This Row],[Guia_Cod]])</f>
        <v>1</v>
      </c>
    </row>
    <row r="164" spans="1:19" x14ac:dyDescent="0.25">
      <c r="A164" t="s">
        <v>274</v>
      </c>
      <c r="B164">
        <v>3502</v>
      </c>
      <c r="C164" t="s">
        <v>275</v>
      </c>
      <c r="D164" t="s">
        <v>16</v>
      </c>
      <c r="E164" s="2">
        <v>45511</v>
      </c>
      <c r="F164" s="1">
        <v>0.375</v>
      </c>
      <c r="G164" t="s">
        <v>25</v>
      </c>
      <c r="H164" t="s">
        <v>276</v>
      </c>
      <c r="I164" t="s">
        <v>27</v>
      </c>
      <c r="J164">
        <v>1</v>
      </c>
      <c r="K164" t="s">
        <v>28</v>
      </c>
      <c r="L164">
        <v>223810</v>
      </c>
      <c r="M164" t="s">
        <v>21</v>
      </c>
      <c r="N164" t="s">
        <v>190</v>
      </c>
      <c r="O164" s="3" t="s">
        <v>512</v>
      </c>
      <c r="P164" s="3">
        <v>5996717113</v>
      </c>
      <c r="Q164" t="s">
        <v>572</v>
      </c>
      <c r="R164">
        <v>1</v>
      </c>
      <c r="S164">
        <f>COUNTIF(Tabela2[Guia],Tabela15[[#This Row],[Guia_Cod]])</f>
        <v>1</v>
      </c>
    </row>
    <row r="165" spans="1:19" x14ac:dyDescent="0.25">
      <c r="A165" t="s">
        <v>274</v>
      </c>
      <c r="B165">
        <v>3502</v>
      </c>
      <c r="C165" t="s">
        <v>275</v>
      </c>
      <c r="D165" t="s">
        <v>16</v>
      </c>
      <c r="E165" s="2">
        <v>45510</v>
      </c>
      <c r="F165" s="1">
        <v>0.58333333333333337</v>
      </c>
      <c r="G165" t="s">
        <v>17</v>
      </c>
      <c r="H165" t="s">
        <v>276</v>
      </c>
      <c r="I165" t="s">
        <v>19</v>
      </c>
      <c r="J165">
        <v>2</v>
      </c>
      <c r="K165" t="s">
        <v>148</v>
      </c>
      <c r="L165">
        <v>251510</v>
      </c>
      <c r="M165" t="s">
        <v>21</v>
      </c>
      <c r="N165" t="s">
        <v>190</v>
      </c>
      <c r="O165" s="3" t="s">
        <v>513</v>
      </c>
      <c r="P165" s="3">
        <v>5996735140</v>
      </c>
      <c r="Q165" t="s">
        <v>572</v>
      </c>
      <c r="R165">
        <v>2</v>
      </c>
      <c r="S165">
        <f>COUNTIF(Tabela2[Guia],Tabela15[[#This Row],[Guia_Cod]])</f>
        <v>1</v>
      </c>
    </row>
    <row r="166" spans="1:19" x14ac:dyDescent="0.25">
      <c r="A166" t="s">
        <v>139</v>
      </c>
      <c r="B166">
        <v>4068</v>
      </c>
      <c r="C166" t="s">
        <v>140</v>
      </c>
      <c r="D166" t="s">
        <v>16</v>
      </c>
      <c r="E166" s="2">
        <v>45512</v>
      </c>
      <c r="F166" s="1">
        <v>0.29166666666666669</v>
      </c>
      <c r="G166" t="s">
        <v>17</v>
      </c>
      <c r="H166" t="s">
        <v>141</v>
      </c>
      <c r="I166" t="s">
        <v>19</v>
      </c>
      <c r="J166">
        <v>1</v>
      </c>
      <c r="K166" t="s">
        <v>20</v>
      </c>
      <c r="L166">
        <v>251510</v>
      </c>
      <c r="M166" t="s">
        <v>135</v>
      </c>
      <c r="N166" t="s">
        <v>190</v>
      </c>
      <c r="O166" s="3" t="s">
        <v>514</v>
      </c>
      <c r="P166" s="3">
        <v>5996783146</v>
      </c>
      <c r="Q166" t="s">
        <v>572</v>
      </c>
      <c r="R166">
        <v>1</v>
      </c>
      <c r="S166">
        <f>COUNTIF(Tabela2[Guia],Tabela15[[#This Row],[Guia_Cod]])</f>
        <v>1</v>
      </c>
    </row>
    <row r="167" spans="1:19" x14ac:dyDescent="0.25">
      <c r="A167" t="s">
        <v>277</v>
      </c>
      <c r="B167">
        <v>3773</v>
      </c>
      <c r="C167" t="s">
        <v>278</v>
      </c>
      <c r="D167" t="s">
        <v>16</v>
      </c>
      <c r="E167" s="2">
        <v>45511</v>
      </c>
      <c r="F167" s="1">
        <v>0.70833333333333337</v>
      </c>
      <c r="G167" t="s">
        <v>17</v>
      </c>
      <c r="H167" t="s">
        <v>279</v>
      </c>
      <c r="I167" t="s">
        <v>19</v>
      </c>
      <c r="J167">
        <v>1</v>
      </c>
      <c r="K167" t="s">
        <v>280</v>
      </c>
      <c r="L167">
        <v>251510</v>
      </c>
      <c r="M167" t="s">
        <v>21</v>
      </c>
      <c r="N167" t="s">
        <v>190</v>
      </c>
      <c r="O167" s="3" t="s">
        <v>515</v>
      </c>
      <c r="P167" s="3">
        <v>5996802157</v>
      </c>
      <c r="Q167" t="s">
        <v>572</v>
      </c>
      <c r="R167">
        <v>1</v>
      </c>
      <c r="S167">
        <f>COUNTIF(Tabela2[Guia],Tabela15[[#This Row],[Guia_Cod]])</f>
        <v>1</v>
      </c>
    </row>
    <row r="168" spans="1:19" x14ac:dyDescent="0.25">
      <c r="A168" t="s">
        <v>281</v>
      </c>
      <c r="B168">
        <v>3372</v>
      </c>
      <c r="C168" t="s">
        <v>282</v>
      </c>
      <c r="D168" t="s">
        <v>16</v>
      </c>
      <c r="E168" s="2">
        <v>45510</v>
      </c>
      <c r="F168" s="1">
        <v>0.58333333333333337</v>
      </c>
      <c r="G168" t="s">
        <v>17</v>
      </c>
      <c r="H168" t="s">
        <v>283</v>
      </c>
      <c r="I168" t="s">
        <v>19</v>
      </c>
      <c r="J168">
        <v>4</v>
      </c>
      <c r="K168" t="s">
        <v>203</v>
      </c>
      <c r="L168">
        <v>251510</v>
      </c>
      <c r="M168" t="s">
        <v>21</v>
      </c>
      <c r="N168" t="s">
        <v>190</v>
      </c>
      <c r="O168" s="6" t="s">
        <v>516</v>
      </c>
      <c r="P168" s="3">
        <v>5996838181</v>
      </c>
      <c r="Q168" t="s">
        <v>572</v>
      </c>
      <c r="R168">
        <v>4</v>
      </c>
      <c r="S168">
        <f>COUNTIF(Tabela2[Guia],Tabela15[[#This Row],[Guia_Cod]])</f>
        <v>0</v>
      </c>
    </row>
    <row r="169" spans="1:19" x14ac:dyDescent="0.25">
      <c r="A169" t="s">
        <v>284</v>
      </c>
      <c r="B169">
        <v>3896</v>
      </c>
      <c r="C169" t="s">
        <v>285</v>
      </c>
      <c r="D169" t="s">
        <v>16</v>
      </c>
      <c r="E169" s="2">
        <v>45513</v>
      </c>
      <c r="F169" s="1">
        <v>0.45833333333333331</v>
      </c>
      <c r="G169" t="s">
        <v>17</v>
      </c>
      <c r="H169" t="s">
        <v>286</v>
      </c>
      <c r="I169" t="s">
        <v>19</v>
      </c>
      <c r="J169">
        <v>1</v>
      </c>
      <c r="K169" t="s">
        <v>287</v>
      </c>
      <c r="L169">
        <v>251510</v>
      </c>
      <c r="M169" t="s">
        <v>21</v>
      </c>
      <c r="N169" t="s">
        <v>190</v>
      </c>
      <c r="O169" s="3" t="s">
        <v>517</v>
      </c>
      <c r="P169" s="3">
        <v>5996886147</v>
      </c>
      <c r="Q169" t="s">
        <v>572</v>
      </c>
      <c r="R169">
        <v>1</v>
      </c>
      <c r="S169">
        <f>COUNTIF(Tabela2[Guia],Tabela15[[#This Row],[Guia_Cod]])</f>
        <v>1</v>
      </c>
    </row>
    <row r="170" spans="1:19" x14ac:dyDescent="0.25">
      <c r="A170" t="s">
        <v>284</v>
      </c>
      <c r="B170">
        <v>3896</v>
      </c>
      <c r="C170" t="s">
        <v>285</v>
      </c>
      <c r="D170" t="s">
        <v>16</v>
      </c>
      <c r="E170" s="2">
        <v>45510</v>
      </c>
      <c r="F170" s="1">
        <v>0.41666666666666669</v>
      </c>
      <c r="G170" t="s">
        <v>41</v>
      </c>
      <c r="H170" t="s">
        <v>286</v>
      </c>
      <c r="I170" t="s">
        <v>43</v>
      </c>
      <c r="J170">
        <v>2</v>
      </c>
      <c r="K170" t="s">
        <v>44</v>
      </c>
      <c r="L170">
        <v>223905</v>
      </c>
      <c r="M170" t="s">
        <v>21</v>
      </c>
      <c r="N170" t="s">
        <v>190</v>
      </c>
      <c r="O170" s="3" t="s">
        <v>518</v>
      </c>
      <c r="P170" s="3">
        <v>5996902105</v>
      </c>
      <c r="Q170" t="s">
        <v>572</v>
      </c>
      <c r="R170">
        <v>2</v>
      </c>
      <c r="S170">
        <f>COUNTIF(Tabela2[Guia],Tabela15[[#This Row],[Guia_Cod]])</f>
        <v>1</v>
      </c>
    </row>
    <row r="171" spans="1:19" x14ac:dyDescent="0.25">
      <c r="A171" t="s">
        <v>288</v>
      </c>
      <c r="B171">
        <v>3357</v>
      </c>
      <c r="C171" t="s">
        <v>289</v>
      </c>
      <c r="D171" t="s">
        <v>16</v>
      </c>
      <c r="E171" s="2">
        <v>45510</v>
      </c>
      <c r="F171" s="1">
        <v>0.33333333333333331</v>
      </c>
      <c r="G171" t="s">
        <v>25</v>
      </c>
      <c r="H171" t="s">
        <v>290</v>
      </c>
      <c r="I171" t="s">
        <v>27</v>
      </c>
      <c r="J171">
        <v>1</v>
      </c>
      <c r="K171" t="s">
        <v>291</v>
      </c>
      <c r="L171">
        <v>223810</v>
      </c>
      <c r="M171" t="s">
        <v>21</v>
      </c>
      <c r="N171" t="s">
        <v>190</v>
      </c>
      <c r="O171" s="3" t="s">
        <v>519</v>
      </c>
      <c r="P171" s="3">
        <v>5996921117</v>
      </c>
      <c r="Q171" t="s">
        <v>572</v>
      </c>
      <c r="R171">
        <v>1</v>
      </c>
      <c r="S171">
        <f>COUNTIF(Tabela2[Guia],Tabela15[[#This Row],[Guia_Cod]])</f>
        <v>1</v>
      </c>
    </row>
    <row r="172" spans="1:19" x14ac:dyDescent="0.25">
      <c r="A172" t="s">
        <v>288</v>
      </c>
      <c r="B172">
        <v>3357</v>
      </c>
      <c r="C172" t="s">
        <v>289</v>
      </c>
      <c r="D172" t="s">
        <v>16</v>
      </c>
      <c r="E172" s="2">
        <v>45510</v>
      </c>
      <c r="F172" s="1">
        <v>0.375</v>
      </c>
      <c r="G172" t="s">
        <v>17</v>
      </c>
      <c r="H172" t="s">
        <v>290</v>
      </c>
      <c r="I172" t="s">
        <v>19</v>
      </c>
      <c r="J172">
        <v>2</v>
      </c>
      <c r="K172" t="s">
        <v>49</v>
      </c>
      <c r="L172">
        <v>251510</v>
      </c>
      <c r="M172" t="s">
        <v>21</v>
      </c>
      <c r="N172" t="s">
        <v>190</v>
      </c>
      <c r="O172" s="3" t="s">
        <v>520</v>
      </c>
      <c r="P172" s="3">
        <v>5996937134</v>
      </c>
      <c r="Q172" t="s">
        <v>572</v>
      </c>
      <c r="R172">
        <v>2</v>
      </c>
      <c r="S172">
        <f>COUNTIF(Tabela2[Guia],Tabela15[[#This Row],[Guia_Cod]])</f>
        <v>1</v>
      </c>
    </row>
    <row r="173" spans="1:19" x14ac:dyDescent="0.25">
      <c r="A173" t="s">
        <v>288</v>
      </c>
      <c r="B173">
        <v>3357</v>
      </c>
      <c r="C173" t="s">
        <v>289</v>
      </c>
      <c r="D173" t="s">
        <v>16</v>
      </c>
      <c r="E173" s="2">
        <v>45511</v>
      </c>
      <c r="F173" s="1">
        <v>0.45833333333333331</v>
      </c>
      <c r="G173" t="s">
        <v>41</v>
      </c>
      <c r="H173" t="s">
        <v>290</v>
      </c>
      <c r="I173" t="s">
        <v>43</v>
      </c>
      <c r="J173">
        <v>1</v>
      </c>
      <c r="K173" t="s">
        <v>44</v>
      </c>
      <c r="L173">
        <v>223905</v>
      </c>
      <c r="M173" t="s">
        <v>21</v>
      </c>
      <c r="N173" t="s">
        <v>190</v>
      </c>
      <c r="O173" s="3" t="s">
        <v>521</v>
      </c>
      <c r="P173" s="3">
        <v>5997005166</v>
      </c>
      <c r="Q173" t="s">
        <v>572</v>
      </c>
      <c r="R173">
        <v>1</v>
      </c>
      <c r="S173">
        <f>COUNTIF(Tabela2[Guia],Tabela15[[#This Row],[Guia_Cod]])</f>
        <v>1</v>
      </c>
    </row>
    <row r="174" spans="1:19" x14ac:dyDescent="0.25">
      <c r="A174" t="s">
        <v>292</v>
      </c>
      <c r="B174">
        <v>3673</v>
      </c>
      <c r="C174" t="s">
        <v>293</v>
      </c>
      <c r="D174" t="s">
        <v>16</v>
      </c>
      <c r="E174" s="2">
        <v>45510</v>
      </c>
      <c r="F174" s="1">
        <v>0.29166666666666669</v>
      </c>
      <c r="G174" t="s">
        <v>25</v>
      </c>
      <c r="H174" t="s">
        <v>294</v>
      </c>
      <c r="I174" t="s">
        <v>27</v>
      </c>
      <c r="J174">
        <v>1</v>
      </c>
      <c r="K174" t="s">
        <v>62</v>
      </c>
      <c r="L174">
        <v>223810</v>
      </c>
      <c r="M174" t="s">
        <v>21</v>
      </c>
      <c r="N174" t="s">
        <v>190</v>
      </c>
      <c r="O174" s="3" t="s">
        <v>522</v>
      </c>
      <c r="P174" s="3">
        <v>5999428128</v>
      </c>
      <c r="Q174" t="s">
        <v>572</v>
      </c>
      <c r="R174">
        <v>1</v>
      </c>
      <c r="S174">
        <f>COUNTIF(Tabela2[Guia],Tabela15[[#This Row],[Guia_Cod]])</f>
        <v>1</v>
      </c>
    </row>
    <row r="175" spans="1:19" x14ac:dyDescent="0.25">
      <c r="A175" t="s">
        <v>292</v>
      </c>
      <c r="B175">
        <v>3673</v>
      </c>
      <c r="C175" t="s">
        <v>293</v>
      </c>
      <c r="D175" t="s">
        <v>16</v>
      </c>
      <c r="E175" s="2">
        <v>45510</v>
      </c>
      <c r="F175" s="1">
        <v>0.33333333333333331</v>
      </c>
      <c r="G175" t="s">
        <v>17</v>
      </c>
      <c r="H175" t="s">
        <v>294</v>
      </c>
      <c r="I175" t="s">
        <v>19</v>
      </c>
      <c r="J175">
        <v>2</v>
      </c>
      <c r="K175" t="s">
        <v>148</v>
      </c>
      <c r="L175">
        <v>251510</v>
      </c>
      <c r="M175" t="s">
        <v>21</v>
      </c>
      <c r="N175" t="s">
        <v>190</v>
      </c>
      <c r="O175" s="3" t="s">
        <v>523</v>
      </c>
      <c r="P175" s="3">
        <v>5999495169</v>
      </c>
      <c r="Q175" t="s">
        <v>572</v>
      </c>
      <c r="R175">
        <v>2</v>
      </c>
      <c r="S175">
        <f>COUNTIF(Tabela2[Guia],Tabela15[[#This Row],[Guia_Cod]])</f>
        <v>1</v>
      </c>
    </row>
    <row r="176" spans="1:19" x14ac:dyDescent="0.25">
      <c r="A176" t="s">
        <v>295</v>
      </c>
      <c r="B176">
        <v>3456</v>
      </c>
      <c r="C176" t="s">
        <v>296</v>
      </c>
      <c r="D176" t="s">
        <v>16</v>
      </c>
      <c r="E176" s="2">
        <v>45511</v>
      </c>
      <c r="F176" s="1">
        <v>0.625</v>
      </c>
      <c r="G176" t="s">
        <v>17</v>
      </c>
      <c r="H176" t="s">
        <v>297</v>
      </c>
      <c r="I176" t="s">
        <v>19</v>
      </c>
      <c r="J176">
        <v>1</v>
      </c>
      <c r="K176" t="s">
        <v>148</v>
      </c>
      <c r="L176">
        <v>251510</v>
      </c>
      <c r="M176" t="s">
        <v>21</v>
      </c>
      <c r="N176" t="s">
        <v>190</v>
      </c>
      <c r="O176" s="3" t="s">
        <v>524</v>
      </c>
      <c r="P176" s="3">
        <v>5999569130</v>
      </c>
      <c r="Q176" t="s">
        <v>572</v>
      </c>
      <c r="R176">
        <v>1</v>
      </c>
      <c r="S176">
        <f>COUNTIF(Tabela2[Guia],Tabela15[[#This Row],[Guia_Cod]])</f>
        <v>1</v>
      </c>
    </row>
    <row r="177" spans="1:19" x14ac:dyDescent="0.25">
      <c r="A177" t="s">
        <v>298</v>
      </c>
      <c r="B177">
        <v>3996</v>
      </c>
      <c r="C177" t="s">
        <v>299</v>
      </c>
      <c r="D177" t="s">
        <v>16</v>
      </c>
      <c r="E177" s="2">
        <v>45509</v>
      </c>
      <c r="F177" s="1">
        <v>0.29166666666666669</v>
      </c>
      <c r="G177" t="s">
        <v>17</v>
      </c>
      <c r="H177" t="s">
        <v>300</v>
      </c>
      <c r="I177" t="s">
        <v>19</v>
      </c>
      <c r="J177">
        <v>2</v>
      </c>
      <c r="K177" t="s">
        <v>57</v>
      </c>
      <c r="L177">
        <v>251510</v>
      </c>
      <c r="M177" t="s">
        <v>21</v>
      </c>
      <c r="N177" t="s">
        <v>190</v>
      </c>
      <c r="O177" s="3" t="s">
        <v>525</v>
      </c>
      <c r="P177" s="3">
        <v>5999768105</v>
      </c>
      <c r="Q177" t="s">
        <v>572</v>
      </c>
      <c r="R177">
        <v>2</v>
      </c>
      <c r="S177">
        <f>COUNTIF(Tabela2[Guia],Tabela15[[#This Row],[Guia_Cod]])</f>
        <v>1</v>
      </c>
    </row>
    <row r="178" spans="1:19" x14ac:dyDescent="0.25">
      <c r="A178" t="s">
        <v>298</v>
      </c>
      <c r="B178">
        <v>3996</v>
      </c>
      <c r="C178" t="s">
        <v>299</v>
      </c>
      <c r="D178" t="s">
        <v>16</v>
      </c>
      <c r="E178" s="2">
        <v>45511</v>
      </c>
      <c r="F178" s="1">
        <v>0.33333333333333331</v>
      </c>
      <c r="G178" t="s">
        <v>41</v>
      </c>
      <c r="H178" t="s">
        <v>300</v>
      </c>
      <c r="I178" t="s">
        <v>43</v>
      </c>
      <c r="J178">
        <v>1</v>
      </c>
      <c r="K178" t="s">
        <v>44</v>
      </c>
      <c r="L178">
        <v>223905</v>
      </c>
      <c r="M178" t="s">
        <v>21</v>
      </c>
      <c r="N178" t="s">
        <v>190</v>
      </c>
      <c r="O178" s="3" t="s">
        <v>526</v>
      </c>
      <c r="P178" s="3">
        <v>5999884123</v>
      </c>
      <c r="Q178" t="s">
        <v>572</v>
      </c>
      <c r="R178">
        <v>1</v>
      </c>
      <c r="S178">
        <f>COUNTIF(Tabela2[Guia],Tabela15[[#This Row],[Guia_Cod]])</f>
        <v>1</v>
      </c>
    </row>
    <row r="179" spans="1:19" x14ac:dyDescent="0.25">
      <c r="A179" t="s">
        <v>301</v>
      </c>
      <c r="B179">
        <v>3705</v>
      </c>
      <c r="C179" t="s">
        <v>302</v>
      </c>
      <c r="D179" t="s">
        <v>16</v>
      </c>
      <c r="E179" s="2">
        <v>45510</v>
      </c>
      <c r="F179" s="1">
        <v>0.58333333333333337</v>
      </c>
      <c r="G179" t="s">
        <v>17</v>
      </c>
      <c r="H179" t="s">
        <v>303</v>
      </c>
      <c r="I179" t="s">
        <v>19</v>
      </c>
      <c r="J179">
        <v>1</v>
      </c>
      <c r="K179" t="s">
        <v>57</v>
      </c>
      <c r="L179">
        <v>251510</v>
      </c>
      <c r="M179" t="s">
        <v>21</v>
      </c>
      <c r="N179" t="s">
        <v>190</v>
      </c>
      <c r="O179" s="3" t="s">
        <v>527</v>
      </c>
      <c r="P179" s="3">
        <v>6000117107</v>
      </c>
      <c r="Q179" t="s">
        <v>572</v>
      </c>
      <c r="R179">
        <v>1</v>
      </c>
      <c r="S179">
        <f>COUNTIF(Tabela2[Guia],Tabela15[[#This Row],[Guia_Cod]])</f>
        <v>1</v>
      </c>
    </row>
    <row r="180" spans="1:19" x14ac:dyDescent="0.25">
      <c r="A180" t="s">
        <v>145</v>
      </c>
      <c r="B180">
        <v>3598</v>
      </c>
      <c r="C180" t="s">
        <v>146</v>
      </c>
      <c r="D180" t="s">
        <v>16</v>
      </c>
      <c r="E180" s="2">
        <v>45511</v>
      </c>
      <c r="F180" s="1">
        <v>0.29166666666666669</v>
      </c>
      <c r="G180" t="s">
        <v>25</v>
      </c>
      <c r="H180" t="s">
        <v>147</v>
      </c>
      <c r="I180" t="s">
        <v>27</v>
      </c>
      <c r="J180">
        <v>1</v>
      </c>
      <c r="K180" t="s">
        <v>28</v>
      </c>
      <c r="L180">
        <v>223810</v>
      </c>
      <c r="M180" t="s">
        <v>21</v>
      </c>
      <c r="N180" t="s">
        <v>190</v>
      </c>
      <c r="O180" s="3" t="s">
        <v>528</v>
      </c>
      <c r="P180" s="3">
        <v>6000258133</v>
      </c>
      <c r="Q180" t="s">
        <v>572</v>
      </c>
      <c r="R180">
        <v>1</v>
      </c>
      <c r="S180">
        <f>COUNTIF(Tabela2[Guia],Tabela15[[#This Row],[Guia_Cod]])</f>
        <v>1</v>
      </c>
    </row>
    <row r="181" spans="1:19" x14ac:dyDescent="0.25">
      <c r="A181" t="s">
        <v>145</v>
      </c>
      <c r="B181">
        <v>3598</v>
      </c>
      <c r="C181" t="s">
        <v>146</v>
      </c>
      <c r="D181" t="s">
        <v>16</v>
      </c>
      <c r="E181" s="2">
        <v>45509</v>
      </c>
      <c r="F181" s="1">
        <v>0.33333333333333331</v>
      </c>
      <c r="G181" t="s">
        <v>17</v>
      </c>
      <c r="H181" t="s">
        <v>147</v>
      </c>
      <c r="I181" t="s">
        <v>19</v>
      </c>
      <c r="J181">
        <v>4</v>
      </c>
      <c r="K181" t="s">
        <v>148</v>
      </c>
      <c r="L181">
        <v>251510</v>
      </c>
      <c r="M181" t="s">
        <v>21</v>
      </c>
      <c r="N181" t="s">
        <v>190</v>
      </c>
      <c r="O181" s="3" t="s">
        <v>529</v>
      </c>
      <c r="P181" s="3">
        <v>6000423106</v>
      </c>
      <c r="Q181" t="s">
        <v>572</v>
      </c>
      <c r="R181">
        <v>4</v>
      </c>
      <c r="S181">
        <f>COUNTIF(Tabela2[Guia],Tabela15[[#This Row],[Guia_Cod]])</f>
        <v>1</v>
      </c>
    </row>
    <row r="182" spans="1:19" x14ac:dyDescent="0.25">
      <c r="A182" t="s">
        <v>145</v>
      </c>
      <c r="B182">
        <v>3598</v>
      </c>
      <c r="C182" t="s">
        <v>146</v>
      </c>
      <c r="D182" t="s">
        <v>16</v>
      </c>
      <c r="E182" s="2">
        <v>45513</v>
      </c>
      <c r="F182" s="1">
        <v>0.375</v>
      </c>
      <c r="G182" t="s">
        <v>41</v>
      </c>
      <c r="H182" t="s">
        <v>147</v>
      </c>
      <c r="I182" t="s">
        <v>43</v>
      </c>
      <c r="J182">
        <v>1</v>
      </c>
      <c r="K182" t="s">
        <v>58</v>
      </c>
      <c r="L182">
        <v>223905</v>
      </c>
      <c r="M182" t="s">
        <v>21</v>
      </c>
      <c r="N182" t="s">
        <v>190</v>
      </c>
      <c r="O182" s="3" t="s">
        <v>530</v>
      </c>
      <c r="P182" s="3">
        <v>6000528109</v>
      </c>
      <c r="Q182" t="s">
        <v>572</v>
      </c>
      <c r="R182">
        <v>1</v>
      </c>
      <c r="S182">
        <f>COUNTIF(Tabela2[Guia],Tabela15[[#This Row],[Guia_Cod]])</f>
        <v>1</v>
      </c>
    </row>
    <row r="183" spans="1:19" x14ac:dyDescent="0.25">
      <c r="A183" t="s">
        <v>149</v>
      </c>
      <c r="B183">
        <v>3712</v>
      </c>
      <c r="C183" t="s">
        <v>150</v>
      </c>
      <c r="D183" t="s">
        <v>16</v>
      </c>
      <c r="E183" s="2">
        <v>45512</v>
      </c>
      <c r="F183" s="1">
        <v>0.66666666666666663</v>
      </c>
      <c r="G183" t="s">
        <v>25</v>
      </c>
      <c r="H183" t="s">
        <v>151</v>
      </c>
      <c r="I183" t="s">
        <v>27</v>
      </c>
      <c r="J183">
        <v>1</v>
      </c>
      <c r="K183" t="s">
        <v>73</v>
      </c>
      <c r="L183">
        <v>223810</v>
      </c>
      <c r="M183" t="s">
        <v>21</v>
      </c>
      <c r="N183" t="s">
        <v>190</v>
      </c>
      <c r="O183" s="3" t="s">
        <v>531</v>
      </c>
      <c r="P183" s="3">
        <v>6000645178</v>
      </c>
      <c r="Q183" t="s">
        <v>572</v>
      </c>
      <c r="R183">
        <v>1</v>
      </c>
      <c r="S183">
        <f>COUNTIF(Tabela2[Guia],Tabela15[[#This Row],[Guia_Cod]])</f>
        <v>1</v>
      </c>
    </row>
    <row r="184" spans="1:19" x14ac:dyDescent="0.25">
      <c r="A184" t="s">
        <v>149</v>
      </c>
      <c r="B184">
        <v>3712</v>
      </c>
      <c r="C184" t="s">
        <v>150</v>
      </c>
      <c r="D184" t="s">
        <v>16</v>
      </c>
      <c r="E184" s="2">
        <v>45513</v>
      </c>
      <c r="F184" s="1">
        <v>0.58333333333333337</v>
      </c>
      <c r="G184" t="s">
        <v>17</v>
      </c>
      <c r="H184" t="s">
        <v>151</v>
      </c>
      <c r="I184" t="s">
        <v>19</v>
      </c>
      <c r="J184">
        <v>2</v>
      </c>
      <c r="K184" t="s">
        <v>57</v>
      </c>
      <c r="L184">
        <v>251510</v>
      </c>
      <c r="M184" t="s">
        <v>21</v>
      </c>
      <c r="N184" t="s">
        <v>190</v>
      </c>
      <c r="O184" s="3">
        <v>6000753</v>
      </c>
      <c r="P184" s="3">
        <v>6000753169</v>
      </c>
      <c r="Q184" t="s">
        <v>572</v>
      </c>
      <c r="R184">
        <v>2</v>
      </c>
      <c r="S184">
        <f>COUNTIF(Tabela2[Guia],Tabela15[[#This Row],[Guia_Cod]])</f>
        <v>1</v>
      </c>
    </row>
    <row r="185" spans="1:19" x14ac:dyDescent="0.25">
      <c r="A185" t="s">
        <v>304</v>
      </c>
      <c r="B185">
        <v>3997</v>
      </c>
      <c r="C185" t="s">
        <v>305</v>
      </c>
      <c r="D185" t="s">
        <v>16</v>
      </c>
      <c r="E185" s="2">
        <v>45510</v>
      </c>
      <c r="F185" s="1">
        <v>0.625</v>
      </c>
      <c r="G185" t="s">
        <v>17</v>
      </c>
      <c r="H185" t="s">
        <v>306</v>
      </c>
      <c r="I185" t="s">
        <v>19</v>
      </c>
      <c r="J185">
        <v>1</v>
      </c>
      <c r="K185" t="s">
        <v>88</v>
      </c>
      <c r="L185">
        <v>251510</v>
      </c>
      <c r="M185" t="s">
        <v>21</v>
      </c>
      <c r="N185" t="s">
        <v>190</v>
      </c>
      <c r="O185" s="3">
        <v>6001084</v>
      </c>
      <c r="P185" s="3">
        <v>6001084154</v>
      </c>
      <c r="Q185" t="s">
        <v>572</v>
      </c>
      <c r="R185">
        <v>1</v>
      </c>
      <c r="S185">
        <f>COUNTIF(Tabela2[Guia],Tabela15[[#This Row],[Guia_Cod]])</f>
        <v>1</v>
      </c>
    </row>
    <row r="186" spans="1:19" x14ac:dyDescent="0.25">
      <c r="A186" t="s">
        <v>307</v>
      </c>
      <c r="B186">
        <v>3656</v>
      </c>
      <c r="C186" t="s">
        <v>308</v>
      </c>
      <c r="D186" t="s">
        <v>16</v>
      </c>
      <c r="E186" s="2">
        <v>45509</v>
      </c>
      <c r="F186" s="1">
        <v>0.625</v>
      </c>
      <c r="G186" t="s">
        <v>17</v>
      </c>
      <c r="H186" t="s">
        <v>309</v>
      </c>
      <c r="I186" t="s">
        <v>19</v>
      </c>
      <c r="J186">
        <v>1</v>
      </c>
      <c r="K186" t="s">
        <v>203</v>
      </c>
      <c r="L186">
        <v>251510</v>
      </c>
      <c r="M186" t="s">
        <v>21</v>
      </c>
      <c r="N186" t="s">
        <v>190</v>
      </c>
      <c r="O186" s="3" t="s">
        <v>532</v>
      </c>
      <c r="P186" s="3">
        <v>6001217152</v>
      </c>
      <c r="Q186" t="s">
        <v>572</v>
      </c>
      <c r="R186">
        <v>1</v>
      </c>
      <c r="S186">
        <f>COUNTIF(Tabela2[Guia],Tabela15[[#This Row],[Guia_Cod]])</f>
        <v>1</v>
      </c>
    </row>
    <row r="187" spans="1:19" x14ac:dyDescent="0.25">
      <c r="A187" t="s">
        <v>310</v>
      </c>
      <c r="B187">
        <v>3376</v>
      </c>
      <c r="C187" t="s">
        <v>311</v>
      </c>
      <c r="D187" t="s">
        <v>16</v>
      </c>
      <c r="E187" s="2">
        <v>45509</v>
      </c>
      <c r="F187" s="1">
        <v>0.375</v>
      </c>
      <c r="G187" t="s">
        <v>25</v>
      </c>
      <c r="H187" t="s">
        <v>312</v>
      </c>
      <c r="I187" t="s">
        <v>27</v>
      </c>
      <c r="J187">
        <v>3</v>
      </c>
      <c r="K187" t="s">
        <v>28</v>
      </c>
      <c r="L187">
        <v>223810</v>
      </c>
      <c r="M187" t="s">
        <v>21</v>
      </c>
      <c r="N187" t="s">
        <v>190</v>
      </c>
      <c r="O187" s="3" t="s">
        <v>533</v>
      </c>
      <c r="P187" s="3">
        <v>6001340165</v>
      </c>
      <c r="Q187" t="s">
        <v>572</v>
      </c>
      <c r="R187">
        <v>3</v>
      </c>
      <c r="S187">
        <f>COUNTIF(Tabela2[Guia],Tabela15[[#This Row],[Guia_Cod]])</f>
        <v>1</v>
      </c>
    </row>
    <row r="188" spans="1:19" x14ac:dyDescent="0.25">
      <c r="A188" t="s">
        <v>310</v>
      </c>
      <c r="B188">
        <v>3376</v>
      </c>
      <c r="C188" t="s">
        <v>311</v>
      </c>
      <c r="D188" t="s">
        <v>16</v>
      </c>
      <c r="E188" s="2">
        <v>45509</v>
      </c>
      <c r="F188" s="1">
        <v>0.41666666666666669</v>
      </c>
      <c r="G188" t="s">
        <v>17</v>
      </c>
      <c r="H188" t="s">
        <v>312</v>
      </c>
      <c r="I188" t="s">
        <v>19</v>
      </c>
      <c r="J188">
        <v>4</v>
      </c>
      <c r="K188" t="s">
        <v>20</v>
      </c>
      <c r="L188">
        <v>251510</v>
      </c>
      <c r="M188" t="s">
        <v>21</v>
      </c>
      <c r="N188" t="s">
        <v>190</v>
      </c>
      <c r="O188" s="3" t="s">
        <v>534</v>
      </c>
      <c r="P188" s="3">
        <v>6001443179</v>
      </c>
      <c r="Q188" t="s">
        <v>572</v>
      </c>
      <c r="R188">
        <v>4</v>
      </c>
      <c r="S188">
        <f>COUNTIF(Tabela2[Guia],Tabela15[[#This Row],[Guia_Cod]])</f>
        <v>1</v>
      </c>
    </row>
    <row r="189" spans="1:19" x14ac:dyDescent="0.25">
      <c r="A189" t="s">
        <v>155</v>
      </c>
      <c r="B189">
        <v>3658</v>
      </c>
      <c r="C189" t="s">
        <v>156</v>
      </c>
      <c r="D189" t="s">
        <v>16</v>
      </c>
      <c r="E189" s="2">
        <v>45512</v>
      </c>
      <c r="F189" s="1">
        <v>0.45833333333333331</v>
      </c>
      <c r="G189" t="s">
        <v>25</v>
      </c>
      <c r="H189" t="s">
        <v>157</v>
      </c>
      <c r="I189" t="s">
        <v>27</v>
      </c>
      <c r="J189">
        <v>1</v>
      </c>
      <c r="K189" t="s">
        <v>62</v>
      </c>
      <c r="L189">
        <v>223810</v>
      </c>
      <c r="M189" t="s">
        <v>21</v>
      </c>
      <c r="N189" t="s">
        <v>190</v>
      </c>
      <c r="O189" s="3" t="s">
        <v>535</v>
      </c>
      <c r="P189" s="3">
        <v>6001826124</v>
      </c>
      <c r="Q189" t="s">
        <v>572</v>
      </c>
      <c r="R189">
        <v>1</v>
      </c>
      <c r="S189">
        <f>COUNTIF(Tabela2[Guia],Tabela15[[#This Row],[Guia_Cod]])</f>
        <v>1</v>
      </c>
    </row>
    <row r="190" spans="1:19" x14ac:dyDescent="0.25">
      <c r="A190" t="s">
        <v>155</v>
      </c>
      <c r="B190">
        <v>3658</v>
      </c>
      <c r="C190" t="s">
        <v>156</v>
      </c>
      <c r="D190" t="s">
        <v>16</v>
      </c>
      <c r="E190" s="2">
        <v>45509</v>
      </c>
      <c r="F190" s="1">
        <v>0.45833333333333331</v>
      </c>
      <c r="G190" t="s">
        <v>17</v>
      </c>
      <c r="H190" t="s">
        <v>157</v>
      </c>
      <c r="I190" t="s">
        <v>19</v>
      </c>
      <c r="J190">
        <v>2</v>
      </c>
      <c r="K190" t="s">
        <v>49</v>
      </c>
      <c r="L190">
        <v>251510</v>
      </c>
      <c r="M190" t="s">
        <v>21</v>
      </c>
      <c r="N190" t="s">
        <v>190</v>
      </c>
      <c r="O190" s="3" t="s">
        <v>536</v>
      </c>
      <c r="P190" s="3">
        <v>6001950171</v>
      </c>
      <c r="Q190" t="s">
        <v>572</v>
      </c>
      <c r="R190">
        <v>2</v>
      </c>
      <c r="S190">
        <f>COUNTIF(Tabela2[Guia],Tabela15[[#This Row],[Guia_Cod]])</f>
        <v>1</v>
      </c>
    </row>
    <row r="191" spans="1:19" x14ac:dyDescent="0.25">
      <c r="A191" t="s">
        <v>313</v>
      </c>
      <c r="B191">
        <v>3428</v>
      </c>
      <c r="C191" t="s">
        <v>314</v>
      </c>
      <c r="D191" t="s">
        <v>16</v>
      </c>
      <c r="E191" s="2">
        <v>45513</v>
      </c>
      <c r="F191" s="1">
        <v>0.375</v>
      </c>
      <c r="G191" t="s">
        <v>17</v>
      </c>
      <c r="H191" t="s">
        <v>315</v>
      </c>
      <c r="I191" t="s">
        <v>19</v>
      </c>
      <c r="J191">
        <v>1</v>
      </c>
      <c r="K191" t="s">
        <v>49</v>
      </c>
      <c r="L191">
        <v>251510</v>
      </c>
      <c r="M191" t="s">
        <v>21</v>
      </c>
      <c r="N191" t="s">
        <v>190</v>
      </c>
      <c r="O191" s="3" t="s">
        <v>537</v>
      </c>
      <c r="P191" s="3">
        <v>6002090100</v>
      </c>
      <c r="Q191" t="s">
        <v>572</v>
      </c>
      <c r="R191">
        <v>1</v>
      </c>
      <c r="S191">
        <f>COUNTIF(Tabela2[Guia],Tabela15[[#This Row],[Guia_Cod]])</f>
        <v>1</v>
      </c>
    </row>
    <row r="192" spans="1:19" x14ac:dyDescent="0.25">
      <c r="A192" t="s">
        <v>313</v>
      </c>
      <c r="B192">
        <v>3428</v>
      </c>
      <c r="C192" t="s">
        <v>314</v>
      </c>
      <c r="D192" t="s">
        <v>16</v>
      </c>
      <c r="E192" s="2">
        <v>45513</v>
      </c>
      <c r="F192" s="1">
        <v>0.41666666666666669</v>
      </c>
      <c r="G192" t="s">
        <v>41</v>
      </c>
      <c r="H192" t="s">
        <v>315</v>
      </c>
      <c r="I192" t="s">
        <v>43</v>
      </c>
      <c r="J192">
        <v>1</v>
      </c>
      <c r="K192" t="s">
        <v>58</v>
      </c>
      <c r="L192">
        <v>223905</v>
      </c>
      <c r="M192" t="s">
        <v>21</v>
      </c>
      <c r="N192" t="s">
        <v>190</v>
      </c>
      <c r="O192" s="3" t="s">
        <v>538</v>
      </c>
      <c r="P192" s="3">
        <v>6002223129</v>
      </c>
      <c r="Q192" t="s">
        <v>572</v>
      </c>
      <c r="R192">
        <v>1</v>
      </c>
      <c r="S192">
        <f>COUNTIF(Tabela2[Guia],Tabela15[[#This Row],[Guia_Cod]])</f>
        <v>1</v>
      </c>
    </row>
    <row r="193" spans="1:19" x14ac:dyDescent="0.25">
      <c r="A193" t="s">
        <v>316</v>
      </c>
      <c r="B193">
        <v>3724</v>
      </c>
      <c r="C193" t="s">
        <v>317</v>
      </c>
      <c r="D193" t="s">
        <v>16</v>
      </c>
      <c r="E193" s="2">
        <v>45510</v>
      </c>
      <c r="F193" s="1">
        <v>0.41666666666666669</v>
      </c>
      <c r="G193" t="s">
        <v>17</v>
      </c>
      <c r="H193" t="s">
        <v>318</v>
      </c>
      <c r="I193" t="s">
        <v>19</v>
      </c>
      <c r="J193">
        <v>1</v>
      </c>
      <c r="K193" t="s">
        <v>57</v>
      </c>
      <c r="L193">
        <v>251510</v>
      </c>
      <c r="M193" t="s">
        <v>21</v>
      </c>
      <c r="N193" t="s">
        <v>190</v>
      </c>
      <c r="O193" s="3" t="s">
        <v>539</v>
      </c>
      <c r="P193" s="3">
        <v>6002355198</v>
      </c>
      <c r="Q193" t="s">
        <v>572</v>
      </c>
      <c r="R193">
        <v>1</v>
      </c>
      <c r="S193">
        <f>COUNTIF(Tabela2[Guia],Tabela15[[#This Row],[Guia_Cod]])</f>
        <v>1</v>
      </c>
    </row>
    <row r="194" spans="1:19" x14ac:dyDescent="0.25">
      <c r="A194" t="s">
        <v>319</v>
      </c>
      <c r="B194">
        <v>3554</v>
      </c>
      <c r="C194" t="s">
        <v>320</v>
      </c>
      <c r="D194" t="s">
        <v>16</v>
      </c>
      <c r="E194" s="2">
        <v>45509</v>
      </c>
      <c r="F194" s="1">
        <v>0.625</v>
      </c>
      <c r="G194" t="s">
        <v>17</v>
      </c>
      <c r="H194" t="s">
        <v>321</v>
      </c>
      <c r="I194" t="s">
        <v>19</v>
      </c>
      <c r="J194">
        <v>2</v>
      </c>
      <c r="K194" t="s">
        <v>49</v>
      </c>
      <c r="L194">
        <v>251510</v>
      </c>
      <c r="M194" t="s">
        <v>21</v>
      </c>
      <c r="N194" t="s">
        <v>190</v>
      </c>
      <c r="O194" s="3" t="s">
        <v>540</v>
      </c>
      <c r="P194" s="3">
        <v>6002479188</v>
      </c>
      <c r="Q194" t="s">
        <v>572</v>
      </c>
      <c r="R194">
        <v>2</v>
      </c>
      <c r="S194">
        <f>COUNTIF(Tabela2[Guia],Tabela15[[#This Row],[Guia_Cod]])</f>
        <v>1</v>
      </c>
    </row>
    <row r="195" spans="1:19" x14ac:dyDescent="0.25">
      <c r="A195" t="s">
        <v>158</v>
      </c>
      <c r="B195">
        <v>3497</v>
      </c>
      <c r="C195" t="s">
        <v>159</v>
      </c>
      <c r="D195" t="s">
        <v>16</v>
      </c>
      <c r="E195" s="2">
        <v>45512</v>
      </c>
      <c r="F195" s="1">
        <v>0.33333333333333331</v>
      </c>
      <c r="G195" t="s">
        <v>25</v>
      </c>
      <c r="H195" t="s">
        <v>160</v>
      </c>
      <c r="I195" t="s">
        <v>27</v>
      </c>
      <c r="J195">
        <v>1</v>
      </c>
      <c r="K195" t="s">
        <v>62</v>
      </c>
      <c r="L195">
        <v>223810</v>
      </c>
      <c r="M195" t="s">
        <v>21</v>
      </c>
      <c r="N195" t="s">
        <v>190</v>
      </c>
      <c r="O195" s="3" t="s">
        <v>541</v>
      </c>
      <c r="P195" s="3">
        <v>6002613104</v>
      </c>
      <c r="Q195" t="s">
        <v>572</v>
      </c>
      <c r="R195">
        <v>1</v>
      </c>
      <c r="S195">
        <f>COUNTIF(Tabela2[Guia],Tabela15[[#This Row],[Guia_Cod]])</f>
        <v>1</v>
      </c>
    </row>
    <row r="196" spans="1:19" x14ac:dyDescent="0.25">
      <c r="A196" t="s">
        <v>158</v>
      </c>
      <c r="B196">
        <v>3497</v>
      </c>
      <c r="C196" t="s">
        <v>159</v>
      </c>
      <c r="D196" t="s">
        <v>16</v>
      </c>
      <c r="E196" s="2">
        <v>45512</v>
      </c>
      <c r="F196" s="1">
        <v>0.375</v>
      </c>
      <c r="G196" t="s">
        <v>17</v>
      </c>
      <c r="H196" t="s">
        <v>160</v>
      </c>
      <c r="I196" t="s">
        <v>19</v>
      </c>
      <c r="J196">
        <v>3</v>
      </c>
      <c r="K196" t="s">
        <v>78</v>
      </c>
      <c r="L196">
        <v>251510</v>
      </c>
      <c r="M196" t="s">
        <v>21</v>
      </c>
      <c r="N196" t="s">
        <v>190</v>
      </c>
      <c r="O196" s="3" t="s">
        <v>542</v>
      </c>
      <c r="P196" s="3">
        <v>6002800190</v>
      </c>
      <c r="Q196" t="s">
        <v>572</v>
      </c>
      <c r="R196">
        <v>3</v>
      </c>
      <c r="S196">
        <f>COUNTIF(Tabela2[Guia],Tabela15[[#This Row],[Guia_Cod]])</f>
        <v>1</v>
      </c>
    </row>
    <row r="197" spans="1:19" x14ac:dyDescent="0.25">
      <c r="A197" t="s">
        <v>322</v>
      </c>
      <c r="B197">
        <v>3550</v>
      </c>
      <c r="C197" t="s">
        <v>323</v>
      </c>
      <c r="D197" t="s">
        <v>16</v>
      </c>
      <c r="E197" s="2">
        <v>45510</v>
      </c>
      <c r="F197" s="1">
        <v>0.33333333333333331</v>
      </c>
      <c r="G197" t="s">
        <v>17</v>
      </c>
      <c r="H197" t="s">
        <v>324</v>
      </c>
      <c r="I197" t="s">
        <v>19</v>
      </c>
      <c r="J197">
        <v>2</v>
      </c>
      <c r="K197" t="s">
        <v>203</v>
      </c>
      <c r="L197">
        <v>251510</v>
      </c>
      <c r="M197" t="s">
        <v>21</v>
      </c>
      <c r="N197" t="s">
        <v>190</v>
      </c>
      <c r="O197" s="3" t="s">
        <v>543</v>
      </c>
      <c r="P197" s="3">
        <v>6003023114</v>
      </c>
      <c r="Q197" t="s">
        <v>572</v>
      </c>
      <c r="R197">
        <v>2</v>
      </c>
      <c r="S197">
        <f>COUNTIF(Tabela2[Guia],Tabela15[[#This Row],[Guia_Cod]])</f>
        <v>1</v>
      </c>
    </row>
    <row r="198" spans="1:19" x14ac:dyDescent="0.25">
      <c r="A198" t="s">
        <v>325</v>
      </c>
      <c r="B198">
        <v>3952</v>
      </c>
      <c r="C198" t="s">
        <v>326</v>
      </c>
      <c r="D198" t="s">
        <v>16</v>
      </c>
      <c r="E198" s="2">
        <v>45510</v>
      </c>
      <c r="F198" s="1">
        <v>0.45833333333333331</v>
      </c>
      <c r="G198" t="s">
        <v>25</v>
      </c>
      <c r="H198" t="s">
        <v>327</v>
      </c>
      <c r="I198" t="s">
        <v>27</v>
      </c>
      <c r="J198">
        <v>1</v>
      </c>
      <c r="K198" t="s">
        <v>28</v>
      </c>
      <c r="L198">
        <v>223810</v>
      </c>
      <c r="M198" t="s">
        <v>21</v>
      </c>
      <c r="N198" t="s">
        <v>190</v>
      </c>
      <c r="O198" s="3" t="s">
        <v>544</v>
      </c>
      <c r="P198" s="3">
        <v>6003508193</v>
      </c>
      <c r="Q198" t="s">
        <v>572</v>
      </c>
      <c r="R198">
        <v>1</v>
      </c>
      <c r="S198">
        <f>COUNTIF(Tabela2[Guia],Tabela15[[#This Row],[Guia_Cod]])</f>
        <v>1</v>
      </c>
    </row>
    <row r="199" spans="1:19" x14ac:dyDescent="0.25">
      <c r="A199" t="s">
        <v>325</v>
      </c>
      <c r="B199">
        <v>3952</v>
      </c>
      <c r="C199" t="s">
        <v>326</v>
      </c>
      <c r="D199" t="s">
        <v>16</v>
      </c>
      <c r="E199" s="2">
        <v>45510</v>
      </c>
      <c r="F199" s="1">
        <v>0.33333333333333331</v>
      </c>
      <c r="G199" t="s">
        <v>17</v>
      </c>
      <c r="H199" t="s">
        <v>327</v>
      </c>
      <c r="I199" t="s">
        <v>19</v>
      </c>
      <c r="J199">
        <v>3</v>
      </c>
      <c r="K199" t="s">
        <v>57</v>
      </c>
      <c r="L199">
        <v>251510</v>
      </c>
      <c r="M199" t="s">
        <v>21</v>
      </c>
      <c r="N199" t="s">
        <v>190</v>
      </c>
      <c r="O199" s="3" t="s">
        <v>545</v>
      </c>
      <c r="P199" s="3">
        <v>6003773105</v>
      </c>
      <c r="Q199" t="s">
        <v>572</v>
      </c>
      <c r="R199">
        <v>3</v>
      </c>
      <c r="S199">
        <f>COUNTIF(Tabela2[Guia],Tabela15[[#This Row],[Guia_Cod]])</f>
        <v>1</v>
      </c>
    </row>
    <row r="200" spans="1:19" x14ac:dyDescent="0.25">
      <c r="A200" t="s">
        <v>161</v>
      </c>
      <c r="B200">
        <v>3625</v>
      </c>
      <c r="C200" t="s">
        <v>162</v>
      </c>
      <c r="D200" t="s">
        <v>16</v>
      </c>
      <c r="E200" s="2">
        <v>45510</v>
      </c>
      <c r="F200" s="1">
        <v>0.45833333333333331</v>
      </c>
      <c r="G200" t="s">
        <v>17</v>
      </c>
      <c r="H200" t="s">
        <v>163</v>
      </c>
      <c r="I200" t="s">
        <v>19</v>
      </c>
      <c r="J200">
        <v>3</v>
      </c>
      <c r="K200" t="s">
        <v>57</v>
      </c>
      <c r="L200">
        <v>251510</v>
      </c>
      <c r="M200" t="s">
        <v>21</v>
      </c>
      <c r="N200" t="s">
        <v>190</v>
      </c>
      <c r="O200" s="3" t="s">
        <v>546</v>
      </c>
      <c r="P200" s="3">
        <v>6004990150</v>
      </c>
      <c r="Q200" t="s">
        <v>572</v>
      </c>
      <c r="R200">
        <v>3</v>
      </c>
      <c r="S200">
        <f>COUNTIF(Tabela2[Guia],Tabela15[[#This Row],[Guia_Cod]])</f>
        <v>1</v>
      </c>
    </row>
    <row r="201" spans="1:19" x14ac:dyDescent="0.25">
      <c r="A201" t="s">
        <v>328</v>
      </c>
      <c r="B201">
        <v>3626</v>
      </c>
      <c r="C201" t="s">
        <v>329</v>
      </c>
      <c r="D201" t="s">
        <v>16</v>
      </c>
      <c r="E201" s="2">
        <v>45509</v>
      </c>
      <c r="F201" s="1">
        <v>0.70833333333333337</v>
      </c>
      <c r="G201" t="s">
        <v>17</v>
      </c>
      <c r="H201" t="s">
        <v>330</v>
      </c>
      <c r="I201" t="s">
        <v>19</v>
      </c>
      <c r="J201">
        <v>2</v>
      </c>
      <c r="K201" t="s">
        <v>331</v>
      </c>
      <c r="L201">
        <v>251510</v>
      </c>
      <c r="M201" t="s">
        <v>21</v>
      </c>
      <c r="N201" t="s">
        <v>190</v>
      </c>
      <c r="O201" s="3" t="s">
        <v>547</v>
      </c>
      <c r="P201" s="3">
        <v>6005131150</v>
      </c>
      <c r="Q201" t="s">
        <v>572</v>
      </c>
      <c r="R201">
        <v>2</v>
      </c>
      <c r="S201">
        <f>COUNTIF(Tabela2[Guia],Tabela15[[#This Row],[Guia_Cod]])</f>
        <v>1</v>
      </c>
    </row>
    <row r="202" spans="1:19" x14ac:dyDescent="0.25">
      <c r="A202" t="s">
        <v>164</v>
      </c>
      <c r="B202">
        <v>3760</v>
      </c>
      <c r="C202" t="s">
        <v>165</v>
      </c>
      <c r="D202" t="s">
        <v>16</v>
      </c>
      <c r="E202" s="2">
        <v>45510</v>
      </c>
      <c r="F202" s="1">
        <v>0.54166666666666663</v>
      </c>
      <c r="G202" t="s">
        <v>17</v>
      </c>
      <c r="H202" t="s">
        <v>166</v>
      </c>
      <c r="I202" t="s">
        <v>19</v>
      </c>
      <c r="J202">
        <v>2</v>
      </c>
      <c r="K202" t="s">
        <v>167</v>
      </c>
      <c r="L202">
        <v>251510</v>
      </c>
      <c r="M202" t="s">
        <v>21</v>
      </c>
      <c r="N202" t="s">
        <v>190</v>
      </c>
      <c r="O202" s="3" t="s">
        <v>548</v>
      </c>
      <c r="P202" s="3">
        <v>6005242110</v>
      </c>
      <c r="Q202" t="s">
        <v>572</v>
      </c>
      <c r="R202">
        <v>2</v>
      </c>
      <c r="S202">
        <f>COUNTIF(Tabela2[Guia],Tabela15[[#This Row],[Guia_Cod]])</f>
        <v>1</v>
      </c>
    </row>
    <row r="203" spans="1:19" x14ac:dyDescent="0.25">
      <c r="A203" t="s">
        <v>168</v>
      </c>
      <c r="B203">
        <v>3028</v>
      </c>
      <c r="C203" t="s">
        <v>169</v>
      </c>
      <c r="D203" t="s">
        <v>16</v>
      </c>
      <c r="E203" s="2">
        <v>45512</v>
      </c>
      <c r="F203" s="1">
        <v>0.58333333333333337</v>
      </c>
      <c r="G203" t="s">
        <v>25</v>
      </c>
      <c r="H203" t="s">
        <v>170</v>
      </c>
      <c r="I203" t="s">
        <v>27</v>
      </c>
      <c r="J203">
        <v>2</v>
      </c>
      <c r="K203" t="s">
        <v>28</v>
      </c>
      <c r="L203">
        <v>223810</v>
      </c>
      <c r="M203" t="s">
        <v>21</v>
      </c>
      <c r="N203" t="s">
        <v>190</v>
      </c>
      <c r="O203" s="3">
        <v>6005475</v>
      </c>
      <c r="P203" s="3">
        <v>6005475114</v>
      </c>
      <c r="Q203" t="s">
        <v>572</v>
      </c>
      <c r="R203">
        <v>2</v>
      </c>
      <c r="S203">
        <f>COUNTIF(Tabela2[Guia],Tabela15[[#This Row],[Guia_Cod]])</f>
        <v>1</v>
      </c>
    </row>
    <row r="204" spans="1:19" x14ac:dyDescent="0.25">
      <c r="A204" t="s">
        <v>168</v>
      </c>
      <c r="B204">
        <v>3028</v>
      </c>
      <c r="C204" t="s">
        <v>169</v>
      </c>
      <c r="D204" t="s">
        <v>16</v>
      </c>
      <c r="E204" s="2">
        <v>45512</v>
      </c>
      <c r="F204" s="1">
        <v>0.625</v>
      </c>
      <c r="G204" t="s">
        <v>17</v>
      </c>
      <c r="H204" t="s">
        <v>170</v>
      </c>
      <c r="I204" t="s">
        <v>19</v>
      </c>
      <c r="J204">
        <v>4</v>
      </c>
      <c r="K204" t="s">
        <v>45</v>
      </c>
      <c r="L204">
        <v>251510</v>
      </c>
      <c r="M204" t="s">
        <v>21</v>
      </c>
      <c r="N204" t="s">
        <v>190</v>
      </c>
      <c r="O204" s="3" t="s">
        <v>549</v>
      </c>
      <c r="P204" s="3">
        <v>6005586158</v>
      </c>
      <c r="Q204" t="s">
        <v>572</v>
      </c>
      <c r="R204">
        <v>4</v>
      </c>
      <c r="S204">
        <f>COUNTIF(Tabela2[Guia],Tabela15[[#This Row],[Guia_Cod]])</f>
        <v>1</v>
      </c>
    </row>
    <row r="205" spans="1:19" x14ac:dyDescent="0.25">
      <c r="A205" t="s">
        <v>168</v>
      </c>
      <c r="B205">
        <v>3028</v>
      </c>
      <c r="C205" t="s">
        <v>169</v>
      </c>
      <c r="D205" t="s">
        <v>16</v>
      </c>
      <c r="E205" s="2">
        <v>45513</v>
      </c>
      <c r="F205" s="1">
        <v>0.625</v>
      </c>
      <c r="G205" t="s">
        <v>41</v>
      </c>
      <c r="H205" t="s">
        <v>170</v>
      </c>
      <c r="I205" t="s">
        <v>43</v>
      </c>
      <c r="J205">
        <v>1</v>
      </c>
      <c r="K205" t="s">
        <v>44</v>
      </c>
      <c r="L205">
        <v>223905</v>
      </c>
      <c r="M205" t="s">
        <v>21</v>
      </c>
      <c r="N205" t="s">
        <v>190</v>
      </c>
      <c r="O205" s="3" t="s">
        <v>550</v>
      </c>
      <c r="P205" s="3">
        <v>6005738126</v>
      </c>
      <c r="Q205" t="s">
        <v>572</v>
      </c>
      <c r="R205">
        <v>1</v>
      </c>
      <c r="S205">
        <f>COUNTIF(Tabela2[Guia],Tabela15[[#This Row],[Guia_Cod]])</f>
        <v>1</v>
      </c>
    </row>
    <row r="206" spans="1:19" x14ac:dyDescent="0.25">
      <c r="A206" t="s">
        <v>332</v>
      </c>
      <c r="B206">
        <v>3815</v>
      </c>
      <c r="C206" t="s">
        <v>333</v>
      </c>
      <c r="D206" t="s">
        <v>16</v>
      </c>
      <c r="E206" s="2">
        <v>45510</v>
      </c>
      <c r="F206" s="1">
        <v>0.58333333333333337</v>
      </c>
      <c r="G206" t="s">
        <v>17</v>
      </c>
      <c r="H206" t="s">
        <v>334</v>
      </c>
      <c r="I206" t="s">
        <v>19</v>
      </c>
      <c r="J206">
        <v>1</v>
      </c>
      <c r="K206" t="s">
        <v>134</v>
      </c>
      <c r="L206">
        <v>251510</v>
      </c>
      <c r="M206" t="s">
        <v>21</v>
      </c>
      <c r="N206" t="s">
        <v>190</v>
      </c>
      <c r="O206" s="3">
        <v>6005859</v>
      </c>
      <c r="P206" s="3">
        <v>6005859155</v>
      </c>
      <c r="Q206" t="s">
        <v>572</v>
      </c>
      <c r="R206">
        <v>1</v>
      </c>
      <c r="S206">
        <f>COUNTIF(Tabela2[Guia],Tabela15[[#This Row],[Guia_Cod]])</f>
        <v>1</v>
      </c>
    </row>
    <row r="207" spans="1:19" x14ac:dyDescent="0.25">
      <c r="A207" t="s">
        <v>335</v>
      </c>
      <c r="B207">
        <v>3367</v>
      </c>
      <c r="C207" t="s">
        <v>336</v>
      </c>
      <c r="D207" t="s">
        <v>16</v>
      </c>
      <c r="E207" s="2">
        <v>45510</v>
      </c>
      <c r="F207" s="1">
        <v>0.625</v>
      </c>
      <c r="G207" t="s">
        <v>25</v>
      </c>
      <c r="H207" t="s">
        <v>337</v>
      </c>
      <c r="I207" t="s">
        <v>27</v>
      </c>
      <c r="J207">
        <v>1</v>
      </c>
      <c r="K207" t="s">
        <v>291</v>
      </c>
      <c r="L207">
        <v>223810</v>
      </c>
      <c r="M207" t="s">
        <v>21</v>
      </c>
      <c r="N207" t="s">
        <v>190</v>
      </c>
      <c r="O207" s="3" t="s">
        <v>551</v>
      </c>
      <c r="P207" s="3">
        <v>6005971128</v>
      </c>
      <c r="Q207" t="s">
        <v>572</v>
      </c>
      <c r="R207">
        <v>1</v>
      </c>
      <c r="S207">
        <f>COUNTIF(Tabela2[Guia],Tabela15[[#This Row],[Guia_Cod]])</f>
        <v>1</v>
      </c>
    </row>
    <row r="208" spans="1:19" x14ac:dyDescent="0.25">
      <c r="A208" t="s">
        <v>335</v>
      </c>
      <c r="B208">
        <v>3367</v>
      </c>
      <c r="C208" t="s">
        <v>336</v>
      </c>
      <c r="D208" t="s">
        <v>16</v>
      </c>
      <c r="E208" s="2">
        <v>45510</v>
      </c>
      <c r="F208" s="1">
        <v>0.58333333333333337</v>
      </c>
      <c r="G208" t="s">
        <v>17</v>
      </c>
      <c r="H208" t="s">
        <v>337</v>
      </c>
      <c r="I208" t="s">
        <v>19</v>
      </c>
      <c r="J208">
        <v>1</v>
      </c>
      <c r="K208" t="s">
        <v>331</v>
      </c>
      <c r="L208">
        <v>251510</v>
      </c>
      <c r="M208" t="s">
        <v>21</v>
      </c>
      <c r="N208" t="s">
        <v>190</v>
      </c>
      <c r="O208" s="3" t="s">
        <v>552</v>
      </c>
      <c r="P208" s="3">
        <v>6006092159</v>
      </c>
      <c r="Q208" t="s">
        <v>572</v>
      </c>
      <c r="R208">
        <v>1</v>
      </c>
      <c r="S208">
        <f>COUNTIF(Tabela2[Guia],Tabela15[[#This Row],[Guia_Cod]])</f>
        <v>1</v>
      </c>
    </row>
    <row r="209" spans="1:19" x14ac:dyDescent="0.25">
      <c r="A209" t="s">
        <v>338</v>
      </c>
      <c r="B209">
        <v>3666</v>
      </c>
      <c r="C209" t="s">
        <v>339</v>
      </c>
      <c r="D209" t="s">
        <v>16</v>
      </c>
      <c r="E209" s="2">
        <v>45510</v>
      </c>
      <c r="F209" s="1">
        <v>0.70833333333333337</v>
      </c>
      <c r="G209" t="s">
        <v>25</v>
      </c>
      <c r="H209" t="s">
        <v>340</v>
      </c>
      <c r="I209" t="s">
        <v>27</v>
      </c>
      <c r="J209">
        <v>2</v>
      </c>
      <c r="K209" t="s">
        <v>62</v>
      </c>
      <c r="L209">
        <v>223810</v>
      </c>
      <c r="M209" t="s">
        <v>21</v>
      </c>
      <c r="N209" t="s">
        <v>190</v>
      </c>
      <c r="O209" s="3" t="s">
        <v>553</v>
      </c>
      <c r="P209" s="3">
        <v>6006197126</v>
      </c>
      <c r="Q209" t="s">
        <v>572</v>
      </c>
      <c r="R209">
        <v>2</v>
      </c>
      <c r="S209">
        <f>COUNTIF(Tabela2[Guia],Tabela15[[#This Row],[Guia_Cod]])</f>
        <v>1</v>
      </c>
    </row>
    <row r="210" spans="1:19" x14ac:dyDescent="0.25">
      <c r="A210" t="s">
        <v>338</v>
      </c>
      <c r="B210">
        <v>3666</v>
      </c>
      <c r="C210" t="s">
        <v>339</v>
      </c>
      <c r="D210" t="s">
        <v>16</v>
      </c>
      <c r="E210" s="2">
        <v>45509</v>
      </c>
      <c r="F210" s="1">
        <v>0.66666666666666663</v>
      </c>
      <c r="G210" t="s">
        <v>17</v>
      </c>
      <c r="H210" t="s">
        <v>340</v>
      </c>
      <c r="I210" t="s">
        <v>19</v>
      </c>
      <c r="J210">
        <v>3</v>
      </c>
      <c r="K210" t="s">
        <v>74</v>
      </c>
      <c r="L210">
        <v>251510</v>
      </c>
      <c r="M210" t="s">
        <v>21</v>
      </c>
      <c r="N210" t="s">
        <v>190</v>
      </c>
      <c r="O210" s="3" t="s">
        <v>554</v>
      </c>
      <c r="P210" s="3">
        <v>6006310173</v>
      </c>
      <c r="Q210" t="s">
        <v>572</v>
      </c>
      <c r="R210">
        <v>3</v>
      </c>
      <c r="S210">
        <f>COUNTIF(Tabela2[Guia],Tabela15[[#This Row],[Guia_Cod]])</f>
        <v>1</v>
      </c>
    </row>
    <row r="211" spans="1:19" x14ac:dyDescent="0.25">
      <c r="A211" t="s">
        <v>171</v>
      </c>
      <c r="B211">
        <v>3723</v>
      </c>
      <c r="C211" t="s">
        <v>172</v>
      </c>
      <c r="D211" t="s">
        <v>16</v>
      </c>
      <c r="E211" s="2">
        <v>45513</v>
      </c>
      <c r="F211" s="1">
        <v>0.75</v>
      </c>
      <c r="G211" t="s">
        <v>17</v>
      </c>
      <c r="H211" t="s">
        <v>173</v>
      </c>
      <c r="I211" t="s">
        <v>19</v>
      </c>
      <c r="J211">
        <v>1</v>
      </c>
      <c r="K211" t="s">
        <v>57</v>
      </c>
      <c r="L211">
        <v>251510</v>
      </c>
      <c r="M211" t="s">
        <v>21</v>
      </c>
      <c r="N211" t="s">
        <v>190</v>
      </c>
      <c r="O211" s="3" t="s">
        <v>555</v>
      </c>
      <c r="P211" s="3">
        <v>6006413155</v>
      </c>
      <c r="Q211" t="s">
        <v>572</v>
      </c>
      <c r="R211">
        <v>1</v>
      </c>
      <c r="S211">
        <f>COUNTIF(Tabela2[Guia],Tabela15[[#This Row],[Guia_Cod]])</f>
        <v>1</v>
      </c>
    </row>
    <row r="212" spans="1:19" x14ac:dyDescent="0.25">
      <c r="A212" t="s">
        <v>174</v>
      </c>
      <c r="B212">
        <v>3632</v>
      </c>
      <c r="C212" t="s">
        <v>175</v>
      </c>
      <c r="D212" t="s">
        <v>16</v>
      </c>
      <c r="E212" s="2">
        <v>45512</v>
      </c>
      <c r="F212" s="1">
        <v>0.33333333333333331</v>
      </c>
      <c r="G212" t="s">
        <v>25</v>
      </c>
      <c r="H212" t="s">
        <v>176</v>
      </c>
      <c r="I212" t="s">
        <v>27</v>
      </c>
      <c r="J212">
        <v>1</v>
      </c>
      <c r="K212" t="s">
        <v>28</v>
      </c>
      <c r="L212">
        <v>223810</v>
      </c>
      <c r="M212" t="s">
        <v>21</v>
      </c>
      <c r="N212" t="s">
        <v>190</v>
      </c>
      <c r="O212" s="3" t="s">
        <v>556</v>
      </c>
      <c r="P212" s="3">
        <v>6006531102</v>
      </c>
      <c r="Q212" t="s">
        <v>572</v>
      </c>
      <c r="R212">
        <v>1</v>
      </c>
      <c r="S212">
        <f>COUNTIF(Tabela2[Guia],Tabela15[[#This Row],[Guia_Cod]])</f>
        <v>1</v>
      </c>
    </row>
    <row r="213" spans="1:19" x14ac:dyDescent="0.25">
      <c r="A213" t="s">
        <v>341</v>
      </c>
      <c r="B213">
        <v>3899</v>
      </c>
      <c r="C213" t="s">
        <v>342</v>
      </c>
      <c r="D213" t="s">
        <v>16</v>
      </c>
      <c r="E213" s="2">
        <v>45509</v>
      </c>
      <c r="F213" s="1">
        <v>0.54166666666666663</v>
      </c>
      <c r="G213" t="s">
        <v>25</v>
      </c>
      <c r="H213" t="s">
        <v>343</v>
      </c>
      <c r="I213" t="s">
        <v>27</v>
      </c>
      <c r="J213">
        <v>1</v>
      </c>
      <c r="K213" t="s">
        <v>28</v>
      </c>
      <c r="L213">
        <v>223810</v>
      </c>
      <c r="M213" t="s">
        <v>21</v>
      </c>
      <c r="N213" t="s">
        <v>190</v>
      </c>
      <c r="O213" s="3">
        <v>6006717</v>
      </c>
      <c r="P213" s="3">
        <v>6006717145</v>
      </c>
      <c r="Q213" t="s">
        <v>572</v>
      </c>
      <c r="R213">
        <v>1</v>
      </c>
      <c r="S213">
        <f>COUNTIF(Tabela2[Guia],Tabela15[[#This Row],[Guia_Cod]])</f>
        <v>1</v>
      </c>
    </row>
    <row r="214" spans="1:19" x14ac:dyDescent="0.25">
      <c r="A214" t="s">
        <v>341</v>
      </c>
      <c r="B214">
        <v>3899</v>
      </c>
      <c r="C214" t="s">
        <v>342</v>
      </c>
      <c r="D214" t="s">
        <v>16</v>
      </c>
      <c r="E214" s="2">
        <v>45511</v>
      </c>
      <c r="F214" s="1">
        <v>0.54166666666666663</v>
      </c>
      <c r="G214" t="s">
        <v>17</v>
      </c>
      <c r="H214" t="s">
        <v>343</v>
      </c>
      <c r="I214" t="s">
        <v>19</v>
      </c>
      <c r="J214">
        <v>2</v>
      </c>
      <c r="K214" t="s">
        <v>121</v>
      </c>
      <c r="L214">
        <v>251510</v>
      </c>
      <c r="M214" t="s">
        <v>21</v>
      </c>
      <c r="N214" t="s">
        <v>190</v>
      </c>
      <c r="O214" s="3" t="s">
        <v>557</v>
      </c>
      <c r="P214" s="3">
        <v>6006828120</v>
      </c>
      <c r="Q214" t="s">
        <v>572</v>
      </c>
      <c r="R214">
        <v>2</v>
      </c>
      <c r="S214">
        <f>COUNTIF(Tabela2[Guia],Tabela15[[#This Row],[Guia_Cod]])</f>
        <v>1</v>
      </c>
    </row>
    <row r="215" spans="1:19" x14ac:dyDescent="0.25">
      <c r="A215" t="s">
        <v>177</v>
      </c>
      <c r="B215">
        <v>3319</v>
      </c>
      <c r="C215" t="s">
        <v>178</v>
      </c>
      <c r="D215" t="s">
        <v>16</v>
      </c>
      <c r="E215" s="2">
        <v>45514</v>
      </c>
      <c r="F215" s="1">
        <v>0.375</v>
      </c>
      <c r="G215" t="s">
        <v>17</v>
      </c>
      <c r="H215" t="s">
        <v>179</v>
      </c>
      <c r="I215" t="s">
        <v>19</v>
      </c>
      <c r="J215">
        <v>1</v>
      </c>
      <c r="K215" t="s">
        <v>20</v>
      </c>
      <c r="L215">
        <v>251510</v>
      </c>
      <c r="M215" t="s">
        <v>21</v>
      </c>
      <c r="N215" t="s">
        <v>190</v>
      </c>
      <c r="O215" s="3">
        <v>6006925</v>
      </c>
      <c r="P215" s="3">
        <v>6006925177</v>
      </c>
      <c r="Q215" t="s">
        <v>572</v>
      </c>
      <c r="R215">
        <v>1</v>
      </c>
      <c r="S215">
        <f>COUNTIF(Tabela2[Guia],Tabela15[[#This Row],[Guia_Cod]])</f>
        <v>1</v>
      </c>
    </row>
    <row r="216" spans="1:19" x14ac:dyDescent="0.25">
      <c r="A216" t="s">
        <v>177</v>
      </c>
      <c r="B216">
        <v>3319</v>
      </c>
      <c r="C216" t="s">
        <v>178</v>
      </c>
      <c r="D216" t="s">
        <v>16</v>
      </c>
      <c r="E216" s="2">
        <v>45513</v>
      </c>
      <c r="F216" s="1">
        <v>0.54166666666666663</v>
      </c>
      <c r="G216" t="s">
        <v>41</v>
      </c>
      <c r="H216" t="s">
        <v>179</v>
      </c>
      <c r="I216" t="s">
        <v>43</v>
      </c>
      <c r="J216">
        <v>1</v>
      </c>
      <c r="K216" t="s">
        <v>44</v>
      </c>
      <c r="L216">
        <v>223905</v>
      </c>
      <c r="M216" t="s">
        <v>21</v>
      </c>
      <c r="N216" t="s">
        <v>190</v>
      </c>
      <c r="O216" s="3">
        <v>6007164</v>
      </c>
      <c r="P216" s="3">
        <v>6007164147</v>
      </c>
      <c r="Q216" t="s">
        <v>572</v>
      </c>
      <c r="R216">
        <v>1</v>
      </c>
      <c r="S216">
        <f>COUNTIF(Tabela2[Guia],Tabela15[[#This Row],[Guia_Cod]])</f>
        <v>1</v>
      </c>
    </row>
    <row r="217" spans="1:19" x14ac:dyDescent="0.25">
      <c r="A217" t="s">
        <v>344</v>
      </c>
      <c r="B217">
        <v>3503</v>
      </c>
      <c r="C217" t="s">
        <v>345</v>
      </c>
      <c r="D217" t="s">
        <v>16</v>
      </c>
      <c r="E217" s="2">
        <v>45511</v>
      </c>
      <c r="F217" s="1">
        <v>0.625</v>
      </c>
      <c r="G217" t="s">
        <v>17</v>
      </c>
      <c r="H217" t="s">
        <v>346</v>
      </c>
      <c r="I217" t="s">
        <v>19</v>
      </c>
      <c r="J217">
        <v>1</v>
      </c>
      <c r="K217" t="s">
        <v>74</v>
      </c>
      <c r="L217">
        <v>251510</v>
      </c>
      <c r="M217" t="s">
        <v>21</v>
      </c>
      <c r="N217" t="s">
        <v>190</v>
      </c>
      <c r="O217" s="3" t="s">
        <v>558</v>
      </c>
      <c r="P217" s="3">
        <v>6007279137</v>
      </c>
      <c r="Q217" t="s">
        <v>572</v>
      </c>
      <c r="R217">
        <v>1</v>
      </c>
      <c r="S217">
        <f>COUNTIF(Tabela2[Guia],Tabela15[[#This Row],[Guia_Cod]])</f>
        <v>1</v>
      </c>
    </row>
    <row r="218" spans="1:19" x14ac:dyDescent="0.25">
      <c r="A218" t="s">
        <v>180</v>
      </c>
      <c r="B218">
        <v>3496</v>
      </c>
      <c r="C218" t="s">
        <v>181</v>
      </c>
      <c r="D218" t="s">
        <v>16</v>
      </c>
      <c r="E218" s="2">
        <v>45513</v>
      </c>
      <c r="F218" s="1">
        <v>0.70833333333333337</v>
      </c>
      <c r="G218" t="s">
        <v>25</v>
      </c>
      <c r="H218" t="s">
        <v>182</v>
      </c>
      <c r="I218" t="s">
        <v>27</v>
      </c>
      <c r="J218">
        <v>1</v>
      </c>
      <c r="K218" t="s">
        <v>62</v>
      </c>
      <c r="L218">
        <v>223810</v>
      </c>
      <c r="M218" t="s">
        <v>21</v>
      </c>
      <c r="N218" t="s">
        <v>190</v>
      </c>
      <c r="O218" s="3" t="s">
        <v>559</v>
      </c>
      <c r="P218" s="3">
        <v>6007459139</v>
      </c>
      <c r="Q218" t="s">
        <v>572</v>
      </c>
      <c r="R218">
        <v>1</v>
      </c>
      <c r="S218">
        <f>COUNTIF(Tabela2[Guia],Tabela15[[#This Row],[Guia_Cod]])</f>
        <v>1</v>
      </c>
    </row>
    <row r="219" spans="1:19" x14ac:dyDescent="0.25">
      <c r="A219" t="s">
        <v>180</v>
      </c>
      <c r="B219">
        <v>3496</v>
      </c>
      <c r="C219" t="s">
        <v>181</v>
      </c>
      <c r="D219" t="s">
        <v>16</v>
      </c>
      <c r="E219" s="2">
        <v>45510</v>
      </c>
      <c r="F219" s="1">
        <v>0.66666666666666663</v>
      </c>
      <c r="G219" t="s">
        <v>17</v>
      </c>
      <c r="H219" t="s">
        <v>182</v>
      </c>
      <c r="I219" t="s">
        <v>19</v>
      </c>
      <c r="J219">
        <v>1</v>
      </c>
      <c r="K219" t="s">
        <v>57</v>
      </c>
      <c r="L219">
        <v>251510</v>
      </c>
      <c r="M219" t="s">
        <v>21</v>
      </c>
      <c r="N219" t="s">
        <v>190</v>
      </c>
      <c r="O219" s="3">
        <v>6007620</v>
      </c>
      <c r="P219" s="3">
        <v>6007620117</v>
      </c>
      <c r="Q219" t="s">
        <v>572</v>
      </c>
      <c r="R219">
        <v>1</v>
      </c>
      <c r="S219">
        <f>COUNTIF(Tabela2[Guia],Tabela15[[#This Row],[Guia_Cod]])</f>
        <v>1</v>
      </c>
    </row>
    <row r="220" spans="1:19" x14ac:dyDescent="0.25">
      <c r="A220" t="s">
        <v>180</v>
      </c>
      <c r="B220">
        <v>3496</v>
      </c>
      <c r="C220" t="s">
        <v>181</v>
      </c>
      <c r="D220" t="s">
        <v>16</v>
      </c>
      <c r="E220" s="2">
        <v>45513</v>
      </c>
      <c r="F220" s="1">
        <v>0.66666666666666663</v>
      </c>
      <c r="G220" t="s">
        <v>41</v>
      </c>
      <c r="H220" t="s">
        <v>182</v>
      </c>
      <c r="I220" t="s">
        <v>43</v>
      </c>
      <c r="J220">
        <v>1</v>
      </c>
      <c r="K220" t="s">
        <v>44</v>
      </c>
      <c r="L220">
        <v>223905</v>
      </c>
      <c r="M220" t="s">
        <v>21</v>
      </c>
      <c r="N220" t="s">
        <v>190</v>
      </c>
      <c r="O220" s="3">
        <v>6007742</v>
      </c>
      <c r="P220" s="3">
        <v>6007742123</v>
      </c>
      <c r="Q220" t="s">
        <v>572</v>
      </c>
      <c r="R220">
        <v>1</v>
      </c>
      <c r="S220">
        <f>COUNTIF(Tabela2[Guia],Tabela15[[#This Row],[Guia_Cod]])</f>
        <v>1</v>
      </c>
    </row>
    <row r="221" spans="1:19" x14ac:dyDescent="0.25">
      <c r="A221" t="s">
        <v>347</v>
      </c>
      <c r="B221">
        <v>3671</v>
      </c>
      <c r="C221" t="s">
        <v>348</v>
      </c>
      <c r="D221" t="s">
        <v>16</v>
      </c>
      <c r="E221" s="2">
        <v>45511</v>
      </c>
      <c r="F221" s="1">
        <v>0.45833333333333331</v>
      </c>
      <c r="G221" t="s">
        <v>25</v>
      </c>
      <c r="H221" t="s">
        <v>349</v>
      </c>
      <c r="I221" t="s">
        <v>27</v>
      </c>
      <c r="J221">
        <v>1</v>
      </c>
      <c r="K221" t="s">
        <v>210</v>
      </c>
      <c r="L221">
        <v>223810</v>
      </c>
      <c r="M221" t="s">
        <v>21</v>
      </c>
      <c r="N221" t="s">
        <v>190</v>
      </c>
      <c r="O221" s="3" t="s">
        <v>560</v>
      </c>
      <c r="P221" s="3">
        <v>6008543142</v>
      </c>
      <c r="Q221" t="s">
        <v>572</v>
      </c>
      <c r="R221">
        <v>1</v>
      </c>
      <c r="S221">
        <f>COUNTIF(Tabela2[Guia],Tabela15[[#This Row],[Guia_Cod]])</f>
        <v>1</v>
      </c>
    </row>
    <row r="222" spans="1:19" x14ac:dyDescent="0.25">
      <c r="A222" t="s">
        <v>347</v>
      </c>
      <c r="B222">
        <v>3671</v>
      </c>
      <c r="C222" t="s">
        <v>348</v>
      </c>
      <c r="D222" t="s">
        <v>16</v>
      </c>
      <c r="E222" s="2">
        <v>45510</v>
      </c>
      <c r="F222" s="1">
        <v>0.54166666666666663</v>
      </c>
      <c r="G222" t="s">
        <v>17</v>
      </c>
      <c r="H222" t="s">
        <v>349</v>
      </c>
      <c r="I222" t="s">
        <v>19</v>
      </c>
      <c r="J222">
        <v>5</v>
      </c>
      <c r="K222" t="s">
        <v>203</v>
      </c>
      <c r="L222">
        <v>251510</v>
      </c>
      <c r="M222" t="s">
        <v>21</v>
      </c>
      <c r="N222" t="s">
        <v>190</v>
      </c>
      <c r="O222" s="3" t="s">
        <v>561</v>
      </c>
      <c r="P222" s="3">
        <v>6008671160</v>
      </c>
      <c r="Q222" t="s">
        <v>572</v>
      </c>
      <c r="R222">
        <v>5</v>
      </c>
      <c r="S222">
        <f>COUNTIF(Tabela2[Guia],Tabela15[[#This Row],[Guia_Cod]])</f>
        <v>1</v>
      </c>
    </row>
    <row r="223" spans="1:19" x14ac:dyDescent="0.25">
      <c r="A223" t="s">
        <v>347</v>
      </c>
      <c r="B223">
        <v>3671</v>
      </c>
      <c r="C223" t="s">
        <v>348</v>
      </c>
      <c r="D223" t="s">
        <v>16</v>
      </c>
      <c r="E223" s="2">
        <v>45511</v>
      </c>
      <c r="F223" s="1">
        <v>0.58333333333333337</v>
      </c>
      <c r="G223" t="s">
        <v>41</v>
      </c>
      <c r="H223" t="s">
        <v>349</v>
      </c>
      <c r="I223" t="s">
        <v>43</v>
      </c>
      <c r="J223">
        <v>1</v>
      </c>
      <c r="K223" t="s">
        <v>44</v>
      </c>
      <c r="L223">
        <v>223905</v>
      </c>
      <c r="M223" t="s">
        <v>21</v>
      </c>
      <c r="N223" t="s">
        <v>190</v>
      </c>
      <c r="O223" s="3" t="s">
        <v>562</v>
      </c>
      <c r="P223" s="3">
        <v>6008781159</v>
      </c>
      <c r="Q223" t="s">
        <v>572</v>
      </c>
      <c r="R223">
        <v>1</v>
      </c>
      <c r="S223">
        <f>COUNTIF(Tabela2[Guia],Tabela15[[#This Row],[Guia_Cod]])</f>
        <v>1</v>
      </c>
    </row>
    <row r="224" spans="1:19" x14ac:dyDescent="0.25">
      <c r="A224" t="s">
        <v>183</v>
      </c>
      <c r="B224">
        <v>3555</v>
      </c>
      <c r="C224" t="s">
        <v>184</v>
      </c>
      <c r="D224" t="s">
        <v>16</v>
      </c>
      <c r="E224" s="2">
        <v>45509</v>
      </c>
      <c r="F224" s="1">
        <v>0.58333333333333337</v>
      </c>
      <c r="G224" t="s">
        <v>25</v>
      </c>
      <c r="H224" t="s">
        <v>185</v>
      </c>
      <c r="I224" t="s">
        <v>27</v>
      </c>
      <c r="J224">
        <v>2</v>
      </c>
      <c r="K224" t="s">
        <v>73</v>
      </c>
      <c r="L224">
        <v>223810</v>
      </c>
      <c r="M224" t="s">
        <v>21</v>
      </c>
      <c r="N224" t="s">
        <v>190</v>
      </c>
      <c r="O224" s="3" t="s">
        <v>563</v>
      </c>
      <c r="P224" s="3">
        <v>6009072111</v>
      </c>
      <c r="Q224" t="s">
        <v>572</v>
      </c>
      <c r="R224">
        <v>2</v>
      </c>
      <c r="S224">
        <f>COUNTIF(Tabela2[Guia],Tabela15[[#This Row],[Guia_Cod]])</f>
        <v>1</v>
      </c>
    </row>
    <row r="225" spans="1:19" x14ac:dyDescent="0.25">
      <c r="A225" t="s">
        <v>183</v>
      </c>
      <c r="B225">
        <v>3555</v>
      </c>
      <c r="C225" t="s">
        <v>184</v>
      </c>
      <c r="D225" t="s">
        <v>16</v>
      </c>
      <c r="E225" s="2">
        <v>45509</v>
      </c>
      <c r="F225" s="1">
        <v>0.625</v>
      </c>
      <c r="G225" t="s">
        <v>17</v>
      </c>
      <c r="H225" t="s">
        <v>185</v>
      </c>
      <c r="I225" t="s">
        <v>19</v>
      </c>
      <c r="J225">
        <v>2</v>
      </c>
      <c r="K225" t="s">
        <v>57</v>
      </c>
      <c r="L225">
        <v>251510</v>
      </c>
      <c r="M225" t="s">
        <v>21</v>
      </c>
      <c r="N225" t="s">
        <v>190</v>
      </c>
      <c r="O225" s="3" t="s">
        <v>564</v>
      </c>
      <c r="P225" s="3">
        <v>6009249136</v>
      </c>
      <c r="Q225" t="s">
        <v>572</v>
      </c>
      <c r="R225">
        <v>2</v>
      </c>
      <c r="S225">
        <f>COUNTIF(Tabela2[Guia],Tabela15[[#This Row],[Guia_Cod]])</f>
        <v>1</v>
      </c>
    </row>
    <row r="226" spans="1:19" x14ac:dyDescent="0.25">
      <c r="A226" t="s">
        <v>350</v>
      </c>
      <c r="B226">
        <v>3829</v>
      </c>
      <c r="C226" t="s">
        <v>351</v>
      </c>
      <c r="D226" t="s">
        <v>16</v>
      </c>
      <c r="E226" s="2">
        <v>45509</v>
      </c>
      <c r="F226" s="1">
        <v>0.58333333333333337</v>
      </c>
      <c r="G226" t="s">
        <v>17</v>
      </c>
      <c r="H226" t="s">
        <v>352</v>
      </c>
      <c r="I226" t="s">
        <v>19</v>
      </c>
      <c r="J226">
        <v>1</v>
      </c>
      <c r="K226" t="s">
        <v>20</v>
      </c>
      <c r="L226">
        <v>251510</v>
      </c>
      <c r="M226" t="s">
        <v>21</v>
      </c>
      <c r="N226" t="s">
        <v>190</v>
      </c>
      <c r="O226" s="3" t="s">
        <v>565</v>
      </c>
      <c r="P226" s="3">
        <v>6009351181</v>
      </c>
      <c r="Q226" t="s">
        <v>572</v>
      </c>
      <c r="R226">
        <v>1</v>
      </c>
      <c r="S226">
        <f>COUNTIF(Tabela2[Guia],Tabela15[[#This Row],[Guia_Cod]])</f>
        <v>1</v>
      </c>
    </row>
    <row r="227" spans="1:19" x14ac:dyDescent="0.25">
      <c r="A227" t="s">
        <v>353</v>
      </c>
      <c r="B227">
        <v>3421</v>
      </c>
      <c r="C227" t="s">
        <v>354</v>
      </c>
      <c r="D227" t="s">
        <v>16</v>
      </c>
      <c r="E227" s="2">
        <v>45511</v>
      </c>
      <c r="F227" s="1">
        <v>0.625</v>
      </c>
      <c r="G227" t="s">
        <v>17</v>
      </c>
      <c r="H227" t="s">
        <v>355</v>
      </c>
      <c r="I227" t="s">
        <v>19</v>
      </c>
      <c r="J227">
        <v>2</v>
      </c>
      <c r="K227" t="s">
        <v>57</v>
      </c>
      <c r="L227">
        <v>251510</v>
      </c>
      <c r="M227" t="s">
        <v>21</v>
      </c>
      <c r="N227" t="s">
        <v>190</v>
      </c>
      <c r="O227" s="3" t="s">
        <v>566</v>
      </c>
      <c r="P227" s="3">
        <v>6009676118</v>
      </c>
      <c r="Q227" t="s">
        <v>572</v>
      </c>
      <c r="R227">
        <v>2</v>
      </c>
      <c r="S227">
        <f>COUNTIF(Tabela2[Guia],Tabela15[[#This Row],[Guia_Cod]])</f>
        <v>1</v>
      </c>
    </row>
    <row r="228" spans="1:19" x14ac:dyDescent="0.25">
      <c r="A228" t="s">
        <v>353</v>
      </c>
      <c r="B228">
        <v>3421</v>
      </c>
      <c r="C228" t="s">
        <v>354</v>
      </c>
      <c r="D228" t="s">
        <v>16</v>
      </c>
      <c r="E228" s="2">
        <v>45511</v>
      </c>
      <c r="F228" s="1">
        <v>0.58333333333333337</v>
      </c>
      <c r="G228" t="s">
        <v>41</v>
      </c>
      <c r="H228" t="s">
        <v>355</v>
      </c>
      <c r="I228" t="s">
        <v>43</v>
      </c>
      <c r="J228">
        <v>1</v>
      </c>
      <c r="K228" t="s">
        <v>44</v>
      </c>
      <c r="L228">
        <v>223905</v>
      </c>
      <c r="M228" t="s">
        <v>21</v>
      </c>
      <c r="N228" t="s">
        <v>190</v>
      </c>
      <c r="O228" s="3" t="s">
        <v>567</v>
      </c>
      <c r="P228" s="3">
        <v>6010001179</v>
      </c>
      <c r="Q228" t="s">
        <v>572</v>
      </c>
      <c r="R228">
        <v>1</v>
      </c>
      <c r="S228">
        <f>COUNTIF(Tabela2[Guia],Tabela15[[#This Row],[Guia_Cod]])</f>
        <v>1</v>
      </c>
    </row>
    <row r="229" spans="1:19" x14ac:dyDescent="0.25">
      <c r="A229" t="s">
        <v>186</v>
      </c>
      <c r="B229">
        <v>3358</v>
      </c>
      <c r="C229" t="s">
        <v>187</v>
      </c>
      <c r="D229" t="s">
        <v>16</v>
      </c>
      <c r="E229" s="2">
        <v>45645</v>
      </c>
      <c r="F229" s="1">
        <v>0.29166666666666669</v>
      </c>
      <c r="G229" t="s">
        <v>25</v>
      </c>
      <c r="H229" t="s">
        <v>188</v>
      </c>
      <c r="I229" t="s">
        <v>27</v>
      </c>
      <c r="J229">
        <v>6</v>
      </c>
      <c r="K229" t="s">
        <v>189</v>
      </c>
      <c r="L229">
        <v>223810</v>
      </c>
      <c r="M229" t="s">
        <v>21</v>
      </c>
      <c r="N229" t="s">
        <v>574</v>
      </c>
      <c r="O229" s="3">
        <v>6241862</v>
      </c>
      <c r="P229" s="3">
        <v>6241862119</v>
      </c>
      <c r="Q229" t="s">
        <v>572</v>
      </c>
      <c r="R229">
        <v>6</v>
      </c>
      <c r="S229">
        <f>COUNTIF(Tabela2[Guia],Tabela15[[#This Row],[Guia_Cod]])</f>
        <v>1</v>
      </c>
    </row>
    <row r="230" spans="1:19" x14ac:dyDescent="0.25">
      <c r="A230" t="s">
        <v>186</v>
      </c>
      <c r="B230">
        <v>3358</v>
      </c>
      <c r="C230" t="s">
        <v>187</v>
      </c>
      <c r="D230" t="s">
        <v>16</v>
      </c>
      <c r="E230" s="2">
        <v>45645</v>
      </c>
      <c r="F230" s="1">
        <v>0.33333333333333331</v>
      </c>
      <c r="G230" t="s">
        <v>17</v>
      </c>
      <c r="H230" t="s">
        <v>188</v>
      </c>
      <c r="I230" t="s">
        <v>19</v>
      </c>
      <c r="J230">
        <v>6</v>
      </c>
      <c r="K230" t="s">
        <v>57</v>
      </c>
      <c r="L230">
        <v>251510</v>
      </c>
      <c r="M230" t="s">
        <v>21</v>
      </c>
      <c r="N230" t="s">
        <v>574</v>
      </c>
      <c r="O230" s="3">
        <v>6241996</v>
      </c>
      <c r="P230" s="3">
        <v>6241996120</v>
      </c>
      <c r="Q230" t="s">
        <v>572</v>
      </c>
      <c r="R230">
        <v>6</v>
      </c>
      <c r="S230">
        <f>COUNTIF(Tabela2[Guia],Tabela15[[#This Row],[Guia_Cod]])</f>
        <v>1</v>
      </c>
    </row>
    <row r="231" spans="1:19" x14ac:dyDescent="0.25">
      <c r="A231" t="s">
        <v>191</v>
      </c>
      <c r="B231">
        <v>3590</v>
      </c>
      <c r="C231" t="s">
        <v>192</v>
      </c>
      <c r="D231" t="s">
        <v>16</v>
      </c>
      <c r="E231" s="2">
        <v>45642</v>
      </c>
      <c r="F231" s="1">
        <v>0.29166666666666669</v>
      </c>
      <c r="G231" t="s">
        <v>25</v>
      </c>
      <c r="H231" t="s">
        <v>193</v>
      </c>
      <c r="I231" t="s">
        <v>27</v>
      </c>
      <c r="J231">
        <v>3</v>
      </c>
      <c r="K231" t="s">
        <v>62</v>
      </c>
      <c r="L231">
        <v>223810</v>
      </c>
      <c r="M231" t="s">
        <v>21</v>
      </c>
      <c r="N231" t="s">
        <v>574</v>
      </c>
      <c r="O231" s="3">
        <v>6242188</v>
      </c>
      <c r="P231" s="3">
        <v>6242188395</v>
      </c>
      <c r="Q231" t="s">
        <v>572</v>
      </c>
      <c r="R231">
        <v>3</v>
      </c>
      <c r="S231">
        <f>COUNTIF(Tabela2[Guia],Tabela15[[#This Row],[Guia_Cod]])</f>
        <v>1</v>
      </c>
    </row>
    <row r="232" spans="1:19" x14ac:dyDescent="0.25">
      <c r="A232" t="s">
        <v>191</v>
      </c>
      <c r="B232">
        <v>3590</v>
      </c>
      <c r="C232" t="s">
        <v>192</v>
      </c>
      <c r="D232" t="s">
        <v>16</v>
      </c>
      <c r="E232" s="2">
        <v>45642</v>
      </c>
      <c r="F232" s="1">
        <v>0.375</v>
      </c>
      <c r="G232" t="s">
        <v>17</v>
      </c>
      <c r="H232" t="s">
        <v>193</v>
      </c>
      <c r="I232" t="s">
        <v>19</v>
      </c>
      <c r="J232">
        <v>3</v>
      </c>
      <c r="K232" t="s">
        <v>45</v>
      </c>
      <c r="L232">
        <v>251510</v>
      </c>
      <c r="M232" t="s">
        <v>21</v>
      </c>
      <c r="N232" t="s">
        <v>574</v>
      </c>
      <c r="O232" s="3">
        <v>6242445</v>
      </c>
      <c r="P232" s="3">
        <v>6242445336</v>
      </c>
      <c r="Q232" t="s">
        <v>572</v>
      </c>
      <c r="R232">
        <v>3</v>
      </c>
      <c r="S232">
        <f>COUNTIF(Tabela2[Guia],Tabela15[[#This Row],[Guia_Cod]])</f>
        <v>1</v>
      </c>
    </row>
    <row r="233" spans="1:19" x14ac:dyDescent="0.25">
      <c r="A233" t="s">
        <v>194</v>
      </c>
      <c r="B233">
        <v>3640</v>
      </c>
      <c r="C233" t="s">
        <v>195</v>
      </c>
      <c r="D233" t="s">
        <v>16</v>
      </c>
      <c r="E233" s="2">
        <v>45644</v>
      </c>
      <c r="F233" s="1">
        <v>0.66666666666666663</v>
      </c>
      <c r="G233" t="s">
        <v>17</v>
      </c>
      <c r="H233" t="s">
        <v>196</v>
      </c>
      <c r="I233" t="s">
        <v>19</v>
      </c>
      <c r="J233">
        <v>3</v>
      </c>
      <c r="K233" t="s">
        <v>167</v>
      </c>
      <c r="L233">
        <v>251510</v>
      </c>
      <c r="M233" t="s">
        <v>21</v>
      </c>
      <c r="N233" t="s">
        <v>574</v>
      </c>
      <c r="O233" s="3">
        <v>6242918</v>
      </c>
      <c r="P233" s="3">
        <v>6242918301</v>
      </c>
      <c r="Q233" t="s">
        <v>572</v>
      </c>
      <c r="R233">
        <v>3</v>
      </c>
      <c r="S233">
        <f>COUNTIF(Tabela2[Guia],Tabela15[[#This Row],[Guia_Cod]])</f>
        <v>1</v>
      </c>
    </row>
    <row r="234" spans="1:19" x14ac:dyDescent="0.25">
      <c r="A234" t="s">
        <v>575</v>
      </c>
      <c r="B234">
        <v>4088</v>
      </c>
      <c r="C234" t="s">
        <v>576</v>
      </c>
      <c r="D234" t="s">
        <v>101</v>
      </c>
      <c r="E234" s="2">
        <v>45644</v>
      </c>
      <c r="F234" s="1">
        <v>0.66666666666666663</v>
      </c>
      <c r="G234" t="s">
        <v>577</v>
      </c>
      <c r="H234" t="s">
        <v>578</v>
      </c>
      <c r="I234" t="s">
        <v>579</v>
      </c>
      <c r="J234">
        <v>1</v>
      </c>
      <c r="K234" t="s">
        <v>62</v>
      </c>
      <c r="L234">
        <v>223810</v>
      </c>
      <c r="M234" t="s">
        <v>580</v>
      </c>
      <c r="N234" t="s">
        <v>574</v>
      </c>
      <c r="O234" s="3">
        <v>6243182</v>
      </c>
      <c r="P234" s="3">
        <v>6243182384</v>
      </c>
      <c r="Q234" t="s">
        <v>572</v>
      </c>
      <c r="R234">
        <v>1</v>
      </c>
      <c r="S234">
        <f>COUNTIF(Tabela2[Guia],Tabela15[[#This Row],[Guia_Cod]])</f>
        <v>1</v>
      </c>
    </row>
    <row r="235" spans="1:19" x14ac:dyDescent="0.25">
      <c r="A235" t="s">
        <v>575</v>
      </c>
      <c r="B235">
        <v>4088</v>
      </c>
      <c r="C235" t="s">
        <v>576</v>
      </c>
      <c r="D235" t="s">
        <v>101</v>
      </c>
      <c r="E235" s="2">
        <v>45644</v>
      </c>
      <c r="F235" s="1">
        <v>0.66666666666666663</v>
      </c>
      <c r="G235" t="s">
        <v>577</v>
      </c>
      <c r="H235" t="s">
        <v>578</v>
      </c>
      <c r="I235" t="s">
        <v>581</v>
      </c>
      <c r="J235">
        <v>1</v>
      </c>
      <c r="K235" t="s">
        <v>62</v>
      </c>
      <c r="L235">
        <v>223810</v>
      </c>
      <c r="M235" t="s">
        <v>580</v>
      </c>
      <c r="N235" t="s">
        <v>574</v>
      </c>
      <c r="O235" s="3">
        <v>6243363</v>
      </c>
      <c r="P235" s="3">
        <v>6243363373</v>
      </c>
      <c r="Q235" t="s">
        <v>572</v>
      </c>
      <c r="R235">
        <v>1</v>
      </c>
      <c r="S235">
        <f>COUNTIF(Tabela2[Guia],Tabela15[[#This Row],[Guia_Cod]])</f>
        <v>1</v>
      </c>
    </row>
    <row r="236" spans="1:19" x14ac:dyDescent="0.25">
      <c r="A236" t="s">
        <v>575</v>
      </c>
      <c r="B236">
        <v>4088</v>
      </c>
      <c r="C236" t="s">
        <v>576</v>
      </c>
      <c r="D236" t="s">
        <v>101</v>
      </c>
      <c r="E236" s="2">
        <v>45644</v>
      </c>
      <c r="F236" s="1">
        <v>0.66666666666666663</v>
      </c>
      <c r="G236" t="s">
        <v>577</v>
      </c>
      <c r="H236" t="s">
        <v>578</v>
      </c>
      <c r="I236" t="s">
        <v>582</v>
      </c>
      <c r="J236">
        <v>1</v>
      </c>
      <c r="K236" t="s">
        <v>62</v>
      </c>
      <c r="L236">
        <v>223810</v>
      </c>
      <c r="M236" s="4" t="s">
        <v>580</v>
      </c>
      <c r="N236" t="s">
        <v>574</v>
      </c>
      <c r="O236" s="3">
        <v>6243484</v>
      </c>
      <c r="P236" s="3">
        <v>6243484333</v>
      </c>
      <c r="Q236" t="s">
        <v>572</v>
      </c>
      <c r="R236">
        <v>1</v>
      </c>
      <c r="S236">
        <f>COUNTIF(Tabela2[Guia],Tabela15[[#This Row],[Guia_Cod]])</f>
        <v>1</v>
      </c>
    </row>
    <row r="237" spans="1:19" x14ac:dyDescent="0.25">
      <c r="A237" t="s">
        <v>14</v>
      </c>
      <c r="B237">
        <v>3938</v>
      </c>
      <c r="C237" t="s">
        <v>15</v>
      </c>
      <c r="D237" t="s">
        <v>16</v>
      </c>
      <c r="E237" s="2">
        <v>45645</v>
      </c>
      <c r="F237" s="1">
        <v>0.45833333333333331</v>
      </c>
      <c r="G237" t="s">
        <v>17</v>
      </c>
      <c r="H237" t="s">
        <v>18</v>
      </c>
      <c r="I237" t="s">
        <v>19</v>
      </c>
      <c r="J237">
        <v>3</v>
      </c>
      <c r="K237" t="s">
        <v>20</v>
      </c>
      <c r="L237">
        <v>251510</v>
      </c>
      <c r="M237" s="4" t="s">
        <v>21</v>
      </c>
      <c r="N237" t="s">
        <v>574</v>
      </c>
      <c r="O237" s="3">
        <v>6243677</v>
      </c>
      <c r="P237" s="3">
        <v>6243677351</v>
      </c>
      <c r="Q237" t="s">
        <v>572</v>
      </c>
      <c r="R237">
        <v>3</v>
      </c>
      <c r="S237">
        <f>COUNTIF(Tabela2[Guia],Tabela15[[#This Row],[Guia_Cod]])</f>
        <v>1</v>
      </c>
    </row>
    <row r="238" spans="1:19" x14ac:dyDescent="0.25">
      <c r="A238" t="s">
        <v>23</v>
      </c>
      <c r="B238">
        <v>3487</v>
      </c>
      <c r="C238" t="s">
        <v>24</v>
      </c>
      <c r="D238" t="s">
        <v>16</v>
      </c>
      <c r="E238" s="2">
        <v>45642</v>
      </c>
      <c r="F238" s="1">
        <v>0.33333333333333331</v>
      </c>
      <c r="G238" t="s">
        <v>25</v>
      </c>
      <c r="H238" t="s">
        <v>26</v>
      </c>
      <c r="I238" t="s">
        <v>27</v>
      </c>
      <c r="J238">
        <v>6</v>
      </c>
      <c r="K238" t="s">
        <v>28</v>
      </c>
      <c r="L238">
        <v>223810</v>
      </c>
      <c r="M238" s="4" t="s">
        <v>21</v>
      </c>
      <c r="N238" t="s">
        <v>574</v>
      </c>
      <c r="O238" s="6">
        <v>6243787</v>
      </c>
      <c r="P238" s="3">
        <v>6243787102</v>
      </c>
      <c r="Q238" t="s">
        <v>572</v>
      </c>
      <c r="R238">
        <v>6</v>
      </c>
      <c r="S238">
        <f>COUNTIF(Tabela2[Guia],Tabela15[[#This Row],[Guia_Cod]])</f>
        <v>0</v>
      </c>
    </row>
    <row r="239" spans="1:19" x14ac:dyDescent="0.25">
      <c r="A239" t="s">
        <v>23</v>
      </c>
      <c r="B239">
        <v>3487</v>
      </c>
      <c r="C239" t="s">
        <v>24</v>
      </c>
      <c r="D239" t="s">
        <v>16</v>
      </c>
      <c r="E239" s="2">
        <v>45644</v>
      </c>
      <c r="F239" s="1">
        <v>0.33333333333333331</v>
      </c>
      <c r="G239" t="s">
        <v>17</v>
      </c>
      <c r="H239" t="s">
        <v>26</v>
      </c>
      <c r="I239" t="s">
        <v>19</v>
      </c>
      <c r="J239">
        <v>6</v>
      </c>
      <c r="K239" t="s">
        <v>69</v>
      </c>
      <c r="L239">
        <v>251510</v>
      </c>
      <c r="M239" t="s">
        <v>21</v>
      </c>
      <c r="N239" t="s">
        <v>574</v>
      </c>
      <c r="O239" s="6">
        <v>6243931</v>
      </c>
      <c r="P239" s="3">
        <v>6243931196</v>
      </c>
      <c r="Q239" t="s">
        <v>572</v>
      </c>
      <c r="R239">
        <v>6</v>
      </c>
      <c r="S239">
        <f>COUNTIF(Tabela2[Guia],Tabela15[[#This Row],[Guia_Cod]])</f>
        <v>0</v>
      </c>
    </row>
    <row r="240" spans="1:19" x14ac:dyDescent="0.25">
      <c r="A240" t="s">
        <v>23</v>
      </c>
      <c r="B240">
        <v>3487</v>
      </c>
      <c r="C240" t="s">
        <v>24</v>
      </c>
      <c r="D240" t="s">
        <v>16</v>
      </c>
      <c r="E240" s="2">
        <v>45644</v>
      </c>
      <c r="F240" s="1">
        <v>0.29166666666666669</v>
      </c>
      <c r="G240" t="s">
        <v>41</v>
      </c>
      <c r="H240" t="s">
        <v>26</v>
      </c>
      <c r="I240" t="s">
        <v>43</v>
      </c>
      <c r="J240">
        <v>3</v>
      </c>
      <c r="K240" t="s">
        <v>44</v>
      </c>
      <c r="L240">
        <v>223905</v>
      </c>
      <c r="M240" t="s">
        <v>21</v>
      </c>
      <c r="N240" t="s">
        <v>574</v>
      </c>
      <c r="O240" s="3">
        <v>6244155</v>
      </c>
      <c r="P240" s="3">
        <v>6244155337</v>
      </c>
      <c r="Q240" t="s">
        <v>572</v>
      </c>
      <c r="R240">
        <v>3</v>
      </c>
      <c r="S240">
        <f>COUNTIF(Tabela2[Guia],Tabela15[[#This Row],[Guia_Cod]])</f>
        <v>1</v>
      </c>
    </row>
    <row r="241" spans="1:19" x14ac:dyDescent="0.25">
      <c r="A241" t="s">
        <v>583</v>
      </c>
      <c r="B241">
        <v>4115</v>
      </c>
      <c r="C241" t="s">
        <v>584</v>
      </c>
      <c r="D241" t="s">
        <v>101</v>
      </c>
      <c r="E241" s="2">
        <v>45645</v>
      </c>
      <c r="F241" s="1">
        <v>0.70833333333333337</v>
      </c>
      <c r="G241" t="s">
        <v>102</v>
      </c>
      <c r="H241" t="s">
        <v>585</v>
      </c>
      <c r="I241" t="s">
        <v>586</v>
      </c>
      <c r="J241">
        <v>3</v>
      </c>
      <c r="K241" t="s">
        <v>98</v>
      </c>
      <c r="L241">
        <v>251510</v>
      </c>
      <c r="M241" t="s">
        <v>587</v>
      </c>
      <c r="N241" t="s">
        <v>574</v>
      </c>
      <c r="O241" s="3">
        <v>6244307</v>
      </c>
      <c r="P241" s="3">
        <v>6244307391</v>
      </c>
      <c r="Q241" t="s">
        <v>572</v>
      </c>
      <c r="R241">
        <v>3</v>
      </c>
      <c r="S241">
        <f>COUNTIF(Tabela2[Guia],Tabela15[[#This Row],[Guia_Cod]])</f>
        <v>1</v>
      </c>
    </row>
    <row r="242" spans="1:19" x14ac:dyDescent="0.25">
      <c r="A242" t="s">
        <v>197</v>
      </c>
      <c r="B242">
        <v>3486</v>
      </c>
      <c r="C242" t="s">
        <v>198</v>
      </c>
      <c r="D242" t="s">
        <v>16</v>
      </c>
      <c r="E242" s="2">
        <v>45642</v>
      </c>
      <c r="F242" s="1">
        <v>0.58333333333333337</v>
      </c>
      <c r="G242" t="s">
        <v>17</v>
      </c>
      <c r="H242" t="s">
        <v>199</v>
      </c>
      <c r="I242" t="s">
        <v>19</v>
      </c>
      <c r="J242">
        <v>3</v>
      </c>
      <c r="K242" t="s">
        <v>49</v>
      </c>
      <c r="L242">
        <v>251510</v>
      </c>
      <c r="M242" t="s">
        <v>21</v>
      </c>
      <c r="N242" t="s">
        <v>574</v>
      </c>
      <c r="O242" s="6" t="s">
        <v>588</v>
      </c>
      <c r="P242" s="3">
        <v>6244307391</v>
      </c>
      <c r="Q242" t="s">
        <v>572</v>
      </c>
      <c r="R242">
        <v>3</v>
      </c>
      <c r="S242">
        <f>COUNTIF(Tabela2[Guia],Tabela15[[#This Row],[Guia_Cod]])</f>
        <v>0</v>
      </c>
    </row>
    <row r="243" spans="1:19" x14ac:dyDescent="0.25">
      <c r="A243" t="s">
        <v>200</v>
      </c>
      <c r="B243">
        <v>3342</v>
      </c>
      <c r="C243" t="s">
        <v>201</v>
      </c>
      <c r="D243" t="s">
        <v>16</v>
      </c>
      <c r="E243" s="2">
        <v>45642</v>
      </c>
      <c r="F243" s="1">
        <v>0.41666666666666669</v>
      </c>
      <c r="G243" t="s">
        <v>25</v>
      </c>
      <c r="H243" t="s">
        <v>202</v>
      </c>
      <c r="I243" t="s">
        <v>27</v>
      </c>
      <c r="J243">
        <v>3</v>
      </c>
      <c r="K243" t="s">
        <v>28</v>
      </c>
      <c r="L243">
        <v>223810</v>
      </c>
      <c r="M243" t="s">
        <v>21</v>
      </c>
      <c r="N243" t="s">
        <v>574</v>
      </c>
      <c r="O243" s="3">
        <v>6244586</v>
      </c>
      <c r="P243" s="3">
        <v>6244586321</v>
      </c>
      <c r="Q243" t="s">
        <v>572</v>
      </c>
      <c r="R243">
        <v>3</v>
      </c>
      <c r="S243">
        <f>COUNTIF(Tabela2[Guia],Tabela15[[#This Row],[Guia_Cod]])</f>
        <v>1</v>
      </c>
    </row>
    <row r="244" spans="1:19" x14ac:dyDescent="0.25">
      <c r="A244" t="s">
        <v>200</v>
      </c>
      <c r="B244">
        <v>3342</v>
      </c>
      <c r="C244" t="s">
        <v>201</v>
      </c>
      <c r="D244" t="s">
        <v>16</v>
      </c>
      <c r="E244" s="2">
        <v>45642</v>
      </c>
      <c r="F244" s="1">
        <v>0.375</v>
      </c>
      <c r="G244" t="s">
        <v>17</v>
      </c>
      <c r="H244" t="s">
        <v>202</v>
      </c>
      <c r="I244" t="s">
        <v>19</v>
      </c>
      <c r="J244">
        <v>6</v>
      </c>
      <c r="K244" t="s">
        <v>203</v>
      </c>
      <c r="L244">
        <v>251510</v>
      </c>
      <c r="M244" t="s">
        <v>21</v>
      </c>
      <c r="N244" t="s">
        <v>574</v>
      </c>
      <c r="O244" s="5">
        <v>6244653</v>
      </c>
      <c r="P244" s="3"/>
      <c r="Q244" t="s">
        <v>573</v>
      </c>
      <c r="R244">
        <v>6</v>
      </c>
      <c r="S244">
        <f>COUNTIF(Tabela2[Guia],Tabela15[[#This Row],[Guia_Cod]])</f>
        <v>0</v>
      </c>
    </row>
    <row r="245" spans="1:19" x14ac:dyDescent="0.25">
      <c r="A245" t="s">
        <v>589</v>
      </c>
      <c r="B245">
        <v>4060</v>
      </c>
      <c r="C245" t="s">
        <v>590</v>
      </c>
      <c r="D245" t="s">
        <v>101</v>
      </c>
      <c r="E245" s="2">
        <v>45643</v>
      </c>
      <c r="F245" s="1">
        <v>0.375</v>
      </c>
      <c r="G245" t="s">
        <v>102</v>
      </c>
      <c r="H245" t="s">
        <v>591</v>
      </c>
      <c r="I245" t="s">
        <v>586</v>
      </c>
      <c r="J245">
        <v>1</v>
      </c>
      <c r="K245" t="s">
        <v>78</v>
      </c>
      <c r="L245">
        <v>251510</v>
      </c>
      <c r="M245" t="s">
        <v>104</v>
      </c>
      <c r="N245" t="s">
        <v>574</v>
      </c>
      <c r="O245" s="3">
        <v>6244797</v>
      </c>
      <c r="P245" s="3">
        <v>6244797323</v>
      </c>
      <c r="Q245" t="s">
        <v>572</v>
      </c>
      <c r="R245">
        <v>1</v>
      </c>
      <c r="S245">
        <f>COUNTIF(Tabela2[Guia],Tabela15[[#This Row],[Guia_Cod]])</f>
        <v>1</v>
      </c>
    </row>
    <row r="246" spans="1:19" x14ac:dyDescent="0.25">
      <c r="A246" t="s">
        <v>204</v>
      </c>
      <c r="B246">
        <v>3824</v>
      </c>
      <c r="C246" t="s">
        <v>205</v>
      </c>
      <c r="D246" t="s">
        <v>16</v>
      </c>
      <c r="E246" s="2">
        <v>45645</v>
      </c>
      <c r="F246" s="1">
        <v>0.54166666666666663</v>
      </c>
      <c r="G246" t="s">
        <v>17</v>
      </c>
      <c r="H246" t="s">
        <v>206</v>
      </c>
      <c r="I246" t="s">
        <v>19</v>
      </c>
      <c r="J246">
        <v>3</v>
      </c>
      <c r="K246" t="s">
        <v>203</v>
      </c>
      <c r="L246">
        <v>251510</v>
      </c>
      <c r="M246" t="s">
        <v>21</v>
      </c>
      <c r="N246" t="s">
        <v>574</v>
      </c>
      <c r="O246" s="3">
        <v>6244902</v>
      </c>
      <c r="P246" s="3">
        <v>6244902357</v>
      </c>
      <c r="Q246" t="s">
        <v>572</v>
      </c>
      <c r="R246">
        <v>3</v>
      </c>
      <c r="S246">
        <f>COUNTIF(Tabela2[Guia],Tabela15[[#This Row],[Guia_Cod]])</f>
        <v>1</v>
      </c>
    </row>
    <row r="247" spans="1:19" x14ac:dyDescent="0.25">
      <c r="A247" t="s">
        <v>592</v>
      </c>
      <c r="B247">
        <v>3958</v>
      </c>
      <c r="C247" t="s">
        <v>593</v>
      </c>
      <c r="D247" t="s">
        <v>101</v>
      </c>
      <c r="E247" s="2">
        <v>45642</v>
      </c>
      <c r="F247" s="1">
        <v>0.58333333333333337</v>
      </c>
      <c r="G247" t="s">
        <v>102</v>
      </c>
      <c r="H247" t="s">
        <v>594</v>
      </c>
      <c r="I247" t="s">
        <v>586</v>
      </c>
      <c r="J247">
        <v>3</v>
      </c>
      <c r="K247" t="s">
        <v>203</v>
      </c>
      <c r="L247">
        <v>251510</v>
      </c>
      <c r="M247" t="s">
        <v>595</v>
      </c>
      <c r="N247" t="s">
        <v>574</v>
      </c>
      <c r="O247" s="3">
        <v>6244991</v>
      </c>
      <c r="P247" s="3">
        <v>6244991381</v>
      </c>
      <c r="Q247" t="s">
        <v>572</v>
      </c>
      <c r="R247">
        <v>3</v>
      </c>
      <c r="S247">
        <f>COUNTIF(Tabela2[Guia],Tabela15[[#This Row],[Guia_Cod]])</f>
        <v>1</v>
      </c>
    </row>
    <row r="248" spans="1:19" x14ac:dyDescent="0.25">
      <c r="A248" t="s">
        <v>207</v>
      </c>
      <c r="B248">
        <v>3882</v>
      </c>
      <c r="C248" t="s">
        <v>208</v>
      </c>
      <c r="D248" t="s">
        <v>16</v>
      </c>
      <c r="E248" s="2">
        <v>45644</v>
      </c>
      <c r="F248" s="1">
        <v>0.29166666666666669</v>
      </c>
      <c r="G248" t="s">
        <v>25</v>
      </c>
      <c r="H248" t="s">
        <v>209</v>
      </c>
      <c r="I248" t="s">
        <v>27</v>
      </c>
      <c r="J248">
        <v>3</v>
      </c>
      <c r="K248" t="s">
        <v>28</v>
      </c>
      <c r="L248">
        <v>223810</v>
      </c>
      <c r="M248" t="s">
        <v>21</v>
      </c>
      <c r="N248" t="s">
        <v>574</v>
      </c>
      <c r="O248" s="3">
        <v>6245109</v>
      </c>
      <c r="P248" s="3">
        <v>6245109330</v>
      </c>
      <c r="Q248" t="s">
        <v>572</v>
      </c>
      <c r="R248">
        <v>3</v>
      </c>
      <c r="S248">
        <f>COUNTIF(Tabela2[Guia],Tabela15[[#This Row],[Guia_Cod]])</f>
        <v>1</v>
      </c>
    </row>
    <row r="249" spans="1:19" x14ac:dyDescent="0.25">
      <c r="A249" t="s">
        <v>207</v>
      </c>
      <c r="B249">
        <v>3882</v>
      </c>
      <c r="C249" t="s">
        <v>208</v>
      </c>
      <c r="D249" t="s">
        <v>16</v>
      </c>
      <c r="E249" s="2">
        <v>45644</v>
      </c>
      <c r="F249" s="1">
        <v>0.33333333333333331</v>
      </c>
      <c r="G249" t="s">
        <v>17</v>
      </c>
      <c r="H249" t="s">
        <v>209</v>
      </c>
      <c r="I249" t="s">
        <v>19</v>
      </c>
      <c r="J249">
        <v>3</v>
      </c>
      <c r="K249" t="s">
        <v>57</v>
      </c>
      <c r="L249">
        <v>251510</v>
      </c>
      <c r="M249" t="s">
        <v>21</v>
      </c>
      <c r="N249" t="s">
        <v>574</v>
      </c>
      <c r="O249" s="3">
        <v>6245192</v>
      </c>
      <c r="P249" s="3">
        <v>6245192366</v>
      </c>
      <c r="Q249" t="s">
        <v>572</v>
      </c>
      <c r="R249">
        <v>3</v>
      </c>
      <c r="S249">
        <f>COUNTIF(Tabela2[Guia],Tabela15[[#This Row],[Guia_Cod]])</f>
        <v>1</v>
      </c>
    </row>
    <row r="250" spans="1:19" x14ac:dyDescent="0.25">
      <c r="A250" t="s">
        <v>29</v>
      </c>
      <c r="B250">
        <v>3570</v>
      </c>
      <c r="C250" t="s">
        <v>30</v>
      </c>
      <c r="D250" t="s">
        <v>16</v>
      </c>
      <c r="E250" s="2">
        <v>45642</v>
      </c>
      <c r="F250" s="1">
        <v>0.45833333333333331</v>
      </c>
      <c r="G250" t="s">
        <v>25</v>
      </c>
      <c r="H250" t="s">
        <v>31</v>
      </c>
      <c r="I250" t="s">
        <v>27</v>
      </c>
      <c r="J250">
        <v>3</v>
      </c>
      <c r="K250" t="s">
        <v>210</v>
      </c>
      <c r="L250">
        <v>223810</v>
      </c>
      <c r="M250" t="s">
        <v>21</v>
      </c>
      <c r="N250" t="s">
        <v>574</v>
      </c>
      <c r="O250" s="3">
        <v>6245334</v>
      </c>
      <c r="P250" s="3">
        <v>6245334343</v>
      </c>
      <c r="Q250" t="s">
        <v>572</v>
      </c>
      <c r="R250">
        <v>3</v>
      </c>
      <c r="S250">
        <f>COUNTIF(Tabela2[Guia],Tabela15[[#This Row],[Guia_Cod]])</f>
        <v>1</v>
      </c>
    </row>
    <row r="251" spans="1:19" x14ac:dyDescent="0.25">
      <c r="A251" t="s">
        <v>29</v>
      </c>
      <c r="B251">
        <v>3570</v>
      </c>
      <c r="C251" t="s">
        <v>30</v>
      </c>
      <c r="D251" t="s">
        <v>16</v>
      </c>
      <c r="E251" s="2">
        <v>45642</v>
      </c>
      <c r="F251" s="1">
        <v>0.41666666666666669</v>
      </c>
      <c r="G251" t="s">
        <v>17</v>
      </c>
      <c r="H251" t="s">
        <v>31</v>
      </c>
      <c r="I251" t="s">
        <v>19</v>
      </c>
      <c r="J251">
        <v>9</v>
      </c>
      <c r="K251" t="s">
        <v>32</v>
      </c>
      <c r="L251">
        <v>251510</v>
      </c>
      <c r="M251" t="s">
        <v>21</v>
      </c>
      <c r="N251" t="s">
        <v>574</v>
      </c>
      <c r="O251" s="6">
        <v>6245458</v>
      </c>
      <c r="P251" s="3">
        <v>6245458184</v>
      </c>
      <c r="Q251" t="s">
        <v>572</v>
      </c>
      <c r="R251">
        <v>9</v>
      </c>
      <c r="S251">
        <f>COUNTIF(Tabela2[Guia],Tabela15[[#This Row],[Guia_Cod]])</f>
        <v>0</v>
      </c>
    </row>
    <row r="252" spans="1:19" x14ac:dyDescent="0.25">
      <c r="A252" t="s">
        <v>33</v>
      </c>
      <c r="B252">
        <v>3672</v>
      </c>
      <c r="C252" t="s">
        <v>34</v>
      </c>
      <c r="D252" t="s">
        <v>16</v>
      </c>
      <c r="E252" s="2">
        <v>45644</v>
      </c>
      <c r="F252" s="1">
        <v>0.33333333333333331</v>
      </c>
      <c r="G252" t="s">
        <v>17</v>
      </c>
      <c r="H252" t="s">
        <v>35</v>
      </c>
      <c r="I252" t="s">
        <v>19</v>
      </c>
      <c r="J252">
        <v>9</v>
      </c>
      <c r="K252" t="s">
        <v>20</v>
      </c>
      <c r="L252">
        <v>251510</v>
      </c>
      <c r="M252" t="s">
        <v>21</v>
      </c>
      <c r="N252" t="s">
        <v>574</v>
      </c>
      <c r="O252" s="3">
        <v>6245559</v>
      </c>
      <c r="P252" s="3">
        <v>6245559149</v>
      </c>
      <c r="Q252" t="s">
        <v>572</v>
      </c>
      <c r="R252">
        <v>9</v>
      </c>
      <c r="S252">
        <f>COUNTIF(Tabela2[Guia],Tabela15[[#This Row],[Guia_Cod]])</f>
        <v>1</v>
      </c>
    </row>
    <row r="253" spans="1:19" x14ac:dyDescent="0.25">
      <c r="A253" t="s">
        <v>36</v>
      </c>
      <c r="B253">
        <v>3881</v>
      </c>
      <c r="C253" t="s">
        <v>37</v>
      </c>
      <c r="D253" t="s">
        <v>16</v>
      </c>
      <c r="E253" s="2">
        <v>45645</v>
      </c>
      <c r="F253" s="1">
        <v>0.41666666666666669</v>
      </c>
      <c r="G253" t="s">
        <v>17</v>
      </c>
      <c r="H253" t="s">
        <v>38</v>
      </c>
      <c r="I253" t="s">
        <v>19</v>
      </c>
      <c r="J253">
        <v>6</v>
      </c>
      <c r="K253" t="s">
        <v>32</v>
      </c>
      <c r="L253">
        <v>251510</v>
      </c>
      <c r="M253" t="s">
        <v>21</v>
      </c>
      <c r="N253" t="s">
        <v>574</v>
      </c>
      <c r="O253" s="3">
        <v>6245699</v>
      </c>
      <c r="P253" s="3">
        <v>6245699178</v>
      </c>
      <c r="Q253" t="s">
        <v>572</v>
      </c>
      <c r="R253">
        <v>6</v>
      </c>
      <c r="S253">
        <f>COUNTIF(Tabela2[Guia],Tabela15[[#This Row],[Guia_Cod]])</f>
        <v>1</v>
      </c>
    </row>
    <row r="254" spans="1:19" x14ac:dyDescent="0.25">
      <c r="A254" t="s">
        <v>39</v>
      </c>
      <c r="B254">
        <v>3188</v>
      </c>
      <c r="C254" t="s">
        <v>40</v>
      </c>
      <c r="D254" t="s">
        <v>16</v>
      </c>
      <c r="E254" s="2">
        <v>45646</v>
      </c>
      <c r="F254" s="1">
        <v>0.58333333333333337</v>
      </c>
      <c r="G254" t="s">
        <v>17</v>
      </c>
      <c r="H254" t="s">
        <v>42</v>
      </c>
      <c r="I254" t="s">
        <v>19</v>
      </c>
      <c r="J254">
        <v>9</v>
      </c>
      <c r="K254" t="s">
        <v>45</v>
      </c>
      <c r="L254">
        <v>251510</v>
      </c>
      <c r="M254" t="s">
        <v>21</v>
      </c>
      <c r="N254" t="s">
        <v>574</v>
      </c>
      <c r="O254" s="3">
        <v>6245810</v>
      </c>
      <c r="P254" s="3">
        <v>6245810141</v>
      </c>
      <c r="Q254" t="s">
        <v>572</v>
      </c>
      <c r="R254">
        <v>9</v>
      </c>
      <c r="S254">
        <f>COUNTIF(Tabela2[Guia],Tabela15[[#This Row],[Guia_Cod]])</f>
        <v>1</v>
      </c>
    </row>
    <row r="255" spans="1:19" x14ac:dyDescent="0.25">
      <c r="A255" t="s">
        <v>39</v>
      </c>
      <c r="B255">
        <v>3188</v>
      </c>
      <c r="C255" t="s">
        <v>40</v>
      </c>
      <c r="D255" t="s">
        <v>16</v>
      </c>
      <c r="E255" s="2">
        <v>45646</v>
      </c>
      <c r="F255" s="1">
        <v>0.54166666666666663</v>
      </c>
      <c r="G255" t="s">
        <v>41</v>
      </c>
      <c r="H255" t="s">
        <v>42</v>
      </c>
      <c r="I255" t="s">
        <v>43</v>
      </c>
      <c r="J255">
        <v>3</v>
      </c>
      <c r="K255" t="s">
        <v>44</v>
      </c>
      <c r="L255">
        <v>223905</v>
      </c>
      <c r="M255" t="s">
        <v>21</v>
      </c>
      <c r="N255" t="s">
        <v>574</v>
      </c>
      <c r="O255" s="3">
        <v>6245933</v>
      </c>
      <c r="P255" s="3">
        <v>6245933335</v>
      </c>
      <c r="Q255" t="s">
        <v>572</v>
      </c>
      <c r="R255">
        <v>3</v>
      </c>
      <c r="S255">
        <f>COUNTIF(Tabela2[Guia],Tabela15[[#This Row],[Guia_Cod]])</f>
        <v>1</v>
      </c>
    </row>
    <row r="256" spans="1:19" x14ac:dyDescent="0.25">
      <c r="A256" t="s">
        <v>211</v>
      </c>
      <c r="B256">
        <v>3352</v>
      </c>
      <c r="C256" t="s">
        <v>212</v>
      </c>
      <c r="D256" t="s">
        <v>16</v>
      </c>
      <c r="E256" s="2">
        <v>45644</v>
      </c>
      <c r="F256" s="1">
        <v>0.66666666666666663</v>
      </c>
      <c r="G256" t="s">
        <v>17</v>
      </c>
      <c r="H256" t="s">
        <v>213</v>
      </c>
      <c r="I256" t="s">
        <v>19</v>
      </c>
      <c r="J256">
        <v>6</v>
      </c>
      <c r="K256" t="s">
        <v>20</v>
      </c>
      <c r="L256">
        <v>251510</v>
      </c>
      <c r="M256" t="s">
        <v>21</v>
      </c>
      <c r="N256" t="s">
        <v>574</v>
      </c>
      <c r="O256" s="6">
        <v>6246036</v>
      </c>
      <c r="P256" s="3"/>
      <c r="Q256" t="s">
        <v>677</v>
      </c>
      <c r="R256">
        <v>6</v>
      </c>
      <c r="S256">
        <f>COUNTIF(Tabela2[Guia],Tabela15[[#This Row],[Guia_Cod]])</f>
        <v>0</v>
      </c>
    </row>
    <row r="257" spans="1:19" x14ac:dyDescent="0.25">
      <c r="A257" t="s">
        <v>214</v>
      </c>
      <c r="B257">
        <v>3630</v>
      </c>
      <c r="C257" t="s">
        <v>215</v>
      </c>
      <c r="D257" t="s">
        <v>16</v>
      </c>
      <c r="E257" s="2">
        <v>45643</v>
      </c>
      <c r="F257" s="1">
        <v>0.375</v>
      </c>
      <c r="G257" t="s">
        <v>25</v>
      </c>
      <c r="H257" t="s">
        <v>216</v>
      </c>
      <c r="I257" t="s">
        <v>27</v>
      </c>
      <c r="J257">
        <v>6</v>
      </c>
      <c r="K257" t="s">
        <v>62</v>
      </c>
      <c r="L257">
        <v>223810</v>
      </c>
      <c r="M257" t="s">
        <v>21</v>
      </c>
      <c r="N257" t="s">
        <v>574</v>
      </c>
      <c r="O257" s="3">
        <v>6246160</v>
      </c>
      <c r="P257" s="3">
        <v>6246160178</v>
      </c>
      <c r="Q257" t="s">
        <v>572</v>
      </c>
      <c r="R257">
        <v>6</v>
      </c>
      <c r="S257">
        <f>COUNTIF(Tabela2[Guia],Tabela15[[#This Row],[Guia_Cod]])</f>
        <v>1</v>
      </c>
    </row>
    <row r="258" spans="1:19" x14ac:dyDescent="0.25">
      <c r="A258" t="s">
        <v>214</v>
      </c>
      <c r="B258">
        <v>3630</v>
      </c>
      <c r="C258" t="s">
        <v>215</v>
      </c>
      <c r="D258" t="s">
        <v>16</v>
      </c>
      <c r="E258" s="2">
        <v>45643</v>
      </c>
      <c r="F258" s="1">
        <v>0.41666666666666669</v>
      </c>
      <c r="G258" t="s">
        <v>17</v>
      </c>
      <c r="H258" t="s">
        <v>216</v>
      </c>
      <c r="I258" t="s">
        <v>19</v>
      </c>
      <c r="J258">
        <v>6</v>
      </c>
      <c r="K258" t="s">
        <v>78</v>
      </c>
      <c r="L258">
        <v>251510</v>
      </c>
      <c r="M258" t="s">
        <v>21</v>
      </c>
      <c r="N258" t="s">
        <v>574</v>
      </c>
      <c r="O258" s="3">
        <v>6246270</v>
      </c>
      <c r="P258" s="3">
        <v>6246270157</v>
      </c>
      <c r="Q258" t="s">
        <v>572</v>
      </c>
      <c r="R258">
        <v>6</v>
      </c>
      <c r="S258">
        <f>COUNTIF(Tabela2[Guia],Tabela15[[#This Row],[Guia_Cod]])</f>
        <v>1</v>
      </c>
    </row>
    <row r="259" spans="1:19" x14ac:dyDescent="0.25">
      <c r="A259" t="s">
        <v>214</v>
      </c>
      <c r="B259">
        <v>3630</v>
      </c>
      <c r="C259" t="s">
        <v>215</v>
      </c>
      <c r="D259" t="s">
        <v>16</v>
      </c>
      <c r="E259" s="2">
        <v>45644</v>
      </c>
      <c r="F259" s="1">
        <v>0.375</v>
      </c>
      <c r="G259" t="s">
        <v>41</v>
      </c>
      <c r="H259" t="s">
        <v>216</v>
      </c>
      <c r="I259" t="s">
        <v>43</v>
      </c>
      <c r="J259">
        <v>3</v>
      </c>
      <c r="K259" t="s">
        <v>44</v>
      </c>
      <c r="L259">
        <v>223905</v>
      </c>
      <c r="M259" t="s">
        <v>21</v>
      </c>
      <c r="N259" t="s">
        <v>574</v>
      </c>
      <c r="O259" s="3">
        <v>6246554</v>
      </c>
      <c r="P259" s="3">
        <v>6246554393</v>
      </c>
      <c r="Q259" t="s">
        <v>572</v>
      </c>
      <c r="R259">
        <v>3</v>
      </c>
      <c r="S259">
        <f>COUNTIF(Tabela2[Guia],Tabela15[[#This Row],[Guia_Cod]])</f>
        <v>1</v>
      </c>
    </row>
    <row r="260" spans="1:19" x14ac:dyDescent="0.25">
      <c r="A260" t="s">
        <v>46</v>
      </c>
      <c r="B260">
        <v>3945</v>
      </c>
      <c r="C260" t="s">
        <v>47</v>
      </c>
      <c r="D260" t="s">
        <v>16</v>
      </c>
      <c r="E260" s="2">
        <v>45646</v>
      </c>
      <c r="F260" s="1">
        <v>0.66666666666666663</v>
      </c>
      <c r="G260" t="s">
        <v>17</v>
      </c>
      <c r="H260" t="s">
        <v>48</v>
      </c>
      <c r="I260" t="s">
        <v>19</v>
      </c>
      <c r="J260">
        <v>3</v>
      </c>
      <c r="K260" t="s">
        <v>49</v>
      </c>
      <c r="L260">
        <v>251510</v>
      </c>
      <c r="M260" t="s">
        <v>21</v>
      </c>
      <c r="N260" t="s">
        <v>574</v>
      </c>
      <c r="O260" s="3">
        <v>6246669</v>
      </c>
      <c r="P260" s="3">
        <v>6246669364</v>
      </c>
      <c r="Q260" t="s">
        <v>572</v>
      </c>
      <c r="R260">
        <v>3</v>
      </c>
      <c r="S260">
        <f>COUNTIF(Tabela2[Guia],Tabela15[[#This Row],[Guia_Cod]])</f>
        <v>1</v>
      </c>
    </row>
    <row r="261" spans="1:19" x14ac:dyDescent="0.25">
      <c r="A261" t="s">
        <v>50</v>
      </c>
      <c r="B261">
        <v>3337</v>
      </c>
      <c r="C261" t="s">
        <v>51</v>
      </c>
      <c r="D261" t="s">
        <v>16</v>
      </c>
      <c r="E261" s="2">
        <v>45642</v>
      </c>
      <c r="F261" s="1">
        <v>0.375</v>
      </c>
      <c r="G261" t="s">
        <v>25</v>
      </c>
      <c r="H261" t="s">
        <v>52</v>
      </c>
      <c r="I261" t="s">
        <v>27</v>
      </c>
      <c r="J261">
        <v>3</v>
      </c>
      <c r="K261" t="s">
        <v>28</v>
      </c>
      <c r="L261">
        <v>223810</v>
      </c>
      <c r="M261" t="s">
        <v>21</v>
      </c>
      <c r="N261" t="s">
        <v>574</v>
      </c>
      <c r="O261" s="3">
        <v>6246767</v>
      </c>
      <c r="P261" s="3">
        <v>6246767346</v>
      </c>
      <c r="Q261" t="s">
        <v>572</v>
      </c>
      <c r="R261">
        <v>3</v>
      </c>
      <c r="S261">
        <f>COUNTIF(Tabela2[Guia],Tabela15[[#This Row],[Guia_Cod]])</f>
        <v>1</v>
      </c>
    </row>
    <row r="262" spans="1:19" x14ac:dyDescent="0.25">
      <c r="A262" t="s">
        <v>50</v>
      </c>
      <c r="B262">
        <v>3337</v>
      </c>
      <c r="C262" t="s">
        <v>51</v>
      </c>
      <c r="D262" t="s">
        <v>16</v>
      </c>
      <c r="E262" s="2">
        <v>45642</v>
      </c>
      <c r="F262" s="1">
        <v>0.33333333333333331</v>
      </c>
      <c r="G262" t="s">
        <v>17</v>
      </c>
      <c r="H262" t="s">
        <v>52</v>
      </c>
      <c r="I262" t="s">
        <v>19</v>
      </c>
      <c r="J262">
        <v>3</v>
      </c>
      <c r="K262" t="s">
        <v>53</v>
      </c>
      <c r="L262">
        <v>251510</v>
      </c>
      <c r="M262" t="s">
        <v>21</v>
      </c>
      <c r="N262" t="s">
        <v>574</v>
      </c>
      <c r="O262" s="3">
        <v>6246846</v>
      </c>
      <c r="P262" s="3">
        <v>6246846324</v>
      </c>
      <c r="Q262" t="s">
        <v>572</v>
      </c>
      <c r="R262">
        <v>3</v>
      </c>
      <c r="S262">
        <f>COUNTIF(Tabela2[Guia],Tabela15[[#This Row],[Guia_Cod]])</f>
        <v>1</v>
      </c>
    </row>
    <row r="263" spans="1:19" x14ac:dyDescent="0.25">
      <c r="A263" t="s">
        <v>217</v>
      </c>
      <c r="B263">
        <v>3534</v>
      </c>
      <c r="C263" t="s">
        <v>218</v>
      </c>
      <c r="D263" t="s">
        <v>16</v>
      </c>
      <c r="E263" s="2">
        <v>45643</v>
      </c>
      <c r="F263" s="1">
        <v>0.58333333333333337</v>
      </c>
      <c r="G263" t="s">
        <v>25</v>
      </c>
      <c r="H263" t="s">
        <v>219</v>
      </c>
      <c r="I263" t="s">
        <v>27</v>
      </c>
      <c r="J263">
        <v>3</v>
      </c>
      <c r="K263" t="s">
        <v>28</v>
      </c>
      <c r="L263">
        <v>223810</v>
      </c>
      <c r="M263" t="s">
        <v>21</v>
      </c>
      <c r="N263" t="s">
        <v>574</v>
      </c>
      <c r="O263" s="3">
        <v>6246926</v>
      </c>
      <c r="P263" s="3">
        <v>6246926392</v>
      </c>
      <c r="Q263" t="s">
        <v>572</v>
      </c>
      <c r="R263">
        <v>3</v>
      </c>
      <c r="S263">
        <f>COUNTIF(Tabela2[Guia],Tabela15[[#This Row],[Guia_Cod]])</f>
        <v>1</v>
      </c>
    </row>
    <row r="264" spans="1:19" x14ac:dyDescent="0.25">
      <c r="A264" t="s">
        <v>217</v>
      </c>
      <c r="B264">
        <v>3534</v>
      </c>
      <c r="C264" t="s">
        <v>218</v>
      </c>
      <c r="D264" t="s">
        <v>16</v>
      </c>
      <c r="E264" s="2">
        <v>45644</v>
      </c>
      <c r="F264" s="1">
        <v>0.54166666666666663</v>
      </c>
      <c r="G264" t="s">
        <v>17</v>
      </c>
      <c r="H264" t="s">
        <v>219</v>
      </c>
      <c r="I264" t="s">
        <v>19</v>
      </c>
      <c r="J264">
        <v>6</v>
      </c>
      <c r="K264" t="s">
        <v>69</v>
      </c>
      <c r="L264">
        <v>251510</v>
      </c>
      <c r="M264" t="s">
        <v>21</v>
      </c>
      <c r="N264" t="s">
        <v>574</v>
      </c>
      <c r="O264" s="6">
        <v>6246991</v>
      </c>
      <c r="P264" s="3">
        <v>6246991117</v>
      </c>
      <c r="Q264" t="s">
        <v>572</v>
      </c>
      <c r="R264">
        <v>6</v>
      </c>
      <c r="S264">
        <f>COUNTIF(Tabela2[Guia],Tabela15[[#This Row],[Guia_Cod]])</f>
        <v>0</v>
      </c>
    </row>
    <row r="265" spans="1:19" x14ac:dyDescent="0.25">
      <c r="A265" t="s">
        <v>220</v>
      </c>
      <c r="B265">
        <v>3604</v>
      </c>
      <c r="C265" t="s">
        <v>221</v>
      </c>
      <c r="D265" t="s">
        <v>16</v>
      </c>
      <c r="E265" s="2">
        <v>45644</v>
      </c>
      <c r="F265" s="1">
        <v>0.375</v>
      </c>
      <c r="G265" t="s">
        <v>25</v>
      </c>
      <c r="H265" t="s">
        <v>222</v>
      </c>
      <c r="I265" t="s">
        <v>27</v>
      </c>
      <c r="J265">
        <v>3</v>
      </c>
      <c r="K265" t="s">
        <v>28</v>
      </c>
      <c r="L265">
        <v>223810</v>
      </c>
      <c r="M265" t="s">
        <v>21</v>
      </c>
      <c r="N265" t="s">
        <v>574</v>
      </c>
      <c r="O265" s="3">
        <v>6247108</v>
      </c>
      <c r="P265" s="3">
        <v>6247108325</v>
      </c>
      <c r="Q265" t="s">
        <v>572</v>
      </c>
      <c r="R265">
        <v>3</v>
      </c>
      <c r="S265">
        <f>COUNTIF(Tabela2[Guia],Tabela15[[#This Row],[Guia_Cod]])</f>
        <v>1</v>
      </c>
    </row>
    <row r="266" spans="1:19" x14ac:dyDescent="0.25">
      <c r="A266" t="s">
        <v>220</v>
      </c>
      <c r="B266">
        <v>3604</v>
      </c>
      <c r="C266" t="s">
        <v>221</v>
      </c>
      <c r="D266" t="s">
        <v>16</v>
      </c>
      <c r="E266" s="2">
        <v>45643</v>
      </c>
      <c r="F266" s="1">
        <v>0.41666666666666669</v>
      </c>
      <c r="G266" t="s">
        <v>17</v>
      </c>
      <c r="H266" t="s">
        <v>222</v>
      </c>
      <c r="I266" t="s">
        <v>19</v>
      </c>
      <c r="J266">
        <v>6</v>
      </c>
      <c r="K266" t="s">
        <v>45</v>
      </c>
      <c r="L266">
        <v>251510</v>
      </c>
      <c r="M266" t="s">
        <v>21</v>
      </c>
      <c r="N266" t="s">
        <v>574</v>
      </c>
      <c r="O266" s="3">
        <v>6247171</v>
      </c>
      <c r="P266" s="3">
        <v>6247171127</v>
      </c>
      <c r="Q266" t="s">
        <v>572</v>
      </c>
      <c r="R266">
        <v>6</v>
      </c>
      <c r="S266">
        <f>COUNTIF(Tabela2[Guia],Tabela15[[#This Row],[Guia_Cod]])</f>
        <v>1</v>
      </c>
    </row>
    <row r="267" spans="1:19" x14ac:dyDescent="0.25">
      <c r="A267" t="s">
        <v>54</v>
      </c>
      <c r="B267">
        <v>3433</v>
      </c>
      <c r="C267" t="s">
        <v>55</v>
      </c>
      <c r="D267" t="s">
        <v>16</v>
      </c>
      <c r="E267" s="2">
        <v>45645</v>
      </c>
      <c r="F267" s="1">
        <v>0.33333333333333331</v>
      </c>
      <c r="G267" t="s">
        <v>25</v>
      </c>
      <c r="H267" t="s">
        <v>56</v>
      </c>
      <c r="I267" t="s">
        <v>27</v>
      </c>
      <c r="J267">
        <v>3</v>
      </c>
      <c r="K267" t="s">
        <v>28</v>
      </c>
      <c r="L267">
        <v>223810</v>
      </c>
      <c r="M267" t="s">
        <v>21</v>
      </c>
      <c r="N267" t="s">
        <v>574</v>
      </c>
      <c r="O267" s="3">
        <v>6247266</v>
      </c>
      <c r="P267" s="3">
        <v>6247266377</v>
      </c>
      <c r="Q267" t="s">
        <v>572</v>
      </c>
      <c r="R267">
        <v>3</v>
      </c>
      <c r="S267">
        <f>COUNTIF(Tabela2[Guia],Tabela15[[#This Row],[Guia_Cod]])</f>
        <v>1</v>
      </c>
    </row>
    <row r="268" spans="1:19" x14ac:dyDescent="0.25">
      <c r="A268" t="s">
        <v>54</v>
      </c>
      <c r="B268">
        <v>3433</v>
      </c>
      <c r="C268" t="s">
        <v>55</v>
      </c>
      <c r="D268" t="s">
        <v>16</v>
      </c>
      <c r="E268" s="2">
        <v>45644</v>
      </c>
      <c r="F268" s="1">
        <v>0.33333333333333331</v>
      </c>
      <c r="G268" t="s">
        <v>17</v>
      </c>
      <c r="H268" t="s">
        <v>56</v>
      </c>
      <c r="I268" t="s">
        <v>19</v>
      </c>
      <c r="J268">
        <v>12</v>
      </c>
      <c r="K268" t="s">
        <v>57</v>
      </c>
      <c r="L268">
        <v>251510</v>
      </c>
      <c r="M268" t="s">
        <v>21</v>
      </c>
      <c r="N268" t="s">
        <v>574</v>
      </c>
      <c r="O268" s="3">
        <v>6247326</v>
      </c>
      <c r="P268" s="3">
        <v>6247326168</v>
      </c>
      <c r="Q268" t="s">
        <v>572</v>
      </c>
      <c r="R268">
        <v>12</v>
      </c>
      <c r="S268">
        <f>COUNTIF(Tabela2[Guia],Tabela15[[#This Row],[Guia_Cod]])</f>
        <v>1</v>
      </c>
    </row>
    <row r="269" spans="1:19" x14ac:dyDescent="0.25">
      <c r="A269" t="s">
        <v>54</v>
      </c>
      <c r="B269">
        <v>3433</v>
      </c>
      <c r="C269" t="s">
        <v>55</v>
      </c>
      <c r="D269" t="s">
        <v>16</v>
      </c>
      <c r="E269" s="2">
        <v>45646</v>
      </c>
      <c r="F269" s="1">
        <v>0.29166666666666669</v>
      </c>
      <c r="G269" t="s">
        <v>41</v>
      </c>
      <c r="H269" t="s">
        <v>56</v>
      </c>
      <c r="I269" t="s">
        <v>43</v>
      </c>
      <c r="J269">
        <v>3</v>
      </c>
      <c r="K269" t="s">
        <v>58</v>
      </c>
      <c r="L269">
        <v>223905</v>
      </c>
      <c r="M269" t="s">
        <v>21</v>
      </c>
      <c r="N269" t="s">
        <v>574</v>
      </c>
      <c r="O269" s="3">
        <v>6247392</v>
      </c>
      <c r="P269" s="3">
        <v>6247392386</v>
      </c>
      <c r="Q269" t="s">
        <v>572</v>
      </c>
      <c r="R269">
        <v>3</v>
      </c>
      <c r="S269">
        <f>COUNTIF(Tabela2[Guia],Tabela15[[#This Row],[Guia_Cod]])</f>
        <v>1</v>
      </c>
    </row>
    <row r="270" spans="1:19" x14ac:dyDescent="0.25">
      <c r="A270" t="s">
        <v>59</v>
      </c>
      <c r="B270">
        <v>3359</v>
      </c>
      <c r="C270" t="s">
        <v>60</v>
      </c>
      <c r="D270" t="s">
        <v>16</v>
      </c>
      <c r="E270" s="2">
        <v>45644</v>
      </c>
      <c r="F270" s="1">
        <v>0.54166666666666663</v>
      </c>
      <c r="G270" t="s">
        <v>25</v>
      </c>
      <c r="H270" t="s">
        <v>61</v>
      </c>
      <c r="I270" t="s">
        <v>27</v>
      </c>
      <c r="J270">
        <v>6</v>
      </c>
      <c r="K270" t="s">
        <v>62</v>
      </c>
      <c r="L270">
        <v>223810</v>
      </c>
      <c r="M270" t="s">
        <v>21</v>
      </c>
      <c r="N270" t="s">
        <v>574</v>
      </c>
      <c r="O270" s="6">
        <v>6247499</v>
      </c>
      <c r="P270" s="3">
        <v>6247499122</v>
      </c>
      <c r="Q270" t="s">
        <v>572</v>
      </c>
      <c r="R270">
        <v>6</v>
      </c>
      <c r="S270">
        <f>COUNTIF(Tabela2[Guia],Tabela15[[#This Row],[Guia_Cod]])</f>
        <v>0</v>
      </c>
    </row>
    <row r="271" spans="1:19" x14ac:dyDescent="0.25">
      <c r="A271" t="s">
        <v>59</v>
      </c>
      <c r="B271">
        <v>3359</v>
      </c>
      <c r="C271" t="s">
        <v>60</v>
      </c>
      <c r="D271" t="s">
        <v>16</v>
      </c>
      <c r="E271" s="2">
        <v>45643</v>
      </c>
      <c r="F271" s="1">
        <v>0.66666666666666663</v>
      </c>
      <c r="G271" t="s">
        <v>17</v>
      </c>
      <c r="H271" t="s">
        <v>61</v>
      </c>
      <c r="I271" t="s">
        <v>19</v>
      </c>
      <c r="J271">
        <v>6</v>
      </c>
      <c r="K271" t="s">
        <v>20</v>
      </c>
      <c r="L271">
        <v>251510</v>
      </c>
      <c r="M271" t="s">
        <v>21</v>
      </c>
      <c r="N271" t="s">
        <v>574</v>
      </c>
      <c r="O271" s="3">
        <v>6247563</v>
      </c>
      <c r="P271" s="3">
        <v>6247563127</v>
      </c>
      <c r="Q271" t="s">
        <v>572</v>
      </c>
      <c r="R271">
        <v>6</v>
      </c>
      <c r="S271">
        <f>COUNTIF(Tabela2[Guia],Tabela15[[#This Row],[Guia_Cod]])</f>
        <v>1</v>
      </c>
    </row>
    <row r="272" spans="1:19" x14ac:dyDescent="0.25">
      <c r="A272" t="s">
        <v>63</v>
      </c>
      <c r="B272">
        <v>3378</v>
      </c>
      <c r="C272" t="s">
        <v>64</v>
      </c>
      <c r="D272" t="s">
        <v>16</v>
      </c>
      <c r="E272" s="2">
        <v>45644</v>
      </c>
      <c r="F272" s="1">
        <v>0.41666666666666669</v>
      </c>
      <c r="G272" t="s">
        <v>17</v>
      </c>
      <c r="H272" t="s">
        <v>65</v>
      </c>
      <c r="I272" t="s">
        <v>19</v>
      </c>
      <c r="J272">
        <v>6</v>
      </c>
      <c r="K272" t="s">
        <v>45</v>
      </c>
      <c r="L272">
        <v>251510</v>
      </c>
      <c r="M272" t="s">
        <v>21</v>
      </c>
      <c r="N272" t="s">
        <v>574</v>
      </c>
      <c r="O272" s="3">
        <v>6247680</v>
      </c>
      <c r="P272" s="3">
        <v>6247680184</v>
      </c>
      <c r="Q272" t="s">
        <v>572</v>
      </c>
      <c r="R272">
        <v>6</v>
      </c>
      <c r="S272">
        <f>COUNTIF(Tabela2[Guia],Tabela15[[#This Row],[Guia_Cod]])</f>
        <v>1</v>
      </c>
    </row>
    <row r="273" spans="1:19" x14ac:dyDescent="0.25">
      <c r="A273" t="s">
        <v>223</v>
      </c>
      <c r="B273">
        <v>3660</v>
      </c>
      <c r="C273" t="s">
        <v>224</v>
      </c>
      <c r="D273" t="s">
        <v>16</v>
      </c>
      <c r="E273" s="2">
        <v>45644</v>
      </c>
      <c r="F273" s="1">
        <v>0.66666666666666663</v>
      </c>
      <c r="G273" t="s">
        <v>41</v>
      </c>
      <c r="H273" t="s">
        <v>225</v>
      </c>
      <c r="I273" t="s">
        <v>43</v>
      </c>
      <c r="J273">
        <v>3</v>
      </c>
      <c r="K273" t="s">
        <v>44</v>
      </c>
      <c r="L273">
        <v>223905</v>
      </c>
      <c r="M273" t="s">
        <v>21</v>
      </c>
      <c r="N273" t="s">
        <v>574</v>
      </c>
      <c r="O273" s="3">
        <v>6247786</v>
      </c>
      <c r="P273" s="3">
        <v>6247786388</v>
      </c>
      <c r="Q273" t="s">
        <v>572</v>
      </c>
      <c r="R273">
        <v>3</v>
      </c>
      <c r="S273">
        <f>COUNTIF(Tabela2[Guia],Tabela15[[#This Row],[Guia_Cod]])</f>
        <v>1</v>
      </c>
    </row>
    <row r="274" spans="1:19" x14ac:dyDescent="0.25">
      <c r="A274" t="s">
        <v>596</v>
      </c>
      <c r="B274">
        <v>3678</v>
      </c>
      <c r="C274" t="s">
        <v>597</v>
      </c>
      <c r="D274" t="s">
        <v>16</v>
      </c>
      <c r="E274" s="2">
        <v>45642</v>
      </c>
      <c r="F274" s="1">
        <v>0.29166666666666669</v>
      </c>
      <c r="G274" t="s">
        <v>17</v>
      </c>
      <c r="H274" t="s">
        <v>598</v>
      </c>
      <c r="I274" t="s">
        <v>19</v>
      </c>
      <c r="J274">
        <v>3</v>
      </c>
      <c r="K274" t="s">
        <v>53</v>
      </c>
      <c r="L274">
        <v>251510</v>
      </c>
      <c r="M274" t="s">
        <v>21</v>
      </c>
      <c r="N274" t="s">
        <v>574</v>
      </c>
      <c r="O274" s="3">
        <v>6247854</v>
      </c>
      <c r="P274" s="3">
        <v>6247854366</v>
      </c>
      <c r="Q274" t="s">
        <v>572</v>
      </c>
      <c r="R274">
        <v>3</v>
      </c>
      <c r="S274">
        <f>COUNTIF(Tabela2[Guia],Tabela15[[#This Row],[Guia_Cod]])</f>
        <v>1</v>
      </c>
    </row>
    <row r="275" spans="1:19" x14ac:dyDescent="0.25">
      <c r="A275" t="s">
        <v>226</v>
      </c>
      <c r="B275">
        <v>3946</v>
      </c>
      <c r="C275" t="s">
        <v>227</v>
      </c>
      <c r="D275" t="s">
        <v>16</v>
      </c>
      <c r="E275" s="2">
        <v>45645</v>
      </c>
      <c r="F275" s="1">
        <v>0.625</v>
      </c>
      <c r="G275" t="s">
        <v>17</v>
      </c>
      <c r="H275" t="s">
        <v>228</v>
      </c>
      <c r="I275" t="s">
        <v>19</v>
      </c>
      <c r="J275">
        <v>3</v>
      </c>
      <c r="K275" t="s">
        <v>49</v>
      </c>
      <c r="L275">
        <v>251510</v>
      </c>
      <c r="M275" t="s">
        <v>21</v>
      </c>
      <c r="N275" t="s">
        <v>574</v>
      </c>
      <c r="O275" s="3">
        <v>6247918</v>
      </c>
      <c r="P275" s="3">
        <v>6247918341</v>
      </c>
      <c r="Q275" t="s">
        <v>572</v>
      </c>
      <c r="R275">
        <v>3</v>
      </c>
      <c r="S275">
        <f>COUNTIF(Tabela2[Guia],Tabela15[[#This Row],[Guia_Cod]])</f>
        <v>1</v>
      </c>
    </row>
    <row r="276" spans="1:19" x14ac:dyDescent="0.25">
      <c r="A276" t="s">
        <v>66</v>
      </c>
      <c r="B276">
        <v>3577</v>
      </c>
      <c r="C276" t="s">
        <v>67</v>
      </c>
      <c r="D276" t="s">
        <v>16</v>
      </c>
      <c r="E276" s="2">
        <v>45644</v>
      </c>
      <c r="F276" s="1">
        <v>0.33333333333333331</v>
      </c>
      <c r="G276" t="s">
        <v>25</v>
      </c>
      <c r="H276" t="s">
        <v>68</v>
      </c>
      <c r="I276" t="s">
        <v>27</v>
      </c>
      <c r="J276">
        <v>3</v>
      </c>
      <c r="K276" t="s">
        <v>62</v>
      </c>
      <c r="L276">
        <v>223810</v>
      </c>
      <c r="M276" t="s">
        <v>21</v>
      </c>
      <c r="N276" t="s">
        <v>574</v>
      </c>
      <c r="O276" s="3">
        <v>6248039</v>
      </c>
      <c r="P276" s="3">
        <v>6248039328</v>
      </c>
      <c r="Q276" t="s">
        <v>572</v>
      </c>
      <c r="R276">
        <v>3</v>
      </c>
      <c r="S276">
        <f>COUNTIF(Tabela2[Guia],Tabela15[[#This Row],[Guia_Cod]])</f>
        <v>1</v>
      </c>
    </row>
    <row r="277" spans="1:19" x14ac:dyDescent="0.25">
      <c r="A277" t="s">
        <v>66</v>
      </c>
      <c r="B277">
        <v>3577</v>
      </c>
      <c r="C277" t="s">
        <v>67</v>
      </c>
      <c r="D277" t="s">
        <v>16</v>
      </c>
      <c r="E277" s="2">
        <v>45644</v>
      </c>
      <c r="F277" s="1">
        <v>0.29166666666666669</v>
      </c>
      <c r="G277" t="s">
        <v>17</v>
      </c>
      <c r="H277" t="s">
        <v>68</v>
      </c>
      <c r="I277" t="s">
        <v>19</v>
      </c>
      <c r="J277">
        <v>15</v>
      </c>
      <c r="K277" t="s">
        <v>69</v>
      </c>
      <c r="L277">
        <v>251510</v>
      </c>
      <c r="M277" t="s">
        <v>21</v>
      </c>
      <c r="N277" t="s">
        <v>574</v>
      </c>
      <c r="O277" s="6">
        <v>6248185</v>
      </c>
      <c r="P277" s="3">
        <v>6248185138</v>
      </c>
      <c r="Q277" t="s">
        <v>572</v>
      </c>
      <c r="R277">
        <v>15</v>
      </c>
      <c r="S277">
        <f>COUNTIF(Tabela2[Guia],Tabela15[[#This Row],[Guia_Cod]])</f>
        <v>0</v>
      </c>
    </row>
    <row r="278" spans="1:19" x14ac:dyDescent="0.25">
      <c r="A278" t="s">
        <v>599</v>
      </c>
      <c r="B278">
        <v>3992</v>
      </c>
      <c r="C278" t="s">
        <v>600</v>
      </c>
      <c r="D278" t="s">
        <v>101</v>
      </c>
      <c r="E278" s="2">
        <v>45642</v>
      </c>
      <c r="F278" s="1">
        <v>0.70833333333333337</v>
      </c>
      <c r="G278" t="s">
        <v>102</v>
      </c>
      <c r="H278" t="s">
        <v>601</v>
      </c>
      <c r="I278" t="s">
        <v>586</v>
      </c>
      <c r="J278">
        <v>3</v>
      </c>
      <c r="K278" t="s">
        <v>57</v>
      </c>
      <c r="L278">
        <v>251510</v>
      </c>
      <c r="M278" t="s">
        <v>104</v>
      </c>
      <c r="N278" t="s">
        <v>574</v>
      </c>
      <c r="O278" s="3">
        <v>6248266</v>
      </c>
      <c r="P278" s="3">
        <v>6248266351</v>
      </c>
      <c r="Q278" t="s">
        <v>572</v>
      </c>
      <c r="R278">
        <v>3</v>
      </c>
      <c r="S278">
        <f>COUNTIF(Tabela2[Guia],Tabela15[[#This Row],[Guia_Cod]])</f>
        <v>1</v>
      </c>
    </row>
    <row r="279" spans="1:19" x14ac:dyDescent="0.25">
      <c r="A279" t="s">
        <v>70</v>
      </c>
      <c r="B279">
        <v>3801</v>
      </c>
      <c r="C279" t="s">
        <v>71</v>
      </c>
      <c r="D279" t="s">
        <v>16</v>
      </c>
      <c r="E279" s="2">
        <v>45645</v>
      </c>
      <c r="F279" s="1">
        <v>0.41666666666666669</v>
      </c>
      <c r="G279" t="s">
        <v>25</v>
      </c>
      <c r="H279" t="s">
        <v>72</v>
      </c>
      <c r="I279" t="s">
        <v>27</v>
      </c>
      <c r="J279">
        <v>3</v>
      </c>
      <c r="K279" t="s">
        <v>73</v>
      </c>
      <c r="L279">
        <v>223810</v>
      </c>
      <c r="M279" t="s">
        <v>21</v>
      </c>
      <c r="N279" t="s">
        <v>574</v>
      </c>
      <c r="O279" s="3">
        <v>6248340</v>
      </c>
      <c r="P279" s="3">
        <v>6248340358</v>
      </c>
      <c r="Q279" t="s">
        <v>572</v>
      </c>
      <c r="R279">
        <v>3</v>
      </c>
      <c r="S279">
        <f>COUNTIF(Tabela2[Guia],Tabela15[[#This Row],[Guia_Cod]])</f>
        <v>1</v>
      </c>
    </row>
    <row r="280" spans="1:19" x14ac:dyDescent="0.25">
      <c r="A280" t="s">
        <v>70</v>
      </c>
      <c r="B280">
        <v>3801</v>
      </c>
      <c r="C280" t="s">
        <v>71</v>
      </c>
      <c r="D280" t="s">
        <v>16</v>
      </c>
      <c r="E280" s="2">
        <v>45642</v>
      </c>
      <c r="F280" s="1">
        <v>0.41666666666666669</v>
      </c>
      <c r="G280" t="s">
        <v>17</v>
      </c>
      <c r="H280" t="s">
        <v>72</v>
      </c>
      <c r="I280" t="s">
        <v>19</v>
      </c>
      <c r="J280">
        <v>6</v>
      </c>
      <c r="K280" t="s">
        <v>74</v>
      </c>
      <c r="L280">
        <v>251510</v>
      </c>
      <c r="M280" t="s">
        <v>21</v>
      </c>
      <c r="N280" t="s">
        <v>574</v>
      </c>
      <c r="O280" s="3">
        <v>6248423</v>
      </c>
      <c r="P280" s="3">
        <v>6248423182</v>
      </c>
      <c r="Q280" t="s">
        <v>572</v>
      </c>
      <c r="R280">
        <v>6</v>
      </c>
      <c r="S280">
        <f>COUNTIF(Tabela2[Guia],Tabela15[[#This Row],[Guia_Cod]])</f>
        <v>1</v>
      </c>
    </row>
    <row r="281" spans="1:19" x14ac:dyDescent="0.25">
      <c r="A281" t="s">
        <v>75</v>
      </c>
      <c r="B281">
        <v>3664</v>
      </c>
      <c r="C281" t="s">
        <v>76</v>
      </c>
      <c r="D281" t="s">
        <v>16</v>
      </c>
      <c r="E281" s="2">
        <v>45642</v>
      </c>
      <c r="F281" s="1">
        <v>0.45833333333333331</v>
      </c>
      <c r="G281" t="s">
        <v>25</v>
      </c>
      <c r="H281" t="s">
        <v>77</v>
      </c>
      <c r="I281" t="s">
        <v>27</v>
      </c>
      <c r="J281">
        <v>9</v>
      </c>
      <c r="K281" t="s">
        <v>62</v>
      </c>
      <c r="L281">
        <v>223810</v>
      </c>
      <c r="M281" t="s">
        <v>21</v>
      </c>
      <c r="N281" t="s">
        <v>574</v>
      </c>
      <c r="O281" s="3">
        <v>6248568</v>
      </c>
      <c r="P281" s="3">
        <v>6248568190</v>
      </c>
      <c r="Q281" t="s">
        <v>572</v>
      </c>
      <c r="R281">
        <v>9</v>
      </c>
      <c r="S281">
        <f>COUNTIF(Tabela2[Guia],Tabela15[[#This Row],[Guia_Cod]])</f>
        <v>1</v>
      </c>
    </row>
    <row r="282" spans="1:19" x14ac:dyDescent="0.25">
      <c r="A282" t="s">
        <v>75</v>
      </c>
      <c r="B282">
        <v>3664</v>
      </c>
      <c r="C282" t="s">
        <v>76</v>
      </c>
      <c r="D282" t="s">
        <v>16</v>
      </c>
      <c r="E282" s="2">
        <v>45642</v>
      </c>
      <c r="F282" s="1">
        <v>0.41666666666666669</v>
      </c>
      <c r="G282" t="s">
        <v>17</v>
      </c>
      <c r="H282" t="s">
        <v>77</v>
      </c>
      <c r="I282" t="s">
        <v>19</v>
      </c>
      <c r="J282">
        <v>12</v>
      </c>
      <c r="K282" t="s">
        <v>78</v>
      </c>
      <c r="L282">
        <v>251510</v>
      </c>
      <c r="M282" t="s">
        <v>21</v>
      </c>
      <c r="N282" t="s">
        <v>574</v>
      </c>
      <c r="O282" s="3">
        <v>6248626</v>
      </c>
      <c r="P282" s="3">
        <v>6248626101</v>
      </c>
      <c r="Q282" t="s">
        <v>572</v>
      </c>
      <c r="R282">
        <v>12</v>
      </c>
      <c r="S282">
        <f>COUNTIF(Tabela2[Guia],Tabela15[[#This Row],[Guia_Cod]])</f>
        <v>1</v>
      </c>
    </row>
    <row r="283" spans="1:19" x14ac:dyDescent="0.25">
      <c r="A283" t="s">
        <v>602</v>
      </c>
      <c r="B283">
        <v>4033</v>
      </c>
      <c r="C283" t="s">
        <v>603</v>
      </c>
      <c r="D283" t="s">
        <v>16</v>
      </c>
      <c r="E283" s="2">
        <v>45642</v>
      </c>
      <c r="F283" s="1">
        <v>0.375</v>
      </c>
      <c r="G283" t="s">
        <v>25</v>
      </c>
      <c r="H283" t="s">
        <v>604</v>
      </c>
      <c r="I283" t="s">
        <v>27</v>
      </c>
      <c r="J283">
        <v>6</v>
      </c>
      <c r="K283" t="s">
        <v>189</v>
      </c>
      <c r="L283">
        <v>223810</v>
      </c>
      <c r="M283" t="s">
        <v>135</v>
      </c>
      <c r="N283" t="s">
        <v>574</v>
      </c>
      <c r="O283" s="6">
        <v>6248697</v>
      </c>
      <c r="P283" s="3">
        <v>6248697168</v>
      </c>
      <c r="Q283" t="s">
        <v>572</v>
      </c>
      <c r="R283">
        <v>6</v>
      </c>
      <c r="S283">
        <f>COUNTIF(Tabela2[Guia],Tabela15[[#This Row],[Guia_Cod]])</f>
        <v>0</v>
      </c>
    </row>
    <row r="284" spans="1:19" x14ac:dyDescent="0.25">
      <c r="A284" t="s">
        <v>602</v>
      </c>
      <c r="B284">
        <v>4033</v>
      </c>
      <c r="C284" t="s">
        <v>603</v>
      </c>
      <c r="D284" t="s">
        <v>16</v>
      </c>
      <c r="E284" s="2">
        <v>45642</v>
      </c>
      <c r="F284" s="1">
        <v>0.45833333333333331</v>
      </c>
      <c r="G284" t="s">
        <v>17</v>
      </c>
      <c r="H284" t="s">
        <v>604</v>
      </c>
      <c r="I284" t="s">
        <v>19</v>
      </c>
      <c r="J284">
        <v>9</v>
      </c>
      <c r="K284" t="s">
        <v>203</v>
      </c>
      <c r="L284">
        <v>251510</v>
      </c>
      <c r="M284" t="s">
        <v>135</v>
      </c>
      <c r="N284" t="s">
        <v>574</v>
      </c>
      <c r="O284" s="6">
        <v>6248749</v>
      </c>
      <c r="P284" s="3">
        <v>6248749150</v>
      </c>
      <c r="Q284" t="s">
        <v>572</v>
      </c>
      <c r="R284">
        <v>9</v>
      </c>
      <c r="S284">
        <f>COUNTIF(Tabela2[Guia],Tabela15[[#This Row],[Guia_Cod]])</f>
        <v>0</v>
      </c>
    </row>
    <row r="285" spans="1:19" x14ac:dyDescent="0.25">
      <c r="A285" t="s">
        <v>229</v>
      </c>
      <c r="B285">
        <v>3805</v>
      </c>
      <c r="C285" t="s">
        <v>230</v>
      </c>
      <c r="D285" t="s">
        <v>16</v>
      </c>
      <c r="E285" s="2">
        <v>45644</v>
      </c>
      <c r="F285" s="1">
        <v>0.66666666666666663</v>
      </c>
      <c r="G285" t="s">
        <v>17</v>
      </c>
      <c r="H285" t="s">
        <v>231</v>
      </c>
      <c r="I285" t="s">
        <v>19</v>
      </c>
      <c r="J285">
        <v>3</v>
      </c>
      <c r="K285" t="s">
        <v>148</v>
      </c>
      <c r="L285">
        <v>251510</v>
      </c>
      <c r="M285" t="s">
        <v>21</v>
      </c>
      <c r="N285" t="s">
        <v>574</v>
      </c>
      <c r="O285" s="3">
        <v>6248817</v>
      </c>
      <c r="P285" s="3">
        <v>6248817392</v>
      </c>
      <c r="Q285" t="s">
        <v>572</v>
      </c>
      <c r="R285">
        <v>3</v>
      </c>
      <c r="S285">
        <f>COUNTIF(Tabela2[Guia],Tabela15[[#This Row],[Guia_Cod]])</f>
        <v>1</v>
      </c>
    </row>
    <row r="286" spans="1:19" x14ac:dyDescent="0.25">
      <c r="A286" t="s">
        <v>79</v>
      </c>
      <c r="B286">
        <v>3674</v>
      </c>
      <c r="C286" t="s">
        <v>80</v>
      </c>
      <c r="D286" t="s">
        <v>16</v>
      </c>
      <c r="E286" s="2">
        <v>45645</v>
      </c>
      <c r="F286" s="1">
        <v>0.375</v>
      </c>
      <c r="G286" t="s">
        <v>25</v>
      </c>
      <c r="H286" t="s">
        <v>81</v>
      </c>
      <c r="I286" t="s">
        <v>27</v>
      </c>
      <c r="J286">
        <v>3</v>
      </c>
      <c r="K286" t="s">
        <v>62</v>
      </c>
      <c r="L286">
        <v>223810</v>
      </c>
      <c r="M286" t="s">
        <v>21</v>
      </c>
      <c r="N286" t="s">
        <v>574</v>
      </c>
      <c r="O286" s="3">
        <v>6248879</v>
      </c>
      <c r="P286" s="3">
        <v>6248879398</v>
      </c>
      <c r="Q286" t="s">
        <v>572</v>
      </c>
      <c r="R286">
        <v>3</v>
      </c>
      <c r="S286">
        <f>COUNTIF(Tabela2[Guia],Tabela15[[#This Row],[Guia_Cod]])</f>
        <v>1</v>
      </c>
    </row>
    <row r="287" spans="1:19" x14ac:dyDescent="0.25">
      <c r="A287" t="s">
        <v>79</v>
      </c>
      <c r="B287">
        <v>3674</v>
      </c>
      <c r="C287" t="s">
        <v>80</v>
      </c>
      <c r="D287" t="s">
        <v>16</v>
      </c>
      <c r="E287" s="2">
        <v>45645</v>
      </c>
      <c r="F287" s="1">
        <v>0.41666666666666669</v>
      </c>
      <c r="G287" t="s">
        <v>17</v>
      </c>
      <c r="H287" t="s">
        <v>81</v>
      </c>
      <c r="I287" t="s">
        <v>19</v>
      </c>
      <c r="J287">
        <v>6</v>
      </c>
      <c r="K287" t="s">
        <v>57</v>
      </c>
      <c r="L287">
        <v>251510</v>
      </c>
      <c r="M287" t="s">
        <v>21</v>
      </c>
      <c r="N287" t="s">
        <v>574</v>
      </c>
      <c r="O287" s="6">
        <v>6248903</v>
      </c>
      <c r="P287" s="3">
        <v>6248903107</v>
      </c>
      <c r="Q287" t="s">
        <v>572</v>
      </c>
      <c r="R287">
        <v>6</v>
      </c>
      <c r="S287">
        <f>COUNTIF(Tabela2[Guia],Tabela15[[#This Row],[Guia_Cod]])</f>
        <v>0</v>
      </c>
    </row>
    <row r="288" spans="1:19" x14ac:dyDescent="0.25">
      <c r="A288" t="s">
        <v>82</v>
      </c>
      <c r="B288">
        <v>3518</v>
      </c>
      <c r="C288" t="s">
        <v>83</v>
      </c>
      <c r="D288" t="s">
        <v>16</v>
      </c>
      <c r="E288" s="2">
        <v>45642</v>
      </c>
      <c r="F288" s="1">
        <v>0.41666666666666669</v>
      </c>
      <c r="G288" t="s">
        <v>25</v>
      </c>
      <c r="H288" t="s">
        <v>84</v>
      </c>
      <c r="I288" t="s">
        <v>27</v>
      </c>
      <c r="J288">
        <v>6</v>
      </c>
      <c r="K288" t="s">
        <v>73</v>
      </c>
      <c r="L288">
        <v>223810</v>
      </c>
      <c r="M288" t="s">
        <v>21</v>
      </c>
      <c r="N288" t="s">
        <v>574</v>
      </c>
      <c r="O288" s="3">
        <v>6248995</v>
      </c>
      <c r="P288" s="3">
        <v>6248995158</v>
      </c>
      <c r="Q288" t="s">
        <v>572</v>
      </c>
      <c r="R288">
        <v>6</v>
      </c>
      <c r="S288">
        <f>COUNTIF(Tabela2[Guia],Tabela15[[#This Row],[Guia_Cod]])</f>
        <v>1</v>
      </c>
    </row>
    <row r="289" spans="1:19" x14ac:dyDescent="0.25">
      <c r="A289" t="s">
        <v>82</v>
      </c>
      <c r="B289">
        <v>3518</v>
      </c>
      <c r="C289" t="s">
        <v>83</v>
      </c>
      <c r="D289" t="s">
        <v>16</v>
      </c>
      <c r="E289" s="2">
        <v>45642</v>
      </c>
      <c r="F289" s="1">
        <v>0.29166666666666669</v>
      </c>
      <c r="G289" t="s">
        <v>17</v>
      </c>
      <c r="H289" t="s">
        <v>84</v>
      </c>
      <c r="I289" t="s">
        <v>19</v>
      </c>
      <c r="J289">
        <v>33</v>
      </c>
      <c r="K289" t="s">
        <v>49</v>
      </c>
      <c r="L289">
        <v>251510</v>
      </c>
      <c r="M289" t="s">
        <v>21</v>
      </c>
      <c r="N289" t="s">
        <v>574</v>
      </c>
      <c r="O289" s="6">
        <v>6249020</v>
      </c>
      <c r="P289" s="3"/>
      <c r="Q289" t="s">
        <v>678</v>
      </c>
      <c r="R289">
        <v>23</v>
      </c>
      <c r="S289">
        <f>COUNTIF(Tabela2[Guia],Tabela15[[#This Row],[Guia_Cod]])</f>
        <v>0</v>
      </c>
    </row>
    <row r="290" spans="1:19" x14ac:dyDescent="0.25">
      <c r="A290" t="s">
        <v>85</v>
      </c>
      <c r="B290">
        <v>3826</v>
      </c>
      <c r="C290" t="s">
        <v>86</v>
      </c>
      <c r="D290" t="s">
        <v>16</v>
      </c>
      <c r="E290" s="2">
        <v>45645</v>
      </c>
      <c r="F290" s="1">
        <v>0.54166666666666663</v>
      </c>
      <c r="G290" t="s">
        <v>17</v>
      </c>
      <c r="H290" t="s">
        <v>87</v>
      </c>
      <c r="I290" t="s">
        <v>19</v>
      </c>
      <c r="J290">
        <v>3</v>
      </c>
      <c r="K290" t="s">
        <v>88</v>
      </c>
      <c r="L290">
        <v>251510</v>
      </c>
      <c r="M290" t="s">
        <v>21</v>
      </c>
      <c r="N290" t="s">
        <v>574</v>
      </c>
      <c r="O290" s="6">
        <v>6249049</v>
      </c>
      <c r="P290" s="3">
        <v>6249049118</v>
      </c>
      <c r="Q290" t="s">
        <v>572</v>
      </c>
      <c r="R290">
        <v>3</v>
      </c>
      <c r="S290">
        <f>COUNTIF(Tabela2[Guia],Tabela15[[#This Row],[Guia_Cod]])</f>
        <v>0</v>
      </c>
    </row>
    <row r="291" spans="1:19" x14ac:dyDescent="0.25">
      <c r="A291" t="s">
        <v>232</v>
      </c>
      <c r="B291">
        <v>3892</v>
      </c>
      <c r="C291" t="s">
        <v>233</v>
      </c>
      <c r="D291" t="s">
        <v>16</v>
      </c>
      <c r="E291" s="2">
        <v>45642</v>
      </c>
      <c r="F291" s="1">
        <v>0.625</v>
      </c>
      <c r="G291" t="s">
        <v>25</v>
      </c>
      <c r="H291" t="s">
        <v>234</v>
      </c>
      <c r="I291" t="s">
        <v>27</v>
      </c>
      <c r="J291">
        <v>6</v>
      </c>
      <c r="K291" t="s">
        <v>28</v>
      </c>
      <c r="L291">
        <v>223810</v>
      </c>
      <c r="M291" t="s">
        <v>21</v>
      </c>
      <c r="N291" t="s">
        <v>574</v>
      </c>
      <c r="O291" s="3">
        <v>6249082</v>
      </c>
      <c r="P291" s="3">
        <v>6249082156</v>
      </c>
      <c r="Q291" t="s">
        <v>572</v>
      </c>
      <c r="R291">
        <v>6</v>
      </c>
      <c r="S291">
        <f>COUNTIF(Tabela2[Guia],Tabela15[[#This Row],[Guia_Cod]])</f>
        <v>1</v>
      </c>
    </row>
    <row r="292" spans="1:19" x14ac:dyDescent="0.25">
      <c r="A292" t="s">
        <v>232</v>
      </c>
      <c r="B292">
        <v>3892</v>
      </c>
      <c r="C292" t="s">
        <v>233</v>
      </c>
      <c r="D292" t="s">
        <v>16</v>
      </c>
      <c r="E292" s="2">
        <v>45644</v>
      </c>
      <c r="F292" s="1">
        <v>0.54166666666666663</v>
      </c>
      <c r="G292" t="s">
        <v>17</v>
      </c>
      <c r="H292" t="s">
        <v>234</v>
      </c>
      <c r="I292" t="s">
        <v>19</v>
      </c>
      <c r="J292">
        <v>6</v>
      </c>
      <c r="K292" t="s">
        <v>203</v>
      </c>
      <c r="L292">
        <v>251510</v>
      </c>
      <c r="M292" t="s">
        <v>21</v>
      </c>
      <c r="N292" t="s">
        <v>574</v>
      </c>
      <c r="O292" s="3">
        <v>6249113</v>
      </c>
      <c r="P292" s="3">
        <v>6249113110</v>
      </c>
      <c r="Q292" t="s">
        <v>572</v>
      </c>
      <c r="R292">
        <v>6</v>
      </c>
      <c r="S292">
        <f>COUNTIF(Tabela2[Guia],Tabela15[[#This Row],[Guia_Cod]])</f>
        <v>1</v>
      </c>
    </row>
    <row r="293" spans="1:19" x14ac:dyDescent="0.25">
      <c r="A293" t="s">
        <v>232</v>
      </c>
      <c r="B293">
        <v>3892</v>
      </c>
      <c r="C293" t="s">
        <v>233</v>
      </c>
      <c r="D293" t="s">
        <v>16</v>
      </c>
      <c r="E293" s="2">
        <v>45644</v>
      </c>
      <c r="F293" s="1">
        <v>0.625</v>
      </c>
      <c r="G293" t="s">
        <v>41</v>
      </c>
      <c r="H293" t="s">
        <v>234</v>
      </c>
      <c r="I293" t="s">
        <v>43</v>
      </c>
      <c r="J293">
        <v>3</v>
      </c>
      <c r="K293" t="s">
        <v>44</v>
      </c>
      <c r="L293">
        <v>223905</v>
      </c>
      <c r="M293" t="s">
        <v>21</v>
      </c>
      <c r="N293" t="s">
        <v>574</v>
      </c>
      <c r="O293" s="3">
        <v>6249144</v>
      </c>
      <c r="P293" s="3">
        <v>6249144381</v>
      </c>
      <c r="Q293" t="s">
        <v>572</v>
      </c>
      <c r="R293">
        <v>3</v>
      </c>
      <c r="S293">
        <f>COUNTIF(Tabela2[Guia],Tabela15[[#This Row],[Guia_Cod]])</f>
        <v>1</v>
      </c>
    </row>
    <row r="294" spans="1:19" x14ac:dyDescent="0.25">
      <c r="A294" t="s">
        <v>235</v>
      </c>
      <c r="B294">
        <v>3923</v>
      </c>
      <c r="C294" t="s">
        <v>236</v>
      </c>
      <c r="D294" t="s">
        <v>16</v>
      </c>
      <c r="E294" s="2">
        <v>45646</v>
      </c>
      <c r="F294" s="1">
        <v>0.41666666666666669</v>
      </c>
      <c r="G294" t="s">
        <v>25</v>
      </c>
      <c r="H294" t="s">
        <v>237</v>
      </c>
      <c r="I294" t="s">
        <v>27</v>
      </c>
      <c r="J294">
        <v>3</v>
      </c>
      <c r="K294" t="s">
        <v>28</v>
      </c>
      <c r="L294">
        <v>223810</v>
      </c>
      <c r="M294" t="s">
        <v>21</v>
      </c>
      <c r="N294" t="s">
        <v>574</v>
      </c>
      <c r="O294" s="3">
        <v>6249170</v>
      </c>
      <c r="P294" s="3">
        <v>6249170339</v>
      </c>
      <c r="Q294" t="s">
        <v>572</v>
      </c>
      <c r="R294">
        <v>3</v>
      </c>
      <c r="S294">
        <f>COUNTIF(Tabela2[Guia],Tabela15[[#This Row],[Guia_Cod]])</f>
        <v>1</v>
      </c>
    </row>
    <row r="295" spans="1:19" x14ac:dyDescent="0.25">
      <c r="A295" t="s">
        <v>235</v>
      </c>
      <c r="B295">
        <v>3923</v>
      </c>
      <c r="C295" t="s">
        <v>236</v>
      </c>
      <c r="D295" t="s">
        <v>16</v>
      </c>
      <c r="E295" s="2">
        <v>45642</v>
      </c>
      <c r="F295" s="1">
        <v>0.33333333333333331</v>
      </c>
      <c r="G295" t="s">
        <v>17</v>
      </c>
      <c r="H295" t="s">
        <v>237</v>
      </c>
      <c r="I295" t="s">
        <v>19</v>
      </c>
      <c r="J295">
        <v>12</v>
      </c>
      <c r="K295" t="s">
        <v>20</v>
      </c>
      <c r="L295">
        <v>251510</v>
      </c>
      <c r="M295" t="s">
        <v>21</v>
      </c>
      <c r="N295" t="s">
        <v>574</v>
      </c>
      <c r="O295" s="3">
        <v>6249204</v>
      </c>
      <c r="P295" s="3">
        <v>6249204174</v>
      </c>
      <c r="Q295" t="s">
        <v>572</v>
      </c>
      <c r="R295">
        <v>12</v>
      </c>
      <c r="S295">
        <f>COUNTIF(Tabela2[Guia],Tabela15[[#This Row],[Guia_Cod]])</f>
        <v>1</v>
      </c>
    </row>
    <row r="296" spans="1:19" x14ac:dyDescent="0.25">
      <c r="A296" t="s">
        <v>605</v>
      </c>
      <c r="B296">
        <v>3635</v>
      </c>
      <c r="C296" t="s">
        <v>606</v>
      </c>
      <c r="D296" t="s">
        <v>16</v>
      </c>
      <c r="E296" s="2">
        <v>45642</v>
      </c>
      <c r="F296" s="1">
        <v>0.33333333333333331</v>
      </c>
      <c r="G296" t="s">
        <v>17</v>
      </c>
      <c r="H296" t="s">
        <v>607</v>
      </c>
      <c r="I296" t="s">
        <v>19</v>
      </c>
      <c r="J296">
        <v>6</v>
      </c>
      <c r="K296" t="s">
        <v>69</v>
      </c>
      <c r="L296">
        <v>251510</v>
      </c>
      <c r="M296" t="s">
        <v>21</v>
      </c>
      <c r="N296" t="s">
        <v>574</v>
      </c>
      <c r="O296" s="3">
        <v>6249233</v>
      </c>
      <c r="P296" s="3">
        <v>6249233103</v>
      </c>
      <c r="Q296" t="s">
        <v>572</v>
      </c>
      <c r="R296">
        <v>6</v>
      </c>
      <c r="S296">
        <f>COUNTIF(Tabela2[Guia],Tabela15[[#This Row],[Guia_Cod]])</f>
        <v>1</v>
      </c>
    </row>
    <row r="297" spans="1:19" x14ac:dyDescent="0.25">
      <c r="A297" t="s">
        <v>89</v>
      </c>
      <c r="B297">
        <v>3859</v>
      </c>
      <c r="C297" t="s">
        <v>90</v>
      </c>
      <c r="D297" t="s">
        <v>16</v>
      </c>
      <c r="E297" s="2">
        <v>45645</v>
      </c>
      <c r="F297" s="1">
        <v>0.33333333333333331</v>
      </c>
      <c r="G297" t="s">
        <v>17</v>
      </c>
      <c r="H297" t="s">
        <v>91</v>
      </c>
      <c r="I297" t="s">
        <v>19</v>
      </c>
      <c r="J297">
        <v>6</v>
      </c>
      <c r="K297" t="s">
        <v>57</v>
      </c>
      <c r="L297">
        <v>251510</v>
      </c>
      <c r="M297" t="s">
        <v>21</v>
      </c>
      <c r="N297" t="s">
        <v>574</v>
      </c>
      <c r="O297" s="6">
        <v>6249259</v>
      </c>
      <c r="P297" s="3">
        <v>6249259113</v>
      </c>
      <c r="Q297" t="s">
        <v>572</v>
      </c>
      <c r="R297">
        <v>6</v>
      </c>
      <c r="S297">
        <f>COUNTIF(Tabela2[Guia],Tabela15[[#This Row],[Guia_Cod]])</f>
        <v>0</v>
      </c>
    </row>
    <row r="298" spans="1:19" x14ac:dyDescent="0.25">
      <c r="A298" t="s">
        <v>238</v>
      </c>
      <c r="B298">
        <v>4053</v>
      </c>
      <c r="C298" t="s">
        <v>239</v>
      </c>
      <c r="D298" t="s">
        <v>16</v>
      </c>
      <c r="E298" s="2">
        <v>45643</v>
      </c>
      <c r="F298" s="1">
        <v>0.29166666666666669</v>
      </c>
      <c r="G298" t="s">
        <v>17</v>
      </c>
      <c r="H298" t="s">
        <v>240</v>
      </c>
      <c r="I298" t="s">
        <v>19</v>
      </c>
      <c r="J298">
        <v>3</v>
      </c>
      <c r="K298" t="s">
        <v>53</v>
      </c>
      <c r="L298">
        <v>251510</v>
      </c>
      <c r="M298" t="s">
        <v>21</v>
      </c>
      <c r="N298" t="s">
        <v>574</v>
      </c>
      <c r="O298" s="3">
        <v>6249294</v>
      </c>
      <c r="P298" s="3">
        <v>6249294323</v>
      </c>
      <c r="Q298" t="s">
        <v>572</v>
      </c>
      <c r="R298">
        <v>3</v>
      </c>
      <c r="S298">
        <f>COUNTIF(Tabela2[Guia],Tabela15[[#This Row],[Guia_Cod]])</f>
        <v>1</v>
      </c>
    </row>
    <row r="299" spans="1:19" x14ac:dyDescent="0.25">
      <c r="A299" t="s">
        <v>92</v>
      </c>
      <c r="B299">
        <v>3592</v>
      </c>
      <c r="C299" t="s">
        <v>93</v>
      </c>
      <c r="D299" t="s">
        <v>16</v>
      </c>
      <c r="E299" s="2">
        <v>45645</v>
      </c>
      <c r="F299" s="1">
        <v>0.41666666666666669</v>
      </c>
      <c r="G299" t="s">
        <v>17</v>
      </c>
      <c r="H299" t="s">
        <v>94</v>
      </c>
      <c r="I299" t="s">
        <v>19</v>
      </c>
      <c r="J299">
        <v>6</v>
      </c>
      <c r="K299" t="s">
        <v>57</v>
      </c>
      <c r="L299">
        <v>251510</v>
      </c>
      <c r="M299" t="s">
        <v>21</v>
      </c>
      <c r="N299" t="s">
        <v>574</v>
      </c>
      <c r="O299" s="6">
        <v>6249318</v>
      </c>
      <c r="P299" s="3">
        <v>6249318147</v>
      </c>
      <c r="Q299" t="s">
        <v>572</v>
      </c>
      <c r="R299">
        <v>6</v>
      </c>
      <c r="S299">
        <f>COUNTIF(Tabela2[Guia],Tabela15[[#This Row],[Guia_Cod]])</f>
        <v>0</v>
      </c>
    </row>
    <row r="300" spans="1:19" x14ac:dyDescent="0.25">
      <c r="A300" t="s">
        <v>95</v>
      </c>
      <c r="B300">
        <v>4113</v>
      </c>
      <c r="C300" t="s">
        <v>96</v>
      </c>
      <c r="D300" t="s">
        <v>16</v>
      </c>
      <c r="E300" s="2">
        <v>45642</v>
      </c>
      <c r="F300" s="1">
        <v>0.625</v>
      </c>
      <c r="G300" t="s">
        <v>25</v>
      </c>
      <c r="H300" t="s">
        <v>97</v>
      </c>
      <c r="I300" t="s">
        <v>27</v>
      </c>
      <c r="J300">
        <v>3</v>
      </c>
      <c r="K300" t="s">
        <v>28</v>
      </c>
      <c r="L300">
        <v>223810</v>
      </c>
      <c r="M300" t="s">
        <v>21</v>
      </c>
      <c r="N300" t="s">
        <v>574</v>
      </c>
      <c r="O300" s="3">
        <v>6242840</v>
      </c>
      <c r="P300" s="3">
        <v>6242840339</v>
      </c>
      <c r="Q300" t="s">
        <v>572</v>
      </c>
      <c r="R300">
        <v>3</v>
      </c>
      <c r="S300">
        <f>COUNTIF(Tabela2[Guia],Tabela15[[#This Row],[Guia_Cod]])</f>
        <v>1</v>
      </c>
    </row>
    <row r="301" spans="1:19" x14ac:dyDescent="0.25">
      <c r="A301" t="s">
        <v>95</v>
      </c>
      <c r="B301">
        <v>4113</v>
      </c>
      <c r="C301" t="s">
        <v>96</v>
      </c>
      <c r="D301" t="s">
        <v>16</v>
      </c>
      <c r="E301" s="2">
        <v>45642</v>
      </c>
      <c r="F301" s="1">
        <v>0.66666666666666663</v>
      </c>
      <c r="G301" t="s">
        <v>17</v>
      </c>
      <c r="H301" t="s">
        <v>97</v>
      </c>
      <c r="I301" t="s">
        <v>19</v>
      </c>
      <c r="J301">
        <v>6</v>
      </c>
      <c r="K301" t="s">
        <v>98</v>
      </c>
      <c r="L301">
        <v>251510</v>
      </c>
      <c r="M301" t="s">
        <v>21</v>
      </c>
      <c r="N301" t="s">
        <v>574</v>
      </c>
      <c r="O301" s="6">
        <v>6243037</v>
      </c>
      <c r="P301" s="3">
        <v>6243037175</v>
      </c>
      <c r="Q301" t="s">
        <v>572</v>
      </c>
      <c r="R301">
        <v>6</v>
      </c>
      <c r="S301">
        <f>COUNTIF(Tabela2[Guia],Tabela15[[#This Row],[Guia_Cod]])</f>
        <v>0</v>
      </c>
    </row>
    <row r="302" spans="1:19" x14ac:dyDescent="0.25">
      <c r="A302" t="s">
        <v>241</v>
      </c>
      <c r="B302">
        <v>3350</v>
      </c>
      <c r="C302" t="s">
        <v>242</v>
      </c>
      <c r="D302" t="s">
        <v>16</v>
      </c>
      <c r="E302" s="2">
        <v>45644</v>
      </c>
      <c r="F302" s="1">
        <v>0.625</v>
      </c>
      <c r="G302" t="s">
        <v>17</v>
      </c>
      <c r="H302" t="s">
        <v>243</v>
      </c>
      <c r="I302" t="s">
        <v>19</v>
      </c>
      <c r="J302">
        <v>6</v>
      </c>
      <c r="K302" t="s">
        <v>57</v>
      </c>
      <c r="L302">
        <v>251510</v>
      </c>
      <c r="M302" t="s">
        <v>21</v>
      </c>
      <c r="N302" t="s">
        <v>574</v>
      </c>
      <c r="O302" s="3">
        <v>6243342</v>
      </c>
      <c r="P302" s="3">
        <v>6243342197</v>
      </c>
      <c r="Q302" t="s">
        <v>572</v>
      </c>
      <c r="R302">
        <v>6</v>
      </c>
      <c r="S302">
        <f>COUNTIF(Tabela2[Guia],Tabela15[[#This Row],[Guia_Cod]])</f>
        <v>1</v>
      </c>
    </row>
    <row r="303" spans="1:19" x14ac:dyDescent="0.25">
      <c r="A303" t="s">
        <v>244</v>
      </c>
      <c r="B303">
        <v>3601</v>
      </c>
      <c r="C303" t="s">
        <v>245</v>
      </c>
      <c r="D303" t="s">
        <v>16</v>
      </c>
      <c r="E303" s="2">
        <v>45645</v>
      </c>
      <c r="F303" s="1">
        <v>0.58333333333333337</v>
      </c>
      <c r="G303" t="s">
        <v>25</v>
      </c>
      <c r="H303" t="s">
        <v>246</v>
      </c>
      <c r="I303" t="s">
        <v>27</v>
      </c>
      <c r="J303">
        <v>3</v>
      </c>
      <c r="K303" t="s">
        <v>28</v>
      </c>
      <c r="L303">
        <v>223810</v>
      </c>
      <c r="M303" t="s">
        <v>21</v>
      </c>
      <c r="N303" t="s">
        <v>574</v>
      </c>
      <c r="O303" s="3">
        <v>6243790</v>
      </c>
      <c r="P303" s="3">
        <v>6243790334</v>
      </c>
      <c r="Q303" t="s">
        <v>572</v>
      </c>
      <c r="R303">
        <v>3</v>
      </c>
      <c r="S303">
        <f>COUNTIF(Tabela2[Guia],Tabela15[[#This Row],[Guia_Cod]])</f>
        <v>1</v>
      </c>
    </row>
    <row r="304" spans="1:19" x14ac:dyDescent="0.25">
      <c r="A304" t="s">
        <v>244</v>
      </c>
      <c r="B304">
        <v>3601</v>
      </c>
      <c r="C304" t="s">
        <v>245</v>
      </c>
      <c r="D304" t="s">
        <v>16</v>
      </c>
      <c r="E304" s="2">
        <v>45643</v>
      </c>
      <c r="F304" s="1">
        <v>0.625</v>
      </c>
      <c r="G304" t="s">
        <v>17</v>
      </c>
      <c r="H304" t="s">
        <v>246</v>
      </c>
      <c r="I304" t="s">
        <v>19</v>
      </c>
      <c r="J304">
        <v>6</v>
      </c>
      <c r="K304" t="s">
        <v>57</v>
      </c>
      <c r="L304">
        <v>251510</v>
      </c>
      <c r="M304" t="s">
        <v>21</v>
      </c>
      <c r="N304" t="s">
        <v>574</v>
      </c>
      <c r="O304" s="3">
        <v>6243970</v>
      </c>
      <c r="P304" s="3">
        <v>6243970166</v>
      </c>
      <c r="Q304" t="s">
        <v>572</v>
      </c>
      <c r="R304">
        <v>6</v>
      </c>
      <c r="S304">
        <f>COUNTIF(Tabela2[Guia],Tabela15[[#This Row],[Guia_Cod]])</f>
        <v>1</v>
      </c>
    </row>
    <row r="305" spans="1:19" x14ac:dyDescent="0.25">
      <c r="A305" t="s">
        <v>608</v>
      </c>
      <c r="B305">
        <v>4121</v>
      </c>
      <c r="C305" t="s">
        <v>609</v>
      </c>
      <c r="D305" t="s">
        <v>16</v>
      </c>
      <c r="E305" s="2">
        <v>45642</v>
      </c>
      <c r="F305" s="1">
        <v>0.41666666666666669</v>
      </c>
      <c r="G305" t="s">
        <v>17</v>
      </c>
      <c r="H305" t="s">
        <v>610</v>
      </c>
      <c r="I305" t="s">
        <v>19</v>
      </c>
      <c r="J305">
        <v>3</v>
      </c>
      <c r="K305" t="s">
        <v>20</v>
      </c>
      <c r="L305">
        <v>251510</v>
      </c>
      <c r="M305" t="s">
        <v>21</v>
      </c>
      <c r="N305" t="s">
        <v>574</v>
      </c>
      <c r="O305" s="3">
        <v>6244143</v>
      </c>
      <c r="P305" s="3">
        <v>6244143108</v>
      </c>
      <c r="Q305" t="s">
        <v>572</v>
      </c>
      <c r="R305">
        <v>3</v>
      </c>
      <c r="S305">
        <f>COUNTIF(Tabela2[Guia],Tabela15[[#This Row],[Guia_Cod]])</f>
        <v>1</v>
      </c>
    </row>
    <row r="306" spans="1:19" x14ac:dyDescent="0.25">
      <c r="A306" t="s">
        <v>99</v>
      </c>
      <c r="B306">
        <v>3967</v>
      </c>
      <c r="C306" t="s">
        <v>100</v>
      </c>
      <c r="D306" t="s">
        <v>101</v>
      </c>
      <c r="E306" s="2">
        <v>45646</v>
      </c>
      <c r="F306" s="1">
        <v>0.33333333333333331</v>
      </c>
      <c r="G306" t="s">
        <v>102</v>
      </c>
      <c r="H306" t="s">
        <v>103</v>
      </c>
      <c r="I306" t="s">
        <v>586</v>
      </c>
      <c r="J306">
        <v>3</v>
      </c>
      <c r="K306" t="s">
        <v>57</v>
      </c>
      <c r="L306">
        <v>251510</v>
      </c>
      <c r="M306" t="s">
        <v>104</v>
      </c>
      <c r="N306" t="s">
        <v>574</v>
      </c>
      <c r="O306" s="3">
        <v>6244303</v>
      </c>
      <c r="P306" s="3">
        <v>6244303311</v>
      </c>
      <c r="Q306" t="s">
        <v>572</v>
      </c>
      <c r="R306">
        <v>3</v>
      </c>
      <c r="S306">
        <f>COUNTIF(Tabela2[Guia],Tabela15[[#This Row],[Guia_Cod]])</f>
        <v>1</v>
      </c>
    </row>
    <row r="307" spans="1:19" x14ac:dyDescent="0.25">
      <c r="A307" t="s">
        <v>611</v>
      </c>
      <c r="B307">
        <v>4106</v>
      </c>
      <c r="C307" t="s">
        <v>612</v>
      </c>
      <c r="D307" t="s">
        <v>101</v>
      </c>
      <c r="E307" s="2">
        <v>45644</v>
      </c>
      <c r="F307" s="1">
        <v>0.625</v>
      </c>
      <c r="G307" t="s">
        <v>102</v>
      </c>
      <c r="H307" t="s">
        <v>613</v>
      </c>
      <c r="I307" t="s">
        <v>586</v>
      </c>
      <c r="J307">
        <v>3</v>
      </c>
      <c r="K307" t="s">
        <v>167</v>
      </c>
      <c r="L307">
        <v>251510</v>
      </c>
      <c r="M307" t="s">
        <v>104</v>
      </c>
      <c r="N307" t="s">
        <v>574</v>
      </c>
      <c r="O307" s="3">
        <v>6244482</v>
      </c>
      <c r="P307" s="3">
        <v>6244482369</v>
      </c>
      <c r="Q307" t="s">
        <v>572</v>
      </c>
      <c r="R307">
        <v>3</v>
      </c>
      <c r="S307">
        <f>COUNTIF(Tabela2[Guia],Tabela15[[#This Row],[Guia_Cod]])</f>
        <v>1</v>
      </c>
    </row>
    <row r="308" spans="1:19" x14ac:dyDescent="0.25">
      <c r="A308" t="s">
        <v>247</v>
      </c>
      <c r="B308">
        <v>3440</v>
      </c>
      <c r="C308" t="s">
        <v>248</v>
      </c>
      <c r="D308" t="s">
        <v>16</v>
      </c>
      <c r="E308" s="2">
        <v>45643</v>
      </c>
      <c r="F308" s="1">
        <v>0.33333333333333331</v>
      </c>
      <c r="G308" t="s">
        <v>25</v>
      </c>
      <c r="H308" t="s">
        <v>249</v>
      </c>
      <c r="I308" t="s">
        <v>27</v>
      </c>
      <c r="J308">
        <v>9</v>
      </c>
      <c r="K308" t="s">
        <v>62</v>
      </c>
      <c r="L308">
        <v>223810</v>
      </c>
      <c r="M308" t="s">
        <v>21</v>
      </c>
      <c r="N308" t="s">
        <v>574</v>
      </c>
      <c r="O308" s="6">
        <v>6244673</v>
      </c>
      <c r="P308" s="3">
        <v>6244673147</v>
      </c>
      <c r="Q308" t="s">
        <v>572</v>
      </c>
      <c r="R308">
        <v>9</v>
      </c>
      <c r="S308">
        <f>COUNTIF(Tabela2[Guia],Tabela15[[#This Row],[Guia_Cod]])</f>
        <v>0</v>
      </c>
    </row>
    <row r="309" spans="1:19" x14ac:dyDescent="0.25">
      <c r="A309" t="s">
        <v>247</v>
      </c>
      <c r="B309">
        <v>3440</v>
      </c>
      <c r="C309" t="s">
        <v>248</v>
      </c>
      <c r="D309" t="s">
        <v>16</v>
      </c>
      <c r="E309" s="2">
        <v>45643</v>
      </c>
      <c r="F309" s="1">
        <v>0.29166666666666669</v>
      </c>
      <c r="G309" t="s">
        <v>17</v>
      </c>
      <c r="H309" t="s">
        <v>249</v>
      </c>
      <c r="I309" t="s">
        <v>19</v>
      </c>
      <c r="J309">
        <v>15</v>
      </c>
      <c r="K309" t="s">
        <v>32</v>
      </c>
      <c r="L309">
        <v>251510</v>
      </c>
      <c r="M309" t="s">
        <v>21</v>
      </c>
      <c r="N309" t="s">
        <v>574</v>
      </c>
      <c r="O309" s="5">
        <v>6244920</v>
      </c>
      <c r="P309" s="3"/>
      <c r="Q309" t="s">
        <v>677</v>
      </c>
      <c r="R309">
        <v>15</v>
      </c>
      <c r="S309">
        <f>COUNTIF(Tabela2[Guia],Tabela15[[#This Row],[Guia_Cod]])</f>
        <v>0</v>
      </c>
    </row>
    <row r="310" spans="1:19" x14ac:dyDescent="0.25">
      <c r="A310" t="s">
        <v>105</v>
      </c>
      <c r="B310">
        <v>3737</v>
      </c>
      <c r="C310" t="s">
        <v>106</v>
      </c>
      <c r="D310" t="s">
        <v>16</v>
      </c>
      <c r="E310" s="2">
        <v>45645</v>
      </c>
      <c r="F310" s="1">
        <v>0.70833333333333337</v>
      </c>
      <c r="G310" t="s">
        <v>17</v>
      </c>
      <c r="H310" t="s">
        <v>107</v>
      </c>
      <c r="I310" t="s">
        <v>19</v>
      </c>
      <c r="J310">
        <v>6</v>
      </c>
      <c r="K310" t="s">
        <v>20</v>
      </c>
      <c r="L310">
        <v>251510</v>
      </c>
      <c r="M310" t="s">
        <v>21</v>
      </c>
      <c r="N310" t="s">
        <v>574</v>
      </c>
      <c r="O310" s="3">
        <v>6245063</v>
      </c>
      <c r="P310" s="3">
        <v>6245063190</v>
      </c>
      <c r="Q310" t="s">
        <v>572</v>
      </c>
      <c r="R310">
        <v>6</v>
      </c>
      <c r="S310">
        <f>COUNTIF(Tabela2[Guia],Tabela15[[#This Row],[Guia_Cod]])</f>
        <v>1</v>
      </c>
    </row>
    <row r="311" spans="1:19" x14ac:dyDescent="0.25">
      <c r="A311" t="s">
        <v>108</v>
      </c>
      <c r="B311">
        <v>3441</v>
      </c>
      <c r="C311" t="s">
        <v>109</v>
      </c>
      <c r="D311" t="s">
        <v>16</v>
      </c>
      <c r="E311" s="2">
        <v>45645</v>
      </c>
      <c r="F311" s="1">
        <v>0.54166666666666663</v>
      </c>
      <c r="G311" t="s">
        <v>25</v>
      </c>
      <c r="H311" t="s">
        <v>110</v>
      </c>
      <c r="I311" t="s">
        <v>27</v>
      </c>
      <c r="J311">
        <v>3</v>
      </c>
      <c r="K311" t="s">
        <v>28</v>
      </c>
      <c r="L311">
        <v>223810</v>
      </c>
      <c r="M311" t="s">
        <v>21</v>
      </c>
      <c r="N311" t="s">
        <v>574</v>
      </c>
      <c r="O311" s="3">
        <v>6245215</v>
      </c>
      <c r="P311" s="3">
        <v>6245215397</v>
      </c>
      <c r="Q311" t="s">
        <v>572</v>
      </c>
      <c r="R311">
        <v>3</v>
      </c>
      <c r="S311">
        <f>COUNTIF(Tabela2[Guia],Tabela15[[#This Row],[Guia_Cod]])</f>
        <v>1</v>
      </c>
    </row>
    <row r="312" spans="1:19" x14ac:dyDescent="0.25">
      <c r="A312" t="s">
        <v>108</v>
      </c>
      <c r="B312">
        <v>3441</v>
      </c>
      <c r="C312" t="s">
        <v>109</v>
      </c>
      <c r="D312" t="s">
        <v>16</v>
      </c>
      <c r="E312" s="2">
        <v>45643</v>
      </c>
      <c r="F312" s="1">
        <v>0.33333333333333331</v>
      </c>
      <c r="G312" t="s">
        <v>17</v>
      </c>
      <c r="H312" t="s">
        <v>110</v>
      </c>
      <c r="I312" t="s">
        <v>19</v>
      </c>
      <c r="J312">
        <v>9</v>
      </c>
      <c r="K312" t="s">
        <v>57</v>
      </c>
      <c r="L312">
        <v>251510</v>
      </c>
      <c r="M312" t="s">
        <v>21</v>
      </c>
      <c r="N312" t="s">
        <v>574</v>
      </c>
      <c r="O312" s="6">
        <v>6245369</v>
      </c>
      <c r="P312" s="3">
        <v>6245369162</v>
      </c>
      <c r="Q312" t="s">
        <v>572</v>
      </c>
      <c r="R312">
        <v>9</v>
      </c>
      <c r="S312">
        <f>COUNTIF(Tabela2[Guia],Tabela15[[#This Row],[Guia_Cod]])</f>
        <v>0</v>
      </c>
    </row>
    <row r="313" spans="1:19" x14ac:dyDescent="0.25">
      <c r="A313" t="s">
        <v>111</v>
      </c>
      <c r="B313">
        <v>3443</v>
      </c>
      <c r="C313" t="s">
        <v>112</v>
      </c>
      <c r="D313" t="s">
        <v>16</v>
      </c>
      <c r="E313" s="2">
        <v>45646</v>
      </c>
      <c r="F313" s="1">
        <v>0.29166666666666669</v>
      </c>
      <c r="G313" t="s">
        <v>25</v>
      </c>
      <c r="H313" t="s">
        <v>113</v>
      </c>
      <c r="I313" t="s">
        <v>27</v>
      </c>
      <c r="J313">
        <v>3</v>
      </c>
      <c r="K313" t="s">
        <v>73</v>
      </c>
      <c r="L313">
        <v>223810</v>
      </c>
      <c r="M313" t="s">
        <v>21</v>
      </c>
      <c r="N313" t="s">
        <v>574</v>
      </c>
      <c r="O313" s="3">
        <v>6245552</v>
      </c>
      <c r="P313" s="3">
        <v>6245552392</v>
      </c>
      <c r="Q313" t="s">
        <v>572</v>
      </c>
      <c r="R313">
        <v>3</v>
      </c>
      <c r="S313">
        <f>COUNTIF(Tabela2[Guia],Tabela15[[#This Row],[Guia_Cod]])</f>
        <v>1</v>
      </c>
    </row>
    <row r="314" spans="1:19" x14ac:dyDescent="0.25">
      <c r="A314" t="s">
        <v>111</v>
      </c>
      <c r="B314">
        <v>3443</v>
      </c>
      <c r="C314" t="s">
        <v>112</v>
      </c>
      <c r="D314" t="s">
        <v>16</v>
      </c>
      <c r="E314" s="2">
        <v>45646</v>
      </c>
      <c r="F314" s="1">
        <v>0.33333333333333331</v>
      </c>
      <c r="G314" t="s">
        <v>17</v>
      </c>
      <c r="H314" t="s">
        <v>113</v>
      </c>
      <c r="I314" t="s">
        <v>19</v>
      </c>
      <c r="J314">
        <v>6</v>
      </c>
      <c r="K314" t="s">
        <v>53</v>
      </c>
      <c r="L314">
        <v>251510</v>
      </c>
      <c r="M314" t="s">
        <v>21</v>
      </c>
      <c r="N314" t="s">
        <v>574</v>
      </c>
      <c r="O314" s="3">
        <v>6245707</v>
      </c>
      <c r="P314" s="3">
        <v>6245707135</v>
      </c>
      <c r="Q314" t="s">
        <v>572</v>
      </c>
      <c r="R314">
        <v>6</v>
      </c>
      <c r="S314">
        <f>COUNTIF(Tabela2[Guia],Tabela15[[#This Row],[Guia_Cod]])</f>
        <v>1</v>
      </c>
    </row>
    <row r="315" spans="1:19" x14ac:dyDescent="0.25">
      <c r="A315" t="s">
        <v>114</v>
      </c>
      <c r="B315">
        <v>3991</v>
      </c>
      <c r="C315" t="s">
        <v>115</v>
      </c>
      <c r="D315" t="s">
        <v>101</v>
      </c>
      <c r="E315" s="2">
        <v>45645</v>
      </c>
      <c r="F315" s="1">
        <v>0.58333333333333337</v>
      </c>
      <c r="G315" t="s">
        <v>102</v>
      </c>
      <c r="H315" t="s">
        <v>116</v>
      </c>
      <c r="I315" t="s">
        <v>586</v>
      </c>
      <c r="J315">
        <v>3</v>
      </c>
      <c r="K315" t="s">
        <v>45</v>
      </c>
      <c r="L315">
        <v>251510</v>
      </c>
      <c r="M315" t="s">
        <v>117</v>
      </c>
      <c r="N315" t="s">
        <v>574</v>
      </c>
      <c r="O315" s="3">
        <v>6245846</v>
      </c>
      <c r="P315" s="3">
        <v>6245846367</v>
      </c>
      <c r="Q315" t="s">
        <v>572</v>
      </c>
      <c r="R315">
        <v>3</v>
      </c>
      <c r="S315">
        <f>COUNTIF(Tabela2[Guia],Tabela15[[#This Row],[Guia_Cod]])</f>
        <v>1</v>
      </c>
    </row>
    <row r="316" spans="1:19" x14ac:dyDescent="0.25">
      <c r="A316" t="s">
        <v>250</v>
      </c>
      <c r="B316">
        <v>3353</v>
      </c>
      <c r="C316" t="s">
        <v>251</v>
      </c>
      <c r="D316" t="s">
        <v>16</v>
      </c>
      <c r="E316" s="2">
        <v>45642</v>
      </c>
      <c r="F316" s="1">
        <v>0.58333333333333337</v>
      </c>
      <c r="G316" t="s">
        <v>25</v>
      </c>
      <c r="H316" t="s">
        <v>252</v>
      </c>
      <c r="I316" t="s">
        <v>27</v>
      </c>
      <c r="J316">
        <v>6</v>
      </c>
      <c r="K316" t="s">
        <v>28</v>
      </c>
      <c r="L316">
        <v>223810</v>
      </c>
      <c r="M316" t="s">
        <v>21</v>
      </c>
      <c r="N316" t="s">
        <v>574</v>
      </c>
      <c r="O316" s="3">
        <v>6245967</v>
      </c>
      <c r="P316" s="3">
        <v>6245967147</v>
      </c>
      <c r="Q316" t="s">
        <v>572</v>
      </c>
      <c r="R316">
        <v>6</v>
      </c>
      <c r="S316">
        <f>COUNTIF(Tabela2[Guia],Tabela15[[#This Row],[Guia_Cod]])</f>
        <v>1</v>
      </c>
    </row>
    <row r="317" spans="1:19" x14ac:dyDescent="0.25">
      <c r="A317" t="s">
        <v>250</v>
      </c>
      <c r="B317">
        <v>3353</v>
      </c>
      <c r="C317" t="s">
        <v>251</v>
      </c>
      <c r="D317" t="s">
        <v>16</v>
      </c>
      <c r="E317" s="2">
        <v>45642</v>
      </c>
      <c r="F317" s="1">
        <v>0.54166666666666663</v>
      </c>
      <c r="G317" t="s">
        <v>17</v>
      </c>
      <c r="H317" t="s">
        <v>252</v>
      </c>
      <c r="I317" t="s">
        <v>19</v>
      </c>
      <c r="J317">
        <v>6</v>
      </c>
      <c r="K317" t="s">
        <v>203</v>
      </c>
      <c r="L317">
        <v>251510</v>
      </c>
      <c r="M317" t="s">
        <v>21</v>
      </c>
      <c r="N317" t="s">
        <v>574</v>
      </c>
      <c r="O317" s="3">
        <v>6246104</v>
      </c>
      <c r="P317" s="3">
        <v>6246104182</v>
      </c>
      <c r="Q317" t="s">
        <v>572</v>
      </c>
      <c r="R317">
        <v>6</v>
      </c>
      <c r="S317">
        <f>COUNTIF(Tabela2[Guia],Tabela15[[#This Row],[Guia_Cod]])</f>
        <v>1</v>
      </c>
    </row>
    <row r="318" spans="1:19" x14ac:dyDescent="0.25">
      <c r="A318" t="s">
        <v>250</v>
      </c>
      <c r="B318">
        <v>3353</v>
      </c>
      <c r="C318" t="s">
        <v>251</v>
      </c>
      <c r="D318" t="s">
        <v>16</v>
      </c>
      <c r="E318" s="2">
        <v>45644</v>
      </c>
      <c r="F318" s="1">
        <v>0.54166666666666663</v>
      </c>
      <c r="G318" t="s">
        <v>41</v>
      </c>
      <c r="H318" t="s">
        <v>252</v>
      </c>
      <c r="I318" t="s">
        <v>43</v>
      </c>
      <c r="J318">
        <v>3</v>
      </c>
      <c r="K318" t="s">
        <v>44</v>
      </c>
      <c r="L318">
        <v>223905</v>
      </c>
      <c r="M318" t="s">
        <v>21</v>
      </c>
      <c r="N318" t="s">
        <v>574</v>
      </c>
      <c r="O318" s="3">
        <v>6246276</v>
      </c>
      <c r="P318" s="3">
        <v>6246276305</v>
      </c>
      <c r="Q318" t="s">
        <v>572</v>
      </c>
      <c r="R318">
        <v>3</v>
      </c>
      <c r="S318">
        <f>COUNTIF(Tabela2[Guia],Tabela15[[#This Row],[Guia_Cod]])</f>
        <v>1</v>
      </c>
    </row>
    <row r="319" spans="1:19" x14ac:dyDescent="0.25">
      <c r="A319" t="s">
        <v>614</v>
      </c>
      <c r="B319">
        <v>3886</v>
      </c>
      <c r="C319" t="s">
        <v>615</v>
      </c>
      <c r="D319" t="s">
        <v>16</v>
      </c>
      <c r="E319" s="2">
        <v>45644</v>
      </c>
      <c r="F319" s="1">
        <v>0.58333333333333337</v>
      </c>
      <c r="G319" t="s">
        <v>25</v>
      </c>
      <c r="H319" t="s">
        <v>616</v>
      </c>
      <c r="I319" t="s">
        <v>27</v>
      </c>
      <c r="J319">
        <v>3</v>
      </c>
      <c r="K319" t="s">
        <v>28</v>
      </c>
      <c r="L319">
        <v>223810</v>
      </c>
      <c r="M319" t="s">
        <v>21</v>
      </c>
      <c r="N319" t="s">
        <v>574</v>
      </c>
      <c r="O319" s="3">
        <v>6246658</v>
      </c>
      <c r="P319" s="3">
        <v>6246658359</v>
      </c>
      <c r="Q319" t="s">
        <v>572</v>
      </c>
      <c r="R319">
        <v>3</v>
      </c>
      <c r="S319">
        <f>COUNTIF(Tabela2[Guia],Tabela15[[#This Row],[Guia_Cod]])</f>
        <v>1</v>
      </c>
    </row>
    <row r="320" spans="1:19" x14ac:dyDescent="0.25">
      <c r="A320" t="s">
        <v>614</v>
      </c>
      <c r="B320">
        <v>3886</v>
      </c>
      <c r="C320" t="s">
        <v>615</v>
      </c>
      <c r="D320" t="s">
        <v>16</v>
      </c>
      <c r="E320" s="2">
        <v>45644</v>
      </c>
      <c r="F320" s="1">
        <v>0.625</v>
      </c>
      <c r="G320" t="s">
        <v>17</v>
      </c>
      <c r="H320" t="s">
        <v>616</v>
      </c>
      <c r="I320" t="s">
        <v>19</v>
      </c>
      <c r="J320">
        <v>3</v>
      </c>
      <c r="K320" t="s">
        <v>32</v>
      </c>
      <c r="L320">
        <v>251510</v>
      </c>
      <c r="M320" t="s">
        <v>21</v>
      </c>
      <c r="N320" t="s">
        <v>574</v>
      </c>
      <c r="O320" s="3">
        <v>6246811</v>
      </c>
      <c r="P320" s="3">
        <v>6246811301</v>
      </c>
      <c r="Q320" t="s">
        <v>572</v>
      </c>
      <c r="R320">
        <v>3</v>
      </c>
      <c r="S320">
        <f>COUNTIF(Tabela2[Guia],Tabela15[[#This Row],[Guia_Cod]])</f>
        <v>1</v>
      </c>
    </row>
    <row r="321" spans="1:19" x14ac:dyDescent="0.25">
      <c r="A321" t="s">
        <v>617</v>
      </c>
      <c r="B321">
        <v>4031</v>
      </c>
      <c r="C321" t="s">
        <v>618</v>
      </c>
      <c r="D321" t="s">
        <v>101</v>
      </c>
      <c r="E321" s="2">
        <v>45646</v>
      </c>
      <c r="F321" s="1">
        <v>0.70833333333333337</v>
      </c>
      <c r="G321" t="s">
        <v>102</v>
      </c>
      <c r="H321" t="s">
        <v>619</v>
      </c>
      <c r="I321" t="s">
        <v>586</v>
      </c>
      <c r="J321">
        <v>3</v>
      </c>
      <c r="K321" t="s">
        <v>148</v>
      </c>
      <c r="L321">
        <v>251510</v>
      </c>
      <c r="M321" t="s">
        <v>620</v>
      </c>
      <c r="N321" t="s">
        <v>574</v>
      </c>
      <c r="O321" s="3">
        <v>6246935</v>
      </c>
      <c r="P321" s="3">
        <v>6246935358</v>
      </c>
      <c r="Q321" t="s">
        <v>572</v>
      </c>
      <c r="R321">
        <v>3</v>
      </c>
      <c r="S321">
        <f>COUNTIF(Tabela2[Guia],Tabela15[[#This Row],[Guia_Cod]])</f>
        <v>1</v>
      </c>
    </row>
    <row r="322" spans="1:19" x14ac:dyDescent="0.25">
      <c r="A322" t="s">
        <v>118</v>
      </c>
      <c r="B322">
        <v>3894</v>
      </c>
      <c r="C322" t="s">
        <v>119</v>
      </c>
      <c r="D322" t="s">
        <v>16</v>
      </c>
      <c r="E322" s="2">
        <v>45644</v>
      </c>
      <c r="F322" s="1">
        <v>0.41666666666666669</v>
      </c>
      <c r="G322" t="s">
        <v>17</v>
      </c>
      <c r="H322" t="s">
        <v>120</v>
      </c>
      <c r="I322" t="s">
        <v>19</v>
      </c>
      <c r="J322">
        <v>15</v>
      </c>
      <c r="K322" t="s">
        <v>121</v>
      </c>
      <c r="L322">
        <v>251510</v>
      </c>
      <c r="M322" t="s">
        <v>21</v>
      </c>
      <c r="N322" t="s">
        <v>574</v>
      </c>
      <c r="O322" s="3">
        <v>6247089</v>
      </c>
      <c r="P322" s="3">
        <v>6247089108</v>
      </c>
      <c r="Q322" t="s">
        <v>572</v>
      </c>
      <c r="R322">
        <v>15</v>
      </c>
      <c r="S322">
        <f>COUNTIF(Tabela2[Guia],Tabela15[[#This Row],[Guia_Cod]])</f>
        <v>1</v>
      </c>
    </row>
    <row r="323" spans="1:19" x14ac:dyDescent="0.25">
      <c r="A323" t="s">
        <v>122</v>
      </c>
      <c r="B323">
        <v>3330</v>
      </c>
      <c r="C323" t="s">
        <v>123</v>
      </c>
      <c r="D323" t="s">
        <v>16</v>
      </c>
      <c r="E323" s="2">
        <v>45644</v>
      </c>
      <c r="F323" s="1">
        <v>0.375</v>
      </c>
      <c r="G323" t="s">
        <v>17</v>
      </c>
      <c r="H323" t="s">
        <v>124</v>
      </c>
      <c r="I323" t="s">
        <v>19</v>
      </c>
      <c r="J323">
        <v>6</v>
      </c>
      <c r="K323" t="s">
        <v>57</v>
      </c>
      <c r="L323">
        <v>251510</v>
      </c>
      <c r="M323" t="s">
        <v>21</v>
      </c>
      <c r="N323" t="s">
        <v>574</v>
      </c>
      <c r="O323" s="3">
        <v>6247197</v>
      </c>
      <c r="P323" s="3">
        <v>6247197175</v>
      </c>
      <c r="Q323" t="s">
        <v>572</v>
      </c>
      <c r="R323">
        <v>6</v>
      </c>
      <c r="S323">
        <f>COUNTIF(Tabela2[Guia],Tabela15[[#This Row],[Guia_Cod]])</f>
        <v>1</v>
      </c>
    </row>
    <row r="324" spans="1:19" x14ac:dyDescent="0.25">
      <c r="A324" t="s">
        <v>122</v>
      </c>
      <c r="B324">
        <v>3330</v>
      </c>
      <c r="C324" t="s">
        <v>123</v>
      </c>
      <c r="D324" t="s">
        <v>16</v>
      </c>
      <c r="E324" s="2">
        <v>45646</v>
      </c>
      <c r="F324" s="1">
        <v>0.41666666666666669</v>
      </c>
      <c r="G324" t="s">
        <v>41</v>
      </c>
      <c r="H324" t="s">
        <v>124</v>
      </c>
      <c r="I324" t="s">
        <v>43</v>
      </c>
      <c r="J324">
        <v>3</v>
      </c>
      <c r="K324" t="s">
        <v>44</v>
      </c>
      <c r="L324">
        <v>223905</v>
      </c>
      <c r="M324" t="s">
        <v>21</v>
      </c>
      <c r="N324" t="s">
        <v>574</v>
      </c>
      <c r="O324" s="3">
        <v>6247292</v>
      </c>
      <c r="P324" s="3">
        <v>6247292350</v>
      </c>
      <c r="Q324" t="s">
        <v>572</v>
      </c>
      <c r="R324">
        <v>3</v>
      </c>
      <c r="S324">
        <f>COUNTIF(Tabela2[Guia],Tabela15[[#This Row],[Guia_Cod]])</f>
        <v>1</v>
      </c>
    </row>
    <row r="325" spans="1:19" x14ac:dyDescent="0.25">
      <c r="A325" t="s">
        <v>253</v>
      </c>
      <c r="B325">
        <v>3921</v>
      </c>
      <c r="C325" t="s">
        <v>254</v>
      </c>
      <c r="D325" t="s">
        <v>16</v>
      </c>
      <c r="E325" s="2">
        <v>45646</v>
      </c>
      <c r="F325" s="1">
        <v>0.58333333333333337</v>
      </c>
      <c r="G325" t="s">
        <v>25</v>
      </c>
      <c r="H325" t="s">
        <v>255</v>
      </c>
      <c r="I325" t="s">
        <v>27</v>
      </c>
      <c r="J325">
        <v>3</v>
      </c>
      <c r="K325" t="s">
        <v>73</v>
      </c>
      <c r="L325">
        <v>223810</v>
      </c>
      <c r="M325" t="s">
        <v>21</v>
      </c>
      <c r="N325" t="s">
        <v>574</v>
      </c>
      <c r="O325" s="3">
        <v>6247370</v>
      </c>
      <c r="P325" s="3">
        <v>6247370394</v>
      </c>
      <c r="Q325" t="s">
        <v>572</v>
      </c>
      <c r="R325">
        <v>3</v>
      </c>
      <c r="S325">
        <f>COUNTIF(Tabela2[Guia],Tabela15[[#This Row],[Guia_Cod]])</f>
        <v>1</v>
      </c>
    </row>
    <row r="326" spans="1:19" x14ac:dyDescent="0.25">
      <c r="A326" t="s">
        <v>253</v>
      </c>
      <c r="B326">
        <v>3921</v>
      </c>
      <c r="C326" t="s">
        <v>254</v>
      </c>
      <c r="D326" t="s">
        <v>16</v>
      </c>
      <c r="E326" s="2">
        <v>45646</v>
      </c>
      <c r="F326" s="1">
        <v>0.625</v>
      </c>
      <c r="G326" t="s">
        <v>17</v>
      </c>
      <c r="H326" t="s">
        <v>255</v>
      </c>
      <c r="I326" t="s">
        <v>19</v>
      </c>
      <c r="J326">
        <v>3</v>
      </c>
      <c r="K326" t="s">
        <v>32</v>
      </c>
      <c r="L326">
        <v>251510</v>
      </c>
      <c r="M326" t="s">
        <v>21</v>
      </c>
      <c r="N326" t="s">
        <v>574</v>
      </c>
      <c r="O326" s="3">
        <v>6247479</v>
      </c>
      <c r="P326" s="3">
        <v>6247479386</v>
      </c>
      <c r="Q326" t="s">
        <v>572</v>
      </c>
      <c r="R326">
        <v>3</v>
      </c>
      <c r="S326">
        <f>COUNTIF(Tabela2[Guia],Tabela15[[#This Row],[Guia_Cod]])</f>
        <v>1</v>
      </c>
    </row>
    <row r="327" spans="1:19" x14ac:dyDescent="0.25">
      <c r="A327" t="s">
        <v>256</v>
      </c>
      <c r="B327">
        <v>3569</v>
      </c>
      <c r="C327" t="s">
        <v>257</v>
      </c>
      <c r="D327" t="s">
        <v>16</v>
      </c>
      <c r="E327" s="2">
        <v>45643</v>
      </c>
      <c r="F327" s="1">
        <v>0.625</v>
      </c>
      <c r="G327" t="s">
        <v>17</v>
      </c>
      <c r="H327" t="s">
        <v>258</v>
      </c>
      <c r="I327" t="s">
        <v>19</v>
      </c>
      <c r="J327">
        <v>3</v>
      </c>
      <c r="K327" t="s">
        <v>148</v>
      </c>
      <c r="L327">
        <v>251510</v>
      </c>
      <c r="M327" t="s">
        <v>21</v>
      </c>
      <c r="N327" t="s">
        <v>574</v>
      </c>
      <c r="O327" s="3">
        <v>6247573</v>
      </c>
      <c r="P327" s="3">
        <v>6247573388</v>
      </c>
      <c r="Q327" t="s">
        <v>572</v>
      </c>
      <c r="R327">
        <v>3</v>
      </c>
      <c r="S327">
        <f>COUNTIF(Tabela2[Guia],Tabela15[[#This Row],[Guia_Cod]])</f>
        <v>1</v>
      </c>
    </row>
    <row r="328" spans="1:19" x14ac:dyDescent="0.25">
      <c r="A328" t="s">
        <v>259</v>
      </c>
      <c r="B328">
        <v>3931</v>
      </c>
      <c r="C328" t="s">
        <v>260</v>
      </c>
      <c r="D328" t="s">
        <v>16</v>
      </c>
      <c r="E328" s="2">
        <v>45644</v>
      </c>
      <c r="F328" s="1">
        <v>0.54166666666666663</v>
      </c>
      <c r="G328" t="s">
        <v>25</v>
      </c>
      <c r="H328" t="s">
        <v>261</v>
      </c>
      <c r="I328" t="s">
        <v>27</v>
      </c>
      <c r="J328">
        <v>3</v>
      </c>
      <c r="K328" t="s">
        <v>210</v>
      </c>
      <c r="L328">
        <v>223810</v>
      </c>
      <c r="M328" t="s">
        <v>21</v>
      </c>
      <c r="N328" t="s">
        <v>574</v>
      </c>
      <c r="O328" s="3">
        <v>6247653</v>
      </c>
      <c r="P328" s="3">
        <v>6247653313</v>
      </c>
      <c r="Q328" t="s">
        <v>572</v>
      </c>
      <c r="R328">
        <v>3</v>
      </c>
      <c r="S328">
        <f>COUNTIF(Tabela2[Guia],Tabela15[[#This Row],[Guia_Cod]])</f>
        <v>1</v>
      </c>
    </row>
    <row r="329" spans="1:19" x14ac:dyDescent="0.25">
      <c r="A329" t="s">
        <v>259</v>
      </c>
      <c r="B329">
        <v>3931</v>
      </c>
      <c r="C329" t="s">
        <v>260</v>
      </c>
      <c r="D329" t="s">
        <v>16</v>
      </c>
      <c r="E329" s="2">
        <v>45644</v>
      </c>
      <c r="F329" s="1">
        <v>0.58333333333333337</v>
      </c>
      <c r="G329" t="s">
        <v>17</v>
      </c>
      <c r="H329" t="s">
        <v>261</v>
      </c>
      <c r="I329" t="s">
        <v>19</v>
      </c>
      <c r="J329">
        <v>6</v>
      </c>
      <c r="K329" t="s">
        <v>32</v>
      </c>
      <c r="L329">
        <v>251510</v>
      </c>
      <c r="M329" t="s">
        <v>21</v>
      </c>
      <c r="N329" t="s">
        <v>574</v>
      </c>
      <c r="O329" s="3">
        <v>6247701</v>
      </c>
      <c r="P329" s="3">
        <v>6247701107</v>
      </c>
      <c r="Q329" t="s">
        <v>572</v>
      </c>
      <c r="R329">
        <v>6</v>
      </c>
      <c r="S329">
        <f>COUNTIF(Tabela2[Guia],Tabela15[[#This Row],[Guia_Cod]])</f>
        <v>1</v>
      </c>
    </row>
    <row r="330" spans="1:19" x14ac:dyDescent="0.25">
      <c r="A330" t="s">
        <v>125</v>
      </c>
      <c r="B330">
        <v>3431</v>
      </c>
      <c r="C330" t="s">
        <v>126</v>
      </c>
      <c r="D330" t="s">
        <v>16</v>
      </c>
      <c r="E330" s="2">
        <v>45643</v>
      </c>
      <c r="F330" s="1">
        <v>0.29166666666666669</v>
      </c>
      <c r="G330" t="s">
        <v>25</v>
      </c>
      <c r="H330" t="s">
        <v>127</v>
      </c>
      <c r="I330" t="s">
        <v>27</v>
      </c>
      <c r="J330">
        <v>6</v>
      </c>
      <c r="K330" t="s">
        <v>28</v>
      </c>
      <c r="L330">
        <v>223810</v>
      </c>
      <c r="M330" t="s">
        <v>21</v>
      </c>
      <c r="N330" t="s">
        <v>574</v>
      </c>
      <c r="O330" s="3">
        <v>6247775</v>
      </c>
      <c r="P330" s="3">
        <v>6247775146</v>
      </c>
      <c r="Q330" t="s">
        <v>572</v>
      </c>
      <c r="R330">
        <v>6</v>
      </c>
      <c r="S330">
        <f>COUNTIF(Tabela2[Guia],Tabela15[[#This Row],[Guia_Cod]])</f>
        <v>1</v>
      </c>
    </row>
    <row r="331" spans="1:19" x14ac:dyDescent="0.25">
      <c r="A331" t="s">
        <v>125</v>
      </c>
      <c r="B331">
        <v>3431</v>
      </c>
      <c r="C331" t="s">
        <v>126</v>
      </c>
      <c r="D331" t="s">
        <v>16</v>
      </c>
      <c r="E331" s="2">
        <v>45643</v>
      </c>
      <c r="F331" s="1">
        <v>0.33333333333333331</v>
      </c>
      <c r="G331" t="s">
        <v>17</v>
      </c>
      <c r="H331" t="s">
        <v>127</v>
      </c>
      <c r="I331" t="s">
        <v>19</v>
      </c>
      <c r="J331">
        <v>6</v>
      </c>
      <c r="K331" t="s">
        <v>57</v>
      </c>
      <c r="L331">
        <v>251510</v>
      </c>
      <c r="M331" t="s">
        <v>21</v>
      </c>
      <c r="N331" t="s">
        <v>574</v>
      </c>
      <c r="O331" s="3">
        <v>6247822</v>
      </c>
      <c r="P331" s="3">
        <v>6247822123</v>
      </c>
      <c r="Q331" t="s">
        <v>572</v>
      </c>
      <c r="R331">
        <v>6</v>
      </c>
      <c r="S331">
        <f>COUNTIF(Tabela2[Guia],Tabela15[[#This Row],[Guia_Cod]])</f>
        <v>1</v>
      </c>
    </row>
    <row r="332" spans="1:19" x14ac:dyDescent="0.25">
      <c r="A332" t="s">
        <v>125</v>
      </c>
      <c r="B332">
        <v>3431</v>
      </c>
      <c r="C332" t="s">
        <v>126</v>
      </c>
      <c r="D332" t="s">
        <v>16</v>
      </c>
      <c r="E332" s="2">
        <v>45646</v>
      </c>
      <c r="F332" s="1">
        <v>0.45833333333333331</v>
      </c>
      <c r="G332" t="s">
        <v>41</v>
      </c>
      <c r="H332" t="s">
        <v>127</v>
      </c>
      <c r="I332" t="s">
        <v>43</v>
      </c>
      <c r="J332">
        <v>3</v>
      </c>
      <c r="K332" t="s">
        <v>58</v>
      </c>
      <c r="L332">
        <v>223905</v>
      </c>
      <c r="M332" t="s">
        <v>21</v>
      </c>
      <c r="N332" t="s">
        <v>574</v>
      </c>
      <c r="O332" s="3">
        <v>6247886</v>
      </c>
      <c r="P332" s="3">
        <v>6247886396</v>
      </c>
      <c r="Q332" t="s">
        <v>572</v>
      </c>
      <c r="R332">
        <v>3</v>
      </c>
      <c r="S332">
        <f>COUNTIF(Tabela2[Guia],Tabela15[[#This Row],[Guia_Cod]])</f>
        <v>1</v>
      </c>
    </row>
    <row r="333" spans="1:19" x14ac:dyDescent="0.25">
      <c r="A333" t="s">
        <v>131</v>
      </c>
      <c r="B333">
        <v>4069</v>
      </c>
      <c r="C333" t="s">
        <v>132</v>
      </c>
      <c r="D333" t="s">
        <v>16</v>
      </c>
      <c r="E333" s="2">
        <v>45645</v>
      </c>
      <c r="F333" s="1">
        <v>0.29166666666666669</v>
      </c>
      <c r="G333" t="s">
        <v>17</v>
      </c>
      <c r="H333" t="s">
        <v>133</v>
      </c>
      <c r="I333" t="s">
        <v>19</v>
      </c>
      <c r="J333">
        <v>6</v>
      </c>
      <c r="K333" t="s">
        <v>134</v>
      </c>
      <c r="L333">
        <v>251510</v>
      </c>
      <c r="M333" t="s">
        <v>135</v>
      </c>
      <c r="N333" t="s">
        <v>574</v>
      </c>
      <c r="O333" s="3">
        <v>6248038</v>
      </c>
      <c r="P333" s="3">
        <v>6248038155</v>
      </c>
      <c r="Q333" t="s">
        <v>572</v>
      </c>
      <c r="R333">
        <v>6</v>
      </c>
      <c r="S333">
        <f>COUNTIF(Tabela2[Guia],Tabela15[[#This Row],[Guia_Cod]])</f>
        <v>1</v>
      </c>
    </row>
    <row r="334" spans="1:19" x14ac:dyDescent="0.25">
      <c r="A334" t="s">
        <v>262</v>
      </c>
      <c r="B334">
        <v>3613</v>
      </c>
      <c r="C334" t="s">
        <v>263</v>
      </c>
      <c r="D334" t="s">
        <v>16</v>
      </c>
      <c r="E334" s="2">
        <v>45643</v>
      </c>
      <c r="F334" s="1">
        <v>0.58333333333333337</v>
      </c>
      <c r="G334" t="s">
        <v>25</v>
      </c>
      <c r="H334" t="s">
        <v>264</v>
      </c>
      <c r="I334" t="s">
        <v>27</v>
      </c>
      <c r="J334">
        <v>3</v>
      </c>
      <c r="K334" t="s">
        <v>62</v>
      </c>
      <c r="L334">
        <v>223810</v>
      </c>
      <c r="M334" t="s">
        <v>21</v>
      </c>
      <c r="N334" t="s">
        <v>574</v>
      </c>
      <c r="O334" s="3">
        <v>6248203</v>
      </c>
      <c r="P334" s="3">
        <v>6248203318</v>
      </c>
      <c r="Q334" t="s">
        <v>572</v>
      </c>
      <c r="R334">
        <v>3</v>
      </c>
      <c r="S334">
        <f>COUNTIF(Tabela2[Guia],Tabela15[[#This Row],[Guia_Cod]])</f>
        <v>1</v>
      </c>
    </row>
    <row r="335" spans="1:19" x14ac:dyDescent="0.25">
      <c r="A335" t="s">
        <v>262</v>
      </c>
      <c r="B335">
        <v>3613</v>
      </c>
      <c r="C335" t="s">
        <v>263</v>
      </c>
      <c r="D335" t="s">
        <v>16</v>
      </c>
      <c r="E335" s="2">
        <v>45642</v>
      </c>
      <c r="F335" s="1">
        <v>0.54166666666666663</v>
      </c>
      <c r="G335" t="s">
        <v>17</v>
      </c>
      <c r="H335" t="s">
        <v>264</v>
      </c>
      <c r="I335" t="s">
        <v>19</v>
      </c>
      <c r="J335">
        <v>3</v>
      </c>
      <c r="K335" t="s">
        <v>53</v>
      </c>
      <c r="L335">
        <v>251510</v>
      </c>
      <c r="M335" t="s">
        <v>21</v>
      </c>
      <c r="N335" t="s">
        <v>574</v>
      </c>
      <c r="O335" s="3">
        <v>6248270</v>
      </c>
      <c r="P335" s="3">
        <v>6248270308</v>
      </c>
      <c r="Q335" t="s">
        <v>572</v>
      </c>
      <c r="R335">
        <v>3</v>
      </c>
      <c r="S335">
        <f>COUNTIF(Tabela2[Guia],Tabela15[[#This Row],[Guia_Cod]])</f>
        <v>1</v>
      </c>
    </row>
    <row r="336" spans="1:19" x14ac:dyDescent="0.25">
      <c r="A336" t="s">
        <v>265</v>
      </c>
      <c r="B336">
        <v>3800</v>
      </c>
      <c r="C336" t="s">
        <v>266</v>
      </c>
      <c r="D336" t="s">
        <v>16</v>
      </c>
      <c r="E336" s="2">
        <v>45642</v>
      </c>
      <c r="F336" s="1">
        <v>0.54166666666666663</v>
      </c>
      <c r="G336" t="s">
        <v>17</v>
      </c>
      <c r="H336" t="s">
        <v>267</v>
      </c>
      <c r="I336" t="s">
        <v>19</v>
      </c>
      <c r="J336">
        <v>6</v>
      </c>
      <c r="K336" t="s">
        <v>78</v>
      </c>
      <c r="L336">
        <v>251510</v>
      </c>
      <c r="M336" t="s">
        <v>21</v>
      </c>
      <c r="N336" t="s">
        <v>574</v>
      </c>
      <c r="O336" s="3">
        <v>6248365</v>
      </c>
      <c r="P336" s="3">
        <v>6248365198</v>
      </c>
      <c r="Q336" t="s">
        <v>572</v>
      </c>
      <c r="R336">
        <v>6</v>
      </c>
      <c r="S336">
        <f>COUNTIF(Tabela2[Guia],Tabela15[[#This Row],[Guia_Cod]])</f>
        <v>1</v>
      </c>
    </row>
    <row r="337" spans="1:19" x14ac:dyDescent="0.25">
      <c r="A337" t="s">
        <v>268</v>
      </c>
      <c r="B337">
        <v>3574</v>
      </c>
      <c r="C337" t="s">
        <v>269</v>
      </c>
      <c r="D337" t="s">
        <v>16</v>
      </c>
      <c r="E337" s="2">
        <v>45643</v>
      </c>
      <c r="F337" s="1">
        <v>0.41666666666666669</v>
      </c>
      <c r="G337" t="s">
        <v>25</v>
      </c>
      <c r="H337" t="s">
        <v>270</v>
      </c>
      <c r="I337" t="s">
        <v>27</v>
      </c>
      <c r="J337">
        <v>6</v>
      </c>
      <c r="K337" t="s">
        <v>28</v>
      </c>
      <c r="L337">
        <v>223810</v>
      </c>
      <c r="M337" t="s">
        <v>21</v>
      </c>
      <c r="N337" t="s">
        <v>574</v>
      </c>
      <c r="O337" s="3">
        <v>6248475</v>
      </c>
      <c r="P337" s="3">
        <v>6248475174</v>
      </c>
      <c r="Q337" t="s">
        <v>572</v>
      </c>
      <c r="R337">
        <v>6</v>
      </c>
      <c r="S337">
        <f>COUNTIF(Tabela2[Guia],Tabela15[[#This Row],[Guia_Cod]])</f>
        <v>1</v>
      </c>
    </row>
    <row r="338" spans="1:19" x14ac:dyDescent="0.25">
      <c r="A338" t="s">
        <v>268</v>
      </c>
      <c r="B338">
        <v>3574</v>
      </c>
      <c r="C338" t="s">
        <v>269</v>
      </c>
      <c r="D338" t="s">
        <v>16</v>
      </c>
      <c r="E338" s="2">
        <v>45643</v>
      </c>
      <c r="F338" s="1">
        <v>0.375</v>
      </c>
      <c r="G338" t="s">
        <v>17</v>
      </c>
      <c r="H338" t="s">
        <v>270</v>
      </c>
      <c r="I338" t="s">
        <v>19</v>
      </c>
      <c r="J338">
        <v>3</v>
      </c>
      <c r="K338" t="s">
        <v>49</v>
      </c>
      <c r="L338">
        <v>251510</v>
      </c>
      <c r="M338" t="s">
        <v>21</v>
      </c>
      <c r="N338" t="s">
        <v>574</v>
      </c>
      <c r="O338" s="5">
        <v>6248537</v>
      </c>
      <c r="P338" s="3"/>
      <c r="Q338" t="s">
        <v>573</v>
      </c>
      <c r="R338">
        <v>3</v>
      </c>
      <c r="S338">
        <f>COUNTIF(Tabela2[Guia],Tabela15[[#This Row],[Guia_Cod]])</f>
        <v>0</v>
      </c>
    </row>
    <row r="339" spans="1:19" x14ac:dyDescent="0.25">
      <c r="A339" t="s">
        <v>271</v>
      </c>
      <c r="B339">
        <v>3642</v>
      </c>
      <c r="C339" t="s">
        <v>272</v>
      </c>
      <c r="D339" t="s">
        <v>16</v>
      </c>
      <c r="E339" s="2">
        <v>45643</v>
      </c>
      <c r="F339" s="1">
        <v>0.58333333333333337</v>
      </c>
      <c r="G339" t="s">
        <v>17</v>
      </c>
      <c r="H339" t="s">
        <v>273</v>
      </c>
      <c r="I339" t="s">
        <v>19</v>
      </c>
      <c r="J339">
        <v>6</v>
      </c>
      <c r="K339" t="s">
        <v>57</v>
      </c>
      <c r="L339">
        <v>251510</v>
      </c>
      <c r="M339" t="s">
        <v>21</v>
      </c>
      <c r="N339" t="s">
        <v>574</v>
      </c>
      <c r="O339" s="3">
        <v>6248610</v>
      </c>
      <c r="P339" s="3">
        <v>6248610173</v>
      </c>
      <c r="Q339" t="s">
        <v>572</v>
      </c>
      <c r="R339">
        <v>6</v>
      </c>
      <c r="S339">
        <f>COUNTIF(Tabela2[Guia],Tabela15[[#This Row],[Guia_Cod]])</f>
        <v>1</v>
      </c>
    </row>
    <row r="340" spans="1:19" x14ac:dyDescent="0.25">
      <c r="A340" t="s">
        <v>136</v>
      </c>
      <c r="B340">
        <v>3553</v>
      </c>
      <c r="C340" t="s">
        <v>137</v>
      </c>
      <c r="D340" t="s">
        <v>16</v>
      </c>
      <c r="E340" s="2">
        <v>45645</v>
      </c>
      <c r="F340" s="1">
        <v>0.54166666666666663</v>
      </c>
      <c r="G340" t="s">
        <v>17</v>
      </c>
      <c r="H340" t="s">
        <v>138</v>
      </c>
      <c r="I340" t="s">
        <v>19</v>
      </c>
      <c r="J340">
        <v>6</v>
      </c>
      <c r="K340" t="s">
        <v>49</v>
      </c>
      <c r="L340">
        <v>251510</v>
      </c>
      <c r="M340" t="s">
        <v>21</v>
      </c>
      <c r="N340" t="s">
        <v>574</v>
      </c>
      <c r="O340" s="6">
        <v>6248681</v>
      </c>
      <c r="P340" s="3">
        <v>6248681135</v>
      </c>
      <c r="Q340" t="s">
        <v>572</v>
      </c>
      <c r="R340">
        <v>6</v>
      </c>
      <c r="S340">
        <f>COUNTIF(Tabela2[Guia],Tabela15[[#This Row],[Guia_Cod]])</f>
        <v>0</v>
      </c>
    </row>
    <row r="341" spans="1:19" x14ac:dyDescent="0.25">
      <c r="A341" t="s">
        <v>274</v>
      </c>
      <c r="B341">
        <v>3502</v>
      </c>
      <c r="C341" t="s">
        <v>275</v>
      </c>
      <c r="D341" t="s">
        <v>16</v>
      </c>
      <c r="E341" s="2">
        <v>45644</v>
      </c>
      <c r="F341" s="1">
        <v>0.375</v>
      </c>
      <c r="G341" t="s">
        <v>25</v>
      </c>
      <c r="H341" t="s">
        <v>276</v>
      </c>
      <c r="I341" t="s">
        <v>27</v>
      </c>
      <c r="J341">
        <v>3</v>
      </c>
      <c r="K341" t="s">
        <v>28</v>
      </c>
      <c r="L341">
        <v>223810</v>
      </c>
      <c r="M341" t="s">
        <v>21</v>
      </c>
      <c r="N341" t="s">
        <v>574</v>
      </c>
      <c r="O341" s="3">
        <v>6248745</v>
      </c>
      <c r="P341" s="3">
        <v>6248745396</v>
      </c>
      <c r="Q341" t="s">
        <v>572</v>
      </c>
      <c r="R341">
        <v>3</v>
      </c>
      <c r="S341">
        <f>COUNTIF(Tabela2[Guia],Tabela15[[#This Row],[Guia_Cod]])</f>
        <v>1</v>
      </c>
    </row>
    <row r="342" spans="1:19" x14ac:dyDescent="0.25">
      <c r="A342" t="s">
        <v>274</v>
      </c>
      <c r="B342">
        <v>3502</v>
      </c>
      <c r="C342" t="s">
        <v>275</v>
      </c>
      <c r="D342" t="s">
        <v>16</v>
      </c>
      <c r="E342" s="2">
        <v>45643</v>
      </c>
      <c r="F342" s="1">
        <v>0.58333333333333337</v>
      </c>
      <c r="G342" t="s">
        <v>17</v>
      </c>
      <c r="H342" t="s">
        <v>276</v>
      </c>
      <c r="I342" t="s">
        <v>19</v>
      </c>
      <c r="J342">
        <v>6</v>
      </c>
      <c r="K342" t="s">
        <v>148</v>
      </c>
      <c r="L342">
        <v>251510</v>
      </c>
      <c r="M342" t="s">
        <v>21</v>
      </c>
      <c r="N342" t="s">
        <v>574</v>
      </c>
      <c r="O342" s="3">
        <v>6248812</v>
      </c>
      <c r="P342" s="3">
        <v>6248812103</v>
      </c>
      <c r="Q342" t="s">
        <v>572</v>
      </c>
      <c r="R342">
        <v>6</v>
      </c>
      <c r="S342">
        <f>COUNTIF(Tabela2[Guia],Tabela15[[#This Row],[Guia_Cod]])</f>
        <v>1</v>
      </c>
    </row>
    <row r="343" spans="1:19" x14ac:dyDescent="0.25">
      <c r="A343" t="s">
        <v>139</v>
      </c>
      <c r="B343">
        <v>4068</v>
      </c>
      <c r="C343" t="s">
        <v>140</v>
      </c>
      <c r="D343" t="s">
        <v>16</v>
      </c>
      <c r="E343" s="2">
        <v>45645</v>
      </c>
      <c r="F343" s="1">
        <v>0.29166666666666669</v>
      </c>
      <c r="G343" t="s">
        <v>17</v>
      </c>
      <c r="H343" t="s">
        <v>141</v>
      </c>
      <c r="I343" t="s">
        <v>19</v>
      </c>
      <c r="J343">
        <v>3</v>
      </c>
      <c r="K343" t="s">
        <v>20</v>
      </c>
      <c r="L343">
        <v>251510</v>
      </c>
      <c r="M343" t="s">
        <v>135</v>
      </c>
      <c r="N343" t="s">
        <v>574</v>
      </c>
      <c r="O343" s="3">
        <v>6248851</v>
      </c>
      <c r="P343" s="3">
        <v>6248851337</v>
      </c>
      <c r="Q343" t="s">
        <v>572</v>
      </c>
      <c r="R343">
        <v>3</v>
      </c>
      <c r="S343">
        <f>COUNTIF(Tabela2[Guia],Tabela15[[#This Row],[Guia_Cod]])</f>
        <v>1</v>
      </c>
    </row>
    <row r="344" spans="1:19" x14ac:dyDescent="0.25">
      <c r="A344" t="s">
        <v>277</v>
      </c>
      <c r="B344">
        <v>3773</v>
      </c>
      <c r="C344" t="s">
        <v>278</v>
      </c>
      <c r="D344" t="s">
        <v>16</v>
      </c>
      <c r="E344" s="2">
        <v>45644</v>
      </c>
      <c r="F344" s="1">
        <v>0.70833333333333337</v>
      </c>
      <c r="G344" t="s">
        <v>17</v>
      </c>
      <c r="H344" t="s">
        <v>279</v>
      </c>
      <c r="I344" t="s">
        <v>19</v>
      </c>
      <c r="J344">
        <v>3</v>
      </c>
      <c r="K344" t="s">
        <v>280</v>
      </c>
      <c r="L344">
        <v>251510</v>
      </c>
      <c r="M344" t="s">
        <v>21</v>
      </c>
      <c r="N344" t="s">
        <v>574</v>
      </c>
      <c r="O344" s="3">
        <v>6248897</v>
      </c>
      <c r="P344" s="3">
        <v>6248897390</v>
      </c>
      <c r="Q344" t="s">
        <v>572</v>
      </c>
      <c r="R344">
        <v>3</v>
      </c>
      <c r="S344">
        <f>COUNTIF(Tabela2[Guia],Tabela15[[#This Row],[Guia_Cod]])</f>
        <v>1</v>
      </c>
    </row>
    <row r="345" spans="1:19" x14ac:dyDescent="0.25">
      <c r="A345" t="s">
        <v>281</v>
      </c>
      <c r="B345">
        <v>3372</v>
      </c>
      <c r="C345" t="s">
        <v>282</v>
      </c>
      <c r="D345" t="s">
        <v>16</v>
      </c>
      <c r="E345" s="2">
        <v>45643</v>
      </c>
      <c r="F345" s="1">
        <v>0.58333333333333337</v>
      </c>
      <c r="G345" t="s">
        <v>17</v>
      </c>
      <c r="H345" t="s">
        <v>283</v>
      </c>
      <c r="I345" t="s">
        <v>19</v>
      </c>
      <c r="J345">
        <v>12</v>
      </c>
      <c r="K345" t="s">
        <v>203</v>
      </c>
      <c r="L345">
        <v>251510</v>
      </c>
      <c r="M345" t="s">
        <v>21</v>
      </c>
      <c r="N345" t="s">
        <v>574</v>
      </c>
      <c r="O345" s="3">
        <v>6248977</v>
      </c>
      <c r="P345" s="3">
        <v>6248977106</v>
      </c>
      <c r="Q345" t="s">
        <v>572</v>
      </c>
      <c r="R345">
        <v>12</v>
      </c>
      <c r="S345">
        <f>COUNTIF(Tabela2[Guia],Tabela15[[#This Row],[Guia_Cod]])</f>
        <v>1</v>
      </c>
    </row>
    <row r="346" spans="1:19" x14ac:dyDescent="0.25">
      <c r="A346" t="s">
        <v>621</v>
      </c>
      <c r="B346">
        <v>4128</v>
      </c>
      <c r="C346" t="s">
        <v>622</v>
      </c>
      <c r="D346" t="s">
        <v>101</v>
      </c>
      <c r="E346" s="2">
        <v>45642</v>
      </c>
      <c r="F346" s="1">
        <v>0.58333333333333337</v>
      </c>
      <c r="G346" t="s">
        <v>102</v>
      </c>
      <c r="H346" t="s">
        <v>623</v>
      </c>
      <c r="I346" t="s">
        <v>586</v>
      </c>
      <c r="J346">
        <v>3</v>
      </c>
      <c r="K346" t="s">
        <v>98</v>
      </c>
      <c r="L346">
        <v>251510</v>
      </c>
      <c r="M346" t="s">
        <v>117</v>
      </c>
      <c r="N346" t="s">
        <v>574</v>
      </c>
      <c r="O346" s="3">
        <v>6249136</v>
      </c>
      <c r="P346" s="3">
        <v>6249136338</v>
      </c>
      <c r="Q346" t="s">
        <v>572</v>
      </c>
      <c r="R346">
        <v>3</v>
      </c>
      <c r="S346">
        <f>COUNTIF(Tabela2[Guia],Tabela15[[#This Row],[Guia_Cod]])</f>
        <v>1</v>
      </c>
    </row>
    <row r="347" spans="1:19" x14ac:dyDescent="0.25">
      <c r="A347" t="s">
        <v>624</v>
      </c>
      <c r="B347">
        <v>3955</v>
      </c>
      <c r="C347" t="s">
        <v>625</v>
      </c>
      <c r="D347" t="s">
        <v>101</v>
      </c>
      <c r="E347" s="2">
        <v>45642</v>
      </c>
      <c r="F347" s="1">
        <v>0.33333333333333331</v>
      </c>
      <c r="G347" t="s">
        <v>102</v>
      </c>
      <c r="H347" t="s">
        <v>626</v>
      </c>
      <c r="I347" t="s">
        <v>586</v>
      </c>
      <c r="J347">
        <v>3</v>
      </c>
      <c r="K347" t="s">
        <v>134</v>
      </c>
      <c r="L347">
        <v>251510</v>
      </c>
      <c r="M347" t="s">
        <v>627</v>
      </c>
      <c r="N347" t="s">
        <v>574</v>
      </c>
      <c r="O347" s="3">
        <v>6249191</v>
      </c>
      <c r="P347" s="3">
        <v>6249191320</v>
      </c>
      <c r="Q347" t="s">
        <v>572</v>
      </c>
      <c r="R347">
        <v>3</v>
      </c>
      <c r="S347">
        <f>COUNTIF(Tabela2[Guia],Tabela15[[#This Row],[Guia_Cod]])</f>
        <v>1</v>
      </c>
    </row>
    <row r="348" spans="1:19" x14ac:dyDescent="0.25">
      <c r="A348" t="s">
        <v>628</v>
      </c>
      <c r="B348">
        <v>4054</v>
      </c>
      <c r="C348" t="s">
        <v>629</v>
      </c>
      <c r="D348" t="s">
        <v>101</v>
      </c>
      <c r="E348" s="2">
        <v>45642</v>
      </c>
      <c r="F348" s="1">
        <v>0.58333333333333337</v>
      </c>
      <c r="G348" t="s">
        <v>102</v>
      </c>
      <c r="H348" t="s">
        <v>630</v>
      </c>
      <c r="I348" t="s">
        <v>586</v>
      </c>
      <c r="J348">
        <v>3</v>
      </c>
      <c r="K348" t="s">
        <v>49</v>
      </c>
      <c r="L348">
        <v>251510</v>
      </c>
      <c r="M348" t="s">
        <v>104</v>
      </c>
      <c r="N348" t="s">
        <v>574</v>
      </c>
      <c r="O348" s="3">
        <v>6249239</v>
      </c>
      <c r="P348" s="3">
        <v>6249239335</v>
      </c>
      <c r="Q348" t="s">
        <v>572</v>
      </c>
      <c r="R348">
        <v>3</v>
      </c>
      <c r="S348">
        <f>COUNTIF(Tabela2[Guia],Tabela15[[#This Row],[Guia_Cod]])</f>
        <v>1</v>
      </c>
    </row>
    <row r="349" spans="1:19" x14ac:dyDescent="0.25">
      <c r="A349" t="s">
        <v>631</v>
      </c>
      <c r="B349">
        <v>4123</v>
      </c>
      <c r="C349" t="s">
        <v>632</v>
      </c>
      <c r="D349" t="s">
        <v>101</v>
      </c>
      <c r="E349" s="2">
        <v>45644</v>
      </c>
      <c r="F349" s="1">
        <v>0.66666666666666663</v>
      </c>
      <c r="G349" t="s">
        <v>102</v>
      </c>
      <c r="H349" t="s">
        <v>633</v>
      </c>
      <c r="I349" t="s">
        <v>586</v>
      </c>
      <c r="J349">
        <v>6</v>
      </c>
      <c r="K349" t="s">
        <v>20</v>
      </c>
      <c r="L349">
        <v>251510</v>
      </c>
      <c r="M349" t="s">
        <v>117</v>
      </c>
      <c r="N349" t="s">
        <v>574</v>
      </c>
      <c r="O349" s="3">
        <v>6249293</v>
      </c>
      <c r="P349" s="3">
        <v>6249293340</v>
      </c>
      <c r="Q349" t="s">
        <v>572</v>
      </c>
      <c r="R349">
        <v>6</v>
      </c>
      <c r="S349">
        <f>COUNTIF(Tabela2[Guia],Tabela15[[#This Row],[Guia_Cod]])</f>
        <v>1</v>
      </c>
    </row>
    <row r="350" spans="1:19" x14ac:dyDescent="0.25">
      <c r="A350" t="s">
        <v>284</v>
      </c>
      <c r="B350">
        <v>3896</v>
      </c>
      <c r="C350" t="s">
        <v>285</v>
      </c>
      <c r="D350" t="s">
        <v>16</v>
      </c>
      <c r="E350" s="2">
        <v>45646</v>
      </c>
      <c r="F350" s="1">
        <v>0.45833333333333331</v>
      </c>
      <c r="G350" t="s">
        <v>17</v>
      </c>
      <c r="H350" t="s">
        <v>286</v>
      </c>
      <c r="I350" t="s">
        <v>19</v>
      </c>
      <c r="J350">
        <v>3</v>
      </c>
      <c r="K350" t="s">
        <v>287</v>
      </c>
      <c r="L350">
        <v>251510</v>
      </c>
      <c r="M350" t="s">
        <v>21</v>
      </c>
      <c r="N350" t="s">
        <v>574</v>
      </c>
      <c r="O350" s="3">
        <v>6249323</v>
      </c>
      <c r="P350" s="3">
        <v>6249323372</v>
      </c>
      <c r="Q350" t="s">
        <v>572</v>
      </c>
      <c r="R350">
        <v>3</v>
      </c>
      <c r="S350">
        <f>COUNTIF(Tabela2[Guia],Tabela15[[#This Row],[Guia_Cod]])</f>
        <v>1</v>
      </c>
    </row>
    <row r="351" spans="1:19" x14ac:dyDescent="0.25">
      <c r="A351" t="s">
        <v>284</v>
      </c>
      <c r="B351">
        <v>3896</v>
      </c>
      <c r="C351" t="s">
        <v>285</v>
      </c>
      <c r="D351" t="s">
        <v>16</v>
      </c>
      <c r="E351" s="2">
        <v>45643</v>
      </c>
      <c r="F351" s="1">
        <v>0.41666666666666669</v>
      </c>
      <c r="G351" t="s">
        <v>41</v>
      </c>
      <c r="H351" t="s">
        <v>286</v>
      </c>
      <c r="I351" t="s">
        <v>43</v>
      </c>
      <c r="J351">
        <v>6</v>
      </c>
      <c r="K351" t="s">
        <v>44</v>
      </c>
      <c r="L351">
        <v>223905</v>
      </c>
      <c r="M351" t="s">
        <v>21</v>
      </c>
      <c r="N351" t="s">
        <v>574</v>
      </c>
      <c r="O351" s="3">
        <v>6249369</v>
      </c>
      <c r="P351" s="3">
        <v>6249369175</v>
      </c>
      <c r="Q351" t="s">
        <v>572</v>
      </c>
      <c r="R351">
        <v>6</v>
      </c>
      <c r="S351">
        <f>COUNTIF(Tabela2[Guia],Tabela15[[#This Row],[Guia_Cod]])</f>
        <v>1</v>
      </c>
    </row>
    <row r="352" spans="1:19" x14ac:dyDescent="0.25">
      <c r="A352" t="s">
        <v>634</v>
      </c>
      <c r="B352">
        <v>4099</v>
      </c>
      <c r="C352" t="s">
        <v>635</v>
      </c>
      <c r="D352" t="s">
        <v>101</v>
      </c>
      <c r="E352" s="2">
        <v>45642</v>
      </c>
      <c r="F352" s="1">
        <v>0.41666666666666669</v>
      </c>
      <c r="G352" t="s">
        <v>102</v>
      </c>
      <c r="H352" t="s">
        <v>636</v>
      </c>
      <c r="I352" t="s">
        <v>586</v>
      </c>
      <c r="J352">
        <v>3</v>
      </c>
      <c r="K352" t="s">
        <v>32</v>
      </c>
      <c r="L352">
        <v>251510</v>
      </c>
      <c r="M352" t="s">
        <v>21</v>
      </c>
      <c r="N352" t="s">
        <v>574</v>
      </c>
      <c r="O352" s="6">
        <v>6306707</v>
      </c>
      <c r="P352" s="3">
        <v>6306707351</v>
      </c>
      <c r="Q352" t="s">
        <v>572</v>
      </c>
      <c r="R352">
        <v>3</v>
      </c>
      <c r="S352">
        <f>COUNTIF(Tabela2[Guia],Tabela15[[#This Row],[Guia_Cod]])</f>
        <v>0</v>
      </c>
    </row>
    <row r="353" spans="1:19" x14ac:dyDescent="0.25">
      <c r="A353" t="s">
        <v>637</v>
      </c>
      <c r="B353">
        <v>3972</v>
      </c>
      <c r="C353" t="s">
        <v>638</v>
      </c>
      <c r="D353" t="s">
        <v>101</v>
      </c>
      <c r="E353" s="2">
        <v>45642</v>
      </c>
      <c r="F353" s="1">
        <v>0.33333333333333331</v>
      </c>
      <c r="G353" t="s">
        <v>102</v>
      </c>
      <c r="H353" t="s">
        <v>639</v>
      </c>
      <c r="I353" t="s">
        <v>586</v>
      </c>
      <c r="J353">
        <v>1</v>
      </c>
      <c r="K353" t="s">
        <v>57</v>
      </c>
      <c r="L353">
        <v>251510</v>
      </c>
      <c r="M353" t="s">
        <v>104</v>
      </c>
      <c r="N353" t="s">
        <v>574</v>
      </c>
      <c r="O353" s="6">
        <v>6306872</v>
      </c>
      <c r="P353" s="3">
        <v>6306872359</v>
      </c>
      <c r="Q353" t="s">
        <v>572</v>
      </c>
      <c r="R353">
        <v>1</v>
      </c>
      <c r="S353">
        <f>COUNTIF(Tabela2[Guia],Tabela15[[#This Row],[Guia_Cod]])</f>
        <v>0</v>
      </c>
    </row>
    <row r="354" spans="1:19" x14ac:dyDescent="0.25">
      <c r="A354" t="s">
        <v>288</v>
      </c>
      <c r="B354">
        <v>3357</v>
      </c>
      <c r="C354" t="s">
        <v>289</v>
      </c>
      <c r="D354" t="s">
        <v>16</v>
      </c>
      <c r="E354" s="2">
        <v>45643</v>
      </c>
      <c r="F354" s="1">
        <v>0.33333333333333331</v>
      </c>
      <c r="G354" t="s">
        <v>25</v>
      </c>
      <c r="H354" t="s">
        <v>290</v>
      </c>
      <c r="I354" t="s">
        <v>27</v>
      </c>
      <c r="J354">
        <v>3</v>
      </c>
      <c r="K354" t="s">
        <v>291</v>
      </c>
      <c r="L354">
        <v>223810</v>
      </c>
      <c r="M354" t="s">
        <v>21</v>
      </c>
      <c r="N354" t="s">
        <v>574</v>
      </c>
      <c r="O354" s="6">
        <v>6307079</v>
      </c>
      <c r="P354" s="3">
        <v>6307079380</v>
      </c>
      <c r="Q354" t="s">
        <v>572</v>
      </c>
      <c r="R354">
        <v>3</v>
      </c>
      <c r="S354">
        <f>COUNTIF(Tabela2[Guia],Tabela15[[#This Row],[Guia_Cod]])</f>
        <v>0</v>
      </c>
    </row>
    <row r="355" spans="1:19" x14ac:dyDescent="0.25">
      <c r="A355" t="s">
        <v>288</v>
      </c>
      <c r="B355">
        <v>3357</v>
      </c>
      <c r="C355" t="s">
        <v>289</v>
      </c>
      <c r="D355" t="s">
        <v>16</v>
      </c>
      <c r="E355" s="2">
        <v>45643</v>
      </c>
      <c r="F355" s="1">
        <v>0.375</v>
      </c>
      <c r="G355" t="s">
        <v>17</v>
      </c>
      <c r="H355" t="s">
        <v>290</v>
      </c>
      <c r="I355" t="s">
        <v>19</v>
      </c>
      <c r="J355">
        <v>6</v>
      </c>
      <c r="K355" t="s">
        <v>49</v>
      </c>
      <c r="L355">
        <v>251510</v>
      </c>
      <c r="M355" t="s">
        <v>21</v>
      </c>
      <c r="N355" t="s">
        <v>574</v>
      </c>
      <c r="O355" s="6">
        <v>6307195</v>
      </c>
      <c r="P355" s="3">
        <v>6307195140</v>
      </c>
      <c r="Q355" t="s">
        <v>572</v>
      </c>
      <c r="R355">
        <v>6</v>
      </c>
      <c r="S355">
        <f>COUNTIF(Tabela2[Guia],Tabela15[[#This Row],[Guia_Cod]])</f>
        <v>0</v>
      </c>
    </row>
    <row r="356" spans="1:19" x14ac:dyDescent="0.25">
      <c r="A356" t="s">
        <v>288</v>
      </c>
      <c r="B356">
        <v>3357</v>
      </c>
      <c r="C356" t="s">
        <v>289</v>
      </c>
      <c r="D356" t="s">
        <v>16</v>
      </c>
      <c r="E356" s="2">
        <v>45644</v>
      </c>
      <c r="F356" s="1">
        <v>0.45833333333333331</v>
      </c>
      <c r="G356" t="s">
        <v>41</v>
      </c>
      <c r="H356" t="s">
        <v>290</v>
      </c>
      <c r="I356" t="s">
        <v>43</v>
      </c>
      <c r="J356">
        <v>3</v>
      </c>
      <c r="K356" t="s">
        <v>44</v>
      </c>
      <c r="L356">
        <v>223905</v>
      </c>
      <c r="M356" t="s">
        <v>21</v>
      </c>
      <c r="N356" t="s">
        <v>574</v>
      </c>
      <c r="O356" s="6">
        <v>6307414</v>
      </c>
      <c r="P356" s="3">
        <v>6307414370</v>
      </c>
      <c r="Q356" t="s">
        <v>572</v>
      </c>
      <c r="R356">
        <v>3</v>
      </c>
      <c r="S356">
        <f>COUNTIF(Tabela2[Guia],Tabela15[[#This Row],[Guia_Cod]])</f>
        <v>0</v>
      </c>
    </row>
    <row r="357" spans="1:19" x14ac:dyDescent="0.25">
      <c r="A357" t="s">
        <v>292</v>
      </c>
      <c r="B357">
        <v>3673</v>
      </c>
      <c r="C357" t="s">
        <v>293</v>
      </c>
      <c r="D357" t="s">
        <v>16</v>
      </c>
      <c r="E357" s="2">
        <v>45643</v>
      </c>
      <c r="F357" s="1">
        <v>0.29166666666666669</v>
      </c>
      <c r="G357" t="s">
        <v>25</v>
      </c>
      <c r="H357" t="s">
        <v>294</v>
      </c>
      <c r="I357" t="s">
        <v>27</v>
      </c>
      <c r="J357">
        <v>3</v>
      </c>
      <c r="K357" t="s">
        <v>62</v>
      </c>
      <c r="L357">
        <v>223810</v>
      </c>
      <c r="M357" t="s">
        <v>21</v>
      </c>
      <c r="N357" t="s">
        <v>574</v>
      </c>
      <c r="O357" s="6">
        <v>6307550</v>
      </c>
      <c r="P357" s="3">
        <v>6307550353</v>
      </c>
      <c r="Q357" t="s">
        <v>572</v>
      </c>
      <c r="R357">
        <v>3</v>
      </c>
      <c r="S357">
        <f>COUNTIF(Tabela2[Guia],Tabela15[[#This Row],[Guia_Cod]])</f>
        <v>0</v>
      </c>
    </row>
    <row r="358" spans="1:19" x14ac:dyDescent="0.25">
      <c r="A358" t="s">
        <v>292</v>
      </c>
      <c r="B358">
        <v>3673</v>
      </c>
      <c r="C358" t="s">
        <v>293</v>
      </c>
      <c r="D358" t="s">
        <v>16</v>
      </c>
      <c r="E358" s="2">
        <v>45643</v>
      </c>
      <c r="F358" s="1">
        <v>0.33333333333333331</v>
      </c>
      <c r="G358" t="s">
        <v>17</v>
      </c>
      <c r="H358" t="s">
        <v>294</v>
      </c>
      <c r="I358" t="s">
        <v>19</v>
      </c>
      <c r="J358">
        <v>6</v>
      </c>
      <c r="K358" t="s">
        <v>148</v>
      </c>
      <c r="L358">
        <v>251510</v>
      </c>
      <c r="M358" t="s">
        <v>21</v>
      </c>
      <c r="N358" t="s">
        <v>574</v>
      </c>
      <c r="O358" s="6">
        <v>6307683</v>
      </c>
      <c r="P358" s="3"/>
      <c r="Q358" t="s">
        <v>572</v>
      </c>
      <c r="R358">
        <v>6</v>
      </c>
      <c r="S358">
        <f>COUNTIF(Tabela2[Guia],Tabela15[[#This Row],[Guia_Cod]])</f>
        <v>0</v>
      </c>
    </row>
    <row r="359" spans="1:19" x14ac:dyDescent="0.25">
      <c r="A359" t="s">
        <v>295</v>
      </c>
      <c r="B359">
        <v>3456</v>
      </c>
      <c r="C359" t="s">
        <v>296</v>
      </c>
      <c r="D359" t="s">
        <v>16</v>
      </c>
      <c r="E359" s="2">
        <v>45644</v>
      </c>
      <c r="F359" s="1">
        <v>0.625</v>
      </c>
      <c r="G359" t="s">
        <v>17</v>
      </c>
      <c r="H359" t="s">
        <v>297</v>
      </c>
      <c r="I359" t="s">
        <v>19</v>
      </c>
      <c r="J359">
        <v>3</v>
      </c>
      <c r="K359" t="s">
        <v>148</v>
      </c>
      <c r="L359">
        <v>251510</v>
      </c>
      <c r="M359" t="s">
        <v>21</v>
      </c>
      <c r="N359" t="s">
        <v>574</v>
      </c>
      <c r="O359" s="6">
        <v>6307828</v>
      </c>
      <c r="P359" s="3"/>
      <c r="Q359" t="s">
        <v>677</v>
      </c>
      <c r="R359">
        <v>3</v>
      </c>
      <c r="S359">
        <f>COUNTIF(Tabela2[Guia],Tabela15[[#This Row],[Guia_Cod]])</f>
        <v>0</v>
      </c>
    </row>
    <row r="360" spans="1:19" x14ac:dyDescent="0.25">
      <c r="A360" t="s">
        <v>298</v>
      </c>
      <c r="B360">
        <v>3996</v>
      </c>
      <c r="C360" t="s">
        <v>299</v>
      </c>
      <c r="D360" t="s">
        <v>16</v>
      </c>
      <c r="E360" s="2">
        <v>45643</v>
      </c>
      <c r="F360" s="1">
        <v>0.70833333333333337</v>
      </c>
      <c r="G360" t="s">
        <v>25</v>
      </c>
      <c r="H360" t="s">
        <v>300</v>
      </c>
      <c r="I360" t="s">
        <v>27</v>
      </c>
      <c r="J360">
        <v>3</v>
      </c>
      <c r="K360" t="s">
        <v>73</v>
      </c>
      <c r="L360">
        <v>223810</v>
      </c>
      <c r="M360" t="s">
        <v>21</v>
      </c>
      <c r="N360" t="s">
        <v>574</v>
      </c>
      <c r="O360" s="6">
        <v>6307924</v>
      </c>
      <c r="P360" s="3">
        <v>6307924326</v>
      </c>
      <c r="Q360" t="s">
        <v>572</v>
      </c>
      <c r="R360">
        <v>3</v>
      </c>
      <c r="S360">
        <f>COUNTIF(Tabela2[Guia],Tabela15[[#This Row],[Guia_Cod]])</f>
        <v>0</v>
      </c>
    </row>
    <row r="361" spans="1:19" x14ac:dyDescent="0.25">
      <c r="A361" t="s">
        <v>298</v>
      </c>
      <c r="B361">
        <v>3996</v>
      </c>
      <c r="C361" t="s">
        <v>299</v>
      </c>
      <c r="D361" t="s">
        <v>16</v>
      </c>
      <c r="E361" s="2">
        <v>45642</v>
      </c>
      <c r="F361" s="1">
        <v>0.29166666666666669</v>
      </c>
      <c r="G361" t="s">
        <v>17</v>
      </c>
      <c r="H361" t="s">
        <v>300</v>
      </c>
      <c r="I361" t="s">
        <v>19</v>
      </c>
      <c r="J361">
        <v>3</v>
      </c>
      <c r="K361" t="s">
        <v>57</v>
      </c>
      <c r="L361">
        <v>251510</v>
      </c>
      <c r="M361" t="s">
        <v>21</v>
      </c>
      <c r="N361" t="s">
        <v>574</v>
      </c>
      <c r="O361" s="6">
        <v>6308048</v>
      </c>
      <c r="P361" s="3">
        <v>6308048397</v>
      </c>
      <c r="Q361" t="s">
        <v>572</v>
      </c>
      <c r="R361">
        <v>3</v>
      </c>
      <c r="S361">
        <f>COUNTIF(Tabela2[Guia],Tabela15[[#This Row],[Guia_Cod]])</f>
        <v>0</v>
      </c>
    </row>
    <row r="362" spans="1:19" x14ac:dyDescent="0.25">
      <c r="A362" t="s">
        <v>298</v>
      </c>
      <c r="B362">
        <v>3996</v>
      </c>
      <c r="C362" t="s">
        <v>299</v>
      </c>
      <c r="D362" t="s">
        <v>16</v>
      </c>
      <c r="E362" s="2">
        <v>45644</v>
      </c>
      <c r="F362" s="1">
        <v>0.33333333333333331</v>
      </c>
      <c r="G362" t="s">
        <v>41</v>
      </c>
      <c r="H362" t="s">
        <v>300</v>
      </c>
      <c r="I362" t="s">
        <v>43</v>
      </c>
      <c r="J362">
        <v>3</v>
      </c>
      <c r="K362" t="s">
        <v>44</v>
      </c>
      <c r="L362">
        <v>223905</v>
      </c>
      <c r="M362" t="s">
        <v>21</v>
      </c>
      <c r="N362" t="s">
        <v>574</v>
      </c>
      <c r="O362" s="6">
        <v>6308151</v>
      </c>
      <c r="P362" s="3">
        <v>6308151325</v>
      </c>
      <c r="Q362" t="s">
        <v>572</v>
      </c>
      <c r="R362">
        <v>3</v>
      </c>
      <c r="S362">
        <f>COUNTIF(Tabela2[Guia],Tabela15[[#This Row],[Guia_Cod]])</f>
        <v>0</v>
      </c>
    </row>
    <row r="363" spans="1:19" x14ac:dyDescent="0.25">
      <c r="A363" t="s">
        <v>640</v>
      </c>
      <c r="B363">
        <v>4055</v>
      </c>
      <c r="C363" t="s">
        <v>641</v>
      </c>
      <c r="D363" t="s">
        <v>101</v>
      </c>
      <c r="E363" s="2">
        <v>45644</v>
      </c>
      <c r="F363" s="1">
        <v>0.375</v>
      </c>
      <c r="G363" t="s">
        <v>102</v>
      </c>
      <c r="H363" t="s">
        <v>642</v>
      </c>
      <c r="I363" t="s">
        <v>586</v>
      </c>
      <c r="J363">
        <v>3</v>
      </c>
      <c r="K363" t="s">
        <v>88</v>
      </c>
      <c r="L363">
        <v>251510</v>
      </c>
      <c r="M363" t="s">
        <v>104</v>
      </c>
      <c r="N363" t="s">
        <v>574</v>
      </c>
      <c r="O363" s="6">
        <v>6308295</v>
      </c>
      <c r="P363" s="3">
        <v>6308295330</v>
      </c>
      <c r="Q363" t="s">
        <v>572</v>
      </c>
      <c r="R363">
        <v>3</v>
      </c>
      <c r="S363">
        <f>COUNTIF(Tabela2[Guia],Tabela15[[#This Row],[Guia_Cod]])</f>
        <v>0</v>
      </c>
    </row>
    <row r="364" spans="1:19" x14ac:dyDescent="0.25">
      <c r="A364" t="s">
        <v>643</v>
      </c>
      <c r="B364">
        <v>3986</v>
      </c>
      <c r="C364" t="s">
        <v>644</v>
      </c>
      <c r="D364" t="s">
        <v>101</v>
      </c>
      <c r="E364" s="2">
        <v>45644</v>
      </c>
      <c r="F364" s="1">
        <v>0.625</v>
      </c>
      <c r="G364" t="s">
        <v>102</v>
      </c>
      <c r="H364" t="s">
        <v>645</v>
      </c>
      <c r="I364" t="s">
        <v>586</v>
      </c>
      <c r="J364">
        <v>3</v>
      </c>
      <c r="K364" t="s">
        <v>88</v>
      </c>
      <c r="L364">
        <v>251510</v>
      </c>
      <c r="M364" t="s">
        <v>104</v>
      </c>
      <c r="N364" t="s">
        <v>574</v>
      </c>
      <c r="O364" s="6">
        <v>6309134</v>
      </c>
      <c r="P364" s="3">
        <v>6309134341</v>
      </c>
      <c r="Q364" t="s">
        <v>572</v>
      </c>
      <c r="R364">
        <v>3</v>
      </c>
      <c r="S364">
        <f>COUNTIF(Tabela2[Guia],Tabela15[[#This Row],[Guia_Cod]])</f>
        <v>0</v>
      </c>
    </row>
    <row r="365" spans="1:19" x14ac:dyDescent="0.25">
      <c r="A365" t="s">
        <v>145</v>
      </c>
      <c r="B365">
        <v>3598</v>
      </c>
      <c r="C365" t="s">
        <v>146</v>
      </c>
      <c r="D365" t="s">
        <v>16</v>
      </c>
      <c r="E365" s="2">
        <v>45644</v>
      </c>
      <c r="F365" s="1">
        <v>0.29166666666666669</v>
      </c>
      <c r="G365" t="s">
        <v>25</v>
      </c>
      <c r="H365" t="s">
        <v>147</v>
      </c>
      <c r="I365" t="s">
        <v>27</v>
      </c>
      <c r="J365">
        <v>3</v>
      </c>
      <c r="K365" t="s">
        <v>28</v>
      </c>
      <c r="L365">
        <v>223810</v>
      </c>
      <c r="M365" t="s">
        <v>21</v>
      </c>
      <c r="N365" t="s">
        <v>574</v>
      </c>
      <c r="O365" s="6">
        <v>6309403</v>
      </c>
      <c r="P365" s="3">
        <v>6309403359</v>
      </c>
      <c r="Q365" t="s">
        <v>572</v>
      </c>
      <c r="R365">
        <v>3</v>
      </c>
      <c r="S365">
        <f>COUNTIF(Tabela2[Guia],Tabela15[[#This Row],[Guia_Cod]])</f>
        <v>0</v>
      </c>
    </row>
    <row r="366" spans="1:19" x14ac:dyDescent="0.25">
      <c r="A366" t="s">
        <v>145</v>
      </c>
      <c r="B366">
        <v>3598</v>
      </c>
      <c r="C366" t="s">
        <v>146</v>
      </c>
      <c r="D366" t="s">
        <v>16</v>
      </c>
      <c r="E366" s="2">
        <v>45642</v>
      </c>
      <c r="F366" s="1">
        <v>0.33333333333333331</v>
      </c>
      <c r="G366" t="s">
        <v>17</v>
      </c>
      <c r="H366" t="s">
        <v>147</v>
      </c>
      <c r="I366" t="s">
        <v>19</v>
      </c>
      <c r="J366">
        <v>12</v>
      </c>
      <c r="K366" t="s">
        <v>148</v>
      </c>
      <c r="L366">
        <v>251510</v>
      </c>
      <c r="M366" t="s">
        <v>21</v>
      </c>
      <c r="N366" t="s">
        <v>574</v>
      </c>
      <c r="O366" s="6">
        <v>6309714</v>
      </c>
      <c r="P366" s="3">
        <v>6309714113</v>
      </c>
      <c r="Q366" t="s">
        <v>572</v>
      </c>
      <c r="R366">
        <v>12</v>
      </c>
      <c r="S366">
        <f>COUNTIF(Tabela2[Guia],Tabela15[[#This Row],[Guia_Cod]])</f>
        <v>0</v>
      </c>
    </row>
    <row r="367" spans="1:19" x14ac:dyDescent="0.25">
      <c r="A367" t="s">
        <v>145</v>
      </c>
      <c r="B367">
        <v>3598</v>
      </c>
      <c r="C367" t="s">
        <v>146</v>
      </c>
      <c r="D367" t="s">
        <v>16</v>
      </c>
      <c r="E367" s="2">
        <v>45646</v>
      </c>
      <c r="F367" s="1">
        <v>0.375</v>
      </c>
      <c r="G367" t="s">
        <v>41</v>
      </c>
      <c r="H367" t="s">
        <v>147</v>
      </c>
      <c r="I367" t="s">
        <v>43</v>
      </c>
      <c r="J367">
        <v>3</v>
      </c>
      <c r="K367" t="s">
        <v>58</v>
      </c>
      <c r="L367">
        <v>223905</v>
      </c>
      <c r="M367" t="s">
        <v>21</v>
      </c>
      <c r="N367" t="s">
        <v>574</v>
      </c>
      <c r="O367" s="6">
        <v>6309991</v>
      </c>
      <c r="P367" s="3">
        <v>6309991356</v>
      </c>
      <c r="Q367" t="s">
        <v>572</v>
      </c>
      <c r="R367">
        <v>3</v>
      </c>
      <c r="S367">
        <f>COUNTIF(Tabela2[Guia],Tabela15[[#This Row],[Guia_Cod]])</f>
        <v>0</v>
      </c>
    </row>
    <row r="368" spans="1:19" x14ac:dyDescent="0.25">
      <c r="A368" t="s">
        <v>149</v>
      </c>
      <c r="B368">
        <v>3712</v>
      </c>
      <c r="C368" t="s">
        <v>150</v>
      </c>
      <c r="D368" t="s">
        <v>16</v>
      </c>
      <c r="E368" s="2">
        <v>45645</v>
      </c>
      <c r="F368" s="1">
        <v>0.66666666666666663</v>
      </c>
      <c r="G368" t="s">
        <v>25</v>
      </c>
      <c r="H368" t="s">
        <v>151</v>
      </c>
      <c r="I368" t="s">
        <v>27</v>
      </c>
      <c r="J368">
        <v>3</v>
      </c>
      <c r="K368" t="s">
        <v>73</v>
      </c>
      <c r="L368">
        <v>223810</v>
      </c>
      <c r="M368" t="s">
        <v>21</v>
      </c>
      <c r="N368" t="s">
        <v>574</v>
      </c>
      <c r="O368" s="6">
        <v>6310126</v>
      </c>
      <c r="P368" s="3">
        <v>6310126352</v>
      </c>
      <c r="Q368" t="s">
        <v>572</v>
      </c>
      <c r="R368">
        <v>3</v>
      </c>
      <c r="S368">
        <f>COUNTIF(Tabela2[Guia],Tabela15[[#This Row],[Guia_Cod]])</f>
        <v>0</v>
      </c>
    </row>
    <row r="369" spans="1:19" x14ac:dyDescent="0.25">
      <c r="A369" t="s">
        <v>149</v>
      </c>
      <c r="B369">
        <v>3712</v>
      </c>
      <c r="C369" t="s">
        <v>150</v>
      </c>
      <c r="D369" t="s">
        <v>16</v>
      </c>
      <c r="E369" s="2">
        <v>45646</v>
      </c>
      <c r="F369" s="1">
        <v>0.58333333333333337</v>
      </c>
      <c r="G369" t="s">
        <v>17</v>
      </c>
      <c r="H369" t="s">
        <v>151</v>
      </c>
      <c r="I369" t="s">
        <v>19</v>
      </c>
      <c r="J369">
        <v>6</v>
      </c>
      <c r="K369" t="s">
        <v>57</v>
      </c>
      <c r="L369">
        <v>251510</v>
      </c>
      <c r="M369" t="s">
        <v>21</v>
      </c>
      <c r="N369" t="s">
        <v>574</v>
      </c>
      <c r="O369" s="6">
        <v>6310299</v>
      </c>
      <c r="P369" s="3">
        <v>6310299147</v>
      </c>
      <c r="Q369" t="s">
        <v>572</v>
      </c>
      <c r="R369">
        <v>6</v>
      </c>
      <c r="S369">
        <f>COUNTIF(Tabela2[Guia],Tabela15[[#This Row],[Guia_Cod]])</f>
        <v>0</v>
      </c>
    </row>
    <row r="370" spans="1:19" x14ac:dyDescent="0.25">
      <c r="A370" t="s">
        <v>152</v>
      </c>
      <c r="B370">
        <v>3651</v>
      </c>
      <c r="C370" t="s">
        <v>153</v>
      </c>
      <c r="D370" t="s">
        <v>16</v>
      </c>
      <c r="E370" s="2">
        <v>45645</v>
      </c>
      <c r="F370" s="1">
        <v>0.375</v>
      </c>
      <c r="G370" t="s">
        <v>25</v>
      </c>
      <c r="H370" t="s">
        <v>154</v>
      </c>
      <c r="I370" t="s">
        <v>27</v>
      </c>
      <c r="J370">
        <v>6</v>
      </c>
      <c r="K370" t="s">
        <v>28</v>
      </c>
      <c r="L370">
        <v>223810</v>
      </c>
      <c r="M370" t="s">
        <v>21</v>
      </c>
      <c r="N370" t="s">
        <v>574</v>
      </c>
      <c r="O370" s="6">
        <v>6310661</v>
      </c>
      <c r="P370" s="3">
        <v>6310661151</v>
      </c>
      <c r="Q370" t="s">
        <v>572</v>
      </c>
      <c r="R370">
        <v>6</v>
      </c>
      <c r="S370">
        <f>COUNTIF(Tabela2[Guia],Tabela15[[#This Row],[Guia_Cod]])</f>
        <v>0</v>
      </c>
    </row>
    <row r="371" spans="1:19" x14ac:dyDescent="0.25">
      <c r="A371" t="s">
        <v>152</v>
      </c>
      <c r="B371">
        <v>3651</v>
      </c>
      <c r="C371" t="s">
        <v>153</v>
      </c>
      <c r="D371" t="s">
        <v>16</v>
      </c>
      <c r="E371" s="2">
        <v>45645</v>
      </c>
      <c r="F371" s="1">
        <v>0.33333333333333331</v>
      </c>
      <c r="G371" t="s">
        <v>17</v>
      </c>
      <c r="H371" t="s">
        <v>154</v>
      </c>
      <c r="I371" t="s">
        <v>19</v>
      </c>
      <c r="J371">
        <v>9</v>
      </c>
      <c r="K371" t="s">
        <v>74</v>
      </c>
      <c r="L371">
        <v>251510</v>
      </c>
      <c r="M371" t="s">
        <v>21</v>
      </c>
      <c r="N371" t="s">
        <v>574</v>
      </c>
      <c r="O371" s="6">
        <v>6310891</v>
      </c>
      <c r="P371" s="3">
        <v>6310891104</v>
      </c>
      <c r="Q371" t="s">
        <v>572</v>
      </c>
      <c r="R371">
        <v>9</v>
      </c>
      <c r="S371">
        <f>COUNTIF(Tabela2[Guia],Tabela15[[#This Row],[Guia_Cod]])</f>
        <v>0</v>
      </c>
    </row>
    <row r="372" spans="1:19" x14ac:dyDescent="0.25">
      <c r="A372" t="s">
        <v>152</v>
      </c>
      <c r="B372">
        <v>3651</v>
      </c>
      <c r="C372" t="s">
        <v>153</v>
      </c>
      <c r="D372" t="s">
        <v>16</v>
      </c>
      <c r="E372" s="2">
        <v>45646</v>
      </c>
      <c r="F372" s="1">
        <v>0.33333333333333331</v>
      </c>
      <c r="G372" t="s">
        <v>41</v>
      </c>
      <c r="H372" t="s">
        <v>154</v>
      </c>
      <c r="I372" t="s">
        <v>43</v>
      </c>
      <c r="J372">
        <v>3</v>
      </c>
      <c r="K372" t="s">
        <v>44</v>
      </c>
      <c r="L372">
        <v>223905</v>
      </c>
      <c r="M372" t="s">
        <v>21</v>
      </c>
      <c r="N372" t="s">
        <v>574</v>
      </c>
      <c r="O372" s="6">
        <v>6311133</v>
      </c>
      <c r="P372" s="3">
        <v>6311133349</v>
      </c>
      <c r="Q372" t="s">
        <v>572</v>
      </c>
      <c r="R372">
        <v>3</v>
      </c>
      <c r="S372">
        <f>COUNTIF(Tabela2[Guia],Tabela15[[#This Row],[Guia_Cod]])</f>
        <v>0</v>
      </c>
    </row>
    <row r="373" spans="1:19" x14ac:dyDescent="0.25">
      <c r="A373" t="s">
        <v>304</v>
      </c>
      <c r="B373">
        <v>3997</v>
      </c>
      <c r="C373" t="s">
        <v>305</v>
      </c>
      <c r="D373" t="s">
        <v>16</v>
      </c>
      <c r="E373" s="2">
        <v>45643</v>
      </c>
      <c r="F373" s="1">
        <v>0.625</v>
      </c>
      <c r="G373" t="s">
        <v>17</v>
      </c>
      <c r="H373" t="s">
        <v>306</v>
      </c>
      <c r="I373" t="s">
        <v>19</v>
      </c>
      <c r="J373">
        <v>3</v>
      </c>
      <c r="K373" t="s">
        <v>88</v>
      </c>
      <c r="L373">
        <v>251510</v>
      </c>
      <c r="M373" t="s">
        <v>21</v>
      </c>
      <c r="N373" t="s">
        <v>574</v>
      </c>
      <c r="O373" s="6">
        <v>6311641</v>
      </c>
      <c r="P373" s="3">
        <v>6311641319</v>
      </c>
      <c r="Q373" t="s">
        <v>572</v>
      </c>
      <c r="R373">
        <v>3</v>
      </c>
      <c r="S373">
        <f>COUNTIF(Tabela2[Guia],Tabela15[[#This Row],[Guia_Cod]])</f>
        <v>0</v>
      </c>
    </row>
    <row r="374" spans="1:19" x14ac:dyDescent="0.25">
      <c r="A374" t="s">
        <v>307</v>
      </c>
      <c r="B374">
        <v>3656</v>
      </c>
      <c r="C374" t="s">
        <v>308</v>
      </c>
      <c r="D374" t="s">
        <v>16</v>
      </c>
      <c r="E374" s="2">
        <v>45642</v>
      </c>
      <c r="F374" s="1">
        <v>0.625</v>
      </c>
      <c r="G374" t="s">
        <v>17</v>
      </c>
      <c r="H374" t="s">
        <v>309</v>
      </c>
      <c r="I374" t="s">
        <v>19</v>
      </c>
      <c r="J374">
        <v>3</v>
      </c>
      <c r="K374" t="s">
        <v>203</v>
      </c>
      <c r="L374">
        <v>251510</v>
      </c>
      <c r="M374" t="s">
        <v>21</v>
      </c>
      <c r="N374" t="s">
        <v>574</v>
      </c>
      <c r="O374" s="6">
        <v>6311796</v>
      </c>
      <c r="P374" s="3">
        <v>6311796352</v>
      </c>
      <c r="Q374" t="s">
        <v>572</v>
      </c>
      <c r="R374">
        <v>3</v>
      </c>
      <c r="S374">
        <f>COUNTIF(Tabela2[Guia],Tabela15[[#This Row],[Guia_Cod]])</f>
        <v>0</v>
      </c>
    </row>
    <row r="375" spans="1:19" x14ac:dyDescent="0.25">
      <c r="A375" t="s">
        <v>310</v>
      </c>
      <c r="B375">
        <v>3376</v>
      </c>
      <c r="C375" t="s">
        <v>311</v>
      </c>
      <c r="D375" t="s">
        <v>16</v>
      </c>
      <c r="E375" s="2">
        <v>45642</v>
      </c>
      <c r="F375" s="1">
        <v>0.375</v>
      </c>
      <c r="G375" t="s">
        <v>25</v>
      </c>
      <c r="H375" t="s">
        <v>312</v>
      </c>
      <c r="I375" t="s">
        <v>27</v>
      </c>
      <c r="J375">
        <v>9</v>
      </c>
      <c r="K375" t="s">
        <v>28</v>
      </c>
      <c r="L375">
        <v>223810</v>
      </c>
      <c r="M375" t="s">
        <v>21</v>
      </c>
      <c r="N375" t="s">
        <v>574</v>
      </c>
      <c r="O375" s="6">
        <v>6312038</v>
      </c>
      <c r="P375" s="3">
        <v>6312038111</v>
      </c>
      <c r="Q375" t="s">
        <v>572</v>
      </c>
      <c r="R375">
        <v>9</v>
      </c>
      <c r="S375">
        <f>COUNTIF(Tabela2[Guia],Tabela15[[#This Row],[Guia_Cod]])</f>
        <v>0</v>
      </c>
    </row>
    <row r="376" spans="1:19" x14ac:dyDescent="0.25">
      <c r="A376" t="s">
        <v>310</v>
      </c>
      <c r="B376">
        <v>3376</v>
      </c>
      <c r="C376" t="s">
        <v>311</v>
      </c>
      <c r="D376" t="s">
        <v>16</v>
      </c>
      <c r="E376" s="2">
        <v>45642</v>
      </c>
      <c r="F376" s="1">
        <v>0.41666666666666669</v>
      </c>
      <c r="G376" t="s">
        <v>17</v>
      </c>
      <c r="H376" t="s">
        <v>312</v>
      </c>
      <c r="I376" t="s">
        <v>19</v>
      </c>
      <c r="J376">
        <v>12</v>
      </c>
      <c r="K376" t="s">
        <v>20</v>
      </c>
      <c r="L376">
        <v>251510</v>
      </c>
      <c r="M376" t="s">
        <v>21</v>
      </c>
      <c r="N376" t="s">
        <v>574</v>
      </c>
      <c r="O376" s="6">
        <v>6312150</v>
      </c>
      <c r="P376" s="3"/>
      <c r="Q376" t="s">
        <v>572</v>
      </c>
      <c r="R376">
        <v>12</v>
      </c>
      <c r="S376">
        <f>COUNTIF(Tabela2[Guia],Tabela15[[#This Row],[Guia_Cod]])</f>
        <v>0</v>
      </c>
    </row>
    <row r="377" spans="1:19" x14ac:dyDescent="0.25">
      <c r="A377" t="s">
        <v>155</v>
      </c>
      <c r="B377">
        <v>3658</v>
      </c>
      <c r="C377" t="s">
        <v>156</v>
      </c>
      <c r="D377" t="s">
        <v>16</v>
      </c>
      <c r="E377" s="2">
        <v>45645</v>
      </c>
      <c r="F377" s="1">
        <v>0.45833333333333331</v>
      </c>
      <c r="G377" t="s">
        <v>25</v>
      </c>
      <c r="H377" t="s">
        <v>157</v>
      </c>
      <c r="I377" t="s">
        <v>27</v>
      </c>
      <c r="J377">
        <v>3</v>
      </c>
      <c r="K377" t="s">
        <v>62</v>
      </c>
      <c r="L377">
        <v>223810</v>
      </c>
      <c r="M377" t="s">
        <v>21</v>
      </c>
      <c r="N377" t="s">
        <v>574</v>
      </c>
      <c r="O377" s="6">
        <v>6312282</v>
      </c>
      <c r="P377" s="3">
        <v>6312282381</v>
      </c>
      <c r="Q377" t="s">
        <v>572</v>
      </c>
      <c r="R377">
        <v>3</v>
      </c>
      <c r="S377">
        <f>COUNTIF(Tabela2[Guia],Tabela15[[#This Row],[Guia_Cod]])</f>
        <v>0</v>
      </c>
    </row>
    <row r="378" spans="1:19" x14ac:dyDescent="0.25">
      <c r="A378" t="s">
        <v>155</v>
      </c>
      <c r="B378">
        <v>3658</v>
      </c>
      <c r="C378" t="s">
        <v>156</v>
      </c>
      <c r="D378" t="s">
        <v>16</v>
      </c>
      <c r="E378" s="2">
        <v>45642</v>
      </c>
      <c r="F378" s="1">
        <v>0.45833333333333331</v>
      </c>
      <c r="G378" t="s">
        <v>17</v>
      </c>
      <c r="H378" t="s">
        <v>157</v>
      </c>
      <c r="I378" t="s">
        <v>19</v>
      </c>
      <c r="J378">
        <v>6</v>
      </c>
      <c r="K378" t="s">
        <v>49</v>
      </c>
      <c r="L378">
        <v>251510</v>
      </c>
      <c r="M378" t="s">
        <v>21</v>
      </c>
      <c r="N378" t="s">
        <v>574</v>
      </c>
      <c r="O378" s="6">
        <v>6312425</v>
      </c>
      <c r="P378" s="3">
        <v>6312425120</v>
      </c>
      <c r="Q378" t="s">
        <v>572</v>
      </c>
      <c r="R378">
        <v>6</v>
      </c>
      <c r="S378">
        <f>COUNTIF(Tabela2[Guia],Tabela15[[#This Row],[Guia_Cod]])</f>
        <v>0</v>
      </c>
    </row>
    <row r="379" spans="1:19" x14ac:dyDescent="0.25">
      <c r="A379" t="s">
        <v>313</v>
      </c>
      <c r="B379">
        <v>3428</v>
      </c>
      <c r="C379" t="s">
        <v>314</v>
      </c>
      <c r="D379" t="s">
        <v>16</v>
      </c>
      <c r="E379" s="2">
        <v>45646</v>
      </c>
      <c r="F379" s="1">
        <v>0.375</v>
      </c>
      <c r="G379" t="s">
        <v>17</v>
      </c>
      <c r="H379" t="s">
        <v>315</v>
      </c>
      <c r="I379" t="s">
        <v>19</v>
      </c>
      <c r="J379">
        <v>3</v>
      </c>
      <c r="K379" t="s">
        <v>49</v>
      </c>
      <c r="L379">
        <v>251510</v>
      </c>
      <c r="M379" t="s">
        <v>21</v>
      </c>
      <c r="N379" t="s">
        <v>574</v>
      </c>
      <c r="O379" s="6">
        <v>6312641</v>
      </c>
      <c r="P379" s="3">
        <v>6312641336</v>
      </c>
      <c r="Q379" t="s">
        <v>572</v>
      </c>
      <c r="R379">
        <v>3</v>
      </c>
      <c r="S379">
        <f>COUNTIF(Tabela2[Guia],Tabela15[[#This Row],[Guia_Cod]])</f>
        <v>0</v>
      </c>
    </row>
    <row r="380" spans="1:19" x14ac:dyDescent="0.25">
      <c r="A380" t="s">
        <v>313</v>
      </c>
      <c r="B380">
        <v>3428</v>
      </c>
      <c r="C380" t="s">
        <v>314</v>
      </c>
      <c r="D380" t="s">
        <v>16</v>
      </c>
      <c r="E380" s="2">
        <v>45646</v>
      </c>
      <c r="F380" s="1">
        <v>0.41666666666666669</v>
      </c>
      <c r="G380" t="s">
        <v>41</v>
      </c>
      <c r="H380" t="s">
        <v>315</v>
      </c>
      <c r="I380" t="s">
        <v>43</v>
      </c>
      <c r="J380">
        <v>3</v>
      </c>
      <c r="K380" t="s">
        <v>58</v>
      </c>
      <c r="L380">
        <v>223905</v>
      </c>
      <c r="M380" t="s">
        <v>21</v>
      </c>
      <c r="N380" t="s">
        <v>574</v>
      </c>
      <c r="O380" s="6">
        <v>6312775</v>
      </c>
      <c r="P380" s="3">
        <v>6312775330</v>
      </c>
      <c r="Q380" t="s">
        <v>572</v>
      </c>
      <c r="R380">
        <v>3</v>
      </c>
      <c r="S380">
        <f>COUNTIF(Tabela2[Guia],Tabela15[[#This Row],[Guia_Cod]])</f>
        <v>0</v>
      </c>
    </row>
    <row r="381" spans="1:19" x14ac:dyDescent="0.25">
      <c r="A381" t="s">
        <v>319</v>
      </c>
      <c r="B381">
        <v>3554</v>
      </c>
      <c r="C381" t="s">
        <v>320</v>
      </c>
      <c r="D381" t="s">
        <v>16</v>
      </c>
      <c r="E381" s="2">
        <v>45642</v>
      </c>
      <c r="F381" s="1">
        <v>0.625</v>
      </c>
      <c r="G381" t="s">
        <v>17</v>
      </c>
      <c r="H381" t="s">
        <v>321</v>
      </c>
      <c r="I381" t="s">
        <v>19</v>
      </c>
      <c r="J381">
        <v>6</v>
      </c>
      <c r="K381" t="s">
        <v>49</v>
      </c>
      <c r="L381">
        <v>251510</v>
      </c>
      <c r="M381" t="s">
        <v>21</v>
      </c>
      <c r="N381" t="s">
        <v>574</v>
      </c>
      <c r="O381" s="6">
        <v>6313181</v>
      </c>
      <c r="P381" s="3">
        <v>6313181183</v>
      </c>
      <c r="Q381" t="s">
        <v>572</v>
      </c>
      <c r="R381">
        <v>6</v>
      </c>
      <c r="S381">
        <f>COUNTIF(Tabela2[Guia],Tabela15[[#This Row],[Guia_Cod]])</f>
        <v>0</v>
      </c>
    </row>
    <row r="382" spans="1:19" x14ac:dyDescent="0.25">
      <c r="A382" t="s">
        <v>646</v>
      </c>
      <c r="B382">
        <v>3385</v>
      </c>
      <c r="C382" t="s">
        <v>647</v>
      </c>
      <c r="D382" t="s">
        <v>16</v>
      </c>
      <c r="E382" s="2">
        <v>45644</v>
      </c>
      <c r="F382" s="1">
        <v>0.66666666666666663</v>
      </c>
      <c r="G382" t="s">
        <v>17</v>
      </c>
      <c r="H382" t="s">
        <v>648</v>
      </c>
      <c r="I382" t="s">
        <v>19</v>
      </c>
      <c r="J382">
        <v>3</v>
      </c>
      <c r="K382" t="s">
        <v>167</v>
      </c>
      <c r="L382">
        <v>251510</v>
      </c>
      <c r="M382" t="s">
        <v>21</v>
      </c>
      <c r="N382" t="s">
        <v>574</v>
      </c>
      <c r="O382" s="6">
        <v>6313358</v>
      </c>
      <c r="P382" s="3">
        <v>6313358378</v>
      </c>
      <c r="Q382" t="s">
        <v>572</v>
      </c>
      <c r="R382">
        <v>3</v>
      </c>
      <c r="S382">
        <f>COUNTIF(Tabela2[Guia],Tabela15[[#This Row],[Guia_Cod]])</f>
        <v>0</v>
      </c>
    </row>
    <row r="383" spans="1:19" x14ac:dyDescent="0.25">
      <c r="A383" t="s">
        <v>158</v>
      </c>
      <c r="B383">
        <v>3497</v>
      </c>
      <c r="C383" t="s">
        <v>159</v>
      </c>
      <c r="D383" t="s">
        <v>16</v>
      </c>
      <c r="E383" s="2">
        <v>45645</v>
      </c>
      <c r="F383" s="1">
        <v>0.33333333333333331</v>
      </c>
      <c r="G383" t="s">
        <v>25</v>
      </c>
      <c r="H383" t="s">
        <v>160</v>
      </c>
      <c r="I383" t="s">
        <v>27</v>
      </c>
      <c r="J383">
        <v>6</v>
      </c>
      <c r="K383" t="s">
        <v>62</v>
      </c>
      <c r="L383">
        <v>223810</v>
      </c>
      <c r="M383" t="s">
        <v>21</v>
      </c>
      <c r="N383" t="s">
        <v>574</v>
      </c>
      <c r="O383" s="6">
        <v>6313510</v>
      </c>
      <c r="P383" s="3"/>
      <c r="Q383" t="s">
        <v>572</v>
      </c>
      <c r="R383">
        <v>6</v>
      </c>
      <c r="S383">
        <f>COUNTIF(Tabela2[Guia],Tabela15[[#This Row],[Guia_Cod]])</f>
        <v>0</v>
      </c>
    </row>
    <row r="384" spans="1:19" x14ac:dyDescent="0.25">
      <c r="A384" t="s">
        <v>158</v>
      </c>
      <c r="B384">
        <v>3497</v>
      </c>
      <c r="C384" t="s">
        <v>159</v>
      </c>
      <c r="D384" t="s">
        <v>16</v>
      </c>
      <c r="E384" s="2">
        <v>45645</v>
      </c>
      <c r="F384" s="1">
        <v>0.375</v>
      </c>
      <c r="G384" t="s">
        <v>17</v>
      </c>
      <c r="H384" t="s">
        <v>160</v>
      </c>
      <c r="I384" t="s">
        <v>19</v>
      </c>
      <c r="J384">
        <v>9</v>
      </c>
      <c r="K384" t="s">
        <v>78</v>
      </c>
      <c r="L384">
        <v>251510</v>
      </c>
      <c r="M384" t="s">
        <v>21</v>
      </c>
      <c r="N384" t="s">
        <v>574</v>
      </c>
      <c r="O384" s="6">
        <v>6313638</v>
      </c>
      <c r="P384" s="3">
        <v>6313638195</v>
      </c>
      <c r="Q384" t="s">
        <v>572</v>
      </c>
      <c r="R384">
        <v>9</v>
      </c>
      <c r="S384">
        <f>COUNTIF(Tabela2[Guia],Tabela15[[#This Row],[Guia_Cod]])</f>
        <v>0</v>
      </c>
    </row>
    <row r="385" spans="1:19" x14ac:dyDescent="0.25">
      <c r="A385" t="s">
        <v>322</v>
      </c>
      <c r="B385">
        <v>3550</v>
      </c>
      <c r="C385" t="s">
        <v>323</v>
      </c>
      <c r="D385" t="s">
        <v>16</v>
      </c>
      <c r="E385" s="2">
        <v>45643</v>
      </c>
      <c r="F385" s="1">
        <v>0.33333333333333331</v>
      </c>
      <c r="G385" t="s">
        <v>17</v>
      </c>
      <c r="H385" t="s">
        <v>324</v>
      </c>
      <c r="I385" t="s">
        <v>19</v>
      </c>
      <c r="J385">
        <v>6</v>
      </c>
      <c r="K385" t="s">
        <v>203</v>
      </c>
      <c r="L385">
        <v>251510</v>
      </c>
      <c r="M385" t="s">
        <v>21</v>
      </c>
      <c r="N385" t="s">
        <v>574</v>
      </c>
      <c r="O385" s="5">
        <v>6313769</v>
      </c>
      <c r="P385" s="3"/>
      <c r="Q385" t="s">
        <v>573</v>
      </c>
      <c r="R385">
        <v>6</v>
      </c>
      <c r="S385">
        <f>COUNTIF(Tabela2[Guia],Tabela15[[#This Row],[Guia_Cod]])</f>
        <v>0</v>
      </c>
    </row>
    <row r="386" spans="1:19" x14ac:dyDescent="0.25">
      <c r="A386" t="s">
        <v>325</v>
      </c>
      <c r="B386">
        <v>3952</v>
      </c>
      <c r="C386" t="s">
        <v>326</v>
      </c>
      <c r="D386" t="s">
        <v>16</v>
      </c>
      <c r="E386" s="2">
        <v>45643</v>
      </c>
      <c r="F386" s="1">
        <v>0.45833333333333331</v>
      </c>
      <c r="G386" t="s">
        <v>25</v>
      </c>
      <c r="H386" t="s">
        <v>327</v>
      </c>
      <c r="I386" t="s">
        <v>27</v>
      </c>
      <c r="J386">
        <v>3</v>
      </c>
      <c r="K386" t="s">
        <v>28</v>
      </c>
      <c r="L386">
        <v>223810</v>
      </c>
      <c r="M386" t="s">
        <v>21</v>
      </c>
      <c r="N386" t="s">
        <v>574</v>
      </c>
      <c r="O386" s="6">
        <v>6314026</v>
      </c>
      <c r="P386" s="3">
        <v>6314026361</v>
      </c>
      <c r="Q386" t="s">
        <v>572</v>
      </c>
      <c r="R386">
        <v>3</v>
      </c>
      <c r="S386">
        <f>COUNTIF(Tabela2[Guia],Tabela15[[#This Row],[Guia_Cod]])</f>
        <v>0</v>
      </c>
    </row>
    <row r="387" spans="1:19" x14ac:dyDescent="0.25">
      <c r="A387" t="s">
        <v>325</v>
      </c>
      <c r="B387">
        <v>3952</v>
      </c>
      <c r="C387" t="s">
        <v>326</v>
      </c>
      <c r="D387" t="s">
        <v>16</v>
      </c>
      <c r="E387" s="2">
        <v>45643</v>
      </c>
      <c r="F387" s="1">
        <v>0.33333333333333331</v>
      </c>
      <c r="G387" t="s">
        <v>17</v>
      </c>
      <c r="H387" t="s">
        <v>327</v>
      </c>
      <c r="I387" t="s">
        <v>19</v>
      </c>
      <c r="J387">
        <v>9</v>
      </c>
      <c r="K387" t="s">
        <v>57</v>
      </c>
      <c r="L387">
        <v>251510</v>
      </c>
      <c r="M387" t="s">
        <v>21</v>
      </c>
      <c r="N387" t="s">
        <v>574</v>
      </c>
      <c r="O387" s="6">
        <v>6314125</v>
      </c>
      <c r="P387" s="3">
        <v>6314125136</v>
      </c>
      <c r="Q387" t="s">
        <v>572</v>
      </c>
      <c r="R387">
        <v>9</v>
      </c>
      <c r="S387">
        <f>COUNTIF(Tabela2[Guia],Tabela15[[#This Row],[Guia_Cod]])</f>
        <v>0</v>
      </c>
    </row>
    <row r="388" spans="1:19" x14ac:dyDescent="0.25">
      <c r="A388" t="s">
        <v>161</v>
      </c>
      <c r="B388">
        <v>3625</v>
      </c>
      <c r="C388" t="s">
        <v>162</v>
      </c>
      <c r="D388" t="s">
        <v>16</v>
      </c>
      <c r="E388" s="2">
        <v>45643</v>
      </c>
      <c r="F388" s="1">
        <v>0.45833333333333331</v>
      </c>
      <c r="G388" t="s">
        <v>17</v>
      </c>
      <c r="H388" t="s">
        <v>163</v>
      </c>
      <c r="I388" t="s">
        <v>19</v>
      </c>
      <c r="J388">
        <v>9</v>
      </c>
      <c r="K388" t="s">
        <v>57</v>
      </c>
      <c r="L388">
        <v>251510</v>
      </c>
      <c r="M388" t="s">
        <v>21</v>
      </c>
      <c r="N388" t="s">
        <v>574</v>
      </c>
      <c r="O388" s="6">
        <v>6314225</v>
      </c>
      <c r="P388" s="3"/>
      <c r="Q388" t="s">
        <v>677</v>
      </c>
      <c r="R388">
        <v>9</v>
      </c>
      <c r="S388">
        <f>COUNTIF(Tabela2[Guia],Tabela15[[#This Row],[Guia_Cod]])</f>
        <v>0</v>
      </c>
    </row>
    <row r="389" spans="1:19" x14ac:dyDescent="0.25">
      <c r="A389" t="s">
        <v>328</v>
      </c>
      <c r="B389">
        <v>3626</v>
      </c>
      <c r="C389" t="s">
        <v>329</v>
      </c>
      <c r="D389" t="s">
        <v>16</v>
      </c>
      <c r="E389" s="2">
        <v>45642</v>
      </c>
      <c r="F389" s="1">
        <v>0.66666666666666663</v>
      </c>
      <c r="G389" t="s">
        <v>25</v>
      </c>
      <c r="H389" t="s">
        <v>330</v>
      </c>
      <c r="I389" t="s">
        <v>27</v>
      </c>
      <c r="J389">
        <v>3</v>
      </c>
      <c r="K389" t="s">
        <v>210</v>
      </c>
      <c r="L389">
        <v>223810</v>
      </c>
      <c r="M389" t="s">
        <v>21</v>
      </c>
      <c r="N389" t="s">
        <v>574</v>
      </c>
      <c r="O389" s="6">
        <v>6314336</v>
      </c>
      <c r="P389" s="3">
        <v>6314336306</v>
      </c>
      <c r="Q389" t="s">
        <v>572</v>
      </c>
      <c r="R389">
        <v>3</v>
      </c>
      <c r="S389">
        <f>COUNTIF(Tabela2[Guia],Tabela15[[#This Row],[Guia_Cod]])</f>
        <v>0</v>
      </c>
    </row>
    <row r="390" spans="1:19" x14ac:dyDescent="0.25">
      <c r="A390" t="s">
        <v>328</v>
      </c>
      <c r="B390">
        <v>3626</v>
      </c>
      <c r="C390" t="s">
        <v>329</v>
      </c>
      <c r="D390" t="s">
        <v>16</v>
      </c>
      <c r="E390" s="2">
        <v>45642</v>
      </c>
      <c r="F390" s="1">
        <v>0.70833333333333337</v>
      </c>
      <c r="G390" t="s">
        <v>17</v>
      </c>
      <c r="H390" t="s">
        <v>330</v>
      </c>
      <c r="I390" t="s">
        <v>19</v>
      </c>
      <c r="J390">
        <v>9</v>
      </c>
      <c r="K390" t="s">
        <v>331</v>
      </c>
      <c r="L390">
        <v>251510</v>
      </c>
      <c r="M390" t="s">
        <v>21</v>
      </c>
      <c r="N390" t="s">
        <v>574</v>
      </c>
      <c r="O390" s="6">
        <v>6314421</v>
      </c>
      <c r="P390" s="3"/>
      <c r="Q390" t="s">
        <v>677</v>
      </c>
      <c r="R390">
        <v>9</v>
      </c>
      <c r="S390">
        <f>COUNTIF(Tabela2[Guia],Tabela15[[#This Row],[Guia_Cod]])</f>
        <v>0</v>
      </c>
    </row>
    <row r="391" spans="1:19" x14ac:dyDescent="0.25">
      <c r="A391" t="s">
        <v>164</v>
      </c>
      <c r="B391">
        <v>3760</v>
      </c>
      <c r="C391" t="s">
        <v>165</v>
      </c>
      <c r="D391" t="s">
        <v>16</v>
      </c>
      <c r="E391" s="2">
        <v>45643</v>
      </c>
      <c r="F391" s="1">
        <v>0.54166666666666663</v>
      </c>
      <c r="G391" t="s">
        <v>17</v>
      </c>
      <c r="H391" t="s">
        <v>166</v>
      </c>
      <c r="I391" t="s">
        <v>19</v>
      </c>
      <c r="J391">
        <v>6</v>
      </c>
      <c r="K391" t="s">
        <v>167</v>
      </c>
      <c r="L391">
        <v>251510</v>
      </c>
      <c r="M391" t="s">
        <v>21</v>
      </c>
      <c r="N391" t="s">
        <v>574</v>
      </c>
      <c r="O391" s="6">
        <v>6314598</v>
      </c>
      <c r="P391" s="3"/>
      <c r="Q391" t="s">
        <v>678</v>
      </c>
      <c r="R391">
        <v>4</v>
      </c>
      <c r="S391">
        <f>COUNTIF(Tabela2[Guia],Tabela15[[#This Row],[Guia_Cod]])</f>
        <v>0</v>
      </c>
    </row>
    <row r="392" spans="1:19" x14ac:dyDescent="0.25">
      <c r="A392" t="s">
        <v>168</v>
      </c>
      <c r="B392">
        <v>3028</v>
      </c>
      <c r="C392" t="s">
        <v>169</v>
      </c>
      <c r="D392" t="s">
        <v>16</v>
      </c>
      <c r="E392" s="2">
        <v>45645</v>
      </c>
      <c r="F392" s="1">
        <v>0.58333333333333337</v>
      </c>
      <c r="G392" t="s">
        <v>25</v>
      </c>
      <c r="H392" t="s">
        <v>170</v>
      </c>
      <c r="I392" t="s">
        <v>27</v>
      </c>
      <c r="J392">
        <v>6</v>
      </c>
      <c r="K392" t="s">
        <v>28</v>
      </c>
      <c r="L392">
        <v>223810</v>
      </c>
      <c r="M392" t="s">
        <v>21</v>
      </c>
      <c r="N392" t="s">
        <v>574</v>
      </c>
      <c r="O392" s="6">
        <v>6314766</v>
      </c>
      <c r="P392" s="3"/>
      <c r="Q392" t="s">
        <v>677</v>
      </c>
      <c r="R392">
        <v>6</v>
      </c>
      <c r="S392">
        <f>COUNTIF(Tabela2[Guia],Tabela15[[#This Row],[Guia_Cod]])</f>
        <v>0</v>
      </c>
    </row>
    <row r="393" spans="1:19" x14ac:dyDescent="0.25">
      <c r="A393" t="s">
        <v>168</v>
      </c>
      <c r="B393">
        <v>3028</v>
      </c>
      <c r="C393" t="s">
        <v>169</v>
      </c>
      <c r="D393" t="s">
        <v>16</v>
      </c>
      <c r="E393" s="2">
        <v>45645</v>
      </c>
      <c r="F393" s="1">
        <v>0.625</v>
      </c>
      <c r="G393" t="s">
        <v>17</v>
      </c>
      <c r="H393" t="s">
        <v>170</v>
      </c>
      <c r="I393" t="s">
        <v>19</v>
      </c>
      <c r="J393">
        <v>12</v>
      </c>
      <c r="K393" t="s">
        <v>45</v>
      </c>
      <c r="L393">
        <v>251510</v>
      </c>
      <c r="M393" t="s">
        <v>21</v>
      </c>
      <c r="N393" t="s">
        <v>574</v>
      </c>
      <c r="O393" s="6">
        <v>6314915</v>
      </c>
      <c r="P393" s="3"/>
      <c r="Q393" t="s">
        <v>677</v>
      </c>
      <c r="R393">
        <v>12</v>
      </c>
      <c r="S393">
        <f>COUNTIF(Tabela2[Guia],Tabela15[[#This Row],[Guia_Cod]])</f>
        <v>0</v>
      </c>
    </row>
    <row r="394" spans="1:19" x14ac:dyDescent="0.25">
      <c r="A394" t="s">
        <v>168</v>
      </c>
      <c r="B394">
        <v>3028</v>
      </c>
      <c r="C394" t="s">
        <v>169</v>
      </c>
      <c r="D394" t="s">
        <v>16</v>
      </c>
      <c r="E394" s="2">
        <v>45646</v>
      </c>
      <c r="F394" s="1">
        <v>0.625</v>
      </c>
      <c r="G394" t="s">
        <v>41</v>
      </c>
      <c r="H394" t="s">
        <v>170</v>
      </c>
      <c r="I394" t="s">
        <v>43</v>
      </c>
      <c r="J394">
        <v>3</v>
      </c>
      <c r="K394" t="s">
        <v>44</v>
      </c>
      <c r="L394">
        <v>223905</v>
      </c>
      <c r="M394" t="s">
        <v>21</v>
      </c>
      <c r="N394" t="s">
        <v>574</v>
      </c>
      <c r="O394" s="6">
        <v>6315043</v>
      </c>
      <c r="P394" s="3">
        <v>6315043333</v>
      </c>
      <c r="Q394" t="s">
        <v>572</v>
      </c>
      <c r="R394">
        <v>3</v>
      </c>
      <c r="S394">
        <f>COUNTIF(Tabela2[Guia],Tabela15[[#This Row],[Guia_Cod]])</f>
        <v>0</v>
      </c>
    </row>
    <row r="395" spans="1:19" x14ac:dyDescent="0.25">
      <c r="A395" t="s">
        <v>649</v>
      </c>
      <c r="B395">
        <v>3985</v>
      </c>
      <c r="C395" t="s">
        <v>650</v>
      </c>
      <c r="D395" t="s">
        <v>16</v>
      </c>
      <c r="E395" s="2">
        <v>45643</v>
      </c>
      <c r="F395" s="1">
        <v>0.66666666666666663</v>
      </c>
      <c r="G395" t="s">
        <v>17</v>
      </c>
      <c r="H395" t="s">
        <v>651</v>
      </c>
      <c r="I395" t="s">
        <v>19</v>
      </c>
      <c r="J395">
        <v>3</v>
      </c>
      <c r="K395" t="s">
        <v>134</v>
      </c>
      <c r="L395">
        <v>251510</v>
      </c>
      <c r="M395" t="s">
        <v>21</v>
      </c>
      <c r="N395" t="s">
        <v>574</v>
      </c>
      <c r="O395" s="6">
        <v>6315245</v>
      </c>
      <c r="P395" s="3">
        <v>6315245389</v>
      </c>
      <c r="Q395" t="s">
        <v>572</v>
      </c>
      <c r="R395">
        <v>3</v>
      </c>
      <c r="S395">
        <f>COUNTIF(Tabela2[Guia],Tabela15[[#This Row],[Guia_Cod]])</f>
        <v>0</v>
      </c>
    </row>
    <row r="396" spans="1:19" x14ac:dyDescent="0.25">
      <c r="A396" t="s">
        <v>332</v>
      </c>
      <c r="B396">
        <v>3815</v>
      </c>
      <c r="C396" t="s">
        <v>333</v>
      </c>
      <c r="D396" t="s">
        <v>16</v>
      </c>
      <c r="E396" s="2">
        <v>45643</v>
      </c>
      <c r="F396" s="1">
        <v>0.58333333333333337</v>
      </c>
      <c r="G396" t="s">
        <v>17</v>
      </c>
      <c r="H396" t="s">
        <v>334</v>
      </c>
      <c r="I396" t="s">
        <v>19</v>
      </c>
      <c r="J396">
        <v>3</v>
      </c>
      <c r="K396" t="s">
        <v>134</v>
      </c>
      <c r="L396">
        <v>251510</v>
      </c>
      <c r="M396" t="s">
        <v>21</v>
      </c>
      <c r="N396" t="s">
        <v>574</v>
      </c>
      <c r="O396" s="6">
        <v>6315426</v>
      </c>
      <c r="P396" s="3">
        <v>6315426323</v>
      </c>
      <c r="Q396" t="s">
        <v>572</v>
      </c>
      <c r="R396">
        <v>3</v>
      </c>
      <c r="S396">
        <f>COUNTIF(Tabela2[Guia],Tabela15[[#This Row],[Guia_Cod]])</f>
        <v>0</v>
      </c>
    </row>
    <row r="397" spans="1:19" x14ac:dyDescent="0.25">
      <c r="A397" t="s">
        <v>335</v>
      </c>
      <c r="B397">
        <v>3367</v>
      </c>
      <c r="C397" t="s">
        <v>336</v>
      </c>
      <c r="D397" t="s">
        <v>16</v>
      </c>
      <c r="E397" s="2">
        <v>45643</v>
      </c>
      <c r="F397" s="1">
        <v>0.625</v>
      </c>
      <c r="G397" t="s">
        <v>25</v>
      </c>
      <c r="H397" t="s">
        <v>337</v>
      </c>
      <c r="I397" t="s">
        <v>27</v>
      </c>
      <c r="J397">
        <v>3</v>
      </c>
      <c r="K397" t="s">
        <v>291</v>
      </c>
      <c r="L397">
        <v>223810</v>
      </c>
      <c r="M397" t="s">
        <v>21</v>
      </c>
      <c r="N397" t="s">
        <v>574</v>
      </c>
      <c r="O397" s="6">
        <v>6315617</v>
      </c>
      <c r="P397" s="3">
        <v>6315617326</v>
      </c>
      <c r="Q397" t="s">
        <v>572</v>
      </c>
      <c r="R397">
        <v>3</v>
      </c>
      <c r="S397">
        <f>COUNTIF(Tabela2[Guia],Tabela15[[#This Row],[Guia_Cod]])</f>
        <v>0</v>
      </c>
    </row>
    <row r="398" spans="1:19" x14ac:dyDescent="0.25">
      <c r="A398" t="s">
        <v>335</v>
      </c>
      <c r="B398">
        <v>3367</v>
      </c>
      <c r="C398" t="s">
        <v>336</v>
      </c>
      <c r="D398" t="s">
        <v>16</v>
      </c>
      <c r="E398" s="2">
        <v>45643</v>
      </c>
      <c r="F398" s="1">
        <v>0.58333333333333337</v>
      </c>
      <c r="G398" t="s">
        <v>17</v>
      </c>
      <c r="H398" t="s">
        <v>337</v>
      </c>
      <c r="I398" t="s">
        <v>19</v>
      </c>
      <c r="J398">
        <v>3</v>
      </c>
      <c r="K398" t="s">
        <v>331</v>
      </c>
      <c r="L398">
        <v>251510</v>
      </c>
      <c r="M398" t="s">
        <v>21</v>
      </c>
      <c r="N398" t="s">
        <v>574</v>
      </c>
      <c r="O398" s="6">
        <v>6315724</v>
      </c>
      <c r="P398" s="3">
        <v>6315724303</v>
      </c>
      <c r="Q398" t="s">
        <v>572</v>
      </c>
      <c r="R398">
        <v>3</v>
      </c>
      <c r="S398">
        <f>COUNTIF(Tabela2[Guia],Tabela15[[#This Row],[Guia_Cod]])</f>
        <v>0</v>
      </c>
    </row>
    <row r="399" spans="1:19" x14ac:dyDescent="0.25">
      <c r="A399" t="s">
        <v>338</v>
      </c>
      <c r="B399">
        <v>3666</v>
      </c>
      <c r="C399" t="s">
        <v>339</v>
      </c>
      <c r="D399" t="s">
        <v>16</v>
      </c>
      <c r="E399" s="2">
        <v>45643</v>
      </c>
      <c r="F399" s="1">
        <v>0.70833333333333337</v>
      </c>
      <c r="G399" t="s">
        <v>25</v>
      </c>
      <c r="H399" t="s">
        <v>340</v>
      </c>
      <c r="I399" t="s">
        <v>27</v>
      </c>
      <c r="J399">
        <v>3</v>
      </c>
      <c r="K399" t="s">
        <v>62</v>
      </c>
      <c r="L399">
        <v>223810</v>
      </c>
      <c r="M399" t="s">
        <v>21</v>
      </c>
      <c r="N399" t="s">
        <v>574</v>
      </c>
      <c r="O399" s="6">
        <v>6315789</v>
      </c>
      <c r="P399" s="3">
        <v>6315789331</v>
      </c>
      <c r="Q399" t="s">
        <v>572</v>
      </c>
      <c r="R399">
        <v>3</v>
      </c>
      <c r="S399">
        <f>COUNTIF(Tabela2[Guia],Tabela15[[#This Row],[Guia_Cod]])</f>
        <v>0</v>
      </c>
    </row>
    <row r="400" spans="1:19" x14ac:dyDescent="0.25">
      <c r="A400" t="s">
        <v>338</v>
      </c>
      <c r="B400">
        <v>3666</v>
      </c>
      <c r="C400" t="s">
        <v>339</v>
      </c>
      <c r="D400" t="s">
        <v>16</v>
      </c>
      <c r="E400" s="2">
        <v>45642</v>
      </c>
      <c r="F400" s="1">
        <v>0.66666666666666663</v>
      </c>
      <c r="G400" t="s">
        <v>17</v>
      </c>
      <c r="H400" t="s">
        <v>340</v>
      </c>
      <c r="I400" t="s">
        <v>19</v>
      </c>
      <c r="J400">
        <v>6</v>
      </c>
      <c r="K400" t="s">
        <v>74</v>
      </c>
      <c r="L400">
        <v>251510</v>
      </c>
      <c r="M400" t="s">
        <v>21</v>
      </c>
      <c r="N400" t="s">
        <v>574</v>
      </c>
      <c r="O400" s="6">
        <v>6315880</v>
      </c>
      <c r="P400" s="3">
        <v>6315880180</v>
      </c>
      <c r="Q400" t="s">
        <v>572</v>
      </c>
      <c r="R400">
        <v>6</v>
      </c>
      <c r="S400">
        <f>COUNTIF(Tabela2[Guia],Tabela15[[#This Row],[Guia_Cod]])</f>
        <v>0</v>
      </c>
    </row>
    <row r="401" spans="1:19" x14ac:dyDescent="0.25">
      <c r="A401" t="s">
        <v>652</v>
      </c>
      <c r="B401">
        <v>3647</v>
      </c>
      <c r="C401" t="s">
        <v>653</v>
      </c>
      <c r="D401" t="s">
        <v>16</v>
      </c>
      <c r="E401" s="2">
        <v>45643</v>
      </c>
      <c r="F401" s="1">
        <v>0.375</v>
      </c>
      <c r="G401" t="s">
        <v>17</v>
      </c>
      <c r="H401" t="s">
        <v>654</v>
      </c>
      <c r="I401" t="s">
        <v>19</v>
      </c>
      <c r="J401">
        <v>9</v>
      </c>
      <c r="K401" t="s">
        <v>69</v>
      </c>
      <c r="L401">
        <v>251510</v>
      </c>
      <c r="M401" t="s">
        <v>21</v>
      </c>
      <c r="N401" t="s">
        <v>574</v>
      </c>
      <c r="O401" s="6">
        <v>6315979</v>
      </c>
      <c r="P401" s="3">
        <v>6315979170</v>
      </c>
      <c r="Q401" t="s">
        <v>572</v>
      </c>
      <c r="R401">
        <v>9</v>
      </c>
      <c r="S401">
        <f>COUNTIF(Tabela2[Guia],Tabela15[[#This Row],[Guia_Cod]])</f>
        <v>0</v>
      </c>
    </row>
    <row r="402" spans="1:19" x14ac:dyDescent="0.25">
      <c r="A402" t="s">
        <v>171</v>
      </c>
      <c r="B402">
        <v>3723</v>
      </c>
      <c r="C402" t="s">
        <v>172</v>
      </c>
      <c r="D402" t="s">
        <v>16</v>
      </c>
      <c r="E402" s="2">
        <v>45644</v>
      </c>
      <c r="F402" s="1">
        <v>0.625</v>
      </c>
      <c r="G402" t="s">
        <v>25</v>
      </c>
      <c r="H402" t="s">
        <v>173</v>
      </c>
      <c r="I402" t="s">
        <v>27</v>
      </c>
      <c r="J402">
        <v>3</v>
      </c>
      <c r="K402" t="s">
        <v>73</v>
      </c>
      <c r="L402">
        <v>223810</v>
      </c>
      <c r="M402" t="s">
        <v>21</v>
      </c>
      <c r="N402" t="s">
        <v>574</v>
      </c>
      <c r="O402" s="6">
        <v>6316093</v>
      </c>
      <c r="P402" s="3">
        <v>6316093306</v>
      </c>
      <c r="Q402" t="s">
        <v>572</v>
      </c>
      <c r="R402">
        <v>3</v>
      </c>
      <c r="S402">
        <f>COUNTIF(Tabela2[Guia],Tabela15[[#This Row],[Guia_Cod]])</f>
        <v>0</v>
      </c>
    </row>
    <row r="403" spans="1:19" x14ac:dyDescent="0.25">
      <c r="A403" t="s">
        <v>171</v>
      </c>
      <c r="B403">
        <v>3723</v>
      </c>
      <c r="C403" t="s">
        <v>172</v>
      </c>
      <c r="D403" t="s">
        <v>16</v>
      </c>
      <c r="E403" s="2">
        <v>45644</v>
      </c>
      <c r="F403" s="1">
        <v>0.70833333333333337</v>
      </c>
      <c r="G403" t="s">
        <v>17</v>
      </c>
      <c r="H403" t="s">
        <v>173</v>
      </c>
      <c r="I403" t="s">
        <v>19</v>
      </c>
      <c r="J403">
        <v>6</v>
      </c>
      <c r="K403" t="s">
        <v>57</v>
      </c>
      <c r="L403">
        <v>251510</v>
      </c>
      <c r="M403" t="s">
        <v>21</v>
      </c>
      <c r="N403" t="s">
        <v>574</v>
      </c>
      <c r="O403" s="6">
        <v>6316184</v>
      </c>
      <c r="P403" s="3">
        <v>6316184142</v>
      </c>
      <c r="Q403" t="s">
        <v>572</v>
      </c>
      <c r="R403">
        <v>6</v>
      </c>
      <c r="S403">
        <f>COUNTIF(Tabela2[Guia],Tabela15[[#This Row],[Guia_Cod]])</f>
        <v>0</v>
      </c>
    </row>
    <row r="404" spans="1:19" x14ac:dyDescent="0.25">
      <c r="A404" t="s">
        <v>174</v>
      </c>
      <c r="B404">
        <v>3632</v>
      </c>
      <c r="C404" t="s">
        <v>175</v>
      </c>
      <c r="D404" t="s">
        <v>16</v>
      </c>
      <c r="E404" s="2">
        <v>45645</v>
      </c>
      <c r="F404" s="1">
        <v>0.33333333333333331</v>
      </c>
      <c r="G404" t="s">
        <v>25</v>
      </c>
      <c r="H404" t="s">
        <v>176</v>
      </c>
      <c r="I404" t="s">
        <v>27</v>
      </c>
      <c r="J404">
        <v>3</v>
      </c>
      <c r="K404" t="s">
        <v>28</v>
      </c>
      <c r="L404">
        <v>223810</v>
      </c>
      <c r="M404" t="s">
        <v>21</v>
      </c>
      <c r="N404" t="s">
        <v>574</v>
      </c>
      <c r="O404" s="6">
        <v>6316284</v>
      </c>
      <c r="P404" s="3">
        <v>6316284394</v>
      </c>
      <c r="Q404" t="s">
        <v>572</v>
      </c>
      <c r="R404">
        <v>3</v>
      </c>
      <c r="S404">
        <f>COUNTIF(Tabela2[Guia],Tabela15[[#This Row],[Guia_Cod]])</f>
        <v>0</v>
      </c>
    </row>
    <row r="405" spans="1:19" x14ac:dyDescent="0.25">
      <c r="A405" t="s">
        <v>655</v>
      </c>
      <c r="B405">
        <v>3941</v>
      </c>
      <c r="C405" t="s">
        <v>656</v>
      </c>
      <c r="D405" t="s">
        <v>101</v>
      </c>
      <c r="E405" s="2">
        <v>45643</v>
      </c>
      <c r="F405" s="1">
        <v>0.41666666666666669</v>
      </c>
      <c r="G405" t="s">
        <v>577</v>
      </c>
      <c r="H405" t="s">
        <v>657</v>
      </c>
      <c r="I405" t="s">
        <v>579</v>
      </c>
      <c r="J405">
        <v>3</v>
      </c>
      <c r="K405" t="s">
        <v>28</v>
      </c>
      <c r="L405">
        <v>223810</v>
      </c>
      <c r="M405" t="s">
        <v>620</v>
      </c>
      <c r="N405" t="s">
        <v>574</v>
      </c>
      <c r="O405" s="6">
        <v>6316438</v>
      </c>
      <c r="P405" s="3">
        <v>6316438367</v>
      </c>
      <c r="Q405" t="s">
        <v>572</v>
      </c>
      <c r="R405">
        <v>3</v>
      </c>
      <c r="S405">
        <f>COUNTIF(Tabela2[Guia],Tabela15[[#This Row],[Guia_Cod]])</f>
        <v>0</v>
      </c>
    </row>
    <row r="406" spans="1:19" x14ac:dyDescent="0.25">
      <c r="A406" t="s">
        <v>655</v>
      </c>
      <c r="B406">
        <v>3941</v>
      </c>
      <c r="C406" t="s">
        <v>656</v>
      </c>
      <c r="D406" t="s">
        <v>101</v>
      </c>
      <c r="E406" s="2">
        <v>45643</v>
      </c>
      <c r="F406" s="1">
        <v>0.41666666666666669</v>
      </c>
      <c r="G406" t="s">
        <v>577</v>
      </c>
      <c r="H406" t="s">
        <v>657</v>
      </c>
      <c r="I406" t="s">
        <v>581</v>
      </c>
      <c r="J406">
        <v>3</v>
      </c>
      <c r="K406" t="s">
        <v>62</v>
      </c>
      <c r="L406">
        <v>223810</v>
      </c>
      <c r="M406" t="s">
        <v>620</v>
      </c>
      <c r="N406" t="s">
        <v>574</v>
      </c>
      <c r="O406" s="6">
        <v>6316528</v>
      </c>
      <c r="P406" s="3">
        <v>6316528350</v>
      </c>
      <c r="Q406" t="s">
        <v>572</v>
      </c>
      <c r="R406">
        <v>3</v>
      </c>
      <c r="S406">
        <f>COUNTIF(Tabela2[Guia],Tabela15[[#This Row],[Guia_Cod]])</f>
        <v>0</v>
      </c>
    </row>
    <row r="407" spans="1:19" x14ac:dyDescent="0.25">
      <c r="A407" t="s">
        <v>655</v>
      </c>
      <c r="B407">
        <v>3941</v>
      </c>
      <c r="C407" t="s">
        <v>656</v>
      </c>
      <c r="D407" t="s">
        <v>101</v>
      </c>
      <c r="E407" s="2">
        <v>45643</v>
      </c>
      <c r="F407" s="1">
        <v>0.41666666666666669</v>
      </c>
      <c r="G407" t="s">
        <v>577</v>
      </c>
      <c r="H407" t="s">
        <v>657</v>
      </c>
      <c r="I407" t="s">
        <v>582</v>
      </c>
      <c r="J407">
        <v>3</v>
      </c>
      <c r="K407" t="s">
        <v>28</v>
      </c>
      <c r="L407">
        <v>223810</v>
      </c>
      <c r="M407" t="s">
        <v>620</v>
      </c>
      <c r="N407" t="s">
        <v>574</v>
      </c>
      <c r="O407" s="6">
        <v>6316605</v>
      </c>
      <c r="P407" s="3">
        <v>6316605366</v>
      </c>
      <c r="Q407" t="s">
        <v>572</v>
      </c>
      <c r="R407">
        <v>3</v>
      </c>
      <c r="S407">
        <f>COUNTIF(Tabela2[Guia],Tabela15[[#This Row],[Guia_Cod]])</f>
        <v>0</v>
      </c>
    </row>
    <row r="408" spans="1:19" x14ac:dyDescent="0.25">
      <c r="A408" t="s">
        <v>341</v>
      </c>
      <c r="B408">
        <v>3899</v>
      </c>
      <c r="C408" t="s">
        <v>342</v>
      </c>
      <c r="D408" t="s">
        <v>16</v>
      </c>
      <c r="E408" s="2">
        <v>45642</v>
      </c>
      <c r="F408" s="1">
        <v>0.54166666666666663</v>
      </c>
      <c r="G408" t="s">
        <v>25</v>
      </c>
      <c r="H408" t="s">
        <v>343</v>
      </c>
      <c r="I408" t="s">
        <v>27</v>
      </c>
      <c r="J408">
        <v>3</v>
      </c>
      <c r="K408" t="s">
        <v>28</v>
      </c>
      <c r="L408">
        <v>223810</v>
      </c>
      <c r="M408" t="s">
        <v>21</v>
      </c>
      <c r="N408" t="s">
        <v>574</v>
      </c>
      <c r="O408" s="6">
        <v>6316677</v>
      </c>
      <c r="P408" s="3">
        <v>6316677353</v>
      </c>
      <c r="Q408" t="s">
        <v>572</v>
      </c>
      <c r="R408">
        <v>3</v>
      </c>
      <c r="S408">
        <f>COUNTIF(Tabela2[Guia],Tabela15[[#This Row],[Guia_Cod]])</f>
        <v>0</v>
      </c>
    </row>
    <row r="409" spans="1:19" x14ac:dyDescent="0.25">
      <c r="A409" t="s">
        <v>341</v>
      </c>
      <c r="B409">
        <v>3899</v>
      </c>
      <c r="C409" t="s">
        <v>342</v>
      </c>
      <c r="D409" t="s">
        <v>16</v>
      </c>
      <c r="E409" s="2">
        <v>45644</v>
      </c>
      <c r="F409" s="1">
        <v>0.54166666666666663</v>
      </c>
      <c r="G409" t="s">
        <v>17</v>
      </c>
      <c r="H409" t="s">
        <v>343</v>
      </c>
      <c r="I409" t="s">
        <v>19</v>
      </c>
      <c r="J409">
        <v>6</v>
      </c>
      <c r="K409" t="s">
        <v>121</v>
      </c>
      <c r="L409">
        <v>251510</v>
      </c>
      <c r="M409" t="s">
        <v>21</v>
      </c>
      <c r="N409" t="s">
        <v>574</v>
      </c>
      <c r="O409" s="6">
        <v>6316744</v>
      </c>
      <c r="P409" s="3">
        <v>6316744194</v>
      </c>
      <c r="Q409" t="s">
        <v>572</v>
      </c>
      <c r="R409">
        <v>6</v>
      </c>
      <c r="S409">
        <f>COUNTIF(Tabela2[Guia],Tabela15[[#This Row],[Guia_Cod]])</f>
        <v>0</v>
      </c>
    </row>
    <row r="410" spans="1:19" x14ac:dyDescent="0.25">
      <c r="A410" t="s">
        <v>177</v>
      </c>
      <c r="B410">
        <v>3319</v>
      </c>
      <c r="C410" t="s">
        <v>178</v>
      </c>
      <c r="D410" t="s">
        <v>16</v>
      </c>
      <c r="E410" s="2">
        <v>45647</v>
      </c>
      <c r="F410" s="1">
        <v>0.375</v>
      </c>
      <c r="G410" t="s">
        <v>17</v>
      </c>
      <c r="H410" t="s">
        <v>179</v>
      </c>
      <c r="I410" t="s">
        <v>19</v>
      </c>
      <c r="J410">
        <v>3</v>
      </c>
      <c r="K410" t="s">
        <v>20</v>
      </c>
      <c r="L410">
        <v>251510</v>
      </c>
      <c r="M410" t="s">
        <v>21</v>
      </c>
      <c r="N410" t="s">
        <v>574</v>
      </c>
      <c r="O410" s="6">
        <v>6316834</v>
      </c>
      <c r="P410" s="3">
        <v>6316834313</v>
      </c>
      <c r="Q410" t="s">
        <v>572</v>
      </c>
      <c r="R410">
        <v>3</v>
      </c>
      <c r="S410">
        <f>COUNTIF(Tabela2[Guia],Tabela15[[#This Row],[Guia_Cod]])</f>
        <v>0</v>
      </c>
    </row>
    <row r="411" spans="1:19" x14ac:dyDescent="0.25">
      <c r="A411" t="s">
        <v>177</v>
      </c>
      <c r="B411">
        <v>3319</v>
      </c>
      <c r="C411" t="s">
        <v>178</v>
      </c>
      <c r="D411" t="s">
        <v>16</v>
      </c>
      <c r="E411" s="2">
        <v>45646</v>
      </c>
      <c r="F411" s="1">
        <v>0.54166666666666663</v>
      </c>
      <c r="G411" t="s">
        <v>41</v>
      </c>
      <c r="H411" t="s">
        <v>179</v>
      </c>
      <c r="I411" t="s">
        <v>43</v>
      </c>
      <c r="J411">
        <v>3</v>
      </c>
      <c r="K411" t="s">
        <v>44</v>
      </c>
      <c r="L411">
        <v>223905</v>
      </c>
      <c r="M411" t="s">
        <v>21</v>
      </c>
      <c r="N411" t="s">
        <v>574</v>
      </c>
      <c r="O411" s="6">
        <v>6316892</v>
      </c>
      <c r="P411" s="3">
        <v>6316892334</v>
      </c>
      <c r="Q411" t="s">
        <v>572</v>
      </c>
      <c r="R411">
        <v>3</v>
      </c>
      <c r="S411">
        <f>COUNTIF(Tabela2[Guia],Tabela15[[#This Row],[Guia_Cod]])</f>
        <v>0</v>
      </c>
    </row>
    <row r="412" spans="1:19" x14ac:dyDescent="0.25">
      <c r="A412" t="s">
        <v>344</v>
      </c>
      <c r="B412">
        <v>3503</v>
      </c>
      <c r="C412" t="s">
        <v>345</v>
      </c>
      <c r="D412" t="s">
        <v>16</v>
      </c>
      <c r="E412" s="2">
        <v>45644</v>
      </c>
      <c r="F412" s="1">
        <v>0.625</v>
      </c>
      <c r="G412" t="s">
        <v>17</v>
      </c>
      <c r="H412" t="s">
        <v>346</v>
      </c>
      <c r="I412" t="s">
        <v>19</v>
      </c>
      <c r="J412">
        <v>3</v>
      </c>
      <c r="K412" t="s">
        <v>74</v>
      </c>
      <c r="L412">
        <v>251510</v>
      </c>
      <c r="M412" t="s">
        <v>21</v>
      </c>
      <c r="N412" t="s">
        <v>574</v>
      </c>
      <c r="O412" s="6">
        <v>6316958</v>
      </c>
      <c r="P412" s="3">
        <v>6316958337</v>
      </c>
      <c r="Q412" t="s">
        <v>572</v>
      </c>
      <c r="R412">
        <v>3</v>
      </c>
      <c r="S412">
        <f>COUNTIF(Tabela2[Guia],Tabela15[[#This Row],[Guia_Cod]])</f>
        <v>0</v>
      </c>
    </row>
    <row r="413" spans="1:19" x14ac:dyDescent="0.25">
      <c r="A413" t="s">
        <v>180</v>
      </c>
      <c r="B413">
        <v>3496</v>
      </c>
      <c r="C413" t="s">
        <v>181</v>
      </c>
      <c r="D413" t="s">
        <v>16</v>
      </c>
      <c r="E413" s="2">
        <v>45646</v>
      </c>
      <c r="F413" s="1">
        <v>0.70833333333333337</v>
      </c>
      <c r="G413" t="s">
        <v>25</v>
      </c>
      <c r="H413" t="s">
        <v>182</v>
      </c>
      <c r="I413" t="s">
        <v>27</v>
      </c>
      <c r="J413">
        <v>3</v>
      </c>
      <c r="K413" t="s">
        <v>62</v>
      </c>
      <c r="L413">
        <v>223810</v>
      </c>
      <c r="M413" t="s">
        <v>21</v>
      </c>
      <c r="N413" t="s">
        <v>574</v>
      </c>
      <c r="O413" s="6">
        <v>6317010</v>
      </c>
      <c r="P413" s="3">
        <v>6317010398</v>
      </c>
      <c r="Q413" t="s">
        <v>572</v>
      </c>
      <c r="R413">
        <v>3</v>
      </c>
      <c r="S413">
        <f>COUNTIF(Tabela2[Guia],Tabela15[[#This Row],[Guia_Cod]])</f>
        <v>0</v>
      </c>
    </row>
    <row r="414" spans="1:19" x14ac:dyDescent="0.25">
      <c r="A414" t="s">
        <v>180</v>
      </c>
      <c r="B414">
        <v>3496</v>
      </c>
      <c r="C414" t="s">
        <v>181</v>
      </c>
      <c r="D414" t="s">
        <v>16</v>
      </c>
      <c r="E414" s="2">
        <v>45643</v>
      </c>
      <c r="F414" s="1">
        <v>0.66666666666666663</v>
      </c>
      <c r="G414" t="s">
        <v>17</v>
      </c>
      <c r="H414" t="s">
        <v>182</v>
      </c>
      <c r="I414" t="s">
        <v>19</v>
      </c>
      <c r="J414">
        <v>3</v>
      </c>
      <c r="K414" t="s">
        <v>57</v>
      </c>
      <c r="L414">
        <v>251510</v>
      </c>
      <c r="M414" t="s">
        <v>21</v>
      </c>
      <c r="N414" t="s">
        <v>574</v>
      </c>
      <c r="O414" s="6">
        <v>6317039</v>
      </c>
      <c r="P414" s="3">
        <v>6317039348</v>
      </c>
      <c r="Q414" t="s">
        <v>572</v>
      </c>
      <c r="R414">
        <v>3</v>
      </c>
      <c r="S414">
        <f>COUNTIF(Tabela2[Guia],Tabela15[[#This Row],[Guia_Cod]])</f>
        <v>0</v>
      </c>
    </row>
    <row r="415" spans="1:19" x14ac:dyDescent="0.25">
      <c r="A415" t="s">
        <v>180</v>
      </c>
      <c r="B415">
        <v>3496</v>
      </c>
      <c r="C415" t="s">
        <v>181</v>
      </c>
      <c r="D415" t="s">
        <v>16</v>
      </c>
      <c r="E415" s="2">
        <v>45646</v>
      </c>
      <c r="F415" s="1">
        <v>0.66666666666666663</v>
      </c>
      <c r="G415" t="s">
        <v>41</v>
      </c>
      <c r="H415" t="s">
        <v>182</v>
      </c>
      <c r="I415" t="s">
        <v>43</v>
      </c>
      <c r="J415">
        <v>3</v>
      </c>
      <c r="K415" t="s">
        <v>44</v>
      </c>
      <c r="L415">
        <v>223905</v>
      </c>
      <c r="M415" t="s">
        <v>21</v>
      </c>
      <c r="N415" t="s">
        <v>574</v>
      </c>
      <c r="O415" s="6">
        <v>6317098</v>
      </c>
      <c r="P415" s="3">
        <v>6317098356</v>
      </c>
      <c r="Q415" t="s">
        <v>572</v>
      </c>
      <c r="R415">
        <v>3</v>
      </c>
      <c r="S415">
        <f>COUNTIF(Tabela2[Guia],Tabela15[[#This Row],[Guia_Cod]])</f>
        <v>0</v>
      </c>
    </row>
    <row r="416" spans="1:19" x14ac:dyDescent="0.25">
      <c r="A416" t="s">
        <v>658</v>
      </c>
      <c r="B416">
        <v>3708</v>
      </c>
      <c r="C416" t="s">
        <v>659</v>
      </c>
      <c r="D416" t="s">
        <v>16</v>
      </c>
      <c r="E416" s="2">
        <v>45646</v>
      </c>
      <c r="F416" s="1">
        <v>0.58333333333333337</v>
      </c>
      <c r="G416" t="s">
        <v>17</v>
      </c>
      <c r="H416" t="s">
        <v>660</v>
      </c>
      <c r="I416" t="s">
        <v>19</v>
      </c>
      <c r="J416">
        <v>6</v>
      </c>
      <c r="K416" t="s">
        <v>167</v>
      </c>
      <c r="L416">
        <v>251510</v>
      </c>
      <c r="M416" t="s">
        <v>21</v>
      </c>
      <c r="N416" t="s">
        <v>574</v>
      </c>
      <c r="O416" s="6">
        <v>6317171</v>
      </c>
      <c r="P416" s="3"/>
      <c r="Q416" t="s">
        <v>677</v>
      </c>
      <c r="R416">
        <v>6</v>
      </c>
      <c r="S416">
        <f>COUNTIF(Tabela2[Guia],Tabela15[[#This Row],[Guia_Cod]])</f>
        <v>0</v>
      </c>
    </row>
    <row r="417" spans="1:19" x14ac:dyDescent="0.25">
      <c r="A417" t="s">
        <v>661</v>
      </c>
      <c r="B417">
        <v>3547</v>
      </c>
      <c r="C417" t="s">
        <v>662</v>
      </c>
      <c r="D417" t="s">
        <v>16</v>
      </c>
      <c r="E417" s="2">
        <v>45644</v>
      </c>
      <c r="F417" s="1">
        <v>0.45833333333333331</v>
      </c>
      <c r="G417" t="s">
        <v>17</v>
      </c>
      <c r="H417" t="s">
        <v>663</v>
      </c>
      <c r="I417" t="s">
        <v>19</v>
      </c>
      <c r="J417">
        <v>3</v>
      </c>
      <c r="K417" t="s">
        <v>49</v>
      </c>
      <c r="L417">
        <v>251510</v>
      </c>
      <c r="M417" t="s">
        <v>21</v>
      </c>
      <c r="N417" t="s">
        <v>574</v>
      </c>
      <c r="O417" s="6">
        <v>6317252</v>
      </c>
      <c r="P417" s="3">
        <v>6317252159</v>
      </c>
      <c r="Q417" t="s">
        <v>572</v>
      </c>
      <c r="R417">
        <v>3</v>
      </c>
      <c r="S417">
        <f>COUNTIF(Tabela2[Guia],Tabela15[[#This Row],[Guia_Cod]])</f>
        <v>0</v>
      </c>
    </row>
    <row r="418" spans="1:19" x14ac:dyDescent="0.25">
      <c r="A418" t="s">
        <v>183</v>
      </c>
      <c r="B418">
        <v>3555</v>
      </c>
      <c r="C418" t="s">
        <v>184</v>
      </c>
      <c r="D418" t="s">
        <v>16</v>
      </c>
      <c r="E418" s="2">
        <v>45642</v>
      </c>
      <c r="F418" s="1">
        <v>0.58333333333333337</v>
      </c>
      <c r="G418" t="s">
        <v>25</v>
      </c>
      <c r="H418" t="s">
        <v>185</v>
      </c>
      <c r="I418" t="s">
        <v>27</v>
      </c>
      <c r="J418">
        <v>6</v>
      </c>
      <c r="K418" t="s">
        <v>73</v>
      </c>
      <c r="L418">
        <v>223810</v>
      </c>
      <c r="M418" t="s">
        <v>21</v>
      </c>
      <c r="N418" t="s">
        <v>574</v>
      </c>
      <c r="O418" s="6">
        <v>6340352</v>
      </c>
      <c r="P418" s="3"/>
      <c r="Q418" t="s">
        <v>677</v>
      </c>
      <c r="R418">
        <v>6</v>
      </c>
      <c r="S418">
        <f>COUNTIF(Tabela2[Guia],Tabela15[[#This Row],[Guia_Cod]])</f>
        <v>0</v>
      </c>
    </row>
    <row r="419" spans="1:19" x14ac:dyDescent="0.25">
      <c r="A419" t="s">
        <v>183</v>
      </c>
      <c r="B419">
        <v>3555</v>
      </c>
      <c r="C419" t="s">
        <v>184</v>
      </c>
      <c r="D419" t="s">
        <v>16</v>
      </c>
      <c r="E419" s="2">
        <v>45642</v>
      </c>
      <c r="F419" s="1">
        <v>0.625</v>
      </c>
      <c r="G419" t="s">
        <v>17</v>
      </c>
      <c r="H419" t="s">
        <v>185</v>
      </c>
      <c r="I419" t="s">
        <v>19</v>
      </c>
      <c r="J419">
        <v>6</v>
      </c>
      <c r="K419" t="s">
        <v>57</v>
      </c>
      <c r="L419">
        <v>251510</v>
      </c>
      <c r="M419" t="s">
        <v>21</v>
      </c>
      <c r="N419" t="s">
        <v>574</v>
      </c>
      <c r="O419" s="6">
        <v>6340585</v>
      </c>
      <c r="P419" s="3"/>
      <c r="Q419" t="s">
        <v>678</v>
      </c>
      <c r="R419">
        <v>4</v>
      </c>
      <c r="S419">
        <f>COUNTIF(Tabela2[Guia],Tabela15[[#This Row],[Guia_Cod]])</f>
        <v>0</v>
      </c>
    </row>
    <row r="420" spans="1:19" x14ac:dyDescent="0.25">
      <c r="A420" t="s">
        <v>350</v>
      </c>
      <c r="B420">
        <v>3829</v>
      </c>
      <c r="C420" t="s">
        <v>351</v>
      </c>
      <c r="D420" t="s">
        <v>16</v>
      </c>
      <c r="E420" s="2">
        <v>45642</v>
      </c>
      <c r="F420" s="1">
        <v>0.58333333333333337</v>
      </c>
      <c r="G420" t="s">
        <v>17</v>
      </c>
      <c r="H420" t="s">
        <v>352</v>
      </c>
      <c r="I420" t="s">
        <v>19</v>
      </c>
      <c r="J420">
        <v>3</v>
      </c>
      <c r="K420" t="s">
        <v>20</v>
      </c>
      <c r="L420">
        <v>251510</v>
      </c>
      <c r="M420" t="s">
        <v>21</v>
      </c>
      <c r="N420" t="s">
        <v>574</v>
      </c>
      <c r="O420" s="6">
        <v>6340771</v>
      </c>
      <c r="P420" s="3">
        <v>6340771324</v>
      </c>
      <c r="Q420" t="s">
        <v>572</v>
      </c>
      <c r="R420">
        <v>3</v>
      </c>
      <c r="S420">
        <f>COUNTIF(Tabela2[Guia],Tabela15[[#This Row],[Guia_Cod]])</f>
        <v>0</v>
      </c>
    </row>
    <row r="421" spans="1:19" x14ac:dyDescent="0.25">
      <c r="A421" t="s">
        <v>353</v>
      </c>
      <c r="B421">
        <v>3421</v>
      </c>
      <c r="C421" t="s">
        <v>354</v>
      </c>
      <c r="D421" t="s">
        <v>16</v>
      </c>
      <c r="E421" s="2">
        <v>45644</v>
      </c>
      <c r="F421" s="1">
        <v>0.625</v>
      </c>
      <c r="G421" t="s">
        <v>17</v>
      </c>
      <c r="H421" t="s">
        <v>355</v>
      </c>
      <c r="I421" t="s">
        <v>19</v>
      </c>
      <c r="J421">
        <v>6</v>
      </c>
      <c r="K421" t="s">
        <v>57</v>
      </c>
      <c r="L421">
        <v>251510</v>
      </c>
      <c r="M421" t="s">
        <v>21</v>
      </c>
      <c r="N421" t="s">
        <v>574</v>
      </c>
      <c r="O421" s="6">
        <v>6340935</v>
      </c>
      <c r="P421" s="3"/>
      <c r="Q421" t="s">
        <v>572</v>
      </c>
      <c r="R421">
        <v>6</v>
      </c>
      <c r="S421">
        <f>COUNTIF(Tabela2[Guia],Tabela15[[#This Row],[Guia_Cod]])</f>
        <v>0</v>
      </c>
    </row>
    <row r="422" spans="1:19" x14ac:dyDescent="0.25">
      <c r="A422" t="s">
        <v>353</v>
      </c>
      <c r="B422">
        <v>3421</v>
      </c>
      <c r="C422" t="s">
        <v>354</v>
      </c>
      <c r="D422" t="s">
        <v>16</v>
      </c>
      <c r="E422" s="2">
        <v>45644</v>
      </c>
      <c r="F422" s="1">
        <v>0.58333333333333337</v>
      </c>
      <c r="G422" t="s">
        <v>41</v>
      </c>
      <c r="H422" t="s">
        <v>355</v>
      </c>
      <c r="I422" t="s">
        <v>43</v>
      </c>
      <c r="J422">
        <v>3</v>
      </c>
      <c r="K422" t="s">
        <v>44</v>
      </c>
      <c r="L422">
        <v>223905</v>
      </c>
      <c r="M422" t="s">
        <v>21</v>
      </c>
      <c r="N422" t="s">
        <v>574</v>
      </c>
      <c r="O422" s="6">
        <v>6341071</v>
      </c>
      <c r="P422" s="3">
        <v>6341071384</v>
      </c>
      <c r="Q422" t="s">
        <v>572</v>
      </c>
      <c r="R422">
        <v>3</v>
      </c>
      <c r="S422">
        <f>COUNTIF(Tabela2[Guia],Tabela15[[#This Row],[Guia_Cod]])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B6D4-4C59-4DDD-9DF1-B62DAF829C4C}">
  <sheetPr codeName="Planilha1"/>
  <dimension ref="A1:M396"/>
  <sheetViews>
    <sheetView tabSelected="1" workbookViewId="0">
      <selection activeCell="J2" sqref="J2"/>
    </sheetView>
  </sheetViews>
  <sheetFormatPr defaultRowHeight="15" x14ac:dyDescent="0.25"/>
  <cols>
    <col min="1" max="1" width="46.7109375" bestFit="1" customWidth="1"/>
    <col min="2" max="2" width="18.85546875" customWidth="1"/>
    <col min="3" max="3" width="11" bestFit="1" customWidth="1"/>
    <col min="4" max="4" width="10.7109375" bestFit="1" customWidth="1"/>
    <col min="5" max="6" width="13.140625" style="2" customWidth="1"/>
    <col min="7" max="7" width="17.85546875" style="7" bestFit="1" customWidth="1"/>
    <col min="10" max="10" width="10" bestFit="1" customWidth="1"/>
    <col min="11" max="11" width="17.42578125" customWidth="1"/>
    <col min="12" max="12" width="20.7109375" bestFit="1" customWidth="1"/>
    <col min="13" max="14" width="11.42578125" customWidth="1"/>
    <col min="15" max="15" width="37.28515625" bestFit="1" customWidth="1"/>
    <col min="16" max="16" width="11.85546875" bestFit="1" customWidth="1"/>
  </cols>
  <sheetData>
    <row r="1" spans="1:13" x14ac:dyDescent="0.25">
      <c r="A1" t="s">
        <v>2</v>
      </c>
      <c r="B1" t="s">
        <v>13</v>
      </c>
      <c r="C1" t="s">
        <v>571</v>
      </c>
      <c r="D1" t="s">
        <v>569</v>
      </c>
      <c r="E1" s="2" t="s">
        <v>798</v>
      </c>
      <c r="F1" s="2" t="s">
        <v>799</v>
      </c>
      <c r="G1" s="7" t="s">
        <v>8</v>
      </c>
      <c r="H1" t="s">
        <v>568</v>
      </c>
      <c r="I1" t="s">
        <v>570</v>
      </c>
      <c r="J1" t="s">
        <v>797</v>
      </c>
      <c r="K1" t="s">
        <v>1352</v>
      </c>
      <c r="L1" t="s">
        <v>1353</v>
      </c>
      <c r="M1" t="s">
        <v>1355</v>
      </c>
    </row>
    <row r="2" spans="1:13" x14ac:dyDescent="0.25">
      <c r="A2" t="s">
        <v>187</v>
      </c>
      <c r="B2" s="3">
        <v>7790108</v>
      </c>
      <c r="C2" s="3">
        <v>7790108155</v>
      </c>
      <c r="D2" s="3" t="s">
        <v>572</v>
      </c>
      <c r="E2" s="2">
        <v>45559</v>
      </c>
      <c r="F2" s="2">
        <v>45559</v>
      </c>
      <c r="G2" s="7" t="s">
        <v>27</v>
      </c>
      <c r="H2">
        <v>8</v>
      </c>
      <c r="I2">
        <v>8</v>
      </c>
      <c r="J2" t="str">
        <f>INDEX(Tabela7[carteira],MATCH(Tabela1[[#This Row],[Paciente]],Tabela7[paciente],0))</f>
        <v>667374175</v>
      </c>
      <c r="K2">
        <f>INDEX(Tabela7[id],MATCH(Tabela1[[#This Row],[Coluna1]],Tabela7[carteira],0))</f>
        <v>3358</v>
      </c>
      <c r="L2">
        <f>COUNTIF(Tabela6[Cod. Paciente],Tabela1[[#This Row],[Coluna2]])</f>
        <v>2</v>
      </c>
      <c r="M2">
        <f>COUNTIFS(Tabela1[Paciente],Tabela1[[#This Row],[Paciente]],Tabela1[PROCEDIMENTO],Tabela1[[#This Row],[PROCEDIMENTO]])</f>
        <v>1</v>
      </c>
    </row>
    <row r="3" spans="1:13" x14ac:dyDescent="0.25">
      <c r="A3" t="s">
        <v>187</v>
      </c>
      <c r="B3" s="3">
        <v>7792026</v>
      </c>
      <c r="C3" s="3">
        <v>7792026148</v>
      </c>
      <c r="D3" s="3" t="s">
        <v>572</v>
      </c>
      <c r="E3" s="2">
        <v>45559</v>
      </c>
      <c r="F3" s="2">
        <v>45559</v>
      </c>
      <c r="G3" s="7" t="s">
        <v>19</v>
      </c>
      <c r="H3">
        <v>8</v>
      </c>
      <c r="I3">
        <v>8</v>
      </c>
      <c r="J3" t="str">
        <f>INDEX(Tabela7[carteira],MATCH(Tabela1[[#This Row],[Paciente]],Tabela7[paciente],0))</f>
        <v>667374175</v>
      </c>
      <c r="K3">
        <f>INDEX(Tabela7[id],MATCH(Tabela1[[#This Row],[Coluna1]],Tabela7[carteira],0))</f>
        <v>3358</v>
      </c>
      <c r="L3">
        <f>COUNTIF(Tabela6[Cod. Paciente],Tabela1[[#This Row],[Coluna2]])</f>
        <v>2</v>
      </c>
      <c r="M3">
        <f>COUNTIFS(Tabela1[Paciente],Tabela1[[#This Row],[Paciente]],Tabela1[PROCEDIMENTO],Tabela1[[#This Row],[PROCEDIMENTO]])</f>
        <v>1</v>
      </c>
    </row>
    <row r="4" spans="1:13" x14ac:dyDescent="0.25">
      <c r="A4" t="s">
        <v>192</v>
      </c>
      <c r="B4" s="3">
        <v>7792797</v>
      </c>
      <c r="C4" s="3">
        <v>7792797172</v>
      </c>
      <c r="D4" s="3" t="s">
        <v>572</v>
      </c>
      <c r="E4" s="2">
        <v>45559</v>
      </c>
      <c r="F4" s="2">
        <v>45559</v>
      </c>
      <c r="G4" s="7" t="s">
        <v>27</v>
      </c>
      <c r="H4">
        <v>4</v>
      </c>
      <c r="I4">
        <v>4</v>
      </c>
      <c r="J4" t="str">
        <f>INDEX(Tabela7[carteira],MATCH(Tabela1[[#This Row],[Paciente]],Tabela7[paciente],0))</f>
        <v>667390042</v>
      </c>
      <c r="K4">
        <f>INDEX(Tabela7[id],MATCH(Tabela1[[#This Row],[Coluna1]],Tabela7[carteira],0))</f>
        <v>3590</v>
      </c>
      <c r="L4">
        <f>COUNTIF(Tabela6[Cod. Paciente],Tabela1[[#This Row],[Coluna2]])</f>
        <v>2</v>
      </c>
      <c r="M4">
        <f>COUNTIFS(Tabela1[Paciente],Tabela1[[#This Row],[Paciente]],Tabela1[PROCEDIMENTO],Tabela1[[#This Row],[PROCEDIMENTO]])</f>
        <v>1</v>
      </c>
    </row>
    <row r="5" spans="1:13" x14ac:dyDescent="0.25">
      <c r="A5" t="s">
        <v>192</v>
      </c>
      <c r="B5" s="3">
        <v>7793039</v>
      </c>
      <c r="C5" s="3">
        <v>7793039187</v>
      </c>
      <c r="D5" s="3" t="s">
        <v>572</v>
      </c>
      <c r="E5" s="2">
        <v>45559</v>
      </c>
      <c r="F5" s="2">
        <v>45559</v>
      </c>
      <c r="G5" s="7" t="s">
        <v>19</v>
      </c>
      <c r="H5">
        <v>4</v>
      </c>
      <c r="I5">
        <v>4</v>
      </c>
      <c r="J5" t="str">
        <f>INDEX(Tabela7[carteira],MATCH(Tabela1[[#This Row],[Paciente]],Tabela7[paciente],0))</f>
        <v>667390042</v>
      </c>
      <c r="K5">
        <f>INDEX(Tabela7[id],MATCH(Tabela1[[#This Row],[Coluna1]],Tabela7[carteira],0))</f>
        <v>3590</v>
      </c>
      <c r="L5">
        <f>COUNTIF(Tabela6[Cod. Paciente],Tabela1[[#This Row],[Coluna2]])</f>
        <v>2</v>
      </c>
      <c r="M5">
        <f>COUNTIFS(Tabela1[Paciente],Tabela1[[#This Row],[Paciente]],Tabela1[PROCEDIMENTO],Tabela1[[#This Row],[PROCEDIMENTO]])</f>
        <v>1</v>
      </c>
    </row>
    <row r="6" spans="1:13" x14ac:dyDescent="0.25">
      <c r="A6" t="s">
        <v>195</v>
      </c>
      <c r="B6" s="3">
        <v>7795445</v>
      </c>
      <c r="C6" s="3">
        <v>7795445126</v>
      </c>
      <c r="D6" s="3" t="s">
        <v>572</v>
      </c>
      <c r="E6" s="2">
        <v>45559</v>
      </c>
      <c r="F6" s="2">
        <v>45559</v>
      </c>
      <c r="G6" s="7" t="s">
        <v>19</v>
      </c>
      <c r="H6">
        <v>5</v>
      </c>
      <c r="I6">
        <v>5</v>
      </c>
      <c r="J6" t="str">
        <f>INDEX(Tabela7[carteira],MATCH(Tabela1[[#This Row],[Paciente]],Tabela7[paciente],0))</f>
        <v>667294629</v>
      </c>
      <c r="K6">
        <f>INDEX(Tabela7[id],MATCH(Tabela1[[#This Row],[Coluna1]],Tabela7[carteira],0))</f>
        <v>3640</v>
      </c>
      <c r="L6">
        <f>COUNTIF(Tabela6[Cod. Paciente],Tabela1[[#This Row],[Coluna2]])</f>
        <v>1</v>
      </c>
      <c r="M6">
        <f>COUNTIFS(Tabela1[Paciente],Tabela1[[#This Row],[Paciente]],Tabela1[PROCEDIMENTO],Tabela1[[#This Row],[PROCEDIMENTO]])</f>
        <v>1</v>
      </c>
    </row>
    <row r="7" spans="1:13" x14ac:dyDescent="0.25">
      <c r="A7" t="s">
        <v>15</v>
      </c>
      <c r="B7" s="3">
        <v>7795650</v>
      </c>
      <c r="C7" s="3">
        <v>7795650176</v>
      </c>
      <c r="D7" s="3" t="s">
        <v>572</v>
      </c>
      <c r="E7" s="2">
        <v>45559</v>
      </c>
      <c r="F7" s="2">
        <v>45559</v>
      </c>
      <c r="G7" s="7" t="s">
        <v>19</v>
      </c>
      <c r="H7">
        <v>4</v>
      </c>
      <c r="I7">
        <v>4</v>
      </c>
      <c r="J7" t="str">
        <f>INDEX(Tabela7[carteira],MATCH(Tabela1[[#This Row],[Paciente]],Tabela7[paciente],0))</f>
        <v>667332303</v>
      </c>
      <c r="K7">
        <f>INDEX(Tabela7[id],MATCH(Tabela1[[#This Row],[Coluna1]],Tabela7[carteira],0))</f>
        <v>3938</v>
      </c>
      <c r="L7">
        <f>COUNTIF(Tabela6[Cod. Paciente],Tabela1[[#This Row],[Coluna2]])</f>
        <v>1</v>
      </c>
      <c r="M7">
        <f>COUNTIFS(Tabela1[Paciente],Tabela1[[#This Row],[Paciente]],Tabela1[PROCEDIMENTO],Tabela1[[#This Row],[PROCEDIMENTO]])</f>
        <v>1</v>
      </c>
    </row>
    <row r="8" spans="1:13" x14ac:dyDescent="0.25">
      <c r="A8" t="s">
        <v>24</v>
      </c>
      <c r="B8" s="3">
        <v>7795741</v>
      </c>
      <c r="C8" s="3">
        <v>7795741144</v>
      </c>
      <c r="D8" s="3" t="s">
        <v>572</v>
      </c>
      <c r="E8" s="2">
        <v>45559</v>
      </c>
      <c r="F8" s="2">
        <v>45559</v>
      </c>
      <c r="G8" s="7" t="s">
        <v>27</v>
      </c>
      <c r="H8">
        <v>8</v>
      </c>
      <c r="I8">
        <v>8</v>
      </c>
      <c r="J8" t="str">
        <f>INDEX(Tabela7[carteira],MATCH(Tabela1[[#This Row],[Paciente]],Tabela7[paciente],0))</f>
        <v>667391683</v>
      </c>
      <c r="K8">
        <f>INDEX(Tabela7[id],MATCH(Tabela1[[#This Row],[Coluna1]],Tabela7[carteira],0))</f>
        <v>3487</v>
      </c>
      <c r="L8">
        <f>COUNTIF(Tabela6[Cod. Paciente],Tabela1[[#This Row],[Coluna2]])</f>
        <v>3</v>
      </c>
      <c r="M8">
        <f>COUNTIFS(Tabela1[Paciente],Tabela1[[#This Row],[Paciente]],Tabela1[PROCEDIMENTO],Tabela1[[#This Row],[PROCEDIMENTO]])</f>
        <v>1</v>
      </c>
    </row>
    <row r="9" spans="1:13" x14ac:dyDescent="0.25">
      <c r="A9" t="s">
        <v>24</v>
      </c>
      <c r="B9" s="3">
        <v>7795804</v>
      </c>
      <c r="C9" s="3">
        <v>7795804150</v>
      </c>
      <c r="D9" s="3" t="s">
        <v>572</v>
      </c>
      <c r="E9" s="2">
        <v>45559</v>
      </c>
      <c r="F9" s="2">
        <v>45559</v>
      </c>
      <c r="G9" s="7" t="s">
        <v>19</v>
      </c>
      <c r="H9">
        <v>4</v>
      </c>
      <c r="I9">
        <v>4</v>
      </c>
      <c r="J9" t="str">
        <f>INDEX(Tabela7[carteira],MATCH(Tabela1[[#This Row],[Paciente]],Tabela7[paciente],0))</f>
        <v>667391683</v>
      </c>
      <c r="K9">
        <f>INDEX(Tabela7[id],MATCH(Tabela1[[#This Row],[Coluna1]],Tabela7[carteira],0))</f>
        <v>3487</v>
      </c>
      <c r="L9">
        <f>COUNTIF(Tabela6[Cod. Paciente],Tabela1[[#This Row],[Coluna2]])</f>
        <v>3</v>
      </c>
      <c r="M9">
        <f>COUNTIFS(Tabela1[Paciente],Tabela1[[#This Row],[Paciente]],Tabela1[PROCEDIMENTO],Tabela1[[#This Row],[PROCEDIMENTO]])</f>
        <v>1</v>
      </c>
    </row>
    <row r="10" spans="1:13" x14ac:dyDescent="0.25">
      <c r="A10" t="s">
        <v>584</v>
      </c>
      <c r="B10" s="3">
        <v>7796079</v>
      </c>
      <c r="C10" s="3">
        <v>7796079394</v>
      </c>
      <c r="D10" s="3" t="s">
        <v>572</v>
      </c>
      <c r="E10" s="2">
        <v>45559</v>
      </c>
      <c r="F10" s="2">
        <v>45559</v>
      </c>
      <c r="G10" s="7" t="s">
        <v>586</v>
      </c>
      <c r="H10">
        <v>8</v>
      </c>
      <c r="I10">
        <v>8</v>
      </c>
      <c r="J10" t="str">
        <f>INDEX(Tabela7[carteira],MATCH(Tabela1[[#This Row],[Paciente]],Tabela7[paciente],0))</f>
        <v>667434549</v>
      </c>
      <c r="K10">
        <f>INDEX(Tabela7[id],MATCH(Tabela1[[#This Row],[Coluna1]],Tabela7[carteira],0))</f>
        <v>4115</v>
      </c>
      <c r="L10">
        <f>COUNTIF(Tabela6[Cod. Paciente],Tabela1[[#This Row],[Coluna2]])</f>
        <v>0</v>
      </c>
      <c r="M10">
        <f>COUNTIFS(Tabela1[Paciente],Tabela1[[#This Row],[Paciente]],Tabela1[PROCEDIMENTO],Tabela1[[#This Row],[PROCEDIMENTO]])</f>
        <v>1</v>
      </c>
    </row>
    <row r="11" spans="1:13" x14ac:dyDescent="0.25">
      <c r="A11" t="s">
        <v>198</v>
      </c>
      <c r="B11" s="3">
        <v>7801500</v>
      </c>
      <c r="C11" s="3">
        <v>7801500152</v>
      </c>
      <c r="D11" s="3" t="s">
        <v>572</v>
      </c>
      <c r="E11" s="2">
        <v>45559</v>
      </c>
      <c r="F11" s="2">
        <v>45559</v>
      </c>
      <c r="G11" s="7" t="s">
        <v>19</v>
      </c>
      <c r="H11">
        <v>4</v>
      </c>
      <c r="I11">
        <v>4</v>
      </c>
      <c r="J11" t="str">
        <f>INDEX(Tabela7[carteira],MATCH(Tabela1[[#This Row],[Paciente]],Tabela7[paciente],0))</f>
        <v>667254410</v>
      </c>
      <c r="K11">
        <f>INDEX(Tabela7[id],MATCH(Tabela1[[#This Row],[Coluna1]],Tabela7[carteira],0))</f>
        <v>3486</v>
      </c>
      <c r="L11">
        <f>COUNTIF(Tabela6[Cod. Paciente],Tabela1[[#This Row],[Coluna2]])</f>
        <v>1</v>
      </c>
      <c r="M11">
        <f>COUNTIFS(Tabela1[Paciente],Tabela1[[#This Row],[Paciente]],Tabela1[PROCEDIMENTO],Tabela1[[#This Row],[PROCEDIMENTO]])</f>
        <v>1</v>
      </c>
    </row>
    <row r="12" spans="1:13" x14ac:dyDescent="0.25">
      <c r="A12" t="s">
        <v>201</v>
      </c>
      <c r="B12" s="3">
        <v>7801570</v>
      </c>
      <c r="C12" s="3">
        <v>7801570185</v>
      </c>
      <c r="D12" s="3" t="s">
        <v>572</v>
      </c>
      <c r="E12" s="2">
        <v>45559</v>
      </c>
      <c r="F12" s="2">
        <v>45559</v>
      </c>
      <c r="G12" s="7" t="s">
        <v>19</v>
      </c>
      <c r="H12">
        <v>8</v>
      </c>
      <c r="I12">
        <v>8</v>
      </c>
      <c r="J12" t="str">
        <f>INDEX(Tabela7[carteira],MATCH(Tabela1[[#This Row],[Paciente]],Tabela7[paciente],0))</f>
        <v>667394793</v>
      </c>
      <c r="K12">
        <f>INDEX(Tabela7[id],MATCH(Tabela1[[#This Row],[Coluna1]],Tabela7[carteira],0))</f>
        <v>3342</v>
      </c>
      <c r="L12">
        <f>COUNTIF(Tabela6[Cod. Paciente],Tabela1[[#This Row],[Coluna2]])</f>
        <v>2</v>
      </c>
      <c r="M12">
        <f>COUNTIFS(Tabela1[Paciente],Tabela1[[#This Row],[Paciente]],Tabela1[PROCEDIMENTO],Tabela1[[#This Row],[PROCEDIMENTO]])</f>
        <v>1</v>
      </c>
    </row>
    <row r="13" spans="1:13" x14ac:dyDescent="0.25">
      <c r="A13" t="s">
        <v>201</v>
      </c>
      <c r="B13" s="3">
        <v>7801602</v>
      </c>
      <c r="C13" s="3">
        <v>7801602156</v>
      </c>
      <c r="D13" s="3" t="s">
        <v>572</v>
      </c>
      <c r="E13" s="2">
        <v>45559</v>
      </c>
      <c r="F13" s="2">
        <v>45559</v>
      </c>
      <c r="G13" s="7" t="s">
        <v>27</v>
      </c>
      <c r="H13">
        <v>4</v>
      </c>
      <c r="I13">
        <v>4</v>
      </c>
      <c r="J13" t="str">
        <f>INDEX(Tabela7[carteira],MATCH(Tabela1[[#This Row],[Paciente]],Tabela7[paciente],0))</f>
        <v>667394793</v>
      </c>
      <c r="K13">
        <f>INDEX(Tabela7[id],MATCH(Tabela1[[#This Row],[Coluna1]],Tabela7[carteira],0))</f>
        <v>3342</v>
      </c>
      <c r="L13">
        <f>COUNTIF(Tabela6[Cod. Paciente],Tabela1[[#This Row],[Coluna2]])</f>
        <v>2</v>
      </c>
      <c r="M13">
        <f>COUNTIFS(Tabela1[Paciente],Tabela1[[#This Row],[Paciente]],Tabela1[PROCEDIMENTO],Tabela1[[#This Row],[PROCEDIMENTO]])</f>
        <v>1</v>
      </c>
    </row>
    <row r="14" spans="1:13" x14ac:dyDescent="0.25">
      <c r="A14" t="s">
        <v>205</v>
      </c>
      <c r="B14" s="3">
        <v>7801643</v>
      </c>
      <c r="C14" s="3">
        <v>7801643162</v>
      </c>
      <c r="D14" s="3" t="s">
        <v>572</v>
      </c>
      <c r="E14" s="2">
        <v>45559</v>
      </c>
      <c r="F14" s="2">
        <v>45559</v>
      </c>
      <c r="G14" s="7" t="s">
        <v>19</v>
      </c>
      <c r="H14">
        <v>4</v>
      </c>
      <c r="I14">
        <v>4</v>
      </c>
      <c r="J14" t="str">
        <f>INDEX(Tabela7[carteira],MATCH(Tabela1[[#This Row],[Paciente]],Tabela7[paciente],0))</f>
        <v>667154312</v>
      </c>
      <c r="K14">
        <f>INDEX(Tabela7[id],MATCH(Tabela1[[#This Row],[Coluna1]],Tabela7[carteira],0))</f>
        <v>3824</v>
      </c>
      <c r="L14">
        <f>COUNTIF(Tabela6[Cod. Paciente],Tabela1[[#This Row],[Coluna2]])</f>
        <v>1</v>
      </c>
      <c r="M14">
        <f>COUNTIFS(Tabela1[Paciente],Tabela1[[#This Row],[Paciente]],Tabela1[PROCEDIMENTO],Tabela1[[#This Row],[PROCEDIMENTO]])</f>
        <v>1</v>
      </c>
    </row>
    <row r="15" spans="1:13" x14ac:dyDescent="0.25">
      <c r="A15" t="s">
        <v>593</v>
      </c>
      <c r="B15" s="3">
        <v>7801692</v>
      </c>
      <c r="C15" s="3">
        <v>7801692349</v>
      </c>
      <c r="D15" s="3" t="s">
        <v>572</v>
      </c>
      <c r="E15" s="2">
        <v>45559</v>
      </c>
      <c r="F15" s="2">
        <v>45559</v>
      </c>
      <c r="G15" s="7" t="s">
        <v>586</v>
      </c>
      <c r="H15">
        <v>9</v>
      </c>
      <c r="I15">
        <v>9</v>
      </c>
      <c r="J15" t="str">
        <f>INDEX(Tabela7[carteira],MATCH(Tabela1[[#This Row],[Paciente]],Tabela7[paciente],0))</f>
        <v>061702405</v>
      </c>
      <c r="K15">
        <f>INDEX(Tabela7[id],MATCH(Tabela1[[#This Row],[Coluna1]],Tabela7[carteira],0))</f>
        <v>3958</v>
      </c>
      <c r="L15">
        <f>COUNTIF(Tabela6[Cod. Paciente],Tabela1[[#This Row],[Coluna2]])</f>
        <v>1</v>
      </c>
      <c r="M15">
        <f>COUNTIFS(Tabela1[Paciente],Tabela1[[#This Row],[Paciente]],Tabela1[PROCEDIMENTO],Tabela1[[#This Row],[PROCEDIMENTO]])</f>
        <v>1</v>
      </c>
    </row>
    <row r="16" spans="1:13" x14ac:dyDescent="0.25">
      <c r="A16" t="s">
        <v>208</v>
      </c>
      <c r="B16" s="3">
        <v>7801736</v>
      </c>
      <c r="C16" s="3">
        <v>7801736162</v>
      </c>
      <c r="D16" s="3" t="s">
        <v>572</v>
      </c>
      <c r="E16" s="2">
        <v>45559</v>
      </c>
      <c r="F16" s="2">
        <v>45559</v>
      </c>
      <c r="G16" s="7" t="s">
        <v>27</v>
      </c>
      <c r="H16">
        <v>4</v>
      </c>
      <c r="I16">
        <v>4</v>
      </c>
      <c r="J16" t="str">
        <f>INDEX(Tabela7[carteira],MATCH(Tabela1[[#This Row],[Paciente]],Tabela7[paciente],0))</f>
        <v>667272762</v>
      </c>
      <c r="K16">
        <f>INDEX(Tabela7[id],MATCH(Tabela1[[#This Row],[Coluna1]],Tabela7[carteira],0))</f>
        <v>3882</v>
      </c>
      <c r="L16">
        <f>COUNTIF(Tabela6[Cod. Paciente],Tabela1[[#This Row],[Coluna2]])</f>
        <v>1</v>
      </c>
      <c r="M16">
        <f>COUNTIFS(Tabela1[Paciente],Tabela1[[#This Row],[Paciente]],Tabela1[PROCEDIMENTO],Tabela1[[#This Row],[PROCEDIMENTO]])</f>
        <v>1</v>
      </c>
    </row>
    <row r="17" spans="1:13" x14ac:dyDescent="0.25">
      <c r="A17" t="s">
        <v>208</v>
      </c>
      <c r="B17" s="3">
        <v>7801774</v>
      </c>
      <c r="C17" s="3">
        <v>7801774191</v>
      </c>
      <c r="D17" s="3" t="s">
        <v>572</v>
      </c>
      <c r="E17" s="2">
        <v>45559</v>
      </c>
      <c r="F17" s="2">
        <v>45559</v>
      </c>
      <c r="G17" s="7" t="s">
        <v>19</v>
      </c>
      <c r="H17">
        <v>4</v>
      </c>
      <c r="I17">
        <v>4</v>
      </c>
      <c r="J17" t="str">
        <f>INDEX(Tabela7[carteira],MATCH(Tabela1[[#This Row],[Paciente]],Tabela7[paciente],0))</f>
        <v>667272762</v>
      </c>
      <c r="K17">
        <f>INDEX(Tabela7[id],MATCH(Tabela1[[#This Row],[Coluna1]],Tabela7[carteira],0))</f>
        <v>3882</v>
      </c>
      <c r="L17">
        <f>COUNTIF(Tabela6[Cod. Paciente],Tabela1[[#This Row],[Coluna2]])</f>
        <v>1</v>
      </c>
      <c r="M17">
        <f>COUNTIFS(Tabela1[Paciente],Tabela1[[#This Row],[Paciente]],Tabela1[PROCEDIMENTO],Tabela1[[#This Row],[PROCEDIMENTO]])</f>
        <v>1</v>
      </c>
    </row>
    <row r="18" spans="1:13" x14ac:dyDescent="0.25">
      <c r="A18" t="s">
        <v>848</v>
      </c>
      <c r="B18" s="3">
        <v>7802015</v>
      </c>
      <c r="C18" s="3">
        <v>7802015180</v>
      </c>
      <c r="D18" s="3" t="s">
        <v>572</v>
      </c>
      <c r="E18" s="2">
        <v>45559</v>
      </c>
      <c r="F18" s="2">
        <v>45559</v>
      </c>
      <c r="G18" s="7" t="s">
        <v>19</v>
      </c>
      <c r="H18">
        <v>13</v>
      </c>
      <c r="I18">
        <v>13</v>
      </c>
      <c r="J18" t="str">
        <f>INDEX(Tabela7[carteira],MATCH(Tabela1[[#This Row],[Paciente]],Tabela7[paciente],0))</f>
        <v>667384076</v>
      </c>
      <c r="K18">
        <f>INDEX(Tabela7[id],MATCH(Tabela1[[#This Row],[Coluna1]],Tabela7[carteira],0))</f>
        <v>3672</v>
      </c>
      <c r="L18">
        <f>COUNTIF(Tabela6[Cod. Paciente],Tabela1[[#This Row],[Coluna2]])</f>
        <v>3</v>
      </c>
      <c r="M18">
        <f>COUNTIFS(Tabela1[Paciente],Tabela1[[#This Row],[Paciente]],Tabela1[PROCEDIMENTO],Tabela1[[#This Row],[PROCEDIMENTO]])</f>
        <v>1</v>
      </c>
    </row>
    <row r="19" spans="1:13" x14ac:dyDescent="0.25">
      <c r="A19" t="s">
        <v>37</v>
      </c>
      <c r="B19" s="3">
        <v>7802073</v>
      </c>
      <c r="C19" s="3">
        <v>7802073154</v>
      </c>
      <c r="D19" s="3" t="s">
        <v>572</v>
      </c>
      <c r="E19" s="2">
        <v>45559</v>
      </c>
      <c r="F19" s="2">
        <v>45559</v>
      </c>
      <c r="G19" s="7" t="s">
        <v>19</v>
      </c>
      <c r="H19">
        <v>8</v>
      </c>
      <c r="I19">
        <v>8</v>
      </c>
      <c r="J19" t="str">
        <f>INDEX(Tabela7[carteira],MATCH(Tabela1[[#This Row],[Paciente]],Tabela7[paciente],0))</f>
        <v>667370394</v>
      </c>
      <c r="K19">
        <f>INDEX(Tabela7[id],MATCH(Tabela1[[#This Row],[Coluna1]],Tabela7[carteira],0))</f>
        <v>3881</v>
      </c>
      <c r="L19">
        <f>COUNTIF(Tabela6[Cod. Paciente],Tabela1[[#This Row],[Coluna2]])</f>
        <v>2</v>
      </c>
      <c r="M19">
        <f>COUNTIFS(Tabela1[Paciente],Tabela1[[#This Row],[Paciente]],Tabela1[PROCEDIMENTO],Tabela1[[#This Row],[PROCEDIMENTO]])</f>
        <v>1</v>
      </c>
    </row>
    <row r="20" spans="1:13" x14ac:dyDescent="0.25">
      <c r="A20" t="s">
        <v>212</v>
      </c>
      <c r="B20" s="3">
        <v>7808586</v>
      </c>
      <c r="C20" s="3">
        <v>7808586169</v>
      </c>
      <c r="D20" s="3" t="s">
        <v>572</v>
      </c>
      <c r="E20" s="2">
        <v>45559</v>
      </c>
      <c r="F20" s="2">
        <v>45559</v>
      </c>
      <c r="G20" s="7" t="s">
        <v>19</v>
      </c>
      <c r="H20">
        <v>4</v>
      </c>
      <c r="I20">
        <v>4</v>
      </c>
      <c r="J20" t="str">
        <f>INDEX(Tabela7[carteira],MATCH(Tabela1[[#This Row],[Paciente]],Tabela7[paciente],0))</f>
        <v>667327533</v>
      </c>
      <c r="K20">
        <f>INDEX(Tabela7[id],MATCH(Tabela1[[#This Row],[Coluna1]],Tabela7[carteira],0))</f>
        <v>3352</v>
      </c>
      <c r="L20">
        <f>COUNTIF(Tabela6[Cod. Paciente],Tabela1[[#This Row],[Coluna2]])</f>
        <v>0</v>
      </c>
      <c r="M20">
        <f>COUNTIFS(Tabela1[Paciente],Tabela1[[#This Row],[Paciente]],Tabela1[PROCEDIMENTO],Tabela1[[#This Row],[PROCEDIMENTO]])</f>
        <v>2</v>
      </c>
    </row>
    <row r="21" spans="1:13" x14ac:dyDescent="0.25">
      <c r="A21" t="s">
        <v>215</v>
      </c>
      <c r="B21" s="3">
        <v>7808678</v>
      </c>
      <c r="C21" s="3">
        <v>7808678166</v>
      </c>
      <c r="D21" s="3" t="s">
        <v>572</v>
      </c>
      <c r="E21" s="2">
        <v>45559</v>
      </c>
      <c r="F21" s="2">
        <v>45559</v>
      </c>
      <c r="G21" s="7" t="s">
        <v>27</v>
      </c>
      <c r="H21">
        <v>10</v>
      </c>
      <c r="I21">
        <v>10</v>
      </c>
      <c r="J21" t="str">
        <f>INDEX(Tabela7[carteira],MATCH(Tabela1[[#This Row],[Paciente]],Tabela7[paciente],0))</f>
        <v>667391441</v>
      </c>
      <c r="K21">
        <f>INDEX(Tabela7[id],MATCH(Tabela1[[#This Row],[Coluna1]],Tabela7[carteira],0))</f>
        <v>3630</v>
      </c>
      <c r="L21">
        <f>COUNTIF(Tabela6[Cod. Paciente],Tabela1[[#This Row],[Coluna2]])</f>
        <v>0</v>
      </c>
      <c r="M21">
        <f>COUNTIFS(Tabela1[Paciente],Tabela1[[#This Row],[Paciente]],Tabela1[PROCEDIMENTO],Tabela1[[#This Row],[PROCEDIMENTO]])</f>
        <v>1</v>
      </c>
    </row>
    <row r="22" spans="1:13" x14ac:dyDescent="0.25">
      <c r="A22" t="s">
        <v>215</v>
      </c>
      <c r="B22" s="3">
        <v>7808766</v>
      </c>
      <c r="C22" s="3">
        <v>7808766197</v>
      </c>
      <c r="D22" s="3" t="s">
        <v>572</v>
      </c>
      <c r="E22" s="2">
        <v>45559</v>
      </c>
      <c r="F22" s="2">
        <v>45559</v>
      </c>
      <c r="G22" s="7" t="s">
        <v>19</v>
      </c>
      <c r="H22">
        <v>10</v>
      </c>
      <c r="I22">
        <v>10</v>
      </c>
      <c r="J22" t="str">
        <f>INDEX(Tabela7[carteira],MATCH(Tabela1[[#This Row],[Paciente]],Tabela7[paciente],0))</f>
        <v>667391441</v>
      </c>
      <c r="K22">
        <f>INDEX(Tabela7[id],MATCH(Tabela1[[#This Row],[Coluna1]],Tabela7[carteira],0))</f>
        <v>3630</v>
      </c>
      <c r="L22">
        <f>COUNTIF(Tabela6[Cod. Paciente],Tabela1[[#This Row],[Coluna2]])</f>
        <v>0</v>
      </c>
      <c r="M22">
        <f>COUNTIFS(Tabela1[Paciente],Tabela1[[#This Row],[Paciente]],Tabela1[PROCEDIMENTO],Tabela1[[#This Row],[PROCEDIMENTO]])</f>
        <v>1</v>
      </c>
    </row>
    <row r="23" spans="1:13" x14ac:dyDescent="0.25">
      <c r="A23" t="s">
        <v>47</v>
      </c>
      <c r="B23" s="3">
        <v>7808834</v>
      </c>
      <c r="C23" s="3">
        <v>7808834165</v>
      </c>
      <c r="D23" s="3" t="s">
        <v>572</v>
      </c>
      <c r="E23" s="2">
        <v>45559</v>
      </c>
      <c r="F23" s="2">
        <v>45559</v>
      </c>
      <c r="G23" s="7" t="s">
        <v>19</v>
      </c>
      <c r="J23" t="str">
        <f>INDEX(Tabela7[carteira],MATCH(Tabela1[[#This Row],[Paciente]],Tabela7[paciente],0))</f>
        <v>667403155</v>
      </c>
      <c r="K23">
        <f>INDEX(Tabela7[id],MATCH(Tabela1[[#This Row],[Coluna1]],Tabela7[carteira],0))</f>
        <v>3945</v>
      </c>
      <c r="L23">
        <f>COUNTIF(Tabela6[Cod. Paciente],Tabela1[[#This Row],[Coluna2]])</f>
        <v>1</v>
      </c>
      <c r="M23">
        <f>COUNTIFS(Tabela1[Paciente],Tabela1[[#This Row],[Paciente]],Tabela1[PROCEDIMENTO],Tabela1[[#This Row],[PROCEDIMENTO]])</f>
        <v>1</v>
      </c>
    </row>
    <row r="24" spans="1:13" x14ac:dyDescent="0.25">
      <c r="A24" t="s">
        <v>51</v>
      </c>
      <c r="B24" s="3">
        <v>7808924</v>
      </c>
      <c r="C24" s="3">
        <v>7808924136</v>
      </c>
      <c r="D24" s="3" t="s">
        <v>572</v>
      </c>
      <c r="E24" s="2">
        <v>45559</v>
      </c>
      <c r="F24" s="2">
        <v>45559</v>
      </c>
      <c r="G24" s="7" t="s">
        <v>27</v>
      </c>
      <c r="H24">
        <v>4</v>
      </c>
      <c r="I24">
        <v>4</v>
      </c>
      <c r="J24" t="str">
        <f>INDEX(Tabela7[carteira],MATCH(Tabela1[[#This Row],[Paciente]],Tabela7[paciente],0))</f>
        <v>667374204</v>
      </c>
      <c r="K24">
        <f>INDEX(Tabela7[id],MATCH(Tabela1[[#This Row],[Coluna1]],Tabela7[carteira],0))</f>
        <v>3337</v>
      </c>
      <c r="L24">
        <f>COUNTIF(Tabela6[Cod. Paciente],Tabela1[[#This Row],[Coluna2]])</f>
        <v>3</v>
      </c>
      <c r="M24">
        <f>COUNTIFS(Tabela1[Paciente],Tabela1[[#This Row],[Paciente]],Tabela1[PROCEDIMENTO],Tabela1[[#This Row],[PROCEDIMENTO]])</f>
        <v>1</v>
      </c>
    </row>
    <row r="25" spans="1:13" x14ac:dyDescent="0.25">
      <c r="A25" t="s">
        <v>218</v>
      </c>
      <c r="B25" s="3">
        <v>7809073</v>
      </c>
      <c r="C25" s="3">
        <v>7809073121</v>
      </c>
      <c r="D25" s="3" t="s">
        <v>572</v>
      </c>
      <c r="E25" s="2">
        <v>45559</v>
      </c>
      <c r="F25" s="2">
        <v>45559</v>
      </c>
      <c r="G25" s="7" t="s">
        <v>27</v>
      </c>
      <c r="H25">
        <v>5</v>
      </c>
      <c r="I25">
        <v>5</v>
      </c>
      <c r="J25" t="str">
        <f>INDEX(Tabela7[carteira],MATCH(Tabela1[[#This Row],[Paciente]],Tabela7[paciente],0))</f>
        <v>667353414</v>
      </c>
      <c r="K25">
        <f>INDEX(Tabela7[id],MATCH(Tabela1[[#This Row],[Coluna1]],Tabela7[carteira],0))</f>
        <v>3534</v>
      </c>
      <c r="L25">
        <f>COUNTIF(Tabela6[Cod. Paciente],Tabela1[[#This Row],[Coluna2]])</f>
        <v>0</v>
      </c>
      <c r="M25">
        <f>COUNTIFS(Tabela1[Paciente],Tabela1[[#This Row],[Paciente]],Tabela1[PROCEDIMENTO],Tabela1[[#This Row],[PROCEDIMENTO]])</f>
        <v>1</v>
      </c>
    </row>
    <row r="26" spans="1:13" x14ac:dyDescent="0.25">
      <c r="A26" t="s">
        <v>218</v>
      </c>
      <c r="B26" s="3">
        <v>7809144</v>
      </c>
      <c r="C26" s="3">
        <v>7809144184</v>
      </c>
      <c r="D26" s="3" t="s">
        <v>572</v>
      </c>
      <c r="E26" s="2">
        <v>45559</v>
      </c>
      <c r="F26" s="2">
        <v>45559</v>
      </c>
      <c r="G26" s="7" t="s">
        <v>19</v>
      </c>
      <c r="H26">
        <v>10</v>
      </c>
      <c r="I26">
        <v>10</v>
      </c>
      <c r="J26" t="str">
        <f>INDEX(Tabela7[carteira],MATCH(Tabela1[[#This Row],[Paciente]],Tabela7[paciente],0))</f>
        <v>667353414</v>
      </c>
      <c r="K26">
        <f>INDEX(Tabela7[id],MATCH(Tabela1[[#This Row],[Coluna1]],Tabela7[carteira],0))</f>
        <v>3534</v>
      </c>
      <c r="L26">
        <f>COUNTIF(Tabela6[Cod. Paciente],Tabela1[[#This Row],[Coluna2]])</f>
        <v>0</v>
      </c>
      <c r="M26">
        <f>COUNTIFS(Tabela1[Paciente],Tabela1[[#This Row],[Paciente]],Tabela1[PROCEDIMENTO],Tabela1[[#This Row],[PROCEDIMENTO]])</f>
        <v>1</v>
      </c>
    </row>
    <row r="27" spans="1:13" x14ac:dyDescent="0.25">
      <c r="A27" t="s">
        <v>221</v>
      </c>
      <c r="B27" s="3">
        <v>7809214</v>
      </c>
      <c r="C27" s="3">
        <v>7809214176</v>
      </c>
      <c r="D27" s="3" t="s">
        <v>572</v>
      </c>
      <c r="E27" s="2">
        <v>45559</v>
      </c>
      <c r="F27" s="2">
        <v>45559</v>
      </c>
      <c r="G27" s="7" t="s">
        <v>27</v>
      </c>
      <c r="H27">
        <v>5</v>
      </c>
      <c r="I27">
        <v>5</v>
      </c>
      <c r="J27" t="str">
        <f>INDEX(Tabela7[carteira],MATCH(Tabela1[[#This Row],[Paciente]],Tabela7[paciente],0))</f>
        <v>667419438</v>
      </c>
      <c r="K27">
        <f>INDEX(Tabela7[id],MATCH(Tabela1[[#This Row],[Coluna1]],Tabela7[carteira],0))</f>
        <v>3604</v>
      </c>
      <c r="L27">
        <f>COUNTIF(Tabela6[Cod. Paciente],Tabela1[[#This Row],[Coluna2]])</f>
        <v>2</v>
      </c>
      <c r="M27">
        <f>COUNTIFS(Tabela1[Paciente],Tabela1[[#This Row],[Paciente]],Tabela1[PROCEDIMENTO],Tabela1[[#This Row],[PROCEDIMENTO]])</f>
        <v>1</v>
      </c>
    </row>
    <row r="28" spans="1:13" x14ac:dyDescent="0.25">
      <c r="A28" t="s">
        <v>221</v>
      </c>
      <c r="B28" s="3">
        <v>7809285</v>
      </c>
      <c r="C28" s="3">
        <v>7809285114</v>
      </c>
      <c r="D28" s="3" t="s">
        <v>572</v>
      </c>
      <c r="E28" s="2">
        <v>45559</v>
      </c>
      <c r="F28" s="2">
        <v>45559</v>
      </c>
      <c r="G28" s="7" t="s">
        <v>19</v>
      </c>
      <c r="H28">
        <v>8</v>
      </c>
      <c r="I28">
        <v>8</v>
      </c>
      <c r="J28" t="str">
        <f>INDEX(Tabela7[carteira],MATCH(Tabela1[[#This Row],[Paciente]],Tabela7[paciente],0))</f>
        <v>667419438</v>
      </c>
      <c r="K28">
        <f>INDEX(Tabela7[id],MATCH(Tabela1[[#This Row],[Coluna1]],Tabela7[carteira],0))</f>
        <v>3604</v>
      </c>
      <c r="L28">
        <f>COUNTIF(Tabela6[Cod. Paciente],Tabela1[[#This Row],[Coluna2]])</f>
        <v>2</v>
      </c>
      <c r="M28">
        <f>COUNTIFS(Tabela1[Paciente],Tabela1[[#This Row],[Paciente]],Tabela1[PROCEDIMENTO],Tabela1[[#This Row],[PROCEDIMENTO]])</f>
        <v>1</v>
      </c>
    </row>
    <row r="29" spans="1:13" x14ac:dyDescent="0.25">
      <c r="A29" t="s">
        <v>55</v>
      </c>
      <c r="B29" s="3">
        <v>7809377</v>
      </c>
      <c r="C29" s="3">
        <v>7809377123</v>
      </c>
      <c r="D29" s="3" t="s">
        <v>572</v>
      </c>
      <c r="E29" s="2">
        <v>45559</v>
      </c>
      <c r="F29" s="2">
        <v>45559</v>
      </c>
      <c r="G29" s="7" t="s">
        <v>19</v>
      </c>
      <c r="H29">
        <v>18</v>
      </c>
      <c r="I29">
        <v>18</v>
      </c>
      <c r="J29" t="str">
        <f>INDEX(Tabela7[carteira],MATCH(Tabela1[[#This Row],[Paciente]],Tabela7[paciente],0))</f>
        <v>667373143</v>
      </c>
      <c r="K29">
        <f>INDEX(Tabela7[id],MATCH(Tabela1[[#This Row],[Coluna1]],Tabela7[carteira],0))</f>
        <v>3433</v>
      </c>
      <c r="L29">
        <f>COUNTIF(Tabela6[Cod. Paciente],Tabela1[[#This Row],[Coluna2]])</f>
        <v>4</v>
      </c>
      <c r="M29">
        <f>COUNTIFS(Tabela1[Paciente],Tabela1[[#This Row],[Paciente]],Tabela1[PROCEDIMENTO],Tabela1[[#This Row],[PROCEDIMENTO]])</f>
        <v>1</v>
      </c>
    </row>
    <row r="30" spans="1:13" x14ac:dyDescent="0.25">
      <c r="A30" t="s">
        <v>212</v>
      </c>
      <c r="B30" s="3">
        <v>7812426</v>
      </c>
      <c r="C30" s="3">
        <v>7812426117</v>
      </c>
      <c r="D30" s="3" t="s">
        <v>572</v>
      </c>
      <c r="E30" s="2">
        <v>45559</v>
      </c>
      <c r="F30" s="2">
        <v>45559</v>
      </c>
      <c r="G30" s="7" t="s">
        <v>19</v>
      </c>
      <c r="H30">
        <v>4</v>
      </c>
      <c r="I30">
        <v>4</v>
      </c>
      <c r="J30" t="str">
        <f>INDEX(Tabela7[carteira],MATCH(Tabela1[[#This Row],[Paciente]],Tabela7[paciente],0))</f>
        <v>667327533</v>
      </c>
      <c r="K30">
        <f>INDEX(Tabela7[id],MATCH(Tabela1[[#This Row],[Coluna1]],Tabela7[carteira],0))</f>
        <v>3352</v>
      </c>
      <c r="L30">
        <f>COUNTIF(Tabela6[Cod. Paciente],Tabela1[[#This Row],[Coluna2]])</f>
        <v>0</v>
      </c>
      <c r="M30">
        <f>COUNTIFS(Tabela1[Paciente],Tabela1[[#This Row],[Paciente]],Tabela1[PROCEDIMENTO],Tabela1[[#This Row],[PROCEDIMENTO]])</f>
        <v>2</v>
      </c>
    </row>
    <row r="31" spans="1:13" x14ac:dyDescent="0.25">
      <c r="A31" t="s">
        <v>51</v>
      </c>
      <c r="B31" s="3">
        <v>7814092</v>
      </c>
      <c r="C31" s="3">
        <v>7814092121</v>
      </c>
      <c r="D31" s="3" t="s">
        <v>572</v>
      </c>
      <c r="E31" s="2">
        <v>45559</v>
      </c>
      <c r="F31" s="2">
        <v>45559</v>
      </c>
      <c r="G31" s="7" t="s">
        <v>19</v>
      </c>
      <c r="H31">
        <v>4</v>
      </c>
      <c r="I31">
        <v>4</v>
      </c>
      <c r="J31" t="str">
        <f>INDEX(Tabela7[carteira],MATCH(Tabela1[[#This Row],[Paciente]],Tabela7[paciente],0))</f>
        <v>667374204</v>
      </c>
      <c r="K31">
        <f>INDEX(Tabela7[id],MATCH(Tabela1[[#This Row],[Coluna1]],Tabela7[carteira],0))</f>
        <v>3337</v>
      </c>
      <c r="L31">
        <f>COUNTIF(Tabela6[Cod. Paciente],Tabela1[[#This Row],[Coluna2]])</f>
        <v>3</v>
      </c>
      <c r="M31">
        <f>COUNTIFS(Tabela1[Paciente],Tabela1[[#This Row],[Paciente]],Tabela1[PROCEDIMENTO],Tabela1[[#This Row],[PROCEDIMENTO]])</f>
        <v>1</v>
      </c>
    </row>
    <row r="32" spans="1:13" x14ac:dyDescent="0.25">
      <c r="A32" t="s">
        <v>60</v>
      </c>
      <c r="B32" s="3">
        <v>7814390</v>
      </c>
      <c r="C32" s="3">
        <v>7814390161</v>
      </c>
      <c r="D32" s="3" t="s">
        <v>572</v>
      </c>
      <c r="E32" s="2">
        <v>45559</v>
      </c>
      <c r="F32" s="2">
        <v>45559</v>
      </c>
      <c r="G32" s="7" t="s">
        <v>19</v>
      </c>
      <c r="H32">
        <v>9</v>
      </c>
      <c r="I32">
        <v>9</v>
      </c>
      <c r="J32" t="str">
        <f>INDEX(Tabela7[carteira],MATCH(Tabela1[[#This Row],[Paciente]],Tabela7[paciente],0))</f>
        <v>667372507</v>
      </c>
      <c r="K32">
        <f>INDEX(Tabela7[id],MATCH(Tabela1[[#This Row],[Coluna1]],Tabela7[carteira],0))</f>
        <v>3359</v>
      </c>
      <c r="L32">
        <f>COUNTIF(Tabela6[Cod. Paciente],Tabela1[[#This Row],[Coluna2]])</f>
        <v>4</v>
      </c>
      <c r="M32">
        <f>COUNTIFS(Tabela1[Paciente],Tabela1[[#This Row],[Paciente]],Tabela1[PROCEDIMENTO],Tabela1[[#This Row],[PROCEDIMENTO]])</f>
        <v>1</v>
      </c>
    </row>
    <row r="33" spans="1:13" x14ac:dyDescent="0.25">
      <c r="A33" t="s">
        <v>60</v>
      </c>
      <c r="B33" s="3">
        <v>7814445</v>
      </c>
      <c r="C33" s="3">
        <v>7814445165</v>
      </c>
      <c r="D33" s="3" t="s">
        <v>572</v>
      </c>
      <c r="E33" s="2">
        <v>45559</v>
      </c>
      <c r="F33" s="2">
        <v>45559</v>
      </c>
      <c r="G33" s="7" t="s">
        <v>27</v>
      </c>
      <c r="H33">
        <v>9</v>
      </c>
      <c r="I33">
        <v>9</v>
      </c>
      <c r="J33" t="str">
        <f>INDEX(Tabela7[carteira],MATCH(Tabela1[[#This Row],[Paciente]],Tabela7[paciente],0))</f>
        <v>667372507</v>
      </c>
      <c r="K33">
        <f>INDEX(Tabela7[id],MATCH(Tabela1[[#This Row],[Coluna1]],Tabela7[carteira],0))</f>
        <v>3359</v>
      </c>
      <c r="L33">
        <f>COUNTIF(Tabela6[Cod. Paciente],Tabela1[[#This Row],[Coluna2]])</f>
        <v>4</v>
      </c>
      <c r="M33">
        <f>COUNTIFS(Tabela1[Paciente],Tabela1[[#This Row],[Paciente]],Tabela1[PROCEDIMENTO],Tabela1[[#This Row],[PROCEDIMENTO]])</f>
        <v>1</v>
      </c>
    </row>
    <row r="34" spans="1:13" x14ac:dyDescent="0.25">
      <c r="A34" t="s">
        <v>64</v>
      </c>
      <c r="B34" s="3">
        <v>7814484</v>
      </c>
      <c r="C34" s="3">
        <v>7814484109</v>
      </c>
      <c r="D34" s="3" t="s">
        <v>572</v>
      </c>
      <c r="E34" s="2">
        <v>45559</v>
      </c>
      <c r="F34" s="2">
        <v>45559</v>
      </c>
      <c r="G34" s="7" t="s">
        <v>19</v>
      </c>
      <c r="H34">
        <v>9</v>
      </c>
      <c r="I34">
        <v>9</v>
      </c>
      <c r="J34" t="str">
        <f>INDEX(Tabela7[carteira],MATCH(Tabela1[[#This Row],[Paciente]],Tabela7[paciente],0))</f>
        <v>667221001</v>
      </c>
      <c r="K34">
        <f>INDEX(Tabela7[id],MATCH(Tabela1[[#This Row],[Coluna1]],Tabela7[carteira],0))</f>
        <v>3378</v>
      </c>
      <c r="L34">
        <f>COUNTIF(Tabela6[Cod. Paciente],Tabela1[[#This Row],[Coluna2]])</f>
        <v>0</v>
      </c>
      <c r="M34">
        <f>COUNTIFS(Tabela1[Paciente],Tabela1[[#This Row],[Paciente]],Tabela1[PROCEDIMENTO],Tabela1[[#This Row],[PROCEDIMENTO]])</f>
        <v>1</v>
      </c>
    </row>
    <row r="35" spans="1:13" x14ac:dyDescent="0.25">
      <c r="A35" t="s">
        <v>806</v>
      </c>
      <c r="B35" s="3">
        <v>7860299</v>
      </c>
      <c r="C35" s="3">
        <v>7860299362</v>
      </c>
      <c r="D35" s="3" t="s">
        <v>572</v>
      </c>
      <c r="E35" s="2">
        <v>45561</v>
      </c>
      <c r="F35" s="2">
        <v>45561</v>
      </c>
      <c r="G35" s="7" t="s">
        <v>586</v>
      </c>
      <c r="H35">
        <v>8</v>
      </c>
      <c r="I35">
        <v>8</v>
      </c>
      <c r="J35" t="str">
        <f>INDEX(Tabela7[carteira],MATCH(Tabela1[[#This Row],[Paciente]],Tabela7[paciente],0))</f>
        <v>231501702</v>
      </c>
      <c r="K35">
        <f>INDEX(Tabela7[id],MATCH(Tabela1[[#This Row],[Coluna1]],Tabela7[carteira],0))</f>
        <v>4173</v>
      </c>
      <c r="L35">
        <f>COUNTIF(Tabela6[Cod. Paciente],Tabela1[[#This Row],[Coluna2]])</f>
        <v>0</v>
      </c>
      <c r="M35">
        <f>COUNTIFS(Tabela1[Paciente],Tabela1[[#This Row],[Paciente]],Tabela1[PROCEDIMENTO],Tabela1[[#This Row],[PROCEDIMENTO]])</f>
        <v>1</v>
      </c>
    </row>
    <row r="36" spans="1:13" x14ac:dyDescent="0.25">
      <c r="A36" t="s">
        <v>67</v>
      </c>
      <c r="B36" s="3">
        <v>7860895</v>
      </c>
      <c r="C36" s="3">
        <v>7860895119</v>
      </c>
      <c r="D36" s="3" t="s">
        <v>572</v>
      </c>
      <c r="E36" s="2">
        <v>45561</v>
      </c>
      <c r="F36" s="2">
        <v>45561</v>
      </c>
      <c r="G36" s="7" t="s">
        <v>19</v>
      </c>
      <c r="H36">
        <v>22</v>
      </c>
      <c r="I36">
        <v>22</v>
      </c>
      <c r="J36" t="str">
        <f>INDEX(Tabela7[carteira],MATCH(Tabela1[[#This Row],[Paciente]],Tabela7[paciente],0))</f>
        <v>667390497</v>
      </c>
      <c r="K36">
        <f>INDEX(Tabela7[id],MATCH(Tabela1[[#This Row],[Coluna1]],Tabela7[carteira],0))</f>
        <v>3577</v>
      </c>
      <c r="L36">
        <f>COUNTIF(Tabela6[Cod. Paciente],Tabela1[[#This Row],[Coluna2]])</f>
        <v>5</v>
      </c>
      <c r="M36">
        <f>COUNTIFS(Tabela1[Paciente],Tabela1[[#This Row],[Paciente]],Tabela1[PROCEDIMENTO],Tabela1[[#This Row],[PROCEDIMENTO]])</f>
        <v>1</v>
      </c>
    </row>
    <row r="37" spans="1:13" x14ac:dyDescent="0.25">
      <c r="A37" t="s">
        <v>67</v>
      </c>
      <c r="B37" s="3">
        <v>7860947</v>
      </c>
      <c r="C37" s="3">
        <v>7860947161</v>
      </c>
      <c r="D37" s="3" t="s">
        <v>572</v>
      </c>
      <c r="E37" s="2">
        <v>45561</v>
      </c>
      <c r="F37" s="2">
        <v>45561</v>
      </c>
      <c r="G37" s="7" t="s">
        <v>27</v>
      </c>
      <c r="H37">
        <v>5</v>
      </c>
      <c r="I37">
        <v>5</v>
      </c>
      <c r="J37" t="str">
        <f>INDEX(Tabela7[carteira],MATCH(Tabela1[[#This Row],[Paciente]],Tabela7[paciente],0))</f>
        <v>667390497</v>
      </c>
      <c r="K37">
        <f>INDEX(Tabela7[id],MATCH(Tabela1[[#This Row],[Coluna1]],Tabela7[carteira],0))</f>
        <v>3577</v>
      </c>
      <c r="L37">
        <f>COUNTIF(Tabela6[Cod. Paciente],Tabela1[[#This Row],[Coluna2]])</f>
        <v>5</v>
      </c>
      <c r="M37">
        <f>COUNTIFS(Tabela1[Paciente],Tabela1[[#This Row],[Paciente]],Tabela1[PROCEDIMENTO],Tabela1[[#This Row],[PROCEDIMENTO]])</f>
        <v>1</v>
      </c>
    </row>
    <row r="38" spans="1:13" x14ac:dyDescent="0.25">
      <c r="A38" t="s">
        <v>285</v>
      </c>
      <c r="B38" s="3">
        <v>7865936</v>
      </c>
      <c r="C38" s="3">
        <v>7865936189</v>
      </c>
      <c r="D38" s="3" t="s">
        <v>572</v>
      </c>
      <c r="E38" s="2">
        <v>45561</v>
      </c>
      <c r="F38" s="2">
        <v>45561</v>
      </c>
      <c r="G38" s="7" t="s">
        <v>19</v>
      </c>
      <c r="H38">
        <v>1</v>
      </c>
      <c r="I38">
        <v>1</v>
      </c>
      <c r="J38" t="str">
        <f>INDEX(Tabela7[carteira],MATCH(Tabela1[[#This Row],[Paciente]],Tabela7[paciente],0))</f>
        <v>667410660</v>
      </c>
      <c r="K38">
        <f>INDEX(Tabela7[id],MATCH(Tabela1[[#This Row],[Coluna1]],Tabela7[carteira],0))</f>
        <v>3896</v>
      </c>
      <c r="L38">
        <f>COUNTIF(Tabela6[Cod. Paciente],Tabela1[[#This Row],[Coluna2]])</f>
        <v>0</v>
      </c>
      <c r="M38">
        <f>COUNTIFS(Tabela1[Paciente],Tabela1[[#This Row],[Paciente]],Tabela1[PROCEDIMENTO],Tabela1[[#This Row],[PROCEDIMENTO]])</f>
        <v>2</v>
      </c>
    </row>
    <row r="39" spans="1:13" x14ac:dyDescent="0.25">
      <c r="A39" t="s">
        <v>71</v>
      </c>
      <c r="B39" s="3">
        <v>7870383</v>
      </c>
      <c r="C39" s="3">
        <v>7870383116</v>
      </c>
      <c r="D39" s="3" t="s">
        <v>572</v>
      </c>
      <c r="E39" s="2">
        <v>45561</v>
      </c>
      <c r="F39" s="2">
        <v>45561</v>
      </c>
      <c r="G39" s="7" t="s">
        <v>19</v>
      </c>
      <c r="H39">
        <v>8</v>
      </c>
      <c r="I39">
        <v>8</v>
      </c>
      <c r="J39" t="str">
        <f>INDEX(Tabela7[carteira],MATCH(Tabela1[[#This Row],[Paciente]],Tabela7[paciente],0))</f>
        <v>667343856</v>
      </c>
      <c r="K39">
        <f>INDEX(Tabela7[id],MATCH(Tabela1[[#This Row],[Coluna1]],Tabela7[carteira],0))</f>
        <v>3801</v>
      </c>
      <c r="L39">
        <f>COUNTIF(Tabela6[Cod. Paciente],Tabela1[[#This Row],[Coluna2]])</f>
        <v>0</v>
      </c>
      <c r="M39">
        <f>COUNTIFS(Tabela1[Paciente],Tabela1[[#This Row],[Paciente]],Tabela1[PROCEDIMENTO],Tabela1[[#This Row],[PROCEDIMENTO]])</f>
        <v>1</v>
      </c>
    </row>
    <row r="40" spans="1:13" x14ac:dyDescent="0.25">
      <c r="A40" t="s">
        <v>76</v>
      </c>
      <c r="B40" s="3">
        <v>7870465</v>
      </c>
      <c r="C40" s="3">
        <v>7870465161</v>
      </c>
      <c r="D40" s="3" t="s">
        <v>572</v>
      </c>
      <c r="E40" s="2">
        <v>45561</v>
      </c>
      <c r="F40" s="2">
        <v>45561</v>
      </c>
      <c r="G40" s="7" t="s">
        <v>27</v>
      </c>
      <c r="H40">
        <v>14</v>
      </c>
      <c r="I40">
        <v>14</v>
      </c>
      <c r="J40" t="str">
        <f>INDEX(Tabela7[carteira],MATCH(Tabela1[[#This Row],[Paciente]],Tabela7[paciente],0))</f>
        <v>667391723</v>
      </c>
      <c r="K40">
        <f>INDEX(Tabela7[id],MATCH(Tabela1[[#This Row],[Coluna1]],Tabela7[carteira],0))</f>
        <v>3664</v>
      </c>
      <c r="L40">
        <f>COUNTIF(Tabela6[Cod. Paciente],Tabela1[[#This Row],[Coluna2]])</f>
        <v>6</v>
      </c>
      <c r="M40">
        <f>COUNTIFS(Tabela1[Paciente],Tabela1[[#This Row],[Paciente]],Tabela1[PROCEDIMENTO],Tabela1[[#This Row],[PROCEDIMENTO]])</f>
        <v>1</v>
      </c>
    </row>
    <row r="41" spans="1:13" x14ac:dyDescent="0.25">
      <c r="A41" t="s">
        <v>76</v>
      </c>
      <c r="B41" s="3">
        <v>7871329</v>
      </c>
      <c r="C41" s="3">
        <v>7871329166</v>
      </c>
      <c r="D41" s="3" t="s">
        <v>572</v>
      </c>
      <c r="E41" s="2">
        <v>45561</v>
      </c>
      <c r="F41" s="2">
        <v>45561</v>
      </c>
      <c r="G41" s="7" t="s">
        <v>19</v>
      </c>
      <c r="H41">
        <v>12</v>
      </c>
      <c r="I41">
        <v>12</v>
      </c>
      <c r="J41" t="str">
        <f>INDEX(Tabela7[carteira],MATCH(Tabela1[[#This Row],[Paciente]],Tabela7[paciente],0))</f>
        <v>667391723</v>
      </c>
      <c r="K41">
        <f>INDEX(Tabela7[id],MATCH(Tabela1[[#This Row],[Coluna1]],Tabela7[carteira],0))</f>
        <v>3664</v>
      </c>
      <c r="L41">
        <f>COUNTIF(Tabela6[Cod. Paciente],Tabela1[[#This Row],[Coluna2]])</f>
        <v>6</v>
      </c>
      <c r="M41">
        <f>COUNTIFS(Tabela1[Paciente],Tabela1[[#This Row],[Paciente]],Tabela1[PROCEDIMENTO],Tabela1[[#This Row],[PROCEDIMENTO]])</f>
        <v>1</v>
      </c>
    </row>
    <row r="42" spans="1:13" x14ac:dyDescent="0.25">
      <c r="A42" t="s">
        <v>230</v>
      </c>
      <c r="B42" s="3">
        <v>7871681</v>
      </c>
      <c r="C42" s="3">
        <v>7871681104</v>
      </c>
      <c r="D42" s="3" t="s">
        <v>572</v>
      </c>
      <c r="E42" s="2">
        <v>45561</v>
      </c>
      <c r="F42" s="2">
        <v>45561</v>
      </c>
      <c r="G42" s="7" t="s">
        <v>19</v>
      </c>
      <c r="H42">
        <v>5</v>
      </c>
      <c r="I42">
        <v>5</v>
      </c>
      <c r="J42" t="str">
        <f>INDEX(Tabela7[carteira],MATCH(Tabela1[[#This Row],[Paciente]],Tabela7[paciente],0))</f>
        <v>667218235</v>
      </c>
      <c r="K42">
        <f>INDEX(Tabela7[id],MATCH(Tabela1[[#This Row],[Coluna1]],Tabela7[carteira],0))</f>
        <v>3805</v>
      </c>
      <c r="L42">
        <f>COUNTIF(Tabela6[Cod. Paciente],Tabela1[[#This Row],[Coluna2]])</f>
        <v>1</v>
      </c>
      <c r="M42">
        <f>COUNTIFS(Tabela1[Paciente],Tabela1[[#This Row],[Paciente]],Tabela1[PROCEDIMENTO],Tabela1[[#This Row],[PROCEDIMENTO]])</f>
        <v>1</v>
      </c>
    </row>
    <row r="43" spans="1:13" x14ac:dyDescent="0.25">
      <c r="A43" t="s">
        <v>80</v>
      </c>
      <c r="B43" s="3">
        <v>7871763</v>
      </c>
      <c r="C43" s="3">
        <v>7871763180</v>
      </c>
      <c r="D43" s="3" t="s">
        <v>572</v>
      </c>
      <c r="E43" s="2">
        <v>45561</v>
      </c>
      <c r="F43" s="2">
        <v>45561</v>
      </c>
      <c r="G43" s="7" t="s">
        <v>27</v>
      </c>
      <c r="H43">
        <v>4</v>
      </c>
      <c r="I43">
        <v>4</v>
      </c>
      <c r="J43" t="str">
        <f>INDEX(Tabela7[carteira],MATCH(Tabela1[[#This Row],[Paciente]],Tabela7[paciente],0))</f>
        <v>667303798</v>
      </c>
      <c r="K43">
        <f>INDEX(Tabela7[id],MATCH(Tabela1[[#This Row],[Coluna1]],Tabela7[carteira],0))</f>
        <v>3674</v>
      </c>
      <c r="L43">
        <f>COUNTIF(Tabela6[Cod. Paciente],Tabela1[[#This Row],[Coluna2]])</f>
        <v>3</v>
      </c>
      <c r="M43">
        <f>COUNTIFS(Tabela1[Paciente],Tabela1[[#This Row],[Paciente]],Tabela1[PROCEDIMENTO],Tabela1[[#This Row],[PROCEDIMENTO]])</f>
        <v>1</v>
      </c>
    </row>
    <row r="44" spans="1:13" x14ac:dyDescent="0.25">
      <c r="A44" t="s">
        <v>80</v>
      </c>
      <c r="B44" s="3">
        <v>7871837</v>
      </c>
      <c r="C44" s="3">
        <v>7871837154</v>
      </c>
      <c r="D44" s="3" t="s">
        <v>572</v>
      </c>
      <c r="E44" s="2">
        <v>45561</v>
      </c>
      <c r="F44" s="2">
        <v>45561</v>
      </c>
      <c r="G44" s="7" t="s">
        <v>19</v>
      </c>
      <c r="H44">
        <v>8</v>
      </c>
      <c r="I44">
        <v>8</v>
      </c>
      <c r="J44" t="str">
        <f>INDEX(Tabela7[carteira],MATCH(Tabela1[[#This Row],[Paciente]],Tabela7[paciente],0))</f>
        <v>667303798</v>
      </c>
      <c r="K44">
        <f>INDEX(Tabela7[id],MATCH(Tabela1[[#This Row],[Coluna1]],Tabela7[carteira],0))</f>
        <v>3674</v>
      </c>
      <c r="L44">
        <f>COUNTIF(Tabela6[Cod. Paciente],Tabela1[[#This Row],[Coluna2]])</f>
        <v>3</v>
      </c>
      <c r="M44">
        <f>COUNTIFS(Tabela1[Paciente],Tabela1[[#This Row],[Paciente]],Tabela1[PROCEDIMENTO],Tabela1[[#This Row],[PROCEDIMENTO]])</f>
        <v>1</v>
      </c>
    </row>
    <row r="45" spans="1:13" x14ac:dyDescent="0.25">
      <c r="A45" t="s">
        <v>83</v>
      </c>
      <c r="B45" s="3">
        <v>7871984</v>
      </c>
      <c r="C45" s="3">
        <v>7871984189</v>
      </c>
      <c r="D45" s="3" t="s">
        <v>572</v>
      </c>
      <c r="E45" s="2">
        <v>45561</v>
      </c>
      <c r="F45" s="2">
        <v>45561</v>
      </c>
      <c r="G45" s="7" t="s">
        <v>27</v>
      </c>
      <c r="H45">
        <v>4</v>
      </c>
      <c r="I45">
        <v>4</v>
      </c>
      <c r="J45" t="str">
        <f>INDEX(Tabela7[carteira],MATCH(Tabela1[[#This Row],[Paciente]],Tabela7[paciente],0))</f>
        <v>667323107</v>
      </c>
      <c r="K45">
        <f>INDEX(Tabela7[id],MATCH(Tabela1[[#This Row],[Coluna1]],Tabela7[carteira],0))</f>
        <v>3518</v>
      </c>
      <c r="L45">
        <f>COUNTIF(Tabela6[Cod. Paciente],Tabela1[[#This Row],[Coluna2]])</f>
        <v>12</v>
      </c>
      <c r="M45">
        <f>COUNTIFS(Tabela1[Paciente],Tabela1[[#This Row],[Paciente]],Tabela1[PROCEDIMENTO],Tabela1[[#This Row],[PROCEDIMENTO]])</f>
        <v>1</v>
      </c>
    </row>
    <row r="46" spans="1:13" x14ac:dyDescent="0.25">
      <c r="A46" t="s">
        <v>233</v>
      </c>
      <c r="B46" s="3">
        <v>7872034</v>
      </c>
      <c r="C46" s="3">
        <v>7872034151</v>
      </c>
      <c r="D46" s="3" t="s">
        <v>572</v>
      </c>
      <c r="E46" s="2">
        <v>45561</v>
      </c>
      <c r="F46" s="2">
        <v>45561</v>
      </c>
      <c r="G46" s="7" t="s">
        <v>27</v>
      </c>
      <c r="H46">
        <v>5</v>
      </c>
      <c r="I46">
        <v>5</v>
      </c>
      <c r="J46" t="str">
        <f>INDEX(Tabela7[carteira],MATCH(Tabela1[[#This Row],[Paciente]],Tabela7[paciente],0))</f>
        <v>667383163</v>
      </c>
      <c r="K46">
        <f>INDEX(Tabela7[id],MATCH(Tabela1[[#This Row],[Coluna1]],Tabela7[carteira],0))</f>
        <v>3892</v>
      </c>
      <c r="L46">
        <f>COUNTIF(Tabela6[Cod. Paciente],Tabela1[[#This Row],[Coluna2]])</f>
        <v>3</v>
      </c>
      <c r="M46">
        <f>COUNTIFS(Tabela1[Paciente],Tabela1[[#This Row],[Paciente]],Tabela1[PROCEDIMENTO],Tabela1[[#This Row],[PROCEDIMENTO]])</f>
        <v>1</v>
      </c>
    </row>
    <row r="47" spans="1:13" x14ac:dyDescent="0.25">
      <c r="A47" t="s">
        <v>233</v>
      </c>
      <c r="B47" s="3">
        <v>7872184</v>
      </c>
      <c r="C47" s="3">
        <v>7872184179</v>
      </c>
      <c r="D47" s="3" t="s">
        <v>572</v>
      </c>
      <c r="E47" s="2">
        <v>45561</v>
      </c>
      <c r="F47" s="2">
        <v>45561</v>
      </c>
      <c r="G47" s="7" t="s">
        <v>19</v>
      </c>
      <c r="H47">
        <v>10</v>
      </c>
      <c r="I47">
        <v>10</v>
      </c>
      <c r="J47" t="str">
        <f>INDEX(Tabela7[carteira],MATCH(Tabela1[[#This Row],[Paciente]],Tabela7[paciente],0))</f>
        <v>667383163</v>
      </c>
      <c r="K47">
        <f>INDEX(Tabela7[id],MATCH(Tabela1[[#This Row],[Coluna1]],Tabela7[carteira],0))</f>
        <v>3892</v>
      </c>
      <c r="L47">
        <f>COUNTIF(Tabela6[Cod. Paciente],Tabela1[[#This Row],[Coluna2]])</f>
        <v>3</v>
      </c>
      <c r="M47">
        <f>COUNTIFS(Tabela1[Paciente],Tabela1[[#This Row],[Paciente]],Tabela1[PROCEDIMENTO],Tabela1[[#This Row],[PROCEDIMENTO]])</f>
        <v>1</v>
      </c>
    </row>
    <row r="48" spans="1:13" x14ac:dyDescent="0.25">
      <c r="A48" t="s">
        <v>236</v>
      </c>
      <c r="B48" s="3">
        <v>7872281</v>
      </c>
      <c r="C48" s="3">
        <v>7872281188</v>
      </c>
      <c r="D48" s="3" t="s">
        <v>572</v>
      </c>
      <c r="E48" s="2">
        <v>45561</v>
      </c>
      <c r="F48" s="2">
        <v>45561</v>
      </c>
      <c r="G48" s="7" t="s">
        <v>19</v>
      </c>
      <c r="H48">
        <v>18</v>
      </c>
      <c r="I48">
        <v>18</v>
      </c>
      <c r="J48" t="str">
        <f>INDEX(Tabela7[carteira],MATCH(Tabela1[[#This Row],[Paciente]],Tabela7[paciente],0))</f>
        <v>667386399</v>
      </c>
      <c r="K48">
        <f>INDEX(Tabela7[id],MATCH(Tabela1[[#This Row],[Coluna1]],Tabela7[carteira],0))</f>
        <v>3923</v>
      </c>
      <c r="L48">
        <f>COUNTIF(Tabela6[Cod. Paciente],Tabela1[[#This Row],[Coluna2]])</f>
        <v>5</v>
      </c>
      <c r="M48">
        <f>COUNTIFS(Tabela1[Paciente],Tabela1[[#This Row],[Paciente]],Tabela1[PROCEDIMENTO],Tabela1[[#This Row],[PROCEDIMENTO]])</f>
        <v>1</v>
      </c>
    </row>
    <row r="49" spans="1:13" x14ac:dyDescent="0.25">
      <c r="A49" t="s">
        <v>236</v>
      </c>
      <c r="B49" s="3">
        <v>7872396</v>
      </c>
      <c r="C49" s="3">
        <v>7872396106</v>
      </c>
      <c r="D49" s="3" t="s">
        <v>572</v>
      </c>
      <c r="E49" s="2">
        <v>45561</v>
      </c>
      <c r="F49" s="2">
        <v>45561</v>
      </c>
      <c r="G49" s="7" t="s">
        <v>27</v>
      </c>
      <c r="H49">
        <v>4</v>
      </c>
      <c r="I49">
        <v>4</v>
      </c>
      <c r="J49" t="str">
        <f>INDEX(Tabela7[carteira],MATCH(Tabela1[[#This Row],[Paciente]],Tabela7[paciente],0))</f>
        <v>667386399</v>
      </c>
      <c r="K49">
        <f>INDEX(Tabela7[id],MATCH(Tabela1[[#This Row],[Coluna1]],Tabela7[carteira],0))</f>
        <v>3923</v>
      </c>
      <c r="L49">
        <f>COUNTIF(Tabela6[Cod. Paciente],Tabela1[[#This Row],[Coluna2]])</f>
        <v>5</v>
      </c>
      <c r="M49">
        <f>COUNTIFS(Tabela1[Paciente],Tabela1[[#This Row],[Paciente]],Tabela1[PROCEDIMENTO],Tabela1[[#This Row],[PROCEDIMENTO]])</f>
        <v>1</v>
      </c>
    </row>
    <row r="50" spans="1:13" x14ac:dyDescent="0.25">
      <c r="A50" t="s">
        <v>803</v>
      </c>
      <c r="B50" s="3">
        <v>7872467</v>
      </c>
      <c r="C50" s="3">
        <v>7872467193</v>
      </c>
      <c r="D50" s="3" t="s">
        <v>572</v>
      </c>
      <c r="E50" s="2">
        <v>45561</v>
      </c>
      <c r="F50" s="2">
        <v>45561</v>
      </c>
      <c r="G50" s="7" t="s">
        <v>19</v>
      </c>
      <c r="H50">
        <v>4</v>
      </c>
      <c r="I50">
        <v>4</v>
      </c>
      <c r="J50" t="str">
        <f>INDEX(Tabela7[carteira],MATCH(Tabela1[[#This Row],[Paciente]],Tabela7[paciente],0))</f>
        <v>294858305</v>
      </c>
      <c r="K50">
        <f>INDEX(Tabela7[id],MATCH(Tabela1[[#This Row],[Coluna1]],Tabela7[carteira],0))</f>
        <v>4153</v>
      </c>
      <c r="L50">
        <f>COUNTIF(Tabela6[Cod. Paciente],Tabela1[[#This Row],[Coluna2]])</f>
        <v>0</v>
      </c>
      <c r="M50">
        <f>COUNTIFS(Tabela1[Paciente],Tabela1[[#This Row],[Paciente]],Tabela1[PROCEDIMENTO],Tabela1[[#This Row],[PROCEDIMENTO]])</f>
        <v>1</v>
      </c>
    </row>
    <row r="51" spans="1:13" x14ac:dyDescent="0.25">
      <c r="A51" t="s">
        <v>606</v>
      </c>
      <c r="B51" s="3">
        <v>7872549</v>
      </c>
      <c r="C51" s="3">
        <v>7872549188</v>
      </c>
      <c r="D51" s="3" t="s">
        <v>572</v>
      </c>
      <c r="E51" s="2">
        <v>45561</v>
      </c>
      <c r="F51" s="2">
        <v>45561</v>
      </c>
      <c r="G51" s="7" t="s">
        <v>19</v>
      </c>
      <c r="H51">
        <v>8</v>
      </c>
      <c r="I51">
        <v>8</v>
      </c>
      <c r="J51" t="str">
        <f>INDEX(Tabela7[carteira],MATCH(Tabela1[[#This Row],[Paciente]],Tabela7[paciente],0))</f>
        <v>667190474</v>
      </c>
      <c r="K51">
        <f>INDEX(Tabela7[id],MATCH(Tabela1[[#This Row],[Coluna1]],Tabela7[carteira],0))</f>
        <v>3635</v>
      </c>
      <c r="L51">
        <f>COUNTIF(Tabela6[Cod. Paciente],Tabela1[[#This Row],[Coluna2]])</f>
        <v>2</v>
      </c>
      <c r="M51">
        <f>COUNTIFS(Tabela1[Paciente],Tabela1[[#This Row],[Paciente]],Tabela1[PROCEDIMENTO],Tabela1[[#This Row],[PROCEDIMENTO]])</f>
        <v>1</v>
      </c>
    </row>
    <row r="52" spans="1:13" x14ac:dyDescent="0.25">
      <c r="A52" t="s">
        <v>239</v>
      </c>
      <c r="B52" s="3">
        <v>7874829</v>
      </c>
      <c r="C52" s="3">
        <v>7874829109</v>
      </c>
      <c r="D52" s="3" t="s">
        <v>572</v>
      </c>
      <c r="E52" s="2">
        <v>45561</v>
      </c>
      <c r="F52" s="2">
        <v>45561</v>
      </c>
      <c r="G52" s="7" t="s">
        <v>19</v>
      </c>
      <c r="H52">
        <v>5</v>
      </c>
      <c r="I52">
        <v>5</v>
      </c>
      <c r="J52" t="str">
        <f>INDEX(Tabela7[carteira],MATCH(Tabela1[[#This Row],[Paciente]],Tabela7[paciente],0))</f>
        <v>667281364</v>
      </c>
      <c r="K52">
        <f>INDEX(Tabela7[id],MATCH(Tabela1[[#This Row],[Coluna1]],Tabela7[carteira],0))</f>
        <v>4053</v>
      </c>
      <c r="L52">
        <f>COUNTIF(Tabela6[Cod. Paciente],Tabela1[[#This Row],[Coluna2]])</f>
        <v>1</v>
      </c>
      <c r="M52">
        <f>COUNTIFS(Tabela1[Paciente],Tabela1[[#This Row],[Paciente]],Tabela1[PROCEDIMENTO],Tabela1[[#This Row],[PROCEDIMENTO]])</f>
        <v>1</v>
      </c>
    </row>
    <row r="53" spans="1:13" x14ac:dyDescent="0.25">
      <c r="A53" t="s">
        <v>93</v>
      </c>
      <c r="B53" s="3">
        <v>7875277</v>
      </c>
      <c r="C53" s="3">
        <v>7875277143</v>
      </c>
      <c r="D53" s="3" t="s">
        <v>572</v>
      </c>
      <c r="E53" s="2">
        <v>45561</v>
      </c>
      <c r="F53" s="2">
        <v>45561</v>
      </c>
      <c r="G53" s="7" t="s">
        <v>19</v>
      </c>
      <c r="H53">
        <v>8</v>
      </c>
      <c r="I53">
        <v>8</v>
      </c>
      <c r="J53" t="str">
        <f>INDEX(Tabela7[carteira],MATCH(Tabela1[[#This Row],[Paciente]],Tabela7[paciente],0))</f>
        <v>667231915</v>
      </c>
      <c r="K53">
        <f>INDEX(Tabela7[id],MATCH(Tabela1[[#This Row],[Coluna1]],Tabela7[carteira],0))</f>
        <v>3592</v>
      </c>
      <c r="L53">
        <f>COUNTIF(Tabela6[Cod. Paciente],Tabela1[[#This Row],[Coluna2]])</f>
        <v>2</v>
      </c>
      <c r="M53">
        <f>COUNTIFS(Tabela1[Paciente],Tabela1[[#This Row],[Paciente]],Tabela1[PROCEDIMENTO],Tabela1[[#This Row],[PROCEDIMENTO]])</f>
        <v>1</v>
      </c>
    </row>
    <row r="54" spans="1:13" x14ac:dyDescent="0.25">
      <c r="A54" t="s">
        <v>800</v>
      </c>
      <c r="B54" s="3">
        <v>7875462</v>
      </c>
      <c r="C54" s="3">
        <v>7875462158</v>
      </c>
      <c r="D54" s="3" t="s">
        <v>572</v>
      </c>
      <c r="E54" s="2">
        <v>45561</v>
      </c>
      <c r="F54" s="2">
        <v>45561</v>
      </c>
      <c r="G54" s="7" t="s">
        <v>27</v>
      </c>
      <c r="H54">
        <v>4</v>
      </c>
      <c r="I54">
        <v>4</v>
      </c>
      <c r="J54" t="str">
        <f>INDEX(Tabela7[carteira],MATCH(Tabela1[[#This Row],[Paciente]],Tabela7[paciente],0))</f>
        <v>667411024</v>
      </c>
      <c r="K54">
        <f>INDEX(Tabela7[id],MATCH(Tabela1[[#This Row],[Coluna1]],Tabela7[carteira],0))</f>
        <v>4113</v>
      </c>
      <c r="L54">
        <f>COUNTIF(Tabela6[Cod. Paciente],Tabela1[[#This Row],[Coluna2]])</f>
        <v>3</v>
      </c>
      <c r="M54">
        <f>COUNTIFS(Tabela1[Paciente],Tabela1[[#This Row],[Paciente]],Tabela1[PROCEDIMENTO],Tabela1[[#This Row],[PROCEDIMENTO]])</f>
        <v>1</v>
      </c>
    </row>
    <row r="55" spans="1:13" x14ac:dyDescent="0.25">
      <c r="A55" t="s">
        <v>800</v>
      </c>
      <c r="B55" s="3">
        <v>7876032</v>
      </c>
      <c r="C55" s="3">
        <v>7876032152</v>
      </c>
      <c r="D55" s="3" t="s">
        <v>572</v>
      </c>
      <c r="E55" s="2">
        <v>45561</v>
      </c>
      <c r="F55" s="2">
        <v>45561</v>
      </c>
      <c r="G55" s="7" t="s">
        <v>19</v>
      </c>
      <c r="H55">
        <v>8</v>
      </c>
      <c r="I55">
        <v>8</v>
      </c>
      <c r="J55" t="str">
        <f>INDEX(Tabela7[carteira],MATCH(Tabela1[[#This Row],[Paciente]],Tabela7[paciente],0))</f>
        <v>667411024</v>
      </c>
      <c r="K55">
        <f>INDEX(Tabela7[id],MATCH(Tabela1[[#This Row],[Coluna1]],Tabela7[carteira],0))</f>
        <v>4113</v>
      </c>
      <c r="L55">
        <f>COUNTIF(Tabela6[Cod. Paciente],Tabela1[[#This Row],[Coluna2]])</f>
        <v>3</v>
      </c>
      <c r="M55">
        <f>COUNTIFS(Tabela1[Paciente],Tabela1[[#This Row],[Paciente]],Tabela1[PROCEDIMENTO],Tabela1[[#This Row],[PROCEDIMENTO]])</f>
        <v>1</v>
      </c>
    </row>
    <row r="56" spans="1:13" x14ac:dyDescent="0.25">
      <c r="A56" t="s">
        <v>242</v>
      </c>
      <c r="B56" s="3">
        <v>7876433</v>
      </c>
      <c r="C56" s="3">
        <v>7876433142</v>
      </c>
      <c r="D56" s="3" t="s">
        <v>572</v>
      </c>
      <c r="E56" s="2">
        <v>45561</v>
      </c>
      <c r="F56" s="2">
        <v>45561</v>
      </c>
      <c r="G56" s="7" t="s">
        <v>19</v>
      </c>
      <c r="H56">
        <v>10</v>
      </c>
      <c r="I56">
        <v>10</v>
      </c>
      <c r="J56" t="str">
        <f>INDEX(Tabela7[carteira],MATCH(Tabela1[[#This Row],[Paciente]],Tabela7[paciente],0))</f>
        <v>667357124</v>
      </c>
      <c r="K56">
        <f>INDEX(Tabela7[id],MATCH(Tabela1[[#This Row],[Coluna1]],Tabela7[carteira],0))</f>
        <v>3350</v>
      </c>
      <c r="L56">
        <f>COUNTIF(Tabela6[Cod. Paciente],Tabela1[[#This Row],[Coluna2]])</f>
        <v>2</v>
      </c>
      <c r="M56">
        <f>COUNTIFS(Tabela1[Paciente],Tabela1[[#This Row],[Paciente]],Tabela1[PROCEDIMENTO],Tabela1[[#This Row],[PROCEDIMENTO]])</f>
        <v>1</v>
      </c>
    </row>
    <row r="57" spans="1:13" x14ac:dyDescent="0.25">
      <c r="A57" t="s">
        <v>245</v>
      </c>
      <c r="B57" s="3">
        <v>7876594</v>
      </c>
      <c r="C57" s="3">
        <v>7876594180</v>
      </c>
      <c r="D57" s="3" t="s">
        <v>572</v>
      </c>
      <c r="E57" s="2">
        <v>45561</v>
      </c>
      <c r="F57" s="2">
        <v>45561</v>
      </c>
      <c r="G57" s="7" t="s">
        <v>27</v>
      </c>
      <c r="H57">
        <v>4</v>
      </c>
      <c r="I57">
        <v>4</v>
      </c>
      <c r="J57" t="str">
        <f>INDEX(Tabela7[carteira],MATCH(Tabela1[[#This Row],[Paciente]],Tabela7[paciente],0))</f>
        <v>667381819</v>
      </c>
      <c r="K57">
        <f>INDEX(Tabela7[id],MATCH(Tabela1[[#This Row],[Coluna1]],Tabela7[carteira],0))</f>
        <v>3601</v>
      </c>
      <c r="L57">
        <f>COUNTIF(Tabela6[Cod. Paciente],Tabela1[[#This Row],[Coluna2]])</f>
        <v>3</v>
      </c>
      <c r="M57">
        <f>COUNTIFS(Tabela1[Paciente],Tabela1[[#This Row],[Paciente]],Tabela1[PROCEDIMENTO],Tabela1[[#This Row],[PROCEDIMENTO]])</f>
        <v>1</v>
      </c>
    </row>
    <row r="58" spans="1:13" x14ac:dyDescent="0.25">
      <c r="A58" t="s">
        <v>245</v>
      </c>
      <c r="B58" s="3">
        <v>7876714</v>
      </c>
      <c r="C58" s="3">
        <v>7876714112</v>
      </c>
      <c r="D58" s="3" t="s">
        <v>572</v>
      </c>
      <c r="E58" s="2">
        <v>45561</v>
      </c>
      <c r="F58" s="2">
        <v>45561</v>
      </c>
      <c r="G58" s="7" t="s">
        <v>19</v>
      </c>
      <c r="H58">
        <v>8</v>
      </c>
      <c r="I58">
        <v>8</v>
      </c>
      <c r="J58" t="str">
        <f>INDEX(Tabela7[carteira],MATCH(Tabela1[[#This Row],[Paciente]],Tabela7[paciente],0))</f>
        <v>667381819</v>
      </c>
      <c r="K58">
        <f>INDEX(Tabela7[id],MATCH(Tabela1[[#This Row],[Coluna1]],Tabela7[carteira],0))</f>
        <v>3601</v>
      </c>
      <c r="L58">
        <f>COUNTIF(Tabela6[Cod. Paciente],Tabela1[[#This Row],[Coluna2]])</f>
        <v>3</v>
      </c>
      <c r="M58">
        <f>COUNTIFS(Tabela1[Paciente],Tabela1[[#This Row],[Paciente]],Tabela1[PROCEDIMENTO],Tabela1[[#This Row],[PROCEDIMENTO]])</f>
        <v>1</v>
      </c>
    </row>
    <row r="59" spans="1:13" x14ac:dyDescent="0.25">
      <c r="A59" t="s">
        <v>100</v>
      </c>
      <c r="B59" s="3">
        <v>7876939</v>
      </c>
      <c r="C59" s="3">
        <v>7876939372</v>
      </c>
      <c r="D59" s="3" t="s">
        <v>572</v>
      </c>
      <c r="E59" s="2">
        <v>45561</v>
      </c>
      <c r="F59" s="2">
        <v>45561</v>
      </c>
      <c r="G59" s="7" t="s">
        <v>586</v>
      </c>
      <c r="H59">
        <v>8</v>
      </c>
      <c r="I59">
        <v>8</v>
      </c>
      <c r="J59" t="str">
        <f>INDEX(Tabela7[carteira],MATCH(Tabela1[[#This Row],[Paciente]],Tabela7[paciente],0))</f>
        <v>667302113</v>
      </c>
      <c r="K59">
        <f>INDEX(Tabela7[id],MATCH(Tabela1[[#This Row],[Coluna1]],Tabela7[carteira],0))</f>
        <v>3967</v>
      </c>
      <c r="L59">
        <f>COUNTIF(Tabela6[Cod. Paciente],Tabela1[[#This Row],[Coluna2]])</f>
        <v>1</v>
      </c>
      <c r="M59">
        <f>COUNTIFS(Tabela1[Paciente],Tabela1[[#This Row],[Paciente]],Tabela1[PROCEDIMENTO],Tabela1[[#This Row],[PROCEDIMENTO]])</f>
        <v>1</v>
      </c>
    </row>
    <row r="60" spans="1:13" x14ac:dyDescent="0.25">
      <c r="A60" t="s">
        <v>807</v>
      </c>
      <c r="B60" s="3">
        <v>7877604</v>
      </c>
      <c r="C60" s="3">
        <v>7877604306</v>
      </c>
      <c r="D60" s="3" t="s">
        <v>572</v>
      </c>
      <c r="E60" s="2">
        <v>45561</v>
      </c>
      <c r="F60" s="2">
        <v>45561</v>
      </c>
      <c r="G60" s="7" t="s">
        <v>586</v>
      </c>
      <c r="H60">
        <v>8</v>
      </c>
      <c r="I60">
        <v>8</v>
      </c>
      <c r="J60" t="str">
        <f>INDEX(Tabela7[carteira],MATCH(Tabela1[[#This Row],[Paciente]],Tabela7[paciente],0))</f>
        <v>262148702</v>
      </c>
      <c r="K60">
        <f>INDEX(Tabela7[id],MATCH(Tabela1[[#This Row],[Coluna1]],Tabela7[carteira],0))</f>
        <v>4157</v>
      </c>
      <c r="L60">
        <f>COUNTIF(Tabela6[Cod. Paciente],Tabela1[[#This Row],[Coluna2]])</f>
        <v>0</v>
      </c>
      <c r="M60">
        <f>COUNTIFS(Tabela1[Paciente],Tabela1[[#This Row],[Paciente]],Tabela1[PROCEDIMENTO],Tabela1[[#This Row],[PROCEDIMENTO]])</f>
        <v>1</v>
      </c>
    </row>
    <row r="61" spans="1:13" x14ac:dyDescent="0.25">
      <c r="A61" t="s">
        <v>612</v>
      </c>
      <c r="B61" s="3">
        <v>7877713</v>
      </c>
      <c r="C61" s="3">
        <v>7877713336</v>
      </c>
      <c r="D61" s="3" t="s">
        <v>572</v>
      </c>
      <c r="E61" s="2">
        <v>45561</v>
      </c>
      <c r="F61" s="2">
        <v>45561</v>
      </c>
      <c r="G61" s="7" t="s">
        <v>586</v>
      </c>
      <c r="H61">
        <v>10</v>
      </c>
      <c r="I61">
        <v>10</v>
      </c>
      <c r="J61" t="str">
        <f>INDEX(Tabela7[carteira],MATCH(Tabela1[[#This Row],[Paciente]],Tabela7[paciente],0))</f>
        <v>667184025</v>
      </c>
      <c r="K61">
        <f>INDEX(Tabela7[id],MATCH(Tabela1[[#This Row],[Coluna1]],Tabela7[carteira],0))</f>
        <v>4106</v>
      </c>
      <c r="L61">
        <f>COUNTIF(Tabela6[Cod. Paciente],Tabela1[[#This Row],[Coluna2]])</f>
        <v>1</v>
      </c>
      <c r="M61">
        <f>COUNTIFS(Tabela1[Paciente],Tabela1[[#This Row],[Paciente]],Tabela1[PROCEDIMENTO],Tabela1[[#This Row],[PROCEDIMENTO]])</f>
        <v>1</v>
      </c>
    </row>
    <row r="62" spans="1:13" x14ac:dyDescent="0.25">
      <c r="A62" t="s">
        <v>248</v>
      </c>
      <c r="B62" s="3">
        <v>7877931</v>
      </c>
      <c r="C62" s="3">
        <v>7877931179</v>
      </c>
      <c r="D62" s="3" t="s">
        <v>572</v>
      </c>
      <c r="E62" s="2">
        <v>45561</v>
      </c>
      <c r="F62" s="2">
        <v>45561</v>
      </c>
      <c r="G62" s="7" t="s">
        <v>19</v>
      </c>
      <c r="H62">
        <v>25</v>
      </c>
      <c r="I62">
        <v>25</v>
      </c>
      <c r="J62" t="str">
        <f>INDEX(Tabela7[carteira],MATCH(Tabela1[[#This Row],[Paciente]],Tabela7[paciente],0))</f>
        <v>667274212</v>
      </c>
      <c r="K62">
        <f>INDEX(Tabela7[id],MATCH(Tabela1[[#This Row],[Coluna1]],Tabela7[carteira],0))</f>
        <v>3440</v>
      </c>
      <c r="L62">
        <f>COUNTIF(Tabela6[Cod. Paciente],Tabela1[[#This Row],[Coluna2]])</f>
        <v>8</v>
      </c>
      <c r="M62">
        <f>COUNTIFS(Tabela1[Paciente],Tabela1[[#This Row],[Paciente]],Tabela1[PROCEDIMENTO],Tabela1[[#This Row],[PROCEDIMENTO]])</f>
        <v>1</v>
      </c>
    </row>
    <row r="63" spans="1:13" x14ac:dyDescent="0.25">
      <c r="A63" t="s">
        <v>248</v>
      </c>
      <c r="B63" s="3">
        <v>7878098</v>
      </c>
      <c r="C63" s="3">
        <v>7878098192</v>
      </c>
      <c r="D63" s="3" t="s">
        <v>678</v>
      </c>
      <c r="E63" s="2">
        <v>45561</v>
      </c>
      <c r="F63" s="2">
        <v>45561</v>
      </c>
      <c r="G63" s="7" t="s">
        <v>27</v>
      </c>
      <c r="H63">
        <v>15</v>
      </c>
      <c r="I63">
        <v>10</v>
      </c>
      <c r="J63" t="str">
        <f>INDEX(Tabela7[carteira],MATCH(Tabela1[[#This Row],[Paciente]],Tabela7[paciente],0))</f>
        <v>667274212</v>
      </c>
      <c r="K63">
        <f>INDEX(Tabela7[id],MATCH(Tabela1[[#This Row],[Coluna1]],Tabela7[carteira],0))</f>
        <v>3440</v>
      </c>
      <c r="L63">
        <f>COUNTIF(Tabela6[Cod. Paciente],Tabela1[[#This Row],[Coluna2]])</f>
        <v>8</v>
      </c>
      <c r="M63">
        <f>COUNTIFS(Tabela1[Paciente],Tabela1[[#This Row],[Paciente]],Tabela1[PROCEDIMENTO],Tabela1[[#This Row],[PROCEDIMENTO]])</f>
        <v>1</v>
      </c>
    </row>
    <row r="64" spans="1:13" x14ac:dyDescent="0.25">
      <c r="A64" t="s">
        <v>106</v>
      </c>
      <c r="B64" s="3">
        <v>7878246</v>
      </c>
      <c r="C64" s="3">
        <v>7878246140</v>
      </c>
      <c r="D64" s="3" t="s">
        <v>572</v>
      </c>
      <c r="E64" s="2">
        <v>45561</v>
      </c>
      <c r="F64" s="2">
        <v>45561</v>
      </c>
      <c r="G64" s="7" t="s">
        <v>19</v>
      </c>
      <c r="H64">
        <v>9</v>
      </c>
      <c r="I64">
        <v>9</v>
      </c>
      <c r="J64" t="str">
        <f>INDEX(Tabela7[carteira],MATCH(Tabela1[[#This Row],[Paciente]],Tabela7[paciente],0))</f>
        <v>667183075</v>
      </c>
      <c r="K64">
        <f>INDEX(Tabela7[id],MATCH(Tabela1[[#This Row],[Coluna1]],Tabela7[carteira],0))</f>
        <v>3737</v>
      </c>
      <c r="L64">
        <f>COUNTIF(Tabela6[Cod. Paciente],Tabela1[[#This Row],[Coluna2]])</f>
        <v>2</v>
      </c>
      <c r="M64">
        <f>COUNTIFS(Tabela1[Paciente],Tabela1[[#This Row],[Paciente]],Tabela1[PROCEDIMENTO],Tabela1[[#This Row],[PROCEDIMENTO]])</f>
        <v>1</v>
      </c>
    </row>
    <row r="65" spans="1:13" x14ac:dyDescent="0.25">
      <c r="A65" t="s">
        <v>112</v>
      </c>
      <c r="B65" s="3">
        <v>7879005</v>
      </c>
      <c r="C65" s="3">
        <v>7879005163</v>
      </c>
      <c r="D65" s="3" t="s">
        <v>572</v>
      </c>
      <c r="E65" s="2">
        <v>45561</v>
      </c>
      <c r="F65" s="2">
        <v>45561</v>
      </c>
      <c r="G65" s="7" t="s">
        <v>27</v>
      </c>
      <c r="H65">
        <v>4</v>
      </c>
      <c r="I65">
        <v>4</v>
      </c>
      <c r="J65" t="str">
        <f>INDEX(Tabela7[carteira],MATCH(Tabela1[[#This Row],[Paciente]],Tabela7[paciente],0))</f>
        <v>667384119</v>
      </c>
      <c r="K65">
        <f>INDEX(Tabela7[id],MATCH(Tabela1[[#This Row],[Coluna1]],Tabela7[carteira],0))</f>
        <v>3443</v>
      </c>
      <c r="L65">
        <f>COUNTIF(Tabela6[Cod. Paciente],Tabela1[[#This Row],[Coluna2]])</f>
        <v>3</v>
      </c>
      <c r="M65">
        <f>COUNTIFS(Tabela1[Paciente],Tabela1[[#This Row],[Paciente]],Tabela1[PROCEDIMENTO],Tabela1[[#This Row],[PROCEDIMENTO]])</f>
        <v>1</v>
      </c>
    </row>
    <row r="66" spans="1:13" x14ac:dyDescent="0.25">
      <c r="A66" t="s">
        <v>112</v>
      </c>
      <c r="B66" s="3">
        <v>7879105</v>
      </c>
      <c r="C66" s="3">
        <v>7879105103</v>
      </c>
      <c r="D66" s="3" t="s">
        <v>572</v>
      </c>
      <c r="E66" s="2">
        <v>45561</v>
      </c>
      <c r="F66" s="2">
        <v>45561</v>
      </c>
      <c r="G66" s="7" t="s">
        <v>19</v>
      </c>
      <c r="H66">
        <v>8</v>
      </c>
      <c r="I66">
        <v>8</v>
      </c>
      <c r="J66" t="str">
        <f>INDEX(Tabela7[carteira],MATCH(Tabela1[[#This Row],[Paciente]],Tabela7[paciente],0))</f>
        <v>667384119</v>
      </c>
      <c r="K66">
        <f>INDEX(Tabela7[id],MATCH(Tabela1[[#This Row],[Coluna1]],Tabela7[carteira],0))</f>
        <v>3443</v>
      </c>
      <c r="L66">
        <f>COUNTIF(Tabela6[Cod. Paciente],Tabela1[[#This Row],[Coluna2]])</f>
        <v>3</v>
      </c>
      <c r="M66">
        <f>COUNTIFS(Tabela1[Paciente],Tabela1[[#This Row],[Paciente]],Tabela1[PROCEDIMENTO],Tabela1[[#This Row],[PROCEDIMENTO]])</f>
        <v>1</v>
      </c>
    </row>
    <row r="67" spans="1:13" x14ac:dyDescent="0.25">
      <c r="A67" t="s">
        <v>251</v>
      </c>
      <c r="B67" s="3">
        <v>7879350</v>
      </c>
      <c r="C67" s="3">
        <v>7879350122</v>
      </c>
      <c r="D67" s="3" t="s">
        <v>572</v>
      </c>
      <c r="E67" s="2">
        <v>45561</v>
      </c>
      <c r="F67" s="2">
        <v>45561</v>
      </c>
      <c r="G67" s="7" t="s">
        <v>27</v>
      </c>
      <c r="H67">
        <v>9</v>
      </c>
      <c r="I67">
        <v>9</v>
      </c>
      <c r="J67" t="str">
        <f>INDEX(Tabela7[carteira],MATCH(Tabela1[[#This Row],[Paciente]],Tabela7[paciente],0))</f>
        <v>667351862</v>
      </c>
      <c r="K67">
        <f>INDEX(Tabela7[id],MATCH(Tabela1[[#This Row],[Coluna1]],Tabela7[carteira],0))</f>
        <v>3353</v>
      </c>
      <c r="L67">
        <f>COUNTIF(Tabela6[Cod. Paciente],Tabela1[[#This Row],[Coluna2]])</f>
        <v>4</v>
      </c>
      <c r="M67">
        <f>COUNTIFS(Tabela1[Paciente],Tabela1[[#This Row],[Paciente]],Tabela1[PROCEDIMENTO],Tabela1[[#This Row],[PROCEDIMENTO]])</f>
        <v>1</v>
      </c>
    </row>
    <row r="68" spans="1:13" x14ac:dyDescent="0.25">
      <c r="A68" t="s">
        <v>251</v>
      </c>
      <c r="B68" s="3">
        <v>7879419</v>
      </c>
      <c r="C68" s="3">
        <v>7879419129</v>
      </c>
      <c r="D68" s="3" t="s">
        <v>572</v>
      </c>
      <c r="E68" s="2">
        <v>45561</v>
      </c>
      <c r="F68" s="2">
        <v>45561</v>
      </c>
      <c r="G68" s="7" t="s">
        <v>19</v>
      </c>
      <c r="H68">
        <v>8</v>
      </c>
      <c r="I68">
        <v>8</v>
      </c>
      <c r="J68" t="str">
        <f>INDEX(Tabela7[carteira],MATCH(Tabela1[[#This Row],[Paciente]],Tabela7[paciente],0))</f>
        <v>667351862</v>
      </c>
      <c r="K68">
        <f>INDEX(Tabela7[id],MATCH(Tabela1[[#This Row],[Coluna1]],Tabela7[carteira],0))</f>
        <v>3353</v>
      </c>
      <c r="L68">
        <f>COUNTIF(Tabela6[Cod. Paciente],Tabela1[[#This Row],[Coluna2]])</f>
        <v>4</v>
      </c>
      <c r="M68">
        <f>COUNTIFS(Tabela1[Paciente],Tabela1[[#This Row],[Paciente]],Tabela1[PROCEDIMENTO],Tabela1[[#This Row],[PROCEDIMENTO]])</f>
        <v>1</v>
      </c>
    </row>
    <row r="69" spans="1:13" x14ac:dyDescent="0.25">
      <c r="A69" t="s">
        <v>615</v>
      </c>
      <c r="B69" s="3">
        <v>7879492</v>
      </c>
      <c r="C69" s="3">
        <v>7879492172</v>
      </c>
      <c r="D69" s="3" t="s">
        <v>572</v>
      </c>
      <c r="E69" s="2">
        <v>45561</v>
      </c>
      <c r="F69" s="2">
        <v>45561</v>
      </c>
      <c r="G69" s="7" t="s">
        <v>27</v>
      </c>
      <c r="H69">
        <v>5</v>
      </c>
      <c r="I69">
        <v>5</v>
      </c>
      <c r="J69" t="str">
        <f>INDEX(Tabela7[carteira],MATCH(Tabela1[[#This Row],[Paciente]],Tabela7[paciente],0))</f>
        <v>667360202</v>
      </c>
      <c r="K69">
        <f>INDEX(Tabela7[id],MATCH(Tabela1[[#This Row],[Coluna1]],Tabela7[carteira],0))</f>
        <v>3886</v>
      </c>
      <c r="L69">
        <f>COUNTIF(Tabela6[Cod. Paciente],Tabela1[[#This Row],[Coluna2]])</f>
        <v>2</v>
      </c>
      <c r="M69">
        <f>COUNTIFS(Tabela1[Paciente],Tabela1[[#This Row],[Paciente]],Tabela1[PROCEDIMENTO],Tabela1[[#This Row],[PROCEDIMENTO]])</f>
        <v>1</v>
      </c>
    </row>
    <row r="70" spans="1:13" x14ac:dyDescent="0.25">
      <c r="A70" t="s">
        <v>615</v>
      </c>
      <c r="B70" s="3">
        <v>7879573</v>
      </c>
      <c r="C70" s="3">
        <v>7879573195</v>
      </c>
      <c r="D70" s="3" t="s">
        <v>572</v>
      </c>
      <c r="E70" s="2">
        <v>45561</v>
      </c>
      <c r="F70" s="2">
        <v>45561</v>
      </c>
      <c r="G70" s="7" t="s">
        <v>19</v>
      </c>
      <c r="H70">
        <v>5</v>
      </c>
      <c r="I70">
        <v>5</v>
      </c>
      <c r="J70" t="str">
        <f>INDEX(Tabela7[carteira],MATCH(Tabela1[[#This Row],[Paciente]],Tabela7[paciente],0))</f>
        <v>667360202</v>
      </c>
      <c r="K70">
        <f>INDEX(Tabela7[id],MATCH(Tabela1[[#This Row],[Coluna1]],Tabela7[carteira],0))</f>
        <v>3886</v>
      </c>
      <c r="L70">
        <f>COUNTIF(Tabela6[Cod. Paciente],Tabela1[[#This Row],[Coluna2]])</f>
        <v>2</v>
      </c>
      <c r="M70">
        <f>COUNTIFS(Tabela1[Paciente],Tabela1[[#This Row],[Paciente]],Tabela1[PROCEDIMENTO],Tabela1[[#This Row],[PROCEDIMENTO]])</f>
        <v>1</v>
      </c>
    </row>
    <row r="71" spans="1:13" x14ac:dyDescent="0.25">
      <c r="A71" t="s">
        <v>618</v>
      </c>
      <c r="B71" s="3">
        <v>7879669</v>
      </c>
      <c r="C71" s="3">
        <v>7879669356</v>
      </c>
      <c r="D71" s="3" t="s">
        <v>572</v>
      </c>
      <c r="E71" s="2">
        <v>45561</v>
      </c>
      <c r="F71" s="2">
        <v>45561</v>
      </c>
      <c r="G71" s="7" t="s">
        <v>586</v>
      </c>
      <c r="H71">
        <v>8</v>
      </c>
      <c r="I71">
        <v>8</v>
      </c>
      <c r="J71" t="str">
        <f>INDEX(Tabela7[carteira],MATCH(Tabela1[[#This Row],[Paciente]],Tabela7[paciente],0))</f>
        <v>667342929</v>
      </c>
      <c r="K71">
        <f>INDEX(Tabela7[id],MATCH(Tabela1[[#This Row],[Coluna1]],Tabela7[carteira],0))</f>
        <v>4031</v>
      </c>
      <c r="L71">
        <f>COUNTIF(Tabela6[Cod. Paciente],Tabela1[[#This Row],[Coluna2]])</f>
        <v>1</v>
      </c>
      <c r="M71">
        <f>COUNTIFS(Tabela1[Paciente],Tabela1[[#This Row],[Paciente]],Tabela1[PROCEDIMENTO],Tabela1[[#This Row],[PROCEDIMENTO]])</f>
        <v>1</v>
      </c>
    </row>
    <row r="72" spans="1:13" x14ac:dyDescent="0.25">
      <c r="A72" t="s">
        <v>119</v>
      </c>
      <c r="B72" s="3">
        <v>7880295</v>
      </c>
      <c r="C72" s="3">
        <v>7880295194</v>
      </c>
      <c r="D72" s="3" t="s">
        <v>572</v>
      </c>
      <c r="E72" s="2">
        <v>45561</v>
      </c>
      <c r="F72" s="2">
        <v>45561</v>
      </c>
      <c r="G72" s="7" t="s">
        <v>19</v>
      </c>
      <c r="H72">
        <v>22</v>
      </c>
      <c r="I72">
        <v>22</v>
      </c>
      <c r="J72" t="str">
        <f>INDEX(Tabela7[carteira],MATCH(Tabela1[[#This Row],[Paciente]],Tabela7[paciente],0))</f>
        <v>667369934</v>
      </c>
      <c r="K72">
        <f>INDEX(Tabela7[id],MATCH(Tabela1[[#This Row],[Coluna1]],Tabela7[carteira],0))</f>
        <v>3894</v>
      </c>
      <c r="L72">
        <f>COUNTIF(Tabela6[Cod. Paciente],Tabela1[[#This Row],[Coluna2]])</f>
        <v>3</v>
      </c>
      <c r="M72">
        <f>COUNTIFS(Tabela1[Paciente],Tabela1[[#This Row],[Paciente]],Tabela1[PROCEDIMENTO],Tabela1[[#This Row],[PROCEDIMENTO]])</f>
        <v>1</v>
      </c>
    </row>
    <row r="73" spans="1:13" x14ac:dyDescent="0.25">
      <c r="A73" t="s">
        <v>123</v>
      </c>
      <c r="B73" s="3">
        <v>7880431</v>
      </c>
      <c r="C73" s="3">
        <v>7880431106</v>
      </c>
      <c r="D73" s="3" t="s">
        <v>572</v>
      </c>
      <c r="E73" s="2">
        <v>45561</v>
      </c>
      <c r="F73" s="2">
        <v>45561</v>
      </c>
      <c r="G73" s="7" t="s">
        <v>19</v>
      </c>
      <c r="H73">
        <v>5</v>
      </c>
      <c r="I73">
        <v>5</v>
      </c>
      <c r="J73" t="str">
        <f>INDEX(Tabela7[carteira],MATCH(Tabela1[[#This Row],[Paciente]],Tabela7[paciente],0))</f>
        <v>667378225</v>
      </c>
      <c r="K73">
        <f>INDEX(Tabela7[id],MATCH(Tabela1[[#This Row],[Coluna1]],Tabela7[carteira],0))</f>
        <v>3330</v>
      </c>
      <c r="L73">
        <f>COUNTIF(Tabela6[Cod. Paciente],Tabela1[[#This Row],[Coluna2]])</f>
        <v>0</v>
      </c>
      <c r="M73">
        <f>COUNTIFS(Tabela1[Paciente],Tabela1[[#This Row],[Paciente]],Tabela1[PROCEDIMENTO],Tabela1[[#This Row],[PROCEDIMENTO]])</f>
        <v>1</v>
      </c>
    </row>
    <row r="74" spans="1:13" x14ac:dyDescent="0.25">
      <c r="A74" t="s">
        <v>269</v>
      </c>
      <c r="B74" s="3">
        <v>7881246</v>
      </c>
      <c r="C74" s="3">
        <v>7881246116</v>
      </c>
      <c r="D74" s="3" t="s">
        <v>572</v>
      </c>
      <c r="E74" s="2">
        <v>45561</v>
      </c>
      <c r="F74" s="2">
        <v>45561</v>
      </c>
      <c r="G74" s="7" t="s">
        <v>19</v>
      </c>
      <c r="H74">
        <v>5</v>
      </c>
      <c r="I74">
        <v>5</v>
      </c>
      <c r="J74" t="str">
        <f>INDEX(Tabela7[carteira],MATCH(Tabela1[[#This Row],[Paciente]],Tabela7[paciente],0))</f>
        <v>667359125</v>
      </c>
      <c r="K74">
        <f>INDEX(Tabela7[id],MATCH(Tabela1[[#This Row],[Coluna1]],Tabela7[carteira],0))</f>
        <v>3574</v>
      </c>
      <c r="L74">
        <f>COUNTIF(Tabela6[Cod. Paciente],Tabela1[[#This Row],[Coluna2]])</f>
        <v>2</v>
      </c>
      <c r="M74">
        <f>COUNTIFS(Tabela1[Paciente],Tabela1[[#This Row],[Paciente]],Tabela1[PROCEDIMENTO],Tabela1[[#This Row],[PROCEDIMENTO]])</f>
        <v>1</v>
      </c>
    </row>
    <row r="75" spans="1:13" x14ac:dyDescent="0.25">
      <c r="A75" t="s">
        <v>269</v>
      </c>
      <c r="B75" s="3">
        <v>7881361</v>
      </c>
      <c r="C75" s="3">
        <v>7881361180</v>
      </c>
      <c r="D75" s="3" t="s">
        <v>572</v>
      </c>
      <c r="E75" s="2">
        <v>45561</v>
      </c>
      <c r="F75" s="2">
        <v>45561</v>
      </c>
      <c r="G75" s="7" t="s">
        <v>27</v>
      </c>
      <c r="H75">
        <v>5</v>
      </c>
      <c r="I75">
        <v>5</v>
      </c>
      <c r="J75" t="str">
        <f>INDEX(Tabela7[carteira],MATCH(Tabela1[[#This Row],[Paciente]],Tabela7[paciente],0))</f>
        <v>667359125</v>
      </c>
      <c r="K75">
        <f>INDEX(Tabela7[id],MATCH(Tabela1[[#This Row],[Coluna1]],Tabela7[carteira],0))</f>
        <v>3574</v>
      </c>
      <c r="L75">
        <f>COUNTIF(Tabela6[Cod. Paciente],Tabela1[[#This Row],[Coluna2]])</f>
        <v>2</v>
      </c>
      <c r="M75">
        <f>COUNTIFS(Tabela1[Paciente],Tabela1[[#This Row],[Paciente]],Tabela1[PROCEDIMENTO],Tabela1[[#This Row],[PROCEDIMENTO]])</f>
        <v>1</v>
      </c>
    </row>
    <row r="76" spans="1:13" x14ac:dyDescent="0.25">
      <c r="A76" t="s">
        <v>272</v>
      </c>
      <c r="B76" s="3">
        <v>7881532</v>
      </c>
      <c r="C76" s="3">
        <v>7881532160</v>
      </c>
      <c r="D76" s="3" t="s">
        <v>572</v>
      </c>
      <c r="E76" s="2">
        <v>45561</v>
      </c>
      <c r="F76" s="2">
        <v>45561</v>
      </c>
      <c r="G76" s="7" t="s">
        <v>19</v>
      </c>
      <c r="H76">
        <v>10</v>
      </c>
      <c r="I76">
        <v>10</v>
      </c>
      <c r="J76" t="str">
        <f>INDEX(Tabela7[carteira],MATCH(Tabela1[[#This Row],[Paciente]],Tabela7[paciente],0))</f>
        <v>667285452</v>
      </c>
      <c r="K76">
        <f>INDEX(Tabela7[id],MATCH(Tabela1[[#This Row],[Coluna1]],Tabela7[carteira],0))</f>
        <v>3642</v>
      </c>
      <c r="L76">
        <f>COUNTIF(Tabela6[Cod. Paciente],Tabela1[[#This Row],[Coluna2]])</f>
        <v>2</v>
      </c>
      <c r="M76">
        <f>COUNTIFS(Tabela1[Paciente],Tabela1[[#This Row],[Paciente]],Tabela1[PROCEDIMENTO],Tabela1[[#This Row],[PROCEDIMENTO]])</f>
        <v>1</v>
      </c>
    </row>
    <row r="77" spans="1:13" x14ac:dyDescent="0.25">
      <c r="A77" t="s">
        <v>137</v>
      </c>
      <c r="B77" s="3">
        <v>7881650</v>
      </c>
      <c r="C77" s="3">
        <v>7881650176</v>
      </c>
      <c r="D77" s="3" t="s">
        <v>572</v>
      </c>
      <c r="E77" s="2">
        <v>45561</v>
      </c>
      <c r="F77" s="2">
        <v>45561</v>
      </c>
      <c r="G77" s="7" t="s">
        <v>19</v>
      </c>
      <c r="H77">
        <v>8</v>
      </c>
      <c r="I77">
        <v>8</v>
      </c>
      <c r="J77" t="str">
        <f>INDEX(Tabela7[carteira],MATCH(Tabela1[[#This Row],[Paciente]],Tabela7[paciente],0))</f>
        <v>667366868</v>
      </c>
      <c r="K77">
        <f>INDEX(Tabela7[id],MATCH(Tabela1[[#This Row],[Coluna1]],Tabela7[carteira],0))</f>
        <v>3553</v>
      </c>
      <c r="L77">
        <f>COUNTIF(Tabela6[Cod. Paciente],Tabela1[[#This Row],[Coluna2]])</f>
        <v>2</v>
      </c>
      <c r="M77">
        <f>COUNTIFS(Tabela1[Paciente],Tabela1[[#This Row],[Paciente]],Tabela1[PROCEDIMENTO],Tabela1[[#This Row],[PROCEDIMENTO]])</f>
        <v>1</v>
      </c>
    </row>
    <row r="78" spans="1:13" x14ac:dyDescent="0.25">
      <c r="A78" t="s">
        <v>257</v>
      </c>
      <c r="B78" s="3">
        <v>7881690</v>
      </c>
      <c r="C78" s="3">
        <v>7881690173</v>
      </c>
      <c r="D78" s="3" t="s">
        <v>572</v>
      </c>
      <c r="E78" s="2">
        <v>45561</v>
      </c>
      <c r="F78" s="2">
        <v>45561</v>
      </c>
      <c r="G78" s="7" t="s">
        <v>19</v>
      </c>
      <c r="H78">
        <v>5</v>
      </c>
      <c r="I78">
        <v>5</v>
      </c>
      <c r="J78" t="str">
        <f>INDEX(Tabela7[carteira],MATCH(Tabela1[[#This Row],[Paciente]],Tabela7[paciente],0))</f>
        <v>435953405</v>
      </c>
      <c r="K78">
        <f>INDEX(Tabela7[id],MATCH(Tabela1[[#This Row],[Coluna1]],Tabela7[carteira],0))</f>
        <v>3569</v>
      </c>
      <c r="L78">
        <f>COUNTIF(Tabela6[Cod. Paciente],Tabela1[[#This Row],[Coluna2]])</f>
        <v>1</v>
      </c>
      <c r="M78">
        <f>COUNTIFS(Tabela1[Paciente],Tabela1[[#This Row],[Paciente]],Tabela1[PROCEDIMENTO],Tabela1[[#This Row],[PROCEDIMENTO]])</f>
        <v>1</v>
      </c>
    </row>
    <row r="79" spans="1:13" x14ac:dyDescent="0.25">
      <c r="A79" t="s">
        <v>275</v>
      </c>
      <c r="B79" s="3">
        <v>7881710</v>
      </c>
      <c r="C79" s="3">
        <v>7881710115</v>
      </c>
      <c r="D79" s="3" t="s">
        <v>572</v>
      </c>
      <c r="E79" s="2">
        <v>45561</v>
      </c>
      <c r="F79" s="2">
        <v>45561</v>
      </c>
      <c r="G79" s="7" t="s">
        <v>19</v>
      </c>
      <c r="H79">
        <v>10</v>
      </c>
      <c r="I79">
        <v>10</v>
      </c>
      <c r="J79" t="str">
        <f>INDEX(Tabela7[carteira],MATCH(Tabela1[[#This Row],[Paciente]],Tabela7[paciente],0))</f>
        <v>667377427</v>
      </c>
      <c r="K79">
        <f>INDEX(Tabela7[id],MATCH(Tabela1[[#This Row],[Coluna1]],Tabela7[carteira],0))</f>
        <v>3502</v>
      </c>
      <c r="L79">
        <f>COUNTIF(Tabela6[Cod. Paciente],Tabela1[[#This Row],[Coluna2]])</f>
        <v>2</v>
      </c>
      <c r="M79">
        <f>COUNTIFS(Tabela1[Paciente],Tabela1[[#This Row],[Paciente]],Tabela1[PROCEDIMENTO],Tabela1[[#This Row],[PROCEDIMENTO]])</f>
        <v>1</v>
      </c>
    </row>
    <row r="80" spans="1:13" x14ac:dyDescent="0.25">
      <c r="A80" t="s">
        <v>275</v>
      </c>
      <c r="B80" s="3">
        <v>7881850</v>
      </c>
      <c r="C80" s="3">
        <v>7881850168</v>
      </c>
      <c r="D80" s="3" t="s">
        <v>572</v>
      </c>
      <c r="E80" s="2">
        <v>45561</v>
      </c>
      <c r="F80" s="2">
        <v>45561</v>
      </c>
      <c r="G80" s="7" t="s">
        <v>27</v>
      </c>
      <c r="H80">
        <v>5</v>
      </c>
      <c r="I80">
        <v>5</v>
      </c>
      <c r="J80" t="str">
        <f>INDEX(Tabela7[carteira],MATCH(Tabela1[[#This Row],[Paciente]],Tabela7[paciente],0))</f>
        <v>667377427</v>
      </c>
      <c r="K80">
        <f>INDEX(Tabela7[id],MATCH(Tabela1[[#This Row],[Coluna1]],Tabela7[carteira],0))</f>
        <v>3502</v>
      </c>
      <c r="L80">
        <f>COUNTIF(Tabela6[Cod. Paciente],Tabela1[[#This Row],[Coluna2]])</f>
        <v>2</v>
      </c>
      <c r="M80">
        <f>COUNTIFS(Tabela1[Paciente],Tabela1[[#This Row],[Paciente]],Tabela1[PROCEDIMENTO],Tabela1[[#This Row],[PROCEDIMENTO]])</f>
        <v>1</v>
      </c>
    </row>
    <row r="81" spans="1:13" x14ac:dyDescent="0.25">
      <c r="A81" t="s">
        <v>675</v>
      </c>
      <c r="B81" s="3">
        <v>7881933</v>
      </c>
      <c r="C81" s="3">
        <v>7881933333</v>
      </c>
      <c r="D81" s="3" t="s">
        <v>572</v>
      </c>
      <c r="E81" s="2">
        <v>45561</v>
      </c>
      <c r="F81" s="2">
        <v>45561</v>
      </c>
      <c r="G81" s="7" t="s">
        <v>586</v>
      </c>
      <c r="H81">
        <v>8</v>
      </c>
      <c r="I81">
        <v>8</v>
      </c>
      <c r="J81" t="str">
        <f>INDEX(Tabela7[carteira],MATCH(Tabela1[[#This Row],[Paciente]],Tabela7[paciente],0))</f>
        <v>667196498</v>
      </c>
      <c r="K81">
        <f>INDEX(Tabela7[id],MATCH(Tabela1[[#This Row],[Coluna1]],Tabela7[carteira],0))</f>
        <v>4155</v>
      </c>
      <c r="L81">
        <f>COUNTIF(Tabela6[Cod. Paciente],Tabela1[[#This Row],[Coluna2]])</f>
        <v>1</v>
      </c>
      <c r="M81">
        <f>COUNTIFS(Tabela1[Paciente],Tabela1[[#This Row],[Paciente]],Tabela1[PROCEDIMENTO],Tabela1[[#This Row],[PROCEDIMENTO]])</f>
        <v>1</v>
      </c>
    </row>
    <row r="82" spans="1:13" x14ac:dyDescent="0.25">
      <c r="A82" t="s">
        <v>140</v>
      </c>
      <c r="B82" s="3">
        <v>7882032</v>
      </c>
      <c r="C82" s="3">
        <v>7882032196</v>
      </c>
      <c r="D82" s="3" t="s">
        <v>572</v>
      </c>
      <c r="E82" s="2">
        <v>45561</v>
      </c>
      <c r="F82" s="2">
        <v>45561</v>
      </c>
      <c r="G82" s="7" t="s">
        <v>19</v>
      </c>
      <c r="H82">
        <v>4</v>
      </c>
      <c r="I82">
        <v>4</v>
      </c>
      <c r="J82" t="str">
        <f>INDEX(Tabela7[carteira],MATCH(Tabela1[[#This Row],[Paciente]],Tabela7[paciente],0))</f>
        <v>420085311</v>
      </c>
      <c r="K82">
        <f>INDEX(Tabela7[id],MATCH(Tabela1[[#This Row],[Coluna1]],Tabela7[carteira],0))</f>
        <v>4068</v>
      </c>
      <c r="L82">
        <f>COUNTIF(Tabela6[Cod. Paciente],Tabela1[[#This Row],[Coluna2]])</f>
        <v>0</v>
      </c>
      <c r="M82">
        <f>COUNTIFS(Tabela1[Paciente],Tabela1[[#This Row],[Paciente]],Tabela1[PROCEDIMENTO],Tabela1[[#This Row],[PROCEDIMENTO]])</f>
        <v>1</v>
      </c>
    </row>
    <row r="83" spans="1:13" x14ac:dyDescent="0.25">
      <c r="A83" t="s">
        <v>1237</v>
      </c>
      <c r="B83" s="3">
        <v>7882128</v>
      </c>
      <c r="C83" s="3">
        <v>7882128191</v>
      </c>
      <c r="D83" s="3" t="s">
        <v>572</v>
      </c>
      <c r="E83" s="2">
        <v>45561</v>
      </c>
      <c r="F83" s="2">
        <v>45561</v>
      </c>
      <c r="G83" s="7" t="s">
        <v>19</v>
      </c>
      <c r="H83">
        <v>5</v>
      </c>
      <c r="I83">
        <v>5</v>
      </c>
      <c r="J83" t="str">
        <f>INDEX(Tabela7[carteira],MATCH(Tabela1[[#This Row],[Paciente]],Tabela7[paciente],0))</f>
        <v>051073407</v>
      </c>
      <c r="K83">
        <f>INDEX(Tabela7[id],MATCH(Tabela1[[#This Row],[Coluna1]],Tabela7[carteira],0))</f>
        <v>4158</v>
      </c>
      <c r="L83">
        <f>COUNTIF(Tabela6[Cod. Paciente],Tabela1[[#This Row],[Coluna2]])</f>
        <v>1</v>
      </c>
      <c r="M83">
        <f>COUNTIFS(Tabela1[Paciente],Tabela1[[#This Row],[Paciente]],Tabela1[PROCEDIMENTO],Tabela1[[#This Row],[PROCEDIMENTO]])</f>
        <v>1</v>
      </c>
    </row>
    <row r="84" spans="1:13" x14ac:dyDescent="0.25">
      <c r="A84" t="s">
        <v>278</v>
      </c>
      <c r="B84" s="3">
        <v>7882132</v>
      </c>
      <c r="C84" s="3">
        <v>7882132168</v>
      </c>
      <c r="D84" s="3" t="s">
        <v>572</v>
      </c>
      <c r="E84" s="2">
        <v>45561</v>
      </c>
      <c r="F84" s="2">
        <v>45561</v>
      </c>
      <c r="G84" s="7" t="s">
        <v>19</v>
      </c>
      <c r="H84">
        <v>5</v>
      </c>
      <c r="I84">
        <v>5</v>
      </c>
      <c r="J84" t="str">
        <f>INDEX(Tabela7[carteira],MATCH(Tabela1[[#This Row],[Paciente]],Tabela7[paciente],0))</f>
        <v>224922703</v>
      </c>
      <c r="K84">
        <f>INDEX(Tabela7[id],MATCH(Tabela1[[#This Row],[Coluna1]],Tabela7[carteira],0))</f>
        <v>3773</v>
      </c>
      <c r="L84">
        <f>COUNTIF(Tabela6[Cod. Paciente],Tabela1[[#This Row],[Coluna2]])</f>
        <v>1</v>
      </c>
      <c r="M84">
        <f>COUNTIFS(Tabela1[Paciente],Tabela1[[#This Row],[Paciente]],Tabela1[PROCEDIMENTO],Tabela1[[#This Row],[PROCEDIMENTO]])</f>
        <v>1</v>
      </c>
    </row>
    <row r="85" spans="1:13" x14ac:dyDescent="0.25">
      <c r="A85" t="s">
        <v>282</v>
      </c>
      <c r="B85" s="3">
        <v>7882236</v>
      </c>
      <c r="C85" s="3">
        <v>7882236106</v>
      </c>
      <c r="D85" s="3" t="s">
        <v>678</v>
      </c>
      <c r="E85" s="2">
        <v>45561</v>
      </c>
      <c r="F85" s="2">
        <v>45561</v>
      </c>
      <c r="G85" s="7" t="s">
        <v>19</v>
      </c>
      <c r="H85">
        <v>20</v>
      </c>
      <c r="I85">
        <v>15</v>
      </c>
      <c r="J85" t="str">
        <f>INDEX(Tabela7[carteira],MATCH(Tabela1[[#This Row],[Paciente]],Tabela7[paciente],0))</f>
        <v>667334523</v>
      </c>
      <c r="K85">
        <f>INDEX(Tabela7[id],MATCH(Tabela1[[#This Row],[Coluna1]],Tabela7[carteira],0))</f>
        <v>3372</v>
      </c>
      <c r="L85">
        <f>COUNTIF(Tabela6[Cod. Paciente],Tabela1[[#This Row],[Coluna2]])</f>
        <v>4</v>
      </c>
      <c r="M85">
        <f>COUNTIFS(Tabela1[Paciente],Tabela1[[#This Row],[Paciente]],Tabela1[PROCEDIMENTO],Tabela1[[#This Row],[PROCEDIMENTO]])</f>
        <v>1</v>
      </c>
    </row>
    <row r="86" spans="1:13" x14ac:dyDescent="0.25">
      <c r="A86" t="s">
        <v>260</v>
      </c>
      <c r="B86" s="3">
        <v>7882241</v>
      </c>
      <c r="C86" s="3">
        <v>7882241192</v>
      </c>
      <c r="D86" s="3" t="s">
        <v>572</v>
      </c>
      <c r="E86" s="2">
        <v>45561</v>
      </c>
      <c r="F86" s="2">
        <v>45561</v>
      </c>
      <c r="G86" s="7" t="s">
        <v>27</v>
      </c>
      <c r="H86">
        <v>5</v>
      </c>
      <c r="I86">
        <v>5</v>
      </c>
      <c r="J86" t="str">
        <f>INDEX(Tabela7[carteira],MATCH(Tabela1[[#This Row],[Paciente]],Tabela7[paciente],0))</f>
        <v>667373057</v>
      </c>
      <c r="K86">
        <f>INDEX(Tabela7[id],MATCH(Tabela1[[#This Row],[Coluna1]],Tabela7[carteira],0))</f>
        <v>3931</v>
      </c>
      <c r="L86">
        <f>COUNTIF(Tabela6[Cod. Paciente],Tabela1[[#This Row],[Coluna2]])</f>
        <v>3</v>
      </c>
      <c r="M86">
        <f>COUNTIFS(Tabela1[Paciente],Tabela1[[#This Row],[Paciente]],Tabela1[PROCEDIMENTO],Tabela1[[#This Row],[PROCEDIMENTO]])</f>
        <v>2</v>
      </c>
    </row>
    <row r="87" spans="1:13" x14ac:dyDescent="0.25">
      <c r="A87" t="s">
        <v>260</v>
      </c>
      <c r="B87" s="3">
        <v>7882384</v>
      </c>
      <c r="C87" s="3">
        <v>7882384196</v>
      </c>
      <c r="D87" s="3" t="s">
        <v>572</v>
      </c>
      <c r="E87" s="2">
        <v>45561</v>
      </c>
      <c r="F87" s="2">
        <v>45561</v>
      </c>
      <c r="G87" s="7" t="s">
        <v>19</v>
      </c>
      <c r="H87">
        <v>9</v>
      </c>
      <c r="I87">
        <v>9</v>
      </c>
      <c r="J87" t="str">
        <f>INDEX(Tabela7[carteira],MATCH(Tabela1[[#This Row],[Paciente]],Tabela7[paciente],0))</f>
        <v>667373057</v>
      </c>
      <c r="K87">
        <f>INDEX(Tabela7[id],MATCH(Tabela1[[#This Row],[Coluna1]],Tabela7[carteira],0))</f>
        <v>3931</v>
      </c>
      <c r="L87">
        <f>COUNTIF(Tabela6[Cod. Paciente],Tabela1[[#This Row],[Coluna2]])</f>
        <v>3</v>
      </c>
      <c r="M87">
        <f>COUNTIFS(Tabela1[Paciente],Tabela1[[#This Row],[Paciente]],Tabela1[PROCEDIMENTO],Tabela1[[#This Row],[PROCEDIMENTO]])</f>
        <v>1</v>
      </c>
    </row>
    <row r="88" spans="1:13" x14ac:dyDescent="0.25">
      <c r="A88" t="s">
        <v>622</v>
      </c>
      <c r="B88" s="3">
        <v>7882444</v>
      </c>
      <c r="C88" s="3">
        <v>7882444362</v>
      </c>
      <c r="D88" s="3" t="s">
        <v>572</v>
      </c>
      <c r="E88" s="2">
        <v>45561</v>
      </c>
      <c r="F88" s="2">
        <v>45561</v>
      </c>
      <c r="G88" s="7" t="s">
        <v>586</v>
      </c>
      <c r="H88">
        <v>9</v>
      </c>
      <c r="I88">
        <v>9</v>
      </c>
      <c r="J88" t="str">
        <f>INDEX(Tabela7[carteira],MATCH(Tabela1[[#This Row],[Paciente]],Tabela7[paciente],0))</f>
        <v>667301115</v>
      </c>
      <c r="K88">
        <f>INDEX(Tabela7[id],MATCH(Tabela1[[#This Row],[Coluna1]],Tabela7[carteira],0))</f>
        <v>4128</v>
      </c>
      <c r="L88">
        <f>COUNTIF(Tabela6[Cod. Paciente],Tabela1[[#This Row],[Coluna2]])</f>
        <v>1</v>
      </c>
      <c r="M88">
        <f>COUNTIFS(Tabela1[Paciente],Tabela1[[#This Row],[Paciente]],Tabela1[PROCEDIMENTO],Tabela1[[#This Row],[PROCEDIMENTO]])</f>
        <v>1</v>
      </c>
    </row>
    <row r="89" spans="1:13" x14ac:dyDescent="0.25">
      <c r="A89" t="s">
        <v>126</v>
      </c>
      <c r="B89" s="3">
        <v>7882563</v>
      </c>
      <c r="C89" s="3">
        <v>7882563124</v>
      </c>
      <c r="D89" s="3" t="s">
        <v>572</v>
      </c>
      <c r="E89" s="2">
        <v>45561</v>
      </c>
      <c r="F89" s="2">
        <v>45561</v>
      </c>
      <c r="G89" s="7" t="s">
        <v>27</v>
      </c>
      <c r="H89">
        <v>9</v>
      </c>
      <c r="I89">
        <v>9</v>
      </c>
      <c r="J89" t="str">
        <f>INDEX(Tabela7[carteira],MATCH(Tabela1[[#This Row],[Paciente]],Tabela7[paciente],0))</f>
        <v>667386366</v>
      </c>
      <c r="K89">
        <f>INDEX(Tabela7[id],MATCH(Tabela1[[#This Row],[Coluna1]],Tabela7[carteira],0))</f>
        <v>3431</v>
      </c>
      <c r="L89">
        <f>COUNTIF(Tabela6[Cod. Paciente],Tabela1[[#This Row],[Coluna2]])</f>
        <v>1</v>
      </c>
      <c r="M89">
        <f>COUNTIFS(Tabela1[Paciente],Tabela1[[#This Row],[Paciente]],Tabela1[PROCEDIMENTO],Tabela1[[#This Row],[PROCEDIMENTO]])</f>
        <v>1</v>
      </c>
    </row>
    <row r="90" spans="1:13" x14ac:dyDescent="0.25">
      <c r="A90" t="s">
        <v>625</v>
      </c>
      <c r="B90" s="3">
        <v>7882600</v>
      </c>
      <c r="C90" s="3">
        <v>7882600335</v>
      </c>
      <c r="D90" s="3" t="s">
        <v>572</v>
      </c>
      <c r="E90" s="2">
        <v>45561</v>
      </c>
      <c r="F90" s="2">
        <v>45561</v>
      </c>
      <c r="G90" s="7" t="s">
        <v>586</v>
      </c>
      <c r="H90">
        <v>9</v>
      </c>
      <c r="I90">
        <v>9</v>
      </c>
      <c r="J90" t="str">
        <f>INDEX(Tabela7[carteira],MATCH(Tabela1[[#This Row],[Paciente]],Tabela7[paciente],0))</f>
        <v>667347627</v>
      </c>
      <c r="K90">
        <f>INDEX(Tabela7[id],MATCH(Tabela1[[#This Row],[Coluna1]],Tabela7[carteira],0))</f>
        <v>3955</v>
      </c>
      <c r="L90">
        <f>COUNTIF(Tabela6[Cod. Paciente],Tabela1[[#This Row],[Coluna2]])</f>
        <v>0</v>
      </c>
      <c r="M90">
        <f>COUNTIFS(Tabela1[Paciente],Tabela1[[#This Row],[Paciente]],Tabela1[PROCEDIMENTO],Tabela1[[#This Row],[PROCEDIMENTO]])</f>
        <v>1</v>
      </c>
    </row>
    <row r="91" spans="1:13" x14ac:dyDescent="0.25">
      <c r="A91" t="s">
        <v>126</v>
      </c>
      <c r="B91" s="3">
        <v>7882607</v>
      </c>
      <c r="C91" s="3">
        <v>7882607392</v>
      </c>
      <c r="D91" s="3" t="s">
        <v>572</v>
      </c>
      <c r="E91" s="2">
        <v>45561</v>
      </c>
      <c r="F91" s="2">
        <v>45561</v>
      </c>
      <c r="G91" s="7" t="s">
        <v>19</v>
      </c>
      <c r="H91">
        <v>9</v>
      </c>
      <c r="I91">
        <v>9</v>
      </c>
      <c r="J91" t="str">
        <f>INDEX(Tabela7[carteira],MATCH(Tabela1[[#This Row],[Paciente]],Tabela7[paciente],0))</f>
        <v>667386366</v>
      </c>
      <c r="K91">
        <f>INDEX(Tabela7[id],MATCH(Tabela1[[#This Row],[Coluna1]],Tabela7[carteira],0))</f>
        <v>3431</v>
      </c>
      <c r="L91">
        <f>COUNTIF(Tabela6[Cod. Paciente],Tabela1[[#This Row],[Coluna2]])</f>
        <v>1</v>
      </c>
      <c r="M91">
        <f>COUNTIFS(Tabela1[Paciente],Tabela1[[#This Row],[Paciente]],Tabela1[PROCEDIMENTO],Tabela1[[#This Row],[PROCEDIMENTO]])</f>
        <v>1</v>
      </c>
    </row>
    <row r="92" spans="1:13" x14ac:dyDescent="0.25">
      <c r="A92" t="s">
        <v>629</v>
      </c>
      <c r="B92" s="3">
        <v>7882657</v>
      </c>
      <c r="C92" s="3">
        <v>7882657306</v>
      </c>
      <c r="D92" s="3" t="s">
        <v>572</v>
      </c>
      <c r="E92" s="2">
        <v>45561</v>
      </c>
      <c r="F92" s="2">
        <v>45561</v>
      </c>
      <c r="G92" s="7" t="s">
        <v>586</v>
      </c>
      <c r="H92">
        <v>9</v>
      </c>
      <c r="I92">
        <v>9</v>
      </c>
      <c r="J92" t="str">
        <f>INDEX(Tabela7[carteira],MATCH(Tabela1[[#This Row],[Paciente]],Tabela7[paciente],0))</f>
        <v>667376484</v>
      </c>
      <c r="K92">
        <f>INDEX(Tabela7[id],MATCH(Tabela1[[#This Row],[Coluna1]],Tabela7[carteira],0))</f>
        <v>4054</v>
      </c>
      <c r="L92">
        <f>COUNTIF(Tabela6[Cod. Paciente],Tabela1[[#This Row],[Coluna2]])</f>
        <v>1</v>
      </c>
      <c r="M92">
        <f>COUNTIFS(Tabela1[Paciente],Tabela1[[#This Row],[Paciente]],Tabela1[PROCEDIMENTO],Tabela1[[#This Row],[PROCEDIMENTO]])</f>
        <v>1</v>
      </c>
    </row>
    <row r="93" spans="1:13" x14ac:dyDescent="0.25">
      <c r="A93" t="s">
        <v>129</v>
      </c>
      <c r="B93" s="3">
        <v>7882661</v>
      </c>
      <c r="C93" s="3">
        <v>7882661100</v>
      </c>
      <c r="D93" s="3" t="s">
        <v>572</v>
      </c>
      <c r="E93" s="2">
        <v>45561</v>
      </c>
      <c r="F93" s="2">
        <v>45561</v>
      </c>
      <c r="G93" s="7" t="s">
        <v>19</v>
      </c>
      <c r="H93">
        <v>5</v>
      </c>
      <c r="I93">
        <v>5</v>
      </c>
      <c r="J93" t="str">
        <f>INDEX(Tabela7[carteira],MATCH(Tabela1[[#This Row],[Paciente]],Tabela7[paciente],0))</f>
        <v>667305983</v>
      </c>
      <c r="K93">
        <f>INDEX(Tabela7[id],MATCH(Tabela1[[#This Row],[Coluna1]],Tabela7[carteira],0))</f>
        <v>4027</v>
      </c>
      <c r="L93">
        <f>COUNTIF(Tabela6[Cod. Paciente],Tabela1[[#This Row],[Coluna2]])</f>
        <v>1</v>
      </c>
      <c r="M93">
        <f>COUNTIFS(Tabela1[Paciente],Tabela1[[#This Row],[Paciente]],Tabela1[PROCEDIMENTO],Tabela1[[#This Row],[PROCEDIMENTO]])</f>
        <v>1</v>
      </c>
    </row>
    <row r="94" spans="1:13" x14ac:dyDescent="0.25">
      <c r="A94" t="s">
        <v>632</v>
      </c>
      <c r="B94" s="3">
        <v>7882708</v>
      </c>
      <c r="C94" s="3">
        <v>7882708351</v>
      </c>
      <c r="D94" s="3" t="s">
        <v>572</v>
      </c>
      <c r="E94" s="2">
        <v>45561</v>
      </c>
      <c r="F94" s="2">
        <v>45561</v>
      </c>
      <c r="G94" s="7" t="s">
        <v>586</v>
      </c>
      <c r="H94">
        <v>8</v>
      </c>
      <c r="I94">
        <v>8</v>
      </c>
      <c r="J94" t="str">
        <f>INDEX(Tabela7[carteira],MATCH(Tabela1[[#This Row],[Paciente]],Tabela7[paciente],0))</f>
        <v>152381303</v>
      </c>
      <c r="K94">
        <f>INDEX(Tabela7[id],MATCH(Tabela1[[#This Row],[Coluna1]],Tabela7[carteira],0))</f>
        <v>4123</v>
      </c>
      <c r="L94">
        <f>COUNTIF(Tabela6[Cod. Paciente],Tabela1[[#This Row],[Coluna2]])</f>
        <v>0</v>
      </c>
      <c r="M94">
        <f>COUNTIFS(Tabela1[Paciente],Tabela1[[#This Row],[Paciente]],Tabela1[PROCEDIMENTO],Tabela1[[#This Row],[PROCEDIMENTO]])</f>
        <v>1</v>
      </c>
    </row>
    <row r="95" spans="1:13" x14ac:dyDescent="0.25">
      <c r="A95" t="s">
        <v>132</v>
      </c>
      <c r="B95" s="3">
        <v>7882710</v>
      </c>
      <c r="C95" s="3">
        <v>7882710180</v>
      </c>
      <c r="D95" s="3" t="s">
        <v>572</v>
      </c>
      <c r="E95" s="2">
        <v>45561</v>
      </c>
      <c r="F95" s="2">
        <v>45561</v>
      </c>
      <c r="G95" s="7" t="s">
        <v>19</v>
      </c>
      <c r="H95">
        <v>8</v>
      </c>
      <c r="I95">
        <v>8</v>
      </c>
      <c r="J95" t="str">
        <f>INDEX(Tabela7[carteira],MATCH(Tabela1[[#This Row],[Paciente]],Tabela7[paciente],0))</f>
        <v>667213561</v>
      </c>
      <c r="K95">
        <f>INDEX(Tabela7[id],MATCH(Tabela1[[#This Row],[Coluna1]],Tabela7[carteira],0))</f>
        <v>4069</v>
      </c>
      <c r="L95">
        <f>COUNTIF(Tabela6[Cod. Paciente],Tabela1[[#This Row],[Coluna2]])</f>
        <v>2</v>
      </c>
      <c r="M95">
        <f>COUNTIFS(Tabela1[Paciente],Tabela1[[#This Row],[Paciente]],Tabela1[PROCEDIMENTO],Tabela1[[#This Row],[PROCEDIMENTO]])</f>
        <v>1</v>
      </c>
    </row>
    <row r="96" spans="1:13" x14ac:dyDescent="0.25">
      <c r="A96" t="s">
        <v>285</v>
      </c>
      <c r="B96" s="3">
        <v>7882970</v>
      </c>
      <c r="C96" s="3">
        <v>7882970124</v>
      </c>
      <c r="D96" s="3" t="s">
        <v>572</v>
      </c>
      <c r="E96" s="2">
        <v>45561</v>
      </c>
      <c r="F96" s="2">
        <v>45561</v>
      </c>
      <c r="G96" s="7" t="s">
        <v>43</v>
      </c>
      <c r="H96">
        <v>10</v>
      </c>
      <c r="I96">
        <v>10</v>
      </c>
      <c r="J96" t="str">
        <f>INDEX(Tabela7[carteira],MATCH(Tabela1[[#This Row],[Paciente]],Tabela7[paciente],0))</f>
        <v>667410660</v>
      </c>
      <c r="K96">
        <f>INDEX(Tabela7[id],MATCH(Tabela1[[#This Row],[Coluna1]],Tabela7[carteira],0))</f>
        <v>3896</v>
      </c>
      <c r="L96">
        <f>COUNTIF(Tabela6[Cod. Paciente],Tabela1[[#This Row],[Coluna2]])</f>
        <v>0</v>
      </c>
      <c r="M96">
        <f>COUNTIFS(Tabela1[Paciente],Tabela1[[#This Row],[Paciente]],Tabela1[PROCEDIMENTO],Tabela1[[#This Row],[PROCEDIMENTO]])</f>
        <v>1</v>
      </c>
    </row>
    <row r="97" spans="1:13" x14ac:dyDescent="0.25">
      <c r="A97" t="s">
        <v>263</v>
      </c>
      <c r="B97" s="3">
        <v>7882971</v>
      </c>
      <c r="C97" s="3">
        <v>7882971125</v>
      </c>
      <c r="D97" s="3" t="s">
        <v>572</v>
      </c>
      <c r="E97" s="2">
        <v>45561</v>
      </c>
      <c r="F97" s="2">
        <v>45561</v>
      </c>
      <c r="G97" s="7" t="s">
        <v>27</v>
      </c>
      <c r="H97">
        <v>5</v>
      </c>
      <c r="I97">
        <v>5</v>
      </c>
      <c r="J97" t="str">
        <f>INDEX(Tabela7[carteira],MATCH(Tabela1[[#This Row],[Paciente]],Tabela7[paciente],0))</f>
        <v>667266809</v>
      </c>
      <c r="K97">
        <f>INDEX(Tabela7[id],MATCH(Tabela1[[#This Row],[Coluna1]],Tabela7[carteira],0))</f>
        <v>3613</v>
      </c>
      <c r="L97">
        <f>COUNTIF(Tabela6[Cod. Paciente],Tabela1[[#This Row],[Coluna2]])</f>
        <v>2</v>
      </c>
      <c r="M97">
        <f>COUNTIFS(Tabela1[Paciente],Tabela1[[#This Row],[Paciente]],Tabela1[PROCEDIMENTO],Tabela1[[#This Row],[PROCEDIMENTO]])</f>
        <v>1</v>
      </c>
    </row>
    <row r="98" spans="1:13" x14ac:dyDescent="0.25">
      <c r="A98" t="s">
        <v>285</v>
      </c>
      <c r="B98" s="3">
        <v>7883063</v>
      </c>
      <c r="C98" s="3">
        <v>7883063162</v>
      </c>
      <c r="D98" s="3" t="s">
        <v>572</v>
      </c>
      <c r="E98" s="2">
        <v>45561</v>
      </c>
      <c r="F98" s="2">
        <v>45561</v>
      </c>
      <c r="G98" s="7" t="s">
        <v>19</v>
      </c>
      <c r="H98">
        <v>4</v>
      </c>
      <c r="I98">
        <v>4</v>
      </c>
      <c r="J98" t="str">
        <f>INDEX(Tabela7[carteira],MATCH(Tabela1[[#This Row],[Paciente]],Tabela7[paciente],0))</f>
        <v>667410660</v>
      </c>
      <c r="K98">
        <f>INDEX(Tabela7[id],MATCH(Tabela1[[#This Row],[Coluna1]],Tabela7[carteira],0))</f>
        <v>3896</v>
      </c>
      <c r="L98">
        <f>COUNTIF(Tabela6[Cod. Paciente],Tabela1[[#This Row],[Coluna2]])</f>
        <v>0</v>
      </c>
      <c r="M98">
        <f>COUNTIFS(Tabela1[Paciente],Tabela1[[#This Row],[Paciente]],Tabela1[PROCEDIMENTO],Tabela1[[#This Row],[PROCEDIMENTO]])</f>
        <v>2</v>
      </c>
    </row>
    <row r="99" spans="1:13" x14ac:dyDescent="0.25">
      <c r="A99" t="s">
        <v>263</v>
      </c>
      <c r="B99" s="3">
        <v>7883081</v>
      </c>
      <c r="C99" s="3">
        <v>7883081110</v>
      </c>
      <c r="D99" s="3" t="s">
        <v>572</v>
      </c>
      <c r="E99" s="2">
        <v>45561</v>
      </c>
      <c r="F99" s="2">
        <v>45561</v>
      </c>
      <c r="G99" s="7" t="s">
        <v>19</v>
      </c>
      <c r="H99">
        <v>4</v>
      </c>
      <c r="I99">
        <v>4</v>
      </c>
      <c r="J99" t="str">
        <f>INDEX(Tabela7[carteira],MATCH(Tabela1[[#This Row],[Paciente]],Tabela7[paciente],0))</f>
        <v>667266809</v>
      </c>
      <c r="K99">
        <f>INDEX(Tabela7[id],MATCH(Tabela1[[#This Row],[Coluna1]],Tabela7[carteira],0))</f>
        <v>3613</v>
      </c>
      <c r="L99">
        <f>COUNTIF(Tabela6[Cod. Paciente],Tabela1[[#This Row],[Coluna2]])</f>
        <v>2</v>
      </c>
      <c r="M99">
        <f>COUNTIFS(Tabela1[Paciente],Tabela1[[#This Row],[Paciente]],Tabela1[PROCEDIMENTO],Tabela1[[#This Row],[PROCEDIMENTO]])</f>
        <v>1</v>
      </c>
    </row>
    <row r="100" spans="1:13" x14ac:dyDescent="0.25">
      <c r="A100" t="s">
        <v>804</v>
      </c>
      <c r="B100" s="3">
        <v>7883164</v>
      </c>
      <c r="C100" s="3">
        <v>7883164375</v>
      </c>
      <c r="D100" s="3" t="s">
        <v>572</v>
      </c>
      <c r="E100" s="2">
        <v>45561</v>
      </c>
      <c r="F100" s="2">
        <v>45561</v>
      </c>
      <c r="G100" s="7" t="s">
        <v>586</v>
      </c>
      <c r="H100">
        <v>8</v>
      </c>
      <c r="I100">
        <v>8</v>
      </c>
      <c r="J100" t="str">
        <f>INDEX(Tabela7[carteira],MATCH(Tabela1[[#This Row],[Paciente]],Tabela7[paciente],0))</f>
        <v>140492003</v>
      </c>
      <c r="K100">
        <f>INDEX(Tabela7[id],MATCH(Tabela1[[#This Row],[Coluna1]],Tabela7[carteira],0))</f>
        <v>3919</v>
      </c>
      <c r="L100">
        <f>COUNTIF(Tabela6[Cod. Paciente],Tabela1[[#This Row],[Coluna2]])</f>
        <v>1</v>
      </c>
      <c r="M100">
        <f>COUNTIFS(Tabela1[Paciente],Tabela1[[#This Row],[Paciente]],Tabela1[PROCEDIMENTO],Tabela1[[#This Row],[PROCEDIMENTO]])</f>
        <v>1</v>
      </c>
    </row>
    <row r="101" spans="1:13" x14ac:dyDescent="0.25">
      <c r="A101" t="s">
        <v>266</v>
      </c>
      <c r="B101" s="3">
        <v>7883182</v>
      </c>
      <c r="C101" s="3">
        <v>7883182125</v>
      </c>
      <c r="D101" s="3" t="s">
        <v>572</v>
      </c>
      <c r="E101" s="2">
        <v>45561</v>
      </c>
      <c r="F101" s="2">
        <v>45561</v>
      </c>
      <c r="G101" s="7" t="s">
        <v>19</v>
      </c>
      <c r="H101">
        <v>8</v>
      </c>
      <c r="I101">
        <v>8</v>
      </c>
      <c r="J101" t="str">
        <f>INDEX(Tabela7[carteira],MATCH(Tabela1[[#This Row],[Paciente]],Tabela7[paciente],0))</f>
        <v>667370184</v>
      </c>
      <c r="K101">
        <f>INDEX(Tabela7[id],MATCH(Tabela1[[#This Row],[Coluna1]],Tabela7[carteira],0))</f>
        <v>3800</v>
      </c>
      <c r="L101">
        <f>COUNTIF(Tabela6[Cod. Paciente],Tabela1[[#This Row],[Coluna2]])</f>
        <v>0</v>
      </c>
      <c r="M101">
        <f>COUNTIFS(Tabela1[Paciente],Tabela1[[#This Row],[Paciente]],Tabela1[PROCEDIMENTO],Tabela1[[#This Row],[PROCEDIMENTO]])</f>
        <v>1</v>
      </c>
    </row>
    <row r="102" spans="1:13" x14ac:dyDescent="0.25">
      <c r="A102" t="s">
        <v>296</v>
      </c>
      <c r="B102" s="3">
        <v>7883637</v>
      </c>
      <c r="C102" s="3">
        <v>7883637125</v>
      </c>
      <c r="D102" s="3" t="s">
        <v>572</v>
      </c>
      <c r="E102" s="2">
        <v>45561</v>
      </c>
      <c r="F102" s="2">
        <v>45561</v>
      </c>
      <c r="G102" s="7" t="s">
        <v>19</v>
      </c>
      <c r="H102">
        <v>5</v>
      </c>
      <c r="I102">
        <v>5</v>
      </c>
      <c r="J102" t="str">
        <f>INDEX(Tabela7[carteira],MATCH(Tabela1[[#This Row],[Paciente]],Tabela7[paciente],0))</f>
        <v>430254102</v>
      </c>
      <c r="K102">
        <f>INDEX(Tabela7[id],MATCH(Tabela1[[#This Row],[Coluna1]],Tabela7[carteira],0))</f>
        <v>3456</v>
      </c>
      <c r="L102">
        <f>COUNTIF(Tabela6[Cod. Paciente],Tabela1[[#This Row],[Coluna2]])</f>
        <v>1</v>
      </c>
      <c r="M102">
        <f>COUNTIFS(Tabela1[Paciente],Tabela1[[#This Row],[Paciente]],Tabela1[PROCEDIMENTO],Tabela1[[#This Row],[PROCEDIMENTO]])</f>
        <v>1</v>
      </c>
    </row>
    <row r="103" spans="1:13" x14ac:dyDescent="0.25">
      <c r="A103" t="s">
        <v>299</v>
      </c>
      <c r="B103" s="3">
        <v>7883675</v>
      </c>
      <c r="C103" s="3">
        <v>7883675128</v>
      </c>
      <c r="D103" s="3" t="s">
        <v>572</v>
      </c>
      <c r="E103" s="2">
        <v>45561</v>
      </c>
      <c r="F103" s="2">
        <v>45561</v>
      </c>
      <c r="G103" s="7" t="s">
        <v>27</v>
      </c>
      <c r="H103">
        <v>5</v>
      </c>
      <c r="I103">
        <v>5</v>
      </c>
      <c r="J103" t="str">
        <f>INDEX(Tabela7[carteira],MATCH(Tabela1[[#This Row],[Paciente]],Tabela7[paciente],0))</f>
        <v>667438199</v>
      </c>
      <c r="K103">
        <f>INDEX(Tabela7[id],MATCH(Tabela1[[#This Row],[Coluna1]],Tabela7[carteira],0))</f>
        <v>3996</v>
      </c>
      <c r="L103">
        <f>COUNTIF(Tabela6[Cod. Paciente],Tabela1[[#This Row],[Coluna2]])</f>
        <v>2</v>
      </c>
      <c r="M103">
        <f>COUNTIFS(Tabela1[Paciente],Tabela1[[#This Row],[Paciente]],Tabela1[PROCEDIMENTO],Tabela1[[#This Row],[PROCEDIMENTO]])</f>
        <v>1</v>
      </c>
    </row>
    <row r="104" spans="1:13" x14ac:dyDescent="0.25">
      <c r="A104" t="s">
        <v>299</v>
      </c>
      <c r="B104" s="3">
        <v>7883699</v>
      </c>
      <c r="C104" s="3">
        <v>7883699138</v>
      </c>
      <c r="D104" s="3" t="s">
        <v>572</v>
      </c>
      <c r="E104" s="2">
        <v>45561</v>
      </c>
      <c r="F104" s="2">
        <v>45561</v>
      </c>
      <c r="G104" s="7" t="s">
        <v>19</v>
      </c>
      <c r="H104">
        <v>4</v>
      </c>
      <c r="I104">
        <v>4</v>
      </c>
      <c r="J104" t="str">
        <f>INDEX(Tabela7[carteira],MATCH(Tabela1[[#This Row],[Paciente]],Tabela7[paciente],0))</f>
        <v>667438199</v>
      </c>
      <c r="K104">
        <f>INDEX(Tabela7[id],MATCH(Tabela1[[#This Row],[Coluna1]],Tabela7[carteira],0))</f>
        <v>3996</v>
      </c>
      <c r="L104">
        <f>COUNTIF(Tabela6[Cod. Paciente],Tabela1[[#This Row],[Coluna2]])</f>
        <v>2</v>
      </c>
      <c r="M104">
        <f>COUNTIFS(Tabela1[Paciente],Tabela1[[#This Row],[Paciente]],Tabela1[PROCEDIMENTO],Tabela1[[#This Row],[PROCEDIMENTO]])</f>
        <v>1</v>
      </c>
    </row>
    <row r="105" spans="1:13" x14ac:dyDescent="0.25">
      <c r="A105" t="s">
        <v>641</v>
      </c>
      <c r="B105" s="3">
        <v>7920440</v>
      </c>
      <c r="C105" s="3">
        <v>7920440375</v>
      </c>
      <c r="D105" s="3" t="s">
        <v>572</v>
      </c>
      <c r="E105" s="2">
        <v>45563</v>
      </c>
      <c r="F105" s="2">
        <v>45563</v>
      </c>
      <c r="G105" s="7" t="s">
        <v>586</v>
      </c>
      <c r="H105">
        <v>10</v>
      </c>
      <c r="I105">
        <v>10</v>
      </c>
      <c r="J105" t="str">
        <f>INDEX(Tabela7[carteira],MATCH(Tabela1[[#This Row],[Paciente]],Tabela7[paciente],0))</f>
        <v>667351192</v>
      </c>
      <c r="K105">
        <f>INDEX(Tabela7[id],MATCH(Tabela1[[#This Row],[Coluna1]],Tabela7[carteira],0))</f>
        <v>4055</v>
      </c>
      <c r="L105">
        <f>COUNTIF(Tabela6[Cod. Paciente],Tabela1[[#This Row],[Coluna2]])</f>
        <v>1</v>
      </c>
      <c r="M105">
        <f>COUNTIFS(Tabela1[Paciente],Tabela1[[#This Row],[Paciente]],Tabela1[PROCEDIMENTO],Tabela1[[#This Row],[PROCEDIMENTO]])</f>
        <v>1</v>
      </c>
    </row>
    <row r="106" spans="1:13" x14ac:dyDescent="0.25">
      <c r="A106" t="s">
        <v>644</v>
      </c>
      <c r="B106" s="3">
        <v>7920446</v>
      </c>
      <c r="C106" s="3">
        <v>7920446381</v>
      </c>
      <c r="D106" s="3" t="s">
        <v>572</v>
      </c>
      <c r="E106" s="2">
        <v>45563</v>
      </c>
      <c r="F106" s="2">
        <v>45563</v>
      </c>
      <c r="G106" s="7" t="s">
        <v>586</v>
      </c>
      <c r="H106">
        <v>10</v>
      </c>
      <c r="I106">
        <v>10</v>
      </c>
      <c r="J106" t="str">
        <f>INDEX(Tabela7[carteira],MATCH(Tabela1[[#This Row],[Paciente]],Tabela7[paciente],0))</f>
        <v>667197256</v>
      </c>
      <c r="K106">
        <f>INDEX(Tabela7[id],MATCH(Tabela1[[#This Row],[Coluna1]],Tabela7[carteira],0))</f>
        <v>3986</v>
      </c>
      <c r="L106">
        <f>COUNTIF(Tabela6[Cod. Paciente],Tabela1[[#This Row],[Coluna2]])</f>
        <v>1</v>
      </c>
      <c r="M106">
        <f>COUNTIFS(Tabela1[Paciente],Tabela1[[#This Row],[Paciente]],Tabela1[PROCEDIMENTO],Tabela1[[#This Row],[PROCEDIMENTO]])</f>
        <v>1</v>
      </c>
    </row>
    <row r="107" spans="1:13" x14ac:dyDescent="0.25">
      <c r="A107" t="s">
        <v>802</v>
      </c>
      <c r="B107" s="3">
        <v>7920453</v>
      </c>
      <c r="C107" s="3">
        <v>7920453163</v>
      </c>
      <c r="D107" s="3" t="s">
        <v>572</v>
      </c>
      <c r="E107" s="2">
        <v>45563</v>
      </c>
      <c r="F107" s="2">
        <v>45563</v>
      </c>
      <c r="G107" s="7" t="s">
        <v>27</v>
      </c>
      <c r="H107">
        <v>5</v>
      </c>
      <c r="I107">
        <v>5</v>
      </c>
      <c r="J107" t="str">
        <f>INDEX(Tabela7[carteira],MATCH(Tabela1[[#This Row],[Paciente]],Tabela7[paciente],0))</f>
        <v>667299348</v>
      </c>
      <c r="K107">
        <f>INDEX(Tabela7[id],MATCH(Tabela1[[#This Row],[Coluna1]],Tabela7[carteira],0))</f>
        <v>3598</v>
      </c>
      <c r="L107">
        <f>COUNTIF(Tabela6[Cod. Paciente],Tabela1[[#This Row],[Coluna2]])</f>
        <v>6</v>
      </c>
      <c r="M107">
        <f>COUNTIFS(Tabela1[Paciente],Tabela1[[#This Row],[Paciente]],Tabela1[PROCEDIMENTO],Tabela1[[#This Row],[PROCEDIMENTO]])</f>
        <v>1</v>
      </c>
    </row>
    <row r="108" spans="1:13" x14ac:dyDescent="0.25">
      <c r="A108" t="s">
        <v>802</v>
      </c>
      <c r="B108" s="3">
        <v>7920457</v>
      </c>
      <c r="C108" s="3">
        <v>7920457191</v>
      </c>
      <c r="D108" s="3" t="s">
        <v>572</v>
      </c>
      <c r="E108" s="2">
        <v>45563</v>
      </c>
      <c r="F108" s="2">
        <v>45563</v>
      </c>
      <c r="G108" s="7" t="s">
        <v>19</v>
      </c>
      <c r="H108">
        <v>18</v>
      </c>
      <c r="I108">
        <v>18</v>
      </c>
      <c r="J108" t="str">
        <f>INDEX(Tabela7[carteira],MATCH(Tabela1[[#This Row],[Paciente]],Tabela7[paciente],0))</f>
        <v>667299348</v>
      </c>
      <c r="K108">
        <f>INDEX(Tabela7[id],MATCH(Tabela1[[#This Row],[Coluna1]],Tabela7[carteira],0))</f>
        <v>3598</v>
      </c>
      <c r="L108">
        <f>COUNTIF(Tabela6[Cod. Paciente],Tabela1[[#This Row],[Coluna2]])</f>
        <v>6</v>
      </c>
      <c r="M108">
        <f>COUNTIFS(Tabela1[Paciente],Tabela1[[#This Row],[Paciente]],Tabela1[PROCEDIMENTO],Tabela1[[#This Row],[PROCEDIMENTO]])</f>
        <v>1</v>
      </c>
    </row>
    <row r="109" spans="1:13" x14ac:dyDescent="0.25">
      <c r="A109" t="s">
        <v>153</v>
      </c>
      <c r="B109" s="3">
        <v>7920478</v>
      </c>
      <c r="C109" s="3">
        <v>7920478147</v>
      </c>
      <c r="D109" s="3" t="s">
        <v>572</v>
      </c>
      <c r="E109" s="2">
        <v>45563</v>
      </c>
      <c r="F109" s="2">
        <v>45563</v>
      </c>
      <c r="G109" s="7" t="s">
        <v>27</v>
      </c>
      <c r="H109">
        <v>8</v>
      </c>
      <c r="I109">
        <v>8</v>
      </c>
      <c r="J109" t="str">
        <f>INDEX(Tabela7[carteira],MATCH(Tabela1[[#This Row],[Paciente]],Tabela7[paciente],0))</f>
        <v>667265855</v>
      </c>
      <c r="K109">
        <f>INDEX(Tabela7[id],MATCH(Tabela1[[#This Row],[Coluna1]],Tabela7[carteira],0))</f>
        <v>3651</v>
      </c>
      <c r="L109">
        <f>COUNTIF(Tabela6[Cod. Paciente],Tabela1[[#This Row],[Coluna2]])</f>
        <v>6</v>
      </c>
      <c r="M109">
        <f>COUNTIFS(Tabela1[Paciente],Tabela1[[#This Row],[Paciente]],Tabela1[PROCEDIMENTO],Tabela1[[#This Row],[PROCEDIMENTO]])</f>
        <v>1</v>
      </c>
    </row>
    <row r="110" spans="1:13" x14ac:dyDescent="0.25">
      <c r="A110" t="s">
        <v>1239</v>
      </c>
      <c r="B110" s="3">
        <v>7920485</v>
      </c>
      <c r="C110" s="3">
        <v>7920485363</v>
      </c>
      <c r="D110" s="3" t="s">
        <v>572</v>
      </c>
      <c r="E110" s="2">
        <v>45563</v>
      </c>
      <c r="F110" s="2">
        <v>45563</v>
      </c>
      <c r="G110" s="7" t="s">
        <v>586</v>
      </c>
      <c r="H110">
        <v>8</v>
      </c>
      <c r="I110">
        <v>8</v>
      </c>
      <c r="J110" t="str">
        <f>INDEX(Tabela7[carteira],MATCH(Tabela1[[#This Row],[Paciente]],Tabela7[paciente],0))</f>
        <v>667349715</v>
      </c>
      <c r="K110">
        <f>INDEX(Tabela7[id],MATCH(Tabela1[[#This Row],[Coluna1]],Tabela7[carteira],0))</f>
        <v>4163</v>
      </c>
      <c r="L110">
        <f>COUNTIF(Tabela6[Cod. Paciente],Tabela1[[#This Row],[Coluna2]])</f>
        <v>1</v>
      </c>
      <c r="M110">
        <f>COUNTIFS(Tabela1[Paciente],Tabela1[[#This Row],[Paciente]],Tabela1[PROCEDIMENTO],Tabela1[[#This Row],[PROCEDIMENTO]])</f>
        <v>1</v>
      </c>
    </row>
    <row r="111" spans="1:13" x14ac:dyDescent="0.25">
      <c r="A111" t="s">
        <v>308</v>
      </c>
      <c r="B111" s="3">
        <v>7920491</v>
      </c>
      <c r="C111" s="3">
        <v>7920491112</v>
      </c>
      <c r="D111" s="3" t="s">
        <v>572</v>
      </c>
      <c r="E111" s="2">
        <v>45563</v>
      </c>
      <c r="F111" s="2">
        <v>45563</v>
      </c>
      <c r="G111" s="7" t="s">
        <v>19</v>
      </c>
      <c r="H111">
        <v>4</v>
      </c>
      <c r="I111">
        <v>4</v>
      </c>
      <c r="J111" t="str">
        <f>INDEX(Tabela7[carteira],MATCH(Tabela1[[#This Row],[Paciente]],Tabela7[paciente],0))</f>
        <v>667334910</v>
      </c>
      <c r="K111">
        <f>INDEX(Tabela7[id],MATCH(Tabela1[[#This Row],[Coluna1]],Tabela7[carteira],0))</f>
        <v>3656</v>
      </c>
      <c r="L111">
        <f>COUNTIF(Tabela6[Cod. Paciente],Tabela1[[#This Row],[Coluna2]])</f>
        <v>1</v>
      </c>
      <c r="M111">
        <f>COUNTIFS(Tabela1[Paciente],Tabela1[[#This Row],[Paciente]],Tabela1[PROCEDIMENTO],Tabela1[[#This Row],[PROCEDIMENTO]])</f>
        <v>1</v>
      </c>
    </row>
    <row r="112" spans="1:13" x14ac:dyDescent="0.25">
      <c r="A112" t="s">
        <v>311</v>
      </c>
      <c r="B112" s="3">
        <v>7920546</v>
      </c>
      <c r="C112" s="3">
        <v>7920546151</v>
      </c>
      <c r="D112" s="3" t="s">
        <v>572</v>
      </c>
      <c r="E112" s="2">
        <v>45563</v>
      </c>
      <c r="F112" s="2">
        <v>45563</v>
      </c>
      <c r="G112" s="7" t="s">
        <v>27</v>
      </c>
      <c r="H112">
        <v>13</v>
      </c>
      <c r="I112">
        <v>13</v>
      </c>
      <c r="J112" t="str">
        <f>INDEX(Tabela7[carteira],MATCH(Tabela1[[#This Row],[Paciente]],Tabela7[paciente],0))</f>
        <v>667371590</v>
      </c>
      <c r="K112">
        <f>INDEX(Tabela7[id],MATCH(Tabela1[[#This Row],[Coluna1]],Tabela7[carteira],0))</f>
        <v>3376</v>
      </c>
      <c r="L112">
        <f>COUNTIF(Tabela6[Cod. Paciente],Tabela1[[#This Row],[Coluna2]])</f>
        <v>6</v>
      </c>
      <c r="M112">
        <f>COUNTIFS(Tabela1[Paciente],Tabela1[[#This Row],[Paciente]],Tabela1[PROCEDIMENTO],Tabela1[[#This Row],[PROCEDIMENTO]])</f>
        <v>1</v>
      </c>
    </row>
    <row r="113" spans="1:13" x14ac:dyDescent="0.25">
      <c r="A113" t="s">
        <v>311</v>
      </c>
      <c r="B113" s="3">
        <v>7920553</v>
      </c>
      <c r="C113" s="3">
        <v>7920553111</v>
      </c>
      <c r="D113" s="3" t="s">
        <v>572</v>
      </c>
      <c r="E113" s="2">
        <v>45563</v>
      </c>
      <c r="F113" s="2">
        <v>45563</v>
      </c>
      <c r="G113" s="7" t="s">
        <v>19</v>
      </c>
      <c r="H113">
        <v>19</v>
      </c>
      <c r="I113">
        <v>19</v>
      </c>
      <c r="J113" t="str">
        <f>INDEX(Tabela7[carteira],MATCH(Tabela1[[#This Row],[Paciente]],Tabela7[paciente],0))</f>
        <v>667371590</v>
      </c>
      <c r="K113">
        <f>INDEX(Tabela7[id],MATCH(Tabela1[[#This Row],[Coluna1]],Tabela7[carteira],0))</f>
        <v>3376</v>
      </c>
      <c r="L113">
        <f>COUNTIF(Tabela6[Cod. Paciente],Tabela1[[#This Row],[Coluna2]])</f>
        <v>6</v>
      </c>
      <c r="M113">
        <f>COUNTIFS(Tabela1[Paciente],Tabela1[[#This Row],[Paciente]],Tabela1[PROCEDIMENTO],Tabela1[[#This Row],[PROCEDIMENTO]])</f>
        <v>1</v>
      </c>
    </row>
    <row r="114" spans="1:13" x14ac:dyDescent="0.25">
      <c r="A114" t="s">
        <v>156</v>
      </c>
      <c r="B114" s="3">
        <v>7920558</v>
      </c>
      <c r="C114" s="3">
        <v>7920558152</v>
      </c>
      <c r="D114" s="3" t="s">
        <v>572</v>
      </c>
      <c r="E114" s="2">
        <v>45563</v>
      </c>
      <c r="F114" s="2">
        <v>45563</v>
      </c>
      <c r="G114" s="7" t="s">
        <v>19</v>
      </c>
      <c r="H114">
        <v>8</v>
      </c>
      <c r="I114">
        <v>8</v>
      </c>
      <c r="J114" t="str">
        <f>INDEX(Tabela7[carteira],MATCH(Tabela1[[#This Row],[Paciente]],Tabela7[paciente],0))</f>
        <v>667386645</v>
      </c>
      <c r="K114">
        <f>INDEX(Tabela7[id],MATCH(Tabela1[[#This Row],[Coluna1]],Tabela7[carteira],0))</f>
        <v>3658</v>
      </c>
      <c r="L114">
        <f>COUNTIF(Tabela6[Cod. Paciente],Tabela1[[#This Row],[Coluna2]])</f>
        <v>3</v>
      </c>
      <c r="M114">
        <f>COUNTIFS(Tabela1[Paciente],Tabela1[[#This Row],[Paciente]],Tabela1[PROCEDIMENTO],Tabela1[[#This Row],[PROCEDIMENTO]])</f>
        <v>1</v>
      </c>
    </row>
    <row r="115" spans="1:13" x14ac:dyDescent="0.25">
      <c r="A115" t="s">
        <v>156</v>
      </c>
      <c r="B115" s="3">
        <v>7920565</v>
      </c>
      <c r="C115" s="3">
        <v>7920565143</v>
      </c>
      <c r="D115" s="3" t="s">
        <v>572</v>
      </c>
      <c r="E115" s="2">
        <v>45563</v>
      </c>
      <c r="F115" s="2">
        <v>45563</v>
      </c>
      <c r="G115" s="7" t="s">
        <v>27</v>
      </c>
      <c r="H115">
        <v>4</v>
      </c>
      <c r="I115">
        <v>4</v>
      </c>
      <c r="J115" t="str">
        <f>INDEX(Tabela7[carteira],MATCH(Tabela1[[#This Row],[Paciente]],Tabela7[paciente],0))</f>
        <v>667386645</v>
      </c>
      <c r="K115">
        <f>INDEX(Tabela7[id],MATCH(Tabela1[[#This Row],[Coluna1]],Tabela7[carteira],0))</f>
        <v>3658</v>
      </c>
      <c r="L115">
        <f>COUNTIF(Tabela6[Cod. Paciente],Tabela1[[#This Row],[Coluna2]])</f>
        <v>3</v>
      </c>
      <c r="M115">
        <f>COUNTIFS(Tabela1[Paciente],Tabela1[[#This Row],[Paciente]],Tabela1[PROCEDIMENTO],Tabela1[[#This Row],[PROCEDIMENTO]])</f>
        <v>1</v>
      </c>
    </row>
    <row r="116" spans="1:13" x14ac:dyDescent="0.25">
      <c r="A116" t="s">
        <v>314</v>
      </c>
      <c r="B116" s="3">
        <v>7920574</v>
      </c>
      <c r="C116" s="3">
        <v>7920574155</v>
      </c>
      <c r="D116" s="3" t="s">
        <v>572</v>
      </c>
      <c r="E116" s="2">
        <v>45563</v>
      </c>
      <c r="F116" s="2">
        <v>45563</v>
      </c>
      <c r="G116" s="7" t="s">
        <v>19</v>
      </c>
      <c r="H116">
        <v>4</v>
      </c>
      <c r="I116">
        <v>4</v>
      </c>
      <c r="J116" t="str">
        <f>INDEX(Tabela7[carteira],MATCH(Tabela1[[#This Row],[Paciente]],Tabela7[paciente],0))</f>
        <v>667369002</v>
      </c>
      <c r="K116">
        <f>INDEX(Tabela7[id],MATCH(Tabela1[[#This Row],[Coluna1]],Tabela7[carteira],0))</f>
        <v>3428</v>
      </c>
      <c r="L116">
        <f>COUNTIF(Tabela6[Cod. Paciente],Tabela1[[#This Row],[Coluna2]])</f>
        <v>0</v>
      </c>
      <c r="M116">
        <f>COUNTIFS(Tabela1[Paciente],Tabela1[[#This Row],[Paciente]],Tabela1[PROCEDIMENTO],Tabela1[[#This Row],[PROCEDIMENTO]])</f>
        <v>1</v>
      </c>
    </row>
    <row r="117" spans="1:13" x14ac:dyDescent="0.25">
      <c r="A117" t="s">
        <v>320</v>
      </c>
      <c r="B117" s="3">
        <v>7920590</v>
      </c>
      <c r="C117" s="3">
        <v>7920590145</v>
      </c>
      <c r="D117" s="3" t="s">
        <v>572</v>
      </c>
      <c r="E117" s="2">
        <v>45563</v>
      </c>
      <c r="F117" s="2">
        <v>45563</v>
      </c>
      <c r="G117" s="7" t="s">
        <v>19</v>
      </c>
      <c r="H117">
        <v>8</v>
      </c>
      <c r="I117">
        <v>8</v>
      </c>
      <c r="J117" t="str">
        <f>INDEX(Tabela7[carteira],MATCH(Tabela1[[#This Row],[Paciente]],Tabela7[paciente],0))</f>
        <v>667191518</v>
      </c>
      <c r="K117">
        <f>INDEX(Tabela7[id],MATCH(Tabela1[[#This Row],[Coluna1]],Tabela7[carteira],0))</f>
        <v>3554</v>
      </c>
      <c r="L117">
        <f>COUNTIF(Tabela6[Cod. Paciente],Tabela1[[#This Row],[Coluna2]])</f>
        <v>2</v>
      </c>
      <c r="M117">
        <f>COUNTIFS(Tabela1[Paciente],Tabela1[[#This Row],[Paciente]],Tabela1[PROCEDIMENTO],Tabela1[[#This Row],[PROCEDIMENTO]])</f>
        <v>1</v>
      </c>
    </row>
    <row r="118" spans="1:13" x14ac:dyDescent="0.25">
      <c r="A118" t="s">
        <v>647</v>
      </c>
      <c r="B118" s="3">
        <v>7920593</v>
      </c>
      <c r="C118" s="3">
        <v>7920593194</v>
      </c>
      <c r="D118" s="3" t="s">
        <v>572</v>
      </c>
      <c r="E118" s="2">
        <v>45563</v>
      </c>
      <c r="F118" s="2">
        <v>45563</v>
      </c>
      <c r="G118" s="7" t="s">
        <v>19</v>
      </c>
      <c r="H118">
        <v>5</v>
      </c>
      <c r="I118">
        <v>5</v>
      </c>
      <c r="J118" t="str">
        <f>INDEX(Tabela7[carteira],MATCH(Tabela1[[#This Row],[Paciente]],Tabela7[paciente],0))</f>
        <v>667384528</v>
      </c>
      <c r="K118">
        <f>INDEX(Tabela7[id],MATCH(Tabela1[[#This Row],[Coluna1]],Tabela7[carteira],0))</f>
        <v>3385</v>
      </c>
      <c r="L118">
        <f>COUNTIF(Tabela6[Cod. Paciente],Tabela1[[#This Row],[Coluna2]])</f>
        <v>1</v>
      </c>
      <c r="M118">
        <f>COUNTIFS(Tabela1[Paciente],Tabela1[[#This Row],[Paciente]],Tabela1[PROCEDIMENTO],Tabela1[[#This Row],[PROCEDIMENTO]])</f>
        <v>1</v>
      </c>
    </row>
    <row r="119" spans="1:13" x14ac:dyDescent="0.25">
      <c r="A119" t="s">
        <v>159</v>
      </c>
      <c r="B119" s="3">
        <v>7920595</v>
      </c>
      <c r="C119" s="3">
        <v>7920595136</v>
      </c>
      <c r="D119" s="3" t="s">
        <v>572</v>
      </c>
      <c r="E119" s="2">
        <v>45563</v>
      </c>
      <c r="F119" s="2">
        <v>45563</v>
      </c>
      <c r="G119" s="7" t="s">
        <v>27</v>
      </c>
      <c r="H119">
        <v>8</v>
      </c>
      <c r="I119">
        <v>8</v>
      </c>
      <c r="J119" t="str">
        <f>INDEX(Tabela7[carteira],MATCH(Tabela1[[#This Row],[Paciente]],Tabela7[paciente],0))</f>
        <v>667364074</v>
      </c>
      <c r="K119">
        <f>INDEX(Tabela7[id],MATCH(Tabela1[[#This Row],[Coluna1]],Tabela7[carteira],0))</f>
        <v>3497</v>
      </c>
      <c r="L119">
        <f>COUNTIF(Tabela6[Cod. Paciente],Tabela1[[#This Row],[Coluna2]])</f>
        <v>4</v>
      </c>
      <c r="M119">
        <f>COUNTIFS(Tabela1[Paciente],Tabela1[[#This Row],[Paciente]],Tabela1[PROCEDIMENTO],Tabela1[[#This Row],[PROCEDIMENTO]])</f>
        <v>1</v>
      </c>
    </row>
    <row r="120" spans="1:13" x14ac:dyDescent="0.25">
      <c r="A120" t="s">
        <v>159</v>
      </c>
      <c r="B120" s="3">
        <v>7920604</v>
      </c>
      <c r="C120" s="3">
        <v>7920604140</v>
      </c>
      <c r="D120" s="3" t="s">
        <v>572</v>
      </c>
      <c r="E120" s="2">
        <v>45563</v>
      </c>
      <c r="F120" s="2">
        <v>45563</v>
      </c>
      <c r="G120" s="7" t="s">
        <v>19</v>
      </c>
      <c r="H120">
        <v>12</v>
      </c>
      <c r="I120">
        <v>12</v>
      </c>
      <c r="J120" t="str">
        <f>INDEX(Tabela7[carteira],MATCH(Tabela1[[#This Row],[Paciente]],Tabela7[paciente],0))</f>
        <v>667364074</v>
      </c>
      <c r="K120">
        <f>INDEX(Tabela7[id],MATCH(Tabela1[[#This Row],[Coluna1]],Tabela7[carteira],0))</f>
        <v>3497</v>
      </c>
      <c r="L120">
        <f>COUNTIF(Tabela6[Cod. Paciente],Tabela1[[#This Row],[Coluna2]])</f>
        <v>4</v>
      </c>
      <c r="M120">
        <f>COUNTIFS(Tabela1[Paciente],Tabela1[[#This Row],[Paciente]],Tabela1[PROCEDIMENTO],Tabela1[[#This Row],[PROCEDIMENTO]])</f>
        <v>1</v>
      </c>
    </row>
    <row r="121" spans="1:13" x14ac:dyDescent="0.25">
      <c r="A121" t="s">
        <v>323</v>
      </c>
      <c r="B121" s="3">
        <v>7920622</v>
      </c>
      <c r="C121" s="3">
        <v>7920622125</v>
      </c>
      <c r="D121" s="3" t="s">
        <v>572</v>
      </c>
      <c r="E121" s="2">
        <v>45563</v>
      </c>
      <c r="F121" s="2">
        <v>45563</v>
      </c>
      <c r="G121" s="7" t="s">
        <v>19</v>
      </c>
      <c r="H121">
        <v>9</v>
      </c>
      <c r="I121">
        <v>9</v>
      </c>
      <c r="J121" t="str">
        <f>INDEX(Tabela7[carteira],MATCH(Tabela1[[#This Row],[Paciente]],Tabela7[paciente],0))</f>
        <v>667215247</v>
      </c>
      <c r="K121">
        <f>INDEX(Tabela7[id],MATCH(Tabela1[[#This Row],[Coluna1]],Tabela7[carteira],0))</f>
        <v>3550</v>
      </c>
      <c r="L121">
        <f>COUNTIF(Tabela6[Cod. Paciente],Tabela1[[#This Row],[Coluna2]])</f>
        <v>2</v>
      </c>
      <c r="M121">
        <f>COUNTIFS(Tabela1[Paciente],Tabela1[[#This Row],[Paciente]],Tabela1[PROCEDIMENTO],Tabela1[[#This Row],[PROCEDIMENTO]])</f>
        <v>1</v>
      </c>
    </row>
    <row r="122" spans="1:13" x14ac:dyDescent="0.25">
      <c r="A122" t="s">
        <v>1241</v>
      </c>
      <c r="B122" s="3">
        <v>7920628</v>
      </c>
      <c r="C122" s="3">
        <v>7920628305</v>
      </c>
      <c r="D122" s="3" t="s">
        <v>572</v>
      </c>
      <c r="E122" s="2">
        <v>45563</v>
      </c>
      <c r="F122" s="2">
        <v>45563</v>
      </c>
      <c r="G122" s="7" t="s">
        <v>586</v>
      </c>
      <c r="H122">
        <v>8</v>
      </c>
      <c r="I122">
        <v>8</v>
      </c>
      <c r="J122" t="str">
        <f>INDEX(Tabela7[carteira],MATCH(Tabela1[[#This Row],[Paciente]],Tabela7[paciente],0))</f>
        <v>094675304</v>
      </c>
      <c r="K122">
        <f>INDEX(Tabela7[id],MATCH(Tabela1[[#This Row],[Coluna1]],Tabela7[carteira],0))</f>
        <v>4161</v>
      </c>
      <c r="L122">
        <f>COUNTIF(Tabela6[Cod. Paciente],Tabela1[[#This Row],[Coluna2]])</f>
        <v>1</v>
      </c>
      <c r="M122">
        <f>COUNTIFS(Tabela1[Paciente],Tabela1[[#This Row],[Paciente]],Tabela1[PROCEDIMENTO],Tabela1[[#This Row],[PROCEDIMENTO]])</f>
        <v>1</v>
      </c>
    </row>
    <row r="123" spans="1:13" x14ac:dyDescent="0.25">
      <c r="A123" t="s">
        <v>326</v>
      </c>
      <c r="B123" s="3">
        <v>7920634</v>
      </c>
      <c r="C123" s="3">
        <v>7920634186</v>
      </c>
      <c r="D123" s="3" t="s">
        <v>572</v>
      </c>
      <c r="E123" s="2">
        <v>45563</v>
      </c>
      <c r="F123" s="2">
        <v>45563</v>
      </c>
      <c r="G123" s="7" t="s">
        <v>27</v>
      </c>
      <c r="H123">
        <v>8</v>
      </c>
      <c r="I123">
        <v>8</v>
      </c>
      <c r="J123" t="str">
        <f>INDEX(Tabela7[carteira],MATCH(Tabela1[[#This Row],[Paciente]],Tabela7[paciente],0))</f>
        <v>667288253</v>
      </c>
      <c r="K123">
        <f>INDEX(Tabela7[id],MATCH(Tabela1[[#This Row],[Coluna1]],Tabela7[carteira],0))</f>
        <v>3952</v>
      </c>
      <c r="L123">
        <f>COUNTIF(Tabela6[Cod. Paciente],Tabela1[[#This Row],[Coluna2]])</f>
        <v>4</v>
      </c>
      <c r="M123">
        <f>COUNTIFS(Tabela1[Paciente],Tabela1[[#This Row],[Paciente]],Tabela1[PROCEDIMENTO],Tabela1[[#This Row],[PROCEDIMENTO]])</f>
        <v>2</v>
      </c>
    </row>
    <row r="124" spans="1:13" x14ac:dyDescent="0.25">
      <c r="A124" t="s">
        <v>326</v>
      </c>
      <c r="B124" s="3">
        <v>7920637</v>
      </c>
      <c r="C124" s="3">
        <v>7920637145</v>
      </c>
      <c r="D124" s="3" t="s">
        <v>572</v>
      </c>
      <c r="E124" s="2">
        <v>45563</v>
      </c>
      <c r="F124" s="2">
        <v>45563</v>
      </c>
      <c r="G124" s="7" t="s">
        <v>19</v>
      </c>
      <c r="H124">
        <v>14</v>
      </c>
      <c r="I124">
        <v>14</v>
      </c>
      <c r="J124" t="str">
        <f>INDEX(Tabela7[carteira],MATCH(Tabela1[[#This Row],[Paciente]],Tabela7[paciente],0))</f>
        <v>667288253</v>
      </c>
      <c r="K124">
        <f>INDEX(Tabela7[id],MATCH(Tabela1[[#This Row],[Coluna1]],Tabela7[carteira],0))</f>
        <v>3952</v>
      </c>
      <c r="L124">
        <f>COUNTIF(Tabela6[Cod. Paciente],Tabela1[[#This Row],[Coluna2]])</f>
        <v>4</v>
      </c>
      <c r="M124">
        <f>COUNTIFS(Tabela1[Paciente],Tabela1[[#This Row],[Paciente]],Tabela1[PROCEDIMENTO],Tabela1[[#This Row],[PROCEDIMENTO]])</f>
        <v>1</v>
      </c>
    </row>
    <row r="125" spans="1:13" x14ac:dyDescent="0.25">
      <c r="A125" t="s">
        <v>162</v>
      </c>
      <c r="B125" s="3">
        <v>7920644</v>
      </c>
      <c r="C125" s="3">
        <v>7920644131</v>
      </c>
      <c r="D125" s="3" t="s">
        <v>678</v>
      </c>
      <c r="E125" s="2">
        <v>45563</v>
      </c>
      <c r="F125" s="2">
        <v>45563</v>
      </c>
      <c r="G125" s="7" t="s">
        <v>19</v>
      </c>
      <c r="H125">
        <v>14</v>
      </c>
      <c r="I125">
        <v>10</v>
      </c>
      <c r="J125" t="str">
        <f>INDEX(Tabela7[carteira],MATCH(Tabela1[[#This Row],[Paciente]],Tabela7[paciente],0))</f>
        <v>667229081</v>
      </c>
      <c r="K125">
        <f>INDEX(Tabela7[id],MATCH(Tabela1[[#This Row],[Coluna1]],Tabela7[carteira],0))</f>
        <v>3625</v>
      </c>
      <c r="L125">
        <f>COUNTIF(Tabela6[Cod. Paciente],Tabela1[[#This Row],[Coluna2]])</f>
        <v>3</v>
      </c>
      <c r="M125">
        <f>COUNTIFS(Tabela1[Paciente],Tabela1[[#This Row],[Paciente]],Tabela1[PROCEDIMENTO],Tabela1[[#This Row],[PROCEDIMENTO]])</f>
        <v>1</v>
      </c>
    </row>
    <row r="126" spans="1:13" x14ac:dyDescent="0.25">
      <c r="A126" t="s">
        <v>165</v>
      </c>
      <c r="B126" s="3">
        <v>7920650</v>
      </c>
      <c r="C126" s="3">
        <v>7920650182</v>
      </c>
      <c r="D126" s="3" t="s">
        <v>572</v>
      </c>
      <c r="E126" s="2">
        <v>45563</v>
      </c>
      <c r="F126" s="2">
        <v>45563</v>
      </c>
      <c r="G126" s="7" t="s">
        <v>19</v>
      </c>
      <c r="H126">
        <v>9</v>
      </c>
      <c r="I126">
        <v>9</v>
      </c>
      <c r="J126" t="str">
        <f>INDEX(Tabela7[carteira],MATCH(Tabela1[[#This Row],[Paciente]],Tabela7[paciente],0))</f>
        <v>105671906</v>
      </c>
      <c r="K126">
        <f>INDEX(Tabela7[id],MATCH(Tabela1[[#This Row],[Coluna1]],Tabela7[carteira],0))</f>
        <v>3760</v>
      </c>
      <c r="L126">
        <f>COUNTIF(Tabela6[Cod. Paciente],Tabela1[[#This Row],[Coluna2]])</f>
        <v>2</v>
      </c>
      <c r="M126">
        <f>COUNTIFS(Tabela1[Paciente],Tabela1[[#This Row],[Paciente]],Tabela1[PROCEDIMENTO],Tabela1[[#This Row],[PROCEDIMENTO]])</f>
        <v>1</v>
      </c>
    </row>
    <row r="127" spans="1:13" x14ac:dyDescent="0.25">
      <c r="A127" t="s">
        <v>169</v>
      </c>
      <c r="B127" s="3">
        <v>7920653</v>
      </c>
      <c r="C127" s="3">
        <v>7920653145</v>
      </c>
      <c r="D127" s="3" t="s">
        <v>572</v>
      </c>
      <c r="E127" s="2">
        <v>45563</v>
      </c>
      <c r="F127" s="2">
        <v>45563</v>
      </c>
      <c r="G127" s="7" t="s">
        <v>27</v>
      </c>
      <c r="H127">
        <v>8</v>
      </c>
      <c r="I127">
        <v>8</v>
      </c>
      <c r="J127" t="str">
        <f>INDEX(Tabela7[carteira],MATCH(Tabela1[[#This Row],[Paciente]],Tabela7[paciente],0))</f>
        <v>667392764</v>
      </c>
      <c r="K127">
        <f>INDEX(Tabela7[id],MATCH(Tabela1[[#This Row],[Coluna1]],Tabela7[carteira],0))</f>
        <v>3028</v>
      </c>
      <c r="L127">
        <f>COUNTIF(Tabela6[Cod. Paciente],Tabela1[[#This Row],[Coluna2]])</f>
        <v>5</v>
      </c>
      <c r="M127">
        <f>COUNTIFS(Tabela1[Paciente],Tabela1[[#This Row],[Paciente]],Tabela1[PROCEDIMENTO],Tabela1[[#This Row],[PROCEDIMENTO]])</f>
        <v>1</v>
      </c>
    </row>
    <row r="128" spans="1:13" x14ac:dyDescent="0.25">
      <c r="A128" t="s">
        <v>169</v>
      </c>
      <c r="B128" s="3">
        <v>7920657</v>
      </c>
      <c r="C128" s="3">
        <v>7920657197</v>
      </c>
      <c r="D128" s="3" t="s">
        <v>572</v>
      </c>
      <c r="E128" s="2">
        <v>45563</v>
      </c>
      <c r="F128" s="2">
        <v>45563</v>
      </c>
      <c r="G128" s="7" t="s">
        <v>19</v>
      </c>
      <c r="H128">
        <v>16</v>
      </c>
      <c r="I128">
        <v>16</v>
      </c>
      <c r="J128" t="str">
        <f>INDEX(Tabela7[carteira],MATCH(Tabela1[[#This Row],[Paciente]],Tabela7[paciente],0))</f>
        <v>667392764</v>
      </c>
      <c r="K128">
        <f>INDEX(Tabela7[id],MATCH(Tabela1[[#This Row],[Coluna1]],Tabela7[carteira],0))</f>
        <v>3028</v>
      </c>
      <c r="L128">
        <f>COUNTIF(Tabela6[Cod. Paciente],Tabela1[[#This Row],[Coluna2]])</f>
        <v>5</v>
      </c>
      <c r="M128">
        <f>COUNTIFS(Tabela1[Paciente],Tabela1[[#This Row],[Paciente]],Tabela1[PROCEDIMENTO],Tabela1[[#This Row],[PROCEDIMENTO]])</f>
        <v>1</v>
      </c>
    </row>
    <row r="129" spans="1:13" x14ac:dyDescent="0.25">
      <c r="A129" t="s">
        <v>333</v>
      </c>
      <c r="B129" s="3">
        <v>7920662</v>
      </c>
      <c r="C129" s="3">
        <v>7920662118</v>
      </c>
      <c r="D129" s="3" t="s">
        <v>572</v>
      </c>
      <c r="E129" s="2">
        <v>45563</v>
      </c>
      <c r="F129" s="2">
        <v>45563</v>
      </c>
      <c r="G129" s="7" t="s">
        <v>19</v>
      </c>
      <c r="H129">
        <v>5</v>
      </c>
      <c r="I129">
        <v>5</v>
      </c>
      <c r="J129" t="str">
        <f>INDEX(Tabela7[carteira],MATCH(Tabela1[[#This Row],[Paciente]],Tabela7[paciente],0))</f>
        <v>201766108</v>
      </c>
      <c r="K129">
        <f>INDEX(Tabela7[id],MATCH(Tabela1[[#This Row],[Coluna1]],Tabela7[carteira],0))</f>
        <v>3815</v>
      </c>
      <c r="L129">
        <f>COUNTIF(Tabela6[Cod. Paciente],Tabela1[[#This Row],[Coluna2]])</f>
        <v>1</v>
      </c>
      <c r="M129">
        <f>COUNTIFS(Tabela1[Paciente],Tabela1[[#This Row],[Paciente]],Tabela1[PROCEDIMENTO],Tabela1[[#This Row],[PROCEDIMENTO]])</f>
        <v>1</v>
      </c>
    </row>
    <row r="130" spans="1:13" x14ac:dyDescent="0.25">
      <c r="A130" t="s">
        <v>339</v>
      </c>
      <c r="B130" s="3">
        <v>7920677</v>
      </c>
      <c r="C130" s="3">
        <v>7920677170</v>
      </c>
      <c r="D130" s="3" t="s">
        <v>572</v>
      </c>
      <c r="E130" s="2">
        <v>45563</v>
      </c>
      <c r="F130" s="2">
        <v>45563</v>
      </c>
      <c r="G130" s="7" t="s">
        <v>27</v>
      </c>
      <c r="H130">
        <v>5</v>
      </c>
      <c r="I130">
        <v>5</v>
      </c>
      <c r="J130" t="str">
        <f>INDEX(Tabela7[carteira],MATCH(Tabela1[[#This Row],[Paciente]],Tabela7[paciente],0))</f>
        <v>667388560</v>
      </c>
      <c r="K130">
        <f>INDEX(Tabela7[id],MATCH(Tabela1[[#This Row],[Coluna1]],Tabela7[carteira],0))</f>
        <v>3666</v>
      </c>
      <c r="L130">
        <f>COUNTIF(Tabela6[Cod. Paciente],Tabela1[[#This Row],[Coluna2]])</f>
        <v>2</v>
      </c>
      <c r="M130">
        <f>COUNTIFS(Tabela1[Paciente],Tabela1[[#This Row],[Paciente]],Tabela1[PROCEDIMENTO],Tabela1[[#This Row],[PROCEDIMENTO]])</f>
        <v>1</v>
      </c>
    </row>
    <row r="131" spans="1:13" x14ac:dyDescent="0.25">
      <c r="A131" t="s">
        <v>339</v>
      </c>
      <c r="B131" s="3">
        <v>7920680</v>
      </c>
      <c r="C131" s="3">
        <v>7920680186</v>
      </c>
      <c r="D131" s="3" t="s">
        <v>572</v>
      </c>
      <c r="E131" s="2">
        <v>45563</v>
      </c>
      <c r="F131" s="2">
        <v>45563</v>
      </c>
      <c r="G131" s="7" t="s">
        <v>19</v>
      </c>
      <c r="H131">
        <v>4</v>
      </c>
      <c r="I131">
        <v>4</v>
      </c>
      <c r="J131" t="str">
        <f>INDEX(Tabela7[carteira],MATCH(Tabela1[[#This Row],[Paciente]],Tabela7[paciente],0))</f>
        <v>667388560</v>
      </c>
      <c r="K131">
        <f>INDEX(Tabela7[id],MATCH(Tabela1[[#This Row],[Coluna1]],Tabela7[carteira],0))</f>
        <v>3666</v>
      </c>
      <c r="L131">
        <f>COUNTIF(Tabela6[Cod. Paciente],Tabela1[[#This Row],[Coluna2]])</f>
        <v>2</v>
      </c>
      <c r="M131">
        <f>COUNTIFS(Tabela1[Paciente],Tabela1[[#This Row],[Paciente]],Tabela1[PROCEDIMENTO],Tabela1[[#This Row],[PROCEDIMENTO]])</f>
        <v>1</v>
      </c>
    </row>
    <row r="132" spans="1:13" x14ac:dyDescent="0.25">
      <c r="A132" t="s">
        <v>653</v>
      </c>
      <c r="B132" s="3">
        <v>7920689</v>
      </c>
      <c r="C132" s="3">
        <v>7920689131</v>
      </c>
      <c r="D132" s="3" t="s">
        <v>572</v>
      </c>
      <c r="E132" s="2">
        <v>45563</v>
      </c>
      <c r="F132" s="2">
        <v>45563</v>
      </c>
      <c r="G132" s="7" t="s">
        <v>19</v>
      </c>
      <c r="H132">
        <v>15</v>
      </c>
      <c r="I132">
        <v>15</v>
      </c>
      <c r="J132" t="str">
        <f>INDEX(Tabela7[carteira],MATCH(Tabela1[[#This Row],[Paciente]],Tabela7[paciente],0))</f>
        <v>667350765</v>
      </c>
      <c r="K132">
        <f>INDEX(Tabela7[id],MATCH(Tabela1[[#This Row],[Coluna1]],Tabela7[carteira],0))</f>
        <v>3647</v>
      </c>
      <c r="L132">
        <f>COUNTIF(Tabela6[Cod. Paciente],Tabela1[[#This Row],[Coluna2]])</f>
        <v>2</v>
      </c>
      <c r="M132">
        <f>COUNTIFS(Tabela1[Paciente],Tabela1[[#This Row],[Paciente]],Tabela1[PROCEDIMENTO],Tabela1[[#This Row],[PROCEDIMENTO]])</f>
        <v>1</v>
      </c>
    </row>
    <row r="133" spans="1:13" x14ac:dyDescent="0.25">
      <c r="A133" t="s">
        <v>172</v>
      </c>
      <c r="B133" s="3">
        <v>7920711</v>
      </c>
      <c r="C133" s="3">
        <v>7920711128</v>
      </c>
      <c r="D133" s="3" t="s">
        <v>572</v>
      </c>
      <c r="E133" s="2">
        <v>45563</v>
      </c>
      <c r="F133" s="2">
        <v>45563</v>
      </c>
      <c r="G133" s="7" t="s">
        <v>27</v>
      </c>
      <c r="H133">
        <v>5</v>
      </c>
      <c r="I133">
        <v>5</v>
      </c>
      <c r="J133" t="str">
        <f>INDEX(Tabela7[carteira],MATCH(Tabela1[[#This Row],[Paciente]],Tabela7[paciente],0))</f>
        <v>667236653</v>
      </c>
      <c r="K133">
        <f>INDEX(Tabela7[id],MATCH(Tabela1[[#This Row],[Coluna1]],Tabela7[carteira],0))</f>
        <v>3723</v>
      </c>
      <c r="L133">
        <f>COUNTIF(Tabela6[Cod. Paciente],Tabela1[[#This Row],[Coluna2]])</f>
        <v>3</v>
      </c>
      <c r="M133">
        <f>COUNTIFS(Tabela1[Paciente],Tabela1[[#This Row],[Paciente]],Tabela1[PROCEDIMENTO],Tabela1[[#This Row],[PROCEDIMENTO]])</f>
        <v>1</v>
      </c>
    </row>
    <row r="134" spans="1:13" x14ac:dyDescent="0.25">
      <c r="A134" t="s">
        <v>172</v>
      </c>
      <c r="B134" s="3">
        <v>7920718</v>
      </c>
      <c r="C134" s="3">
        <v>7920718121</v>
      </c>
      <c r="D134" s="3" t="s">
        <v>572</v>
      </c>
      <c r="E134" s="2">
        <v>45563</v>
      </c>
      <c r="F134" s="2">
        <v>45563</v>
      </c>
      <c r="G134" s="7" t="s">
        <v>19</v>
      </c>
      <c r="H134">
        <v>9</v>
      </c>
      <c r="I134">
        <v>9</v>
      </c>
      <c r="J134" t="str">
        <f>INDEX(Tabela7[carteira],MATCH(Tabela1[[#This Row],[Paciente]],Tabela7[paciente],0))</f>
        <v>667236653</v>
      </c>
      <c r="K134">
        <f>INDEX(Tabela7[id],MATCH(Tabela1[[#This Row],[Coluna1]],Tabela7[carteira],0))</f>
        <v>3723</v>
      </c>
      <c r="L134">
        <f>COUNTIF(Tabela6[Cod. Paciente],Tabela1[[#This Row],[Coluna2]])</f>
        <v>3</v>
      </c>
      <c r="M134">
        <f>COUNTIFS(Tabela1[Paciente],Tabela1[[#This Row],[Paciente]],Tabela1[PROCEDIMENTO],Tabela1[[#This Row],[PROCEDIMENTO]])</f>
        <v>1</v>
      </c>
    </row>
    <row r="135" spans="1:13" x14ac:dyDescent="0.25">
      <c r="A135" t="s">
        <v>175</v>
      </c>
      <c r="B135" s="3">
        <v>7920722</v>
      </c>
      <c r="C135" s="3">
        <v>7920722189</v>
      </c>
      <c r="D135" s="3" t="s">
        <v>572</v>
      </c>
      <c r="E135" s="2">
        <v>45563</v>
      </c>
      <c r="F135" s="2">
        <v>45563</v>
      </c>
      <c r="G135" s="7" t="s">
        <v>27</v>
      </c>
      <c r="J135" t="str">
        <f>INDEX(Tabela7[carteira],MATCH(Tabela1[[#This Row],[Paciente]],Tabela7[paciente],0))</f>
        <v>667405129</v>
      </c>
      <c r="K135">
        <f>INDEX(Tabela7[id],MATCH(Tabela1[[#This Row],[Coluna1]],Tabela7[carteira],0))</f>
        <v>3632</v>
      </c>
      <c r="L135">
        <f>COUNTIF(Tabela6[Cod. Paciente],Tabela1[[#This Row],[Coluna2]])</f>
        <v>0</v>
      </c>
      <c r="M135">
        <f>COUNTIFS(Tabela1[Paciente],Tabela1[[#This Row],[Paciente]],Tabela1[PROCEDIMENTO],Tabela1[[#This Row],[PROCEDIMENTO]])</f>
        <v>1</v>
      </c>
    </row>
    <row r="136" spans="1:13" x14ac:dyDescent="0.25">
      <c r="A136" t="s">
        <v>342</v>
      </c>
      <c r="B136" s="3">
        <v>7920734</v>
      </c>
      <c r="C136" s="3">
        <v>7920734392</v>
      </c>
      <c r="D136" s="3" t="s">
        <v>572</v>
      </c>
      <c r="E136" s="2">
        <v>45563</v>
      </c>
      <c r="F136" s="2">
        <v>45563</v>
      </c>
      <c r="G136" s="7" t="s">
        <v>586</v>
      </c>
      <c r="H136">
        <v>19</v>
      </c>
      <c r="I136">
        <v>19</v>
      </c>
      <c r="J136" t="str">
        <f>INDEX(Tabela7[carteira],MATCH(Tabela1[[#This Row],[Paciente]],Tabela7[paciente],0))</f>
        <v>667357193</v>
      </c>
      <c r="K136">
        <f>INDEX(Tabela7[id],MATCH(Tabela1[[#This Row],[Coluna1]],Tabela7[carteira],0))</f>
        <v>3899</v>
      </c>
      <c r="L136">
        <f>COUNTIF(Tabela6[Cod. Paciente],Tabela1[[#This Row],[Coluna2]])</f>
        <v>2</v>
      </c>
      <c r="M136">
        <f>COUNTIFS(Tabela1[Paciente],Tabela1[[#This Row],[Paciente]],Tabela1[PROCEDIMENTO],Tabela1[[#This Row],[PROCEDIMENTO]])</f>
        <v>2</v>
      </c>
    </row>
    <row r="137" spans="1:13" x14ac:dyDescent="0.25">
      <c r="A137" t="s">
        <v>342</v>
      </c>
      <c r="B137" s="3">
        <v>7920775</v>
      </c>
      <c r="C137" s="3">
        <v>7920775374</v>
      </c>
      <c r="D137" s="3" t="s">
        <v>572</v>
      </c>
      <c r="E137" s="2">
        <v>45563</v>
      </c>
      <c r="F137" s="2">
        <v>45563</v>
      </c>
      <c r="G137" s="7" t="s">
        <v>582</v>
      </c>
      <c r="H137">
        <v>4</v>
      </c>
      <c r="I137">
        <v>4</v>
      </c>
      <c r="J137" t="str">
        <f>INDEX(Tabela7[carteira],MATCH(Tabela1[[#This Row],[Paciente]],Tabela7[paciente],0))</f>
        <v>667357193</v>
      </c>
      <c r="K137">
        <f>INDEX(Tabela7[id],MATCH(Tabela1[[#This Row],[Coluna1]],Tabela7[carteira],0))</f>
        <v>3899</v>
      </c>
      <c r="L137">
        <f>COUNTIF(Tabela6[Cod. Paciente],Tabela1[[#This Row],[Coluna2]])</f>
        <v>2</v>
      </c>
      <c r="M137">
        <f>COUNTIFS(Tabela1[Paciente],Tabela1[[#This Row],[Paciente]],Tabela1[PROCEDIMENTO],Tabela1[[#This Row],[PROCEDIMENTO]])</f>
        <v>1</v>
      </c>
    </row>
    <row r="138" spans="1:13" x14ac:dyDescent="0.25">
      <c r="A138" t="s">
        <v>1243</v>
      </c>
      <c r="B138" s="3">
        <v>7920778</v>
      </c>
      <c r="C138" s="3">
        <v>7920778327</v>
      </c>
      <c r="D138" s="3" t="s">
        <v>572</v>
      </c>
      <c r="E138" s="2">
        <v>45563</v>
      </c>
      <c r="F138" s="2">
        <v>45563</v>
      </c>
      <c r="G138" s="7" t="s">
        <v>586</v>
      </c>
      <c r="H138">
        <v>10</v>
      </c>
      <c r="I138">
        <v>10</v>
      </c>
      <c r="J138" t="str">
        <f>INDEX(Tabela7[carteira],MATCH(Tabela1[[#This Row],[Paciente]],Tabela7[paciente],0))</f>
        <v>667164642</v>
      </c>
      <c r="K138">
        <f>INDEX(Tabela7[id],MATCH(Tabela1[[#This Row],[Coluna1]],Tabela7[carteira],0))</f>
        <v>4164</v>
      </c>
      <c r="L138">
        <f>COUNTIF(Tabela6[Cod. Paciente],Tabela1[[#This Row],[Coluna2]])</f>
        <v>1</v>
      </c>
      <c r="M138">
        <f>COUNTIFS(Tabela1[Paciente],Tabela1[[#This Row],[Paciente]],Tabela1[PROCEDIMENTO],Tabela1[[#This Row],[PROCEDIMENTO]])</f>
        <v>1</v>
      </c>
    </row>
    <row r="139" spans="1:13" x14ac:dyDescent="0.25">
      <c r="A139" t="s">
        <v>178</v>
      </c>
      <c r="B139" s="3">
        <v>7920785</v>
      </c>
      <c r="C139" s="3">
        <v>7920785171</v>
      </c>
      <c r="D139" s="3" t="s">
        <v>572</v>
      </c>
      <c r="E139" s="2">
        <v>45563</v>
      </c>
      <c r="F139" s="2">
        <v>45563</v>
      </c>
      <c r="G139" s="7" t="s">
        <v>19</v>
      </c>
      <c r="H139">
        <v>7</v>
      </c>
      <c r="I139">
        <v>7</v>
      </c>
      <c r="J139" t="str">
        <f>INDEX(Tabela7[carteira],MATCH(Tabela1[[#This Row],[Paciente]],Tabela7[paciente],0))</f>
        <v>667414536</v>
      </c>
      <c r="K139">
        <f>INDEX(Tabela7[id],MATCH(Tabela1[[#This Row],[Coluna1]],Tabela7[carteira],0))</f>
        <v>3319</v>
      </c>
      <c r="L139">
        <f>COUNTIF(Tabela6[Cod. Paciente],Tabela1[[#This Row],[Coluna2]])</f>
        <v>1</v>
      </c>
      <c r="M139">
        <f>COUNTIFS(Tabela1[Paciente],Tabela1[[#This Row],[Paciente]],Tabela1[PROCEDIMENTO],Tabela1[[#This Row],[PROCEDIMENTO]])</f>
        <v>1</v>
      </c>
    </row>
    <row r="140" spans="1:13" x14ac:dyDescent="0.25">
      <c r="A140" t="s">
        <v>345</v>
      </c>
      <c r="B140" s="3">
        <v>7920788</v>
      </c>
      <c r="C140" s="3">
        <v>7920788154</v>
      </c>
      <c r="D140" s="3" t="s">
        <v>572</v>
      </c>
      <c r="E140" s="2">
        <v>45563</v>
      </c>
      <c r="F140" s="2">
        <v>45563</v>
      </c>
      <c r="G140" s="7" t="s">
        <v>19</v>
      </c>
      <c r="H140">
        <v>5</v>
      </c>
      <c r="I140">
        <v>5</v>
      </c>
      <c r="J140" t="str">
        <f>INDEX(Tabela7[carteira],MATCH(Tabela1[[#This Row],[Paciente]],Tabela7[paciente],0))</f>
        <v>667215229</v>
      </c>
      <c r="K140">
        <f>INDEX(Tabela7[id],MATCH(Tabela1[[#This Row],[Coluna1]],Tabela7[carteira],0))</f>
        <v>3503</v>
      </c>
      <c r="L140">
        <f>COUNTIF(Tabela6[Cod. Paciente],Tabela1[[#This Row],[Coluna2]])</f>
        <v>0</v>
      </c>
      <c r="M140">
        <f>COUNTIFS(Tabela1[Paciente],Tabela1[[#This Row],[Paciente]],Tabela1[PROCEDIMENTO],Tabela1[[#This Row],[PROCEDIMENTO]])</f>
        <v>2</v>
      </c>
    </row>
    <row r="141" spans="1:13" x14ac:dyDescent="0.25">
      <c r="A141" t="s">
        <v>181</v>
      </c>
      <c r="B141" s="3">
        <v>7920794</v>
      </c>
      <c r="C141" s="3">
        <v>7920794119</v>
      </c>
      <c r="D141" s="3" t="s">
        <v>572</v>
      </c>
      <c r="E141" s="2">
        <v>45563</v>
      </c>
      <c r="F141" s="2">
        <v>45563</v>
      </c>
      <c r="G141" s="7" t="s">
        <v>19</v>
      </c>
      <c r="H141">
        <v>5</v>
      </c>
      <c r="I141">
        <v>5</v>
      </c>
      <c r="J141" t="str">
        <f>INDEX(Tabela7[carteira],MATCH(Tabela1[[#This Row],[Paciente]],Tabela7[paciente],0))</f>
        <v>667353207</v>
      </c>
      <c r="K141">
        <f>INDEX(Tabela7[id],MATCH(Tabela1[[#This Row],[Coluna1]],Tabela7[carteira],0))</f>
        <v>3496</v>
      </c>
      <c r="L141">
        <f>COUNTIF(Tabela6[Cod. Paciente],Tabela1[[#This Row],[Coluna2]])</f>
        <v>3</v>
      </c>
      <c r="M141">
        <f>COUNTIFS(Tabela1[Paciente],Tabela1[[#This Row],[Paciente]],Tabela1[PROCEDIMENTO],Tabela1[[#This Row],[PROCEDIMENTO]])</f>
        <v>1</v>
      </c>
    </row>
    <row r="142" spans="1:13" x14ac:dyDescent="0.25">
      <c r="A142" t="s">
        <v>181</v>
      </c>
      <c r="B142" s="3">
        <v>7920799</v>
      </c>
      <c r="C142" s="3">
        <v>7920799142</v>
      </c>
      <c r="D142" s="3" t="s">
        <v>572</v>
      </c>
      <c r="E142" s="2">
        <v>45563</v>
      </c>
      <c r="F142" s="2">
        <v>45563</v>
      </c>
      <c r="G142" s="7" t="s">
        <v>27</v>
      </c>
      <c r="H142">
        <v>4</v>
      </c>
      <c r="I142">
        <v>4</v>
      </c>
      <c r="J142" t="str">
        <f>INDEX(Tabela7[carteira],MATCH(Tabela1[[#This Row],[Paciente]],Tabela7[paciente],0))</f>
        <v>667353207</v>
      </c>
      <c r="K142">
        <f>INDEX(Tabela7[id],MATCH(Tabela1[[#This Row],[Coluna1]],Tabela7[carteira],0))</f>
        <v>3496</v>
      </c>
      <c r="L142">
        <f>COUNTIF(Tabela6[Cod. Paciente],Tabela1[[#This Row],[Coluna2]])</f>
        <v>3</v>
      </c>
      <c r="M142">
        <f>COUNTIFS(Tabela1[Paciente],Tabela1[[#This Row],[Paciente]],Tabela1[PROCEDIMENTO],Tabela1[[#This Row],[PROCEDIMENTO]])</f>
        <v>1</v>
      </c>
    </row>
    <row r="143" spans="1:13" x14ac:dyDescent="0.25">
      <c r="A143" t="s">
        <v>662</v>
      </c>
      <c r="B143" s="3">
        <v>7920804</v>
      </c>
      <c r="C143" s="3">
        <v>7920804152</v>
      </c>
      <c r="D143" s="3" t="s">
        <v>572</v>
      </c>
      <c r="E143" s="2">
        <v>45563</v>
      </c>
      <c r="F143" s="2">
        <v>45563</v>
      </c>
      <c r="G143" s="7" t="s">
        <v>19</v>
      </c>
      <c r="H143">
        <v>5</v>
      </c>
      <c r="I143">
        <v>5</v>
      </c>
      <c r="J143" t="str">
        <f>INDEX(Tabela7[carteira],MATCH(Tabela1[[#This Row],[Paciente]],Tabela7[paciente],0))</f>
        <v>168740902</v>
      </c>
      <c r="K143">
        <f>INDEX(Tabela7[id],MATCH(Tabela1[[#This Row],[Coluna1]],Tabela7[carteira],0))</f>
        <v>3547</v>
      </c>
      <c r="L143">
        <f>COUNTIF(Tabela6[Cod. Paciente],Tabela1[[#This Row],[Coluna2]])</f>
        <v>1</v>
      </c>
      <c r="M143">
        <f>COUNTIFS(Tabela1[Paciente],Tabela1[[#This Row],[Paciente]],Tabela1[PROCEDIMENTO],Tabela1[[#This Row],[PROCEDIMENTO]])</f>
        <v>1</v>
      </c>
    </row>
    <row r="144" spans="1:13" x14ac:dyDescent="0.25">
      <c r="A144" t="s">
        <v>1189</v>
      </c>
      <c r="B144" s="3">
        <v>7920807</v>
      </c>
      <c r="C144" s="3">
        <v>7920807107</v>
      </c>
      <c r="D144" s="3" t="s">
        <v>572</v>
      </c>
      <c r="E144" s="2">
        <v>45563</v>
      </c>
      <c r="F144" s="2">
        <v>45563</v>
      </c>
      <c r="G144" s="7" t="s">
        <v>19</v>
      </c>
      <c r="H144">
        <v>8</v>
      </c>
      <c r="I144">
        <v>8</v>
      </c>
      <c r="J144" t="str">
        <f>INDEX(Tabela7[carteira],MATCH(Tabela1[[#This Row],[Paciente]],Tabela7[paciente],0))</f>
        <v>667361308</v>
      </c>
      <c r="K144">
        <f>INDEX(Tabela7[id],MATCH(Tabela1[[#This Row],[Coluna1]],Tabela7[carteira],0))</f>
        <v>3836</v>
      </c>
      <c r="L144">
        <f>COUNTIF(Tabela6[Cod. Paciente],Tabela1[[#This Row],[Coluna2]])</f>
        <v>2</v>
      </c>
      <c r="M144">
        <f>COUNTIFS(Tabela1[Paciente],Tabela1[[#This Row],[Paciente]],Tabela1[PROCEDIMENTO],Tabela1[[#This Row],[PROCEDIMENTO]])</f>
        <v>1</v>
      </c>
    </row>
    <row r="145" spans="1:13" x14ac:dyDescent="0.25">
      <c r="A145" t="s">
        <v>184</v>
      </c>
      <c r="B145" s="3">
        <v>7920810</v>
      </c>
      <c r="C145" s="3">
        <v>7920810165</v>
      </c>
      <c r="D145" s="3" t="s">
        <v>572</v>
      </c>
      <c r="E145" s="2">
        <v>45563</v>
      </c>
      <c r="F145" s="2">
        <v>45563</v>
      </c>
      <c r="G145" s="7" t="s">
        <v>27</v>
      </c>
      <c r="H145">
        <v>8</v>
      </c>
      <c r="I145">
        <v>8</v>
      </c>
      <c r="J145" t="str">
        <f>INDEX(Tabela7[carteira],MATCH(Tabela1[[#This Row],[Paciente]],Tabela7[paciente],0))</f>
        <v>667157098</v>
      </c>
      <c r="K145">
        <f>INDEX(Tabela7[id],MATCH(Tabela1[[#This Row],[Coluna1]],Tabela7[carteira],0))</f>
        <v>3555</v>
      </c>
      <c r="L145">
        <f>COUNTIF(Tabela6[Cod. Paciente],Tabela1[[#This Row],[Coluna2]])</f>
        <v>3</v>
      </c>
      <c r="M145">
        <f>COUNTIFS(Tabela1[Paciente],Tabela1[[#This Row],[Paciente]],Tabela1[PROCEDIMENTO],Tabela1[[#This Row],[PROCEDIMENTO]])</f>
        <v>1</v>
      </c>
    </row>
    <row r="146" spans="1:13" x14ac:dyDescent="0.25">
      <c r="A146" t="s">
        <v>351</v>
      </c>
      <c r="B146" s="3">
        <v>7920824</v>
      </c>
      <c r="C146" s="3">
        <v>7920824111</v>
      </c>
      <c r="D146" s="3" t="s">
        <v>572</v>
      </c>
      <c r="E146" s="2">
        <v>45563</v>
      </c>
      <c r="F146" s="2">
        <v>45563</v>
      </c>
      <c r="G146" s="7" t="s">
        <v>19</v>
      </c>
      <c r="H146">
        <v>4</v>
      </c>
      <c r="I146">
        <v>4</v>
      </c>
      <c r="J146" t="str">
        <f>INDEX(Tabela7[carteira],MATCH(Tabela1[[#This Row],[Paciente]],Tabela7[paciente],0))</f>
        <v>667160248</v>
      </c>
      <c r="K146">
        <f>INDEX(Tabela7[id],MATCH(Tabela1[[#This Row],[Coluna1]],Tabela7[carteira],0))</f>
        <v>3829</v>
      </c>
      <c r="L146">
        <f>COUNTIF(Tabela6[Cod. Paciente],Tabela1[[#This Row],[Coluna2]])</f>
        <v>0</v>
      </c>
      <c r="M146">
        <f>COUNTIFS(Tabela1[Paciente],Tabela1[[#This Row],[Paciente]],Tabela1[PROCEDIMENTO],Tabela1[[#This Row],[PROCEDIMENTO]])</f>
        <v>1</v>
      </c>
    </row>
    <row r="147" spans="1:13" x14ac:dyDescent="0.25">
      <c r="A147" t="s">
        <v>1368</v>
      </c>
      <c r="B147" s="3">
        <v>7920828</v>
      </c>
      <c r="C147" s="3">
        <v>7920828345</v>
      </c>
      <c r="D147" s="3" t="s">
        <v>572</v>
      </c>
      <c r="E147" s="2">
        <v>45563</v>
      </c>
      <c r="F147" s="2">
        <v>45563</v>
      </c>
      <c r="G147" s="7" t="s">
        <v>586</v>
      </c>
      <c r="H147">
        <v>8</v>
      </c>
      <c r="I147">
        <v>8</v>
      </c>
      <c r="J147" t="e">
        <f>INDEX(Tabela7[carteira],MATCH(Tabela1[[#This Row],[Paciente]],Tabela7[paciente],0))</f>
        <v>#N/A</v>
      </c>
      <c r="K147" t="e">
        <f>INDEX(Tabela7[id],MATCH(Tabela1[[#This Row],[Coluna1]],Tabela7[carteira],0))</f>
        <v>#N/A</v>
      </c>
      <c r="L147">
        <f>COUNTIF(Tabela6[Cod. Paciente],Tabela1[[#This Row],[Coluna2]])</f>
        <v>0</v>
      </c>
      <c r="M147">
        <f>COUNTIFS(Tabela1[Paciente],Tabela1[[#This Row],[Paciente]],Tabela1[PROCEDIMENTO],Tabela1[[#This Row],[PROCEDIMENTO]])</f>
        <v>1</v>
      </c>
    </row>
    <row r="148" spans="1:13" x14ac:dyDescent="0.25">
      <c r="A148" t="s">
        <v>656</v>
      </c>
      <c r="B148" s="3">
        <v>7920841</v>
      </c>
      <c r="C148" s="3">
        <v>7920841348</v>
      </c>
      <c r="D148" s="3" t="s">
        <v>572</v>
      </c>
      <c r="E148" s="2">
        <v>45563</v>
      </c>
      <c r="F148" s="2">
        <v>45563</v>
      </c>
      <c r="G148" s="7" t="s">
        <v>582</v>
      </c>
      <c r="H148">
        <v>5</v>
      </c>
      <c r="I148">
        <v>5</v>
      </c>
      <c r="J148" t="str">
        <f>INDEX(Tabela7[carteira],MATCH(Tabela1[[#This Row],[Paciente]],Tabela7[paciente],0))</f>
        <v>667350999</v>
      </c>
      <c r="K148">
        <f>INDEX(Tabela7[id],MATCH(Tabela1[[#This Row],[Coluna1]],Tabela7[carteira],0))</f>
        <v>3941</v>
      </c>
      <c r="L148">
        <f>COUNTIF(Tabela6[Cod. Paciente],Tabela1[[#This Row],[Coluna2]])</f>
        <v>1</v>
      </c>
      <c r="M148">
        <f>COUNTIFS(Tabela1[Paciente],Tabela1[[#This Row],[Paciente]],Tabela1[PROCEDIMENTO],Tabela1[[#This Row],[PROCEDIMENTO]])</f>
        <v>1</v>
      </c>
    </row>
    <row r="149" spans="1:13" x14ac:dyDescent="0.25">
      <c r="A149" t="s">
        <v>656</v>
      </c>
      <c r="B149" s="3">
        <v>7920845</v>
      </c>
      <c r="C149" s="3">
        <v>7920845324</v>
      </c>
      <c r="D149" s="3" t="s">
        <v>572</v>
      </c>
      <c r="E149" s="2">
        <v>45563</v>
      </c>
      <c r="F149" s="2">
        <v>45563</v>
      </c>
      <c r="G149" s="7" t="s">
        <v>581</v>
      </c>
      <c r="H149">
        <v>5</v>
      </c>
      <c r="I149">
        <v>5</v>
      </c>
      <c r="J149" t="str">
        <f>INDEX(Tabela7[carteira],MATCH(Tabela1[[#This Row],[Paciente]],Tabela7[paciente],0))</f>
        <v>667350999</v>
      </c>
      <c r="K149">
        <f>INDEX(Tabela7[id],MATCH(Tabela1[[#This Row],[Coluna1]],Tabela7[carteira],0))</f>
        <v>3941</v>
      </c>
      <c r="L149">
        <f>COUNTIF(Tabela6[Cod. Paciente],Tabela1[[#This Row],[Coluna2]])</f>
        <v>1</v>
      </c>
      <c r="M149">
        <f>COUNTIFS(Tabela1[Paciente],Tabela1[[#This Row],[Paciente]],Tabela1[PROCEDIMENTO],Tabela1[[#This Row],[PROCEDIMENTO]])</f>
        <v>1</v>
      </c>
    </row>
    <row r="150" spans="1:13" x14ac:dyDescent="0.25">
      <c r="A150" t="s">
        <v>656</v>
      </c>
      <c r="B150" s="3">
        <v>7920852</v>
      </c>
      <c r="C150" s="3">
        <v>7920852322</v>
      </c>
      <c r="D150" s="3" t="s">
        <v>572</v>
      </c>
      <c r="E150" s="2">
        <v>45563</v>
      </c>
      <c r="F150" s="2">
        <v>45563</v>
      </c>
      <c r="G150" s="7" t="s">
        <v>579</v>
      </c>
      <c r="H150">
        <v>5</v>
      </c>
      <c r="I150">
        <v>5</v>
      </c>
      <c r="J150" t="str">
        <f>INDEX(Tabela7[carteira],MATCH(Tabela1[[#This Row],[Paciente]],Tabela7[paciente],0))</f>
        <v>667350999</v>
      </c>
      <c r="K150">
        <f>INDEX(Tabela7[id],MATCH(Tabela1[[#This Row],[Coluna1]],Tabela7[carteira],0))</f>
        <v>3941</v>
      </c>
      <c r="L150">
        <f>COUNTIF(Tabela6[Cod. Paciente],Tabela1[[#This Row],[Coluna2]])</f>
        <v>1</v>
      </c>
      <c r="M150">
        <f>COUNTIFS(Tabela1[Paciente],Tabela1[[#This Row],[Paciente]],Tabela1[PROCEDIMENTO],Tabela1[[#This Row],[PROCEDIMENTO]])</f>
        <v>1</v>
      </c>
    </row>
    <row r="151" spans="1:13" x14ac:dyDescent="0.25">
      <c r="A151" t="s">
        <v>342</v>
      </c>
      <c r="B151" s="3">
        <v>7920856</v>
      </c>
      <c r="C151" s="3">
        <v>7920856306</v>
      </c>
      <c r="D151" s="3" t="s">
        <v>572</v>
      </c>
      <c r="E151" s="2">
        <v>45563</v>
      </c>
      <c r="F151" s="2">
        <v>45563</v>
      </c>
      <c r="G151" s="7" t="s">
        <v>581</v>
      </c>
      <c r="H151">
        <v>4</v>
      </c>
      <c r="I151">
        <v>4</v>
      </c>
      <c r="J151" t="str">
        <f>INDEX(Tabela7[carteira],MATCH(Tabela1[[#This Row],[Paciente]],Tabela7[paciente],0))</f>
        <v>667357193</v>
      </c>
      <c r="K151">
        <f>INDEX(Tabela7[id],MATCH(Tabela1[[#This Row],[Coluna1]],Tabela7[carteira],0))</f>
        <v>3899</v>
      </c>
      <c r="L151">
        <f>COUNTIF(Tabela6[Cod. Paciente],Tabela1[[#This Row],[Coluna2]])</f>
        <v>2</v>
      </c>
      <c r="M151">
        <f>COUNTIFS(Tabela1[Paciente],Tabela1[[#This Row],[Paciente]],Tabela1[PROCEDIMENTO],Tabela1[[#This Row],[PROCEDIMENTO]])</f>
        <v>1</v>
      </c>
    </row>
    <row r="152" spans="1:13" x14ac:dyDescent="0.25">
      <c r="A152" t="s">
        <v>342</v>
      </c>
      <c r="B152" s="3">
        <v>7920862</v>
      </c>
      <c r="C152" s="3">
        <v>7920862324</v>
      </c>
      <c r="D152" s="3" t="s">
        <v>572</v>
      </c>
      <c r="E152" s="2">
        <v>45563</v>
      </c>
      <c r="F152" s="2">
        <v>45563</v>
      </c>
      <c r="G152" s="7" t="s">
        <v>579</v>
      </c>
      <c r="H152">
        <v>4</v>
      </c>
      <c r="I152">
        <v>4</v>
      </c>
      <c r="J152" t="str">
        <f>INDEX(Tabela7[carteira],MATCH(Tabela1[[#This Row],[Paciente]],Tabela7[paciente],0))</f>
        <v>667357193</v>
      </c>
      <c r="K152">
        <f>INDEX(Tabela7[id],MATCH(Tabela1[[#This Row],[Coluna1]],Tabela7[carteira],0))</f>
        <v>3899</v>
      </c>
      <c r="L152">
        <f>COUNTIF(Tabela6[Cod. Paciente],Tabela1[[#This Row],[Coluna2]])</f>
        <v>2</v>
      </c>
      <c r="M152">
        <f>COUNTIFS(Tabela1[Paciente],Tabela1[[#This Row],[Paciente]],Tabela1[PROCEDIMENTO],Tabela1[[#This Row],[PROCEDIMENTO]])</f>
        <v>1</v>
      </c>
    </row>
    <row r="153" spans="1:13" x14ac:dyDescent="0.25">
      <c r="A153" t="s">
        <v>30</v>
      </c>
      <c r="B153" s="3">
        <v>7940877</v>
      </c>
      <c r="C153" s="3">
        <v>7940877156</v>
      </c>
      <c r="D153" s="3" t="s">
        <v>572</v>
      </c>
      <c r="E153" s="2">
        <v>45565</v>
      </c>
      <c r="F153" s="2">
        <v>45563</v>
      </c>
      <c r="G153" s="7" t="s">
        <v>19</v>
      </c>
      <c r="H153">
        <v>12</v>
      </c>
      <c r="I153">
        <v>12</v>
      </c>
      <c r="J153" t="str">
        <f>INDEX(Tabela7[carteira],MATCH(Tabela1[[#This Row],[Paciente]],Tabela7[paciente],0))</f>
        <v>667223603</v>
      </c>
      <c r="K153">
        <f>INDEX(Tabela7[id],MATCH(Tabela1[[#This Row],[Coluna1]],Tabela7[carteira],0))</f>
        <v>3570</v>
      </c>
      <c r="L153">
        <f>COUNTIF(Tabela6[Cod. Paciente],Tabela1[[#This Row],[Coluna2]])</f>
        <v>4</v>
      </c>
      <c r="M153">
        <f>COUNTIFS(Tabela1[Paciente],Tabela1[[#This Row],[Paciente]],Tabela1[PROCEDIMENTO],Tabela1[[#This Row],[PROCEDIMENTO]])</f>
        <v>1</v>
      </c>
    </row>
    <row r="154" spans="1:13" x14ac:dyDescent="0.25">
      <c r="A154" t="s">
        <v>30</v>
      </c>
      <c r="B154" s="3">
        <v>7940949</v>
      </c>
      <c r="C154" s="3">
        <v>7940949104</v>
      </c>
      <c r="D154" s="3" t="s">
        <v>572</v>
      </c>
      <c r="E154" s="2">
        <v>45565</v>
      </c>
      <c r="F154" s="2">
        <v>45563</v>
      </c>
      <c r="G154" s="7" t="s">
        <v>27</v>
      </c>
      <c r="H154">
        <v>4</v>
      </c>
      <c r="I154">
        <v>4</v>
      </c>
      <c r="J154" t="str">
        <f>INDEX(Tabela7[carteira],MATCH(Tabela1[[#This Row],[Paciente]],Tabela7[paciente],0))</f>
        <v>667223603</v>
      </c>
      <c r="K154">
        <f>INDEX(Tabela7[id],MATCH(Tabela1[[#This Row],[Coluna1]],Tabela7[carteira],0))</f>
        <v>3570</v>
      </c>
      <c r="L154">
        <f>COUNTIF(Tabela6[Cod. Paciente],Tabela1[[#This Row],[Coluna2]])</f>
        <v>4</v>
      </c>
      <c r="M154">
        <f>COUNTIFS(Tabela1[Paciente],Tabela1[[#This Row],[Paciente]],Tabela1[PROCEDIMENTO],Tabela1[[#This Row],[PROCEDIMENTO]])</f>
        <v>1</v>
      </c>
    </row>
    <row r="155" spans="1:13" x14ac:dyDescent="0.25">
      <c r="A155" t="s">
        <v>227</v>
      </c>
      <c r="B155" s="3">
        <v>7941147</v>
      </c>
      <c r="C155" s="3">
        <v>7941147178</v>
      </c>
      <c r="D155" s="3" t="s">
        <v>572</v>
      </c>
      <c r="E155" s="2">
        <v>45565</v>
      </c>
      <c r="F155" s="2">
        <v>45563</v>
      </c>
      <c r="G155" s="7" t="s">
        <v>19</v>
      </c>
      <c r="H155">
        <v>4</v>
      </c>
      <c r="I155">
        <v>4</v>
      </c>
      <c r="J155" t="str">
        <f>INDEX(Tabela7[carteira],MATCH(Tabela1[[#This Row],[Paciente]],Tabela7[paciente],0))</f>
        <v>667332816</v>
      </c>
      <c r="K155">
        <f>INDEX(Tabela7[id],MATCH(Tabela1[[#This Row],[Coluna1]],Tabela7[carteira],0))</f>
        <v>3946</v>
      </c>
      <c r="L155">
        <f>COUNTIF(Tabela6[Cod. Paciente],Tabela1[[#This Row],[Coluna2]])</f>
        <v>1</v>
      </c>
      <c r="M155">
        <f>COUNTIFS(Tabela1[Paciente],Tabela1[[#This Row],[Paciente]],Tabela1[PROCEDIMENTO],Tabela1[[#This Row],[PROCEDIMENTO]])</f>
        <v>1</v>
      </c>
    </row>
    <row r="156" spans="1:13" x14ac:dyDescent="0.25">
      <c r="A156" t="s">
        <v>600</v>
      </c>
      <c r="B156" s="3">
        <v>7941784</v>
      </c>
      <c r="C156" s="3">
        <v>7941784391</v>
      </c>
      <c r="D156" s="3" t="s">
        <v>572</v>
      </c>
      <c r="E156" s="2">
        <v>45565</v>
      </c>
      <c r="F156" s="2">
        <v>45563</v>
      </c>
      <c r="G156" s="7" t="s">
        <v>586</v>
      </c>
      <c r="H156">
        <v>9</v>
      </c>
      <c r="I156">
        <v>9</v>
      </c>
      <c r="J156" t="str">
        <f>INDEX(Tabela7[carteira],MATCH(Tabela1[[#This Row],[Paciente]],Tabela7[paciente],0))</f>
        <v>667288630</v>
      </c>
      <c r="K156">
        <f>INDEX(Tabela7[id],MATCH(Tabela1[[#This Row],[Coluna1]],Tabela7[carteira],0))</f>
        <v>3992</v>
      </c>
      <c r="L156">
        <f>COUNTIF(Tabela6[Cod. Paciente],Tabela1[[#This Row],[Coluna2]])</f>
        <v>0</v>
      </c>
      <c r="M156">
        <f>COUNTIFS(Tabela1[Paciente],Tabela1[[#This Row],[Paciente]],Tabela1[PROCEDIMENTO],Tabela1[[#This Row],[PROCEDIMENTO]])</f>
        <v>1</v>
      </c>
    </row>
    <row r="157" spans="1:13" x14ac:dyDescent="0.25">
      <c r="A157" t="s">
        <v>609</v>
      </c>
      <c r="B157" s="3">
        <v>7941934</v>
      </c>
      <c r="C157" s="3">
        <v>7941934173</v>
      </c>
      <c r="D157" s="3" t="s">
        <v>572</v>
      </c>
      <c r="E157" s="2">
        <v>45565</v>
      </c>
      <c r="F157" s="2">
        <v>45563</v>
      </c>
      <c r="G157" s="7" t="s">
        <v>19</v>
      </c>
      <c r="H157">
        <v>8</v>
      </c>
      <c r="I157">
        <v>8</v>
      </c>
      <c r="J157" t="str">
        <f>INDEX(Tabela7[carteira],MATCH(Tabela1[[#This Row],[Paciente]],Tabela7[paciente],0))</f>
        <v>279990100</v>
      </c>
      <c r="K157">
        <f>INDEX(Tabela7[id],MATCH(Tabela1[[#This Row],[Coluna1]],Tabela7[carteira],0))</f>
        <v>4121</v>
      </c>
      <c r="L157">
        <f>COUNTIF(Tabela6[Cod. Paciente],Tabela1[[#This Row],[Coluna2]])</f>
        <v>0</v>
      </c>
      <c r="M157">
        <f>COUNTIFS(Tabela1[Paciente],Tabela1[[#This Row],[Paciente]],Tabela1[PROCEDIMENTO],Tabela1[[#This Row],[PROCEDIMENTO]])</f>
        <v>1</v>
      </c>
    </row>
    <row r="158" spans="1:13" x14ac:dyDescent="0.25">
      <c r="A158" t="s">
        <v>109</v>
      </c>
      <c r="B158" s="3">
        <v>7942070</v>
      </c>
      <c r="C158" s="3">
        <v>7942070168</v>
      </c>
      <c r="D158" s="3" t="s">
        <v>572</v>
      </c>
      <c r="E158" s="2">
        <v>45565</v>
      </c>
      <c r="F158" s="2">
        <v>45563</v>
      </c>
      <c r="G158" s="7" t="s">
        <v>19</v>
      </c>
      <c r="H158">
        <v>14</v>
      </c>
      <c r="I158">
        <v>14</v>
      </c>
      <c r="J158" t="str">
        <f>INDEX(Tabela7[carteira],MATCH(Tabela1[[#This Row],[Paciente]],Tabela7[paciente],0))</f>
        <v>667420873</v>
      </c>
      <c r="K158">
        <f>INDEX(Tabela7[id],MATCH(Tabela1[[#This Row],[Coluna1]],Tabela7[carteira],0))</f>
        <v>3441</v>
      </c>
      <c r="L158">
        <f>COUNTIF(Tabela6[Cod. Paciente],Tabela1[[#This Row],[Coluna2]])</f>
        <v>4</v>
      </c>
      <c r="M158">
        <f>COUNTIFS(Tabela1[Paciente],Tabela1[[#This Row],[Paciente]],Tabela1[PROCEDIMENTO],Tabela1[[#This Row],[PROCEDIMENTO]])</f>
        <v>1</v>
      </c>
    </row>
    <row r="159" spans="1:13" x14ac:dyDescent="0.25">
      <c r="A159" t="s">
        <v>109</v>
      </c>
      <c r="B159" s="3">
        <v>7942216</v>
      </c>
      <c r="C159" s="3">
        <v>7942216176</v>
      </c>
      <c r="D159" s="3" t="s">
        <v>572</v>
      </c>
      <c r="E159" s="2">
        <v>45565</v>
      </c>
      <c r="F159" s="2">
        <v>45563</v>
      </c>
      <c r="G159" s="7" t="s">
        <v>27</v>
      </c>
      <c r="H159">
        <v>4</v>
      </c>
      <c r="I159">
        <v>4</v>
      </c>
      <c r="J159" t="str">
        <f>INDEX(Tabela7[carteira],MATCH(Tabela1[[#This Row],[Paciente]],Tabela7[paciente],0))</f>
        <v>667420873</v>
      </c>
      <c r="K159">
        <f>INDEX(Tabela7[id],MATCH(Tabela1[[#This Row],[Coluna1]],Tabela7[carteira],0))</f>
        <v>3441</v>
      </c>
      <c r="L159">
        <f>COUNTIF(Tabela6[Cod. Paciente],Tabela1[[#This Row],[Coluna2]])</f>
        <v>4</v>
      </c>
      <c r="M159">
        <f>COUNTIFS(Tabela1[Paciente],Tabela1[[#This Row],[Paciente]],Tabela1[PROCEDIMENTO],Tabela1[[#This Row],[PROCEDIMENTO]])</f>
        <v>1</v>
      </c>
    </row>
    <row r="160" spans="1:13" x14ac:dyDescent="0.25">
      <c r="A160" t="s">
        <v>150</v>
      </c>
      <c r="B160" s="3">
        <v>7943591</v>
      </c>
      <c r="C160" s="3">
        <v>7943591129</v>
      </c>
      <c r="D160" s="3" t="s">
        <v>572</v>
      </c>
      <c r="E160" s="2">
        <v>45565</v>
      </c>
      <c r="F160" s="2">
        <v>45565</v>
      </c>
      <c r="G160" s="7" t="s">
        <v>19</v>
      </c>
      <c r="H160">
        <v>8</v>
      </c>
      <c r="I160">
        <v>8</v>
      </c>
      <c r="J160" t="str">
        <f>INDEX(Tabela7[carteira],MATCH(Tabela1[[#This Row],[Paciente]],Tabela7[paciente],0))</f>
        <v>667200855</v>
      </c>
      <c r="K160">
        <f>INDEX(Tabela7[id],MATCH(Tabela1[[#This Row],[Coluna1]],Tabela7[carteira],0))</f>
        <v>3712</v>
      </c>
      <c r="L160">
        <f>COUNTIF(Tabela6[Cod. Paciente],Tabela1[[#This Row],[Coluna2]])</f>
        <v>2</v>
      </c>
      <c r="M160">
        <f>COUNTIFS(Tabela1[Paciente],Tabela1[[#This Row],[Paciente]],Tabela1[PROCEDIMENTO],Tabela1[[#This Row],[PROCEDIMENTO]])</f>
        <v>1</v>
      </c>
    </row>
    <row r="161" spans="1:13" x14ac:dyDescent="0.25">
      <c r="A161" t="s">
        <v>153</v>
      </c>
      <c r="B161" s="3">
        <v>7944303</v>
      </c>
      <c r="C161" s="3">
        <v>7944303103</v>
      </c>
      <c r="D161" s="3" t="s">
        <v>572</v>
      </c>
      <c r="E161" s="2">
        <v>45565</v>
      </c>
      <c r="F161" s="2">
        <v>45563</v>
      </c>
      <c r="G161" s="7" t="s">
        <v>19</v>
      </c>
      <c r="H161">
        <v>12</v>
      </c>
      <c r="I161">
        <v>12</v>
      </c>
      <c r="J161" t="str">
        <f>INDEX(Tabela7[carteira],MATCH(Tabela1[[#This Row],[Paciente]],Tabela7[paciente],0))</f>
        <v>667265855</v>
      </c>
      <c r="K161">
        <f>INDEX(Tabela7[id],MATCH(Tabela1[[#This Row],[Coluna1]],Tabela7[carteira],0))</f>
        <v>3651</v>
      </c>
      <c r="L161">
        <f>COUNTIF(Tabela6[Cod. Paciente],Tabela1[[#This Row],[Coluna2]])</f>
        <v>6</v>
      </c>
      <c r="M161">
        <f>COUNTIFS(Tabela1[Paciente],Tabela1[[#This Row],[Paciente]],Tabela1[PROCEDIMENTO],Tabela1[[#This Row],[PROCEDIMENTO]])</f>
        <v>1</v>
      </c>
    </row>
    <row r="162" spans="1:13" x14ac:dyDescent="0.25">
      <c r="A162" t="s">
        <v>336</v>
      </c>
      <c r="B162" s="3">
        <v>7944833</v>
      </c>
      <c r="C162" s="3">
        <v>7944833126</v>
      </c>
      <c r="D162" s="3" t="s">
        <v>572</v>
      </c>
      <c r="E162" s="2">
        <v>45565</v>
      </c>
      <c r="F162" s="2">
        <v>45563</v>
      </c>
      <c r="G162" s="7" t="s">
        <v>19</v>
      </c>
      <c r="H162">
        <v>10</v>
      </c>
      <c r="I162">
        <v>10</v>
      </c>
      <c r="J162" t="str">
        <f>INDEX(Tabela7[carteira],MATCH(Tabela1[[#This Row],[Paciente]],Tabela7[paciente],0))</f>
        <v>667352011</v>
      </c>
      <c r="K162">
        <f>INDEX(Tabela7[id],MATCH(Tabela1[[#This Row],[Coluna1]],Tabela7[carteira],0))</f>
        <v>3367</v>
      </c>
      <c r="L162">
        <f>COUNTIF(Tabela6[Cod. Paciente],Tabela1[[#This Row],[Coluna2]])</f>
        <v>2</v>
      </c>
      <c r="M162">
        <f>COUNTIFS(Tabela1[Paciente],Tabela1[[#This Row],[Paciente]],Tabela1[PROCEDIMENTO],Tabela1[[#This Row],[PROCEDIMENTO]])</f>
        <v>1</v>
      </c>
    </row>
    <row r="163" spans="1:13" x14ac:dyDescent="0.25">
      <c r="A163" t="s">
        <v>184</v>
      </c>
      <c r="B163" s="3">
        <v>7945008</v>
      </c>
      <c r="C163" s="3">
        <v>7945008115</v>
      </c>
      <c r="D163" s="3" t="s">
        <v>572</v>
      </c>
      <c r="E163" s="2">
        <v>45565</v>
      </c>
      <c r="F163" s="2">
        <v>45563</v>
      </c>
      <c r="G163" s="7" t="s">
        <v>19</v>
      </c>
      <c r="H163">
        <v>4</v>
      </c>
      <c r="I163">
        <v>4</v>
      </c>
      <c r="J163" t="str">
        <f>INDEX(Tabela7[carteira],MATCH(Tabela1[[#This Row],[Paciente]],Tabela7[paciente],0))</f>
        <v>667157098</v>
      </c>
      <c r="K163">
        <f>INDEX(Tabela7[id],MATCH(Tabela1[[#This Row],[Coluna1]],Tabela7[carteira],0))</f>
        <v>3555</v>
      </c>
      <c r="L163">
        <f>COUNTIF(Tabela6[Cod. Paciente],Tabela1[[#This Row],[Coluna2]])</f>
        <v>3</v>
      </c>
      <c r="M163">
        <f>COUNTIFS(Tabela1[Paciente],Tabela1[[#This Row],[Paciente]],Tabela1[PROCEDIMENTO],Tabela1[[#This Row],[PROCEDIMENTO]])</f>
        <v>1</v>
      </c>
    </row>
    <row r="164" spans="1:13" x14ac:dyDescent="0.25">
      <c r="A164" t="s">
        <v>354</v>
      </c>
      <c r="B164" s="3">
        <v>7945291</v>
      </c>
      <c r="C164" s="3">
        <v>7945291373</v>
      </c>
      <c r="D164" s="3" t="s">
        <v>572</v>
      </c>
      <c r="E164" s="2">
        <v>45565</v>
      </c>
      <c r="F164" s="2">
        <v>45563</v>
      </c>
      <c r="G164" s="7" t="s">
        <v>586</v>
      </c>
      <c r="H164">
        <v>20</v>
      </c>
      <c r="I164">
        <v>20</v>
      </c>
      <c r="J164" t="str">
        <f>INDEX(Tabela7[carteira],MATCH(Tabela1[[#This Row],[Paciente]],Tabela7[paciente],0))</f>
        <v>667338026</v>
      </c>
      <c r="K164">
        <f>INDEX(Tabela7[id],MATCH(Tabela1[[#This Row],[Coluna1]],Tabela7[carteira],0))</f>
        <v>3421</v>
      </c>
      <c r="L164">
        <f>COUNTIF(Tabela6[Cod. Paciente],Tabela1[[#This Row],[Coluna2]])</f>
        <v>3</v>
      </c>
      <c r="M164">
        <f>COUNTIFS(Tabela1[Paciente],Tabela1[[#This Row],[Paciente]],Tabela1[PROCEDIMENTO],Tabela1[[#This Row],[PROCEDIMENTO]])</f>
        <v>1</v>
      </c>
    </row>
    <row r="165" spans="1:13" x14ac:dyDescent="0.25">
      <c r="A165" t="s">
        <v>342</v>
      </c>
      <c r="B165" s="3">
        <v>7945978</v>
      </c>
      <c r="C165" s="3">
        <v>7945978361</v>
      </c>
      <c r="D165" s="3" t="s">
        <v>572</v>
      </c>
      <c r="E165" s="2">
        <v>45565</v>
      </c>
      <c r="F165" s="2">
        <v>45565</v>
      </c>
      <c r="G165" s="7" t="s">
        <v>586</v>
      </c>
      <c r="H165">
        <v>4</v>
      </c>
      <c r="I165">
        <v>4</v>
      </c>
      <c r="J165" t="str">
        <f>INDEX(Tabela7[carteira],MATCH(Tabela1[[#This Row],[Paciente]],Tabela7[paciente],0))</f>
        <v>667357193</v>
      </c>
      <c r="K165">
        <f>INDEX(Tabela7[id],MATCH(Tabela1[[#This Row],[Coluna1]],Tabela7[carteira],0))</f>
        <v>3899</v>
      </c>
      <c r="L165">
        <f>COUNTIF(Tabela6[Cod. Paciente],Tabela1[[#This Row],[Coluna2]])</f>
        <v>2</v>
      </c>
      <c r="M165">
        <f>COUNTIFS(Tabela1[Paciente],Tabela1[[#This Row],[Paciente]],Tabela1[PROCEDIMENTO],Tabela1[[#This Row],[PROCEDIMENTO]])</f>
        <v>2</v>
      </c>
    </row>
    <row r="166" spans="1:13" x14ac:dyDescent="0.25">
      <c r="A166" t="s">
        <v>260</v>
      </c>
      <c r="B166" s="3">
        <v>7947222</v>
      </c>
      <c r="C166" s="3">
        <v>7947222186</v>
      </c>
      <c r="D166" s="3" t="s">
        <v>572</v>
      </c>
      <c r="E166" s="2">
        <v>45565</v>
      </c>
      <c r="F166" s="2">
        <v>45565</v>
      </c>
      <c r="G166" s="7" t="s">
        <v>27</v>
      </c>
      <c r="H166">
        <v>1</v>
      </c>
      <c r="I166">
        <v>1</v>
      </c>
      <c r="J166" t="str">
        <f>INDEX(Tabela7[carteira],MATCH(Tabela1[[#This Row],[Paciente]],Tabela7[paciente],0))</f>
        <v>667373057</v>
      </c>
      <c r="K166">
        <f>INDEX(Tabela7[id],MATCH(Tabela1[[#This Row],[Coluna1]],Tabela7[carteira],0))</f>
        <v>3931</v>
      </c>
      <c r="L166">
        <f>COUNTIF(Tabela6[Cod. Paciente],Tabela1[[#This Row],[Coluna2]])</f>
        <v>3</v>
      </c>
      <c r="M166">
        <f>COUNTIFS(Tabela1[Paciente],Tabela1[[#This Row],[Paciente]],Tabela1[PROCEDIMENTO],Tabela1[[#This Row],[PROCEDIMENTO]])</f>
        <v>2</v>
      </c>
    </row>
    <row r="167" spans="1:13" x14ac:dyDescent="0.25">
      <c r="A167" t="s">
        <v>1369</v>
      </c>
      <c r="B167" s="3">
        <v>7958623</v>
      </c>
      <c r="C167" s="3">
        <v>7958623379</v>
      </c>
      <c r="D167" s="3" t="s">
        <v>572</v>
      </c>
      <c r="E167" s="2">
        <v>45566</v>
      </c>
      <c r="F167" s="2">
        <v>45566</v>
      </c>
      <c r="G167" s="7" t="s">
        <v>805</v>
      </c>
      <c r="H167">
        <v>1</v>
      </c>
      <c r="I167">
        <v>1</v>
      </c>
      <c r="J167" t="e">
        <f>INDEX(Tabela7[carteira],MATCH(Tabela1[[#This Row],[Paciente]],Tabela7[paciente],0))</f>
        <v>#N/A</v>
      </c>
      <c r="K167" t="e">
        <f>INDEX(Tabela7[id],MATCH(Tabela1[[#This Row],[Coluna1]],Tabela7[carteira],0))</f>
        <v>#N/A</v>
      </c>
      <c r="L167">
        <f>COUNTIF(Tabela6[Cod. Paciente],Tabela1[[#This Row],[Coluna2]])</f>
        <v>0</v>
      </c>
      <c r="M167">
        <f>COUNTIFS(Tabela1[Paciente],Tabela1[[#This Row],[Paciente]],Tabela1[PROCEDIMENTO],Tabela1[[#This Row],[PROCEDIMENTO]])</f>
        <v>1</v>
      </c>
    </row>
    <row r="168" spans="1:13" x14ac:dyDescent="0.25">
      <c r="A168" t="s">
        <v>83</v>
      </c>
      <c r="B168" s="3">
        <v>7981803</v>
      </c>
      <c r="C168" s="3">
        <v>7981803183</v>
      </c>
      <c r="D168" s="3" t="s">
        <v>678</v>
      </c>
      <c r="E168" s="2">
        <v>45574</v>
      </c>
      <c r="F168" s="2">
        <v>45566</v>
      </c>
      <c r="G168" s="7" t="s">
        <v>19</v>
      </c>
      <c r="H168">
        <v>93</v>
      </c>
      <c r="I168">
        <v>44</v>
      </c>
      <c r="J168" t="str">
        <f>INDEX(Tabela7[carteira],MATCH(Tabela1[[#This Row],[Paciente]],Tabela7[paciente],0))</f>
        <v>667323107</v>
      </c>
      <c r="K168">
        <f>INDEX(Tabela7[id],MATCH(Tabela1[[#This Row],[Coluna1]],Tabela7[carteira],0))</f>
        <v>3518</v>
      </c>
      <c r="L168">
        <f>COUNTIF(Tabela6[Cod. Paciente],Tabela1[[#This Row],[Coluna2]])</f>
        <v>12</v>
      </c>
      <c r="M168">
        <f>COUNTIFS(Tabela1[Paciente],Tabela1[[#This Row],[Paciente]],Tabela1[PROCEDIMENTO],Tabela1[[#This Row],[PROCEDIMENTO]])</f>
        <v>1</v>
      </c>
    </row>
    <row r="169" spans="1:13" x14ac:dyDescent="0.25">
      <c r="A169" t="s">
        <v>1370</v>
      </c>
      <c r="B169" s="3">
        <v>7990272</v>
      </c>
      <c r="C169" s="3">
        <v>7990272364</v>
      </c>
      <c r="D169" s="3" t="s">
        <v>572</v>
      </c>
      <c r="E169" s="2">
        <v>45567</v>
      </c>
      <c r="F169" s="2">
        <v>45567</v>
      </c>
      <c r="G169" s="7" t="s">
        <v>805</v>
      </c>
      <c r="H169">
        <v>1</v>
      </c>
      <c r="I169">
        <v>1</v>
      </c>
      <c r="J169" t="e">
        <f>INDEX(Tabela7[carteira],MATCH(Tabela1[[#This Row],[Paciente]],Tabela7[paciente],0))</f>
        <v>#N/A</v>
      </c>
      <c r="K169" t="e">
        <f>INDEX(Tabela7[id],MATCH(Tabela1[[#This Row],[Coluna1]],Tabela7[carteira],0))</f>
        <v>#N/A</v>
      </c>
      <c r="L169">
        <f>COUNTIF(Tabela6[Cod. Paciente],Tabela1[[#This Row],[Coluna2]])</f>
        <v>0</v>
      </c>
      <c r="M169">
        <f>COUNTIFS(Tabela1[Paciente],Tabela1[[#This Row],[Paciente]],Tabela1[PROCEDIMENTO],Tabela1[[#This Row],[PROCEDIMENTO]])</f>
        <v>1</v>
      </c>
    </row>
    <row r="170" spans="1:13" x14ac:dyDescent="0.25">
      <c r="A170" t="s">
        <v>345</v>
      </c>
      <c r="B170" s="3">
        <v>8008120</v>
      </c>
      <c r="C170" s="3">
        <v>8008120139</v>
      </c>
      <c r="D170" s="3" t="s">
        <v>572</v>
      </c>
      <c r="E170" s="2">
        <v>45567</v>
      </c>
      <c r="F170" s="2">
        <v>45567</v>
      </c>
      <c r="G170" s="7" t="s">
        <v>19</v>
      </c>
      <c r="H170">
        <v>5</v>
      </c>
      <c r="I170">
        <v>5</v>
      </c>
      <c r="J170" t="str">
        <f>INDEX(Tabela7[carteira],MATCH(Tabela1[[#This Row],[Paciente]],Tabela7[paciente],0))</f>
        <v>667215229</v>
      </c>
      <c r="K170">
        <f>INDEX(Tabela7[id],MATCH(Tabela1[[#This Row],[Coluna1]],Tabela7[carteira],0))</f>
        <v>3503</v>
      </c>
      <c r="L170">
        <f>COUNTIF(Tabela6[Cod. Paciente],Tabela1[[#This Row],[Coluna2]])</f>
        <v>0</v>
      </c>
      <c r="M170">
        <f>COUNTIFS(Tabela1[Paciente],Tabela1[[#This Row],[Paciente]],Tabela1[PROCEDIMENTO],Tabela1[[#This Row],[PROCEDIMENTO]])</f>
        <v>2</v>
      </c>
    </row>
    <row r="171" spans="1:13" x14ac:dyDescent="0.25">
      <c r="A171" t="s">
        <v>326</v>
      </c>
      <c r="B171" s="3">
        <v>8008461</v>
      </c>
      <c r="C171" s="3">
        <v>8008461142</v>
      </c>
      <c r="D171" s="3" t="s">
        <v>572</v>
      </c>
      <c r="E171" s="2">
        <v>45567</v>
      </c>
      <c r="F171" s="2">
        <v>45567</v>
      </c>
      <c r="G171" s="7" t="s">
        <v>27</v>
      </c>
      <c r="H171">
        <v>4</v>
      </c>
      <c r="I171">
        <v>4</v>
      </c>
      <c r="J171" t="str">
        <f>INDEX(Tabela7[carteira],MATCH(Tabela1[[#This Row],[Paciente]],Tabela7[paciente],0))</f>
        <v>667288253</v>
      </c>
      <c r="K171">
        <f>INDEX(Tabela7[id],MATCH(Tabela1[[#This Row],[Coluna1]],Tabela7[carteira],0))</f>
        <v>3952</v>
      </c>
      <c r="L171">
        <f>COUNTIF(Tabela6[Cod. Paciente],Tabela1[[#This Row],[Coluna2]])</f>
        <v>4</v>
      </c>
      <c r="M171">
        <f>COUNTIFS(Tabela1[Paciente],Tabela1[[#This Row],[Paciente]],Tabela1[PROCEDIMENTO],Tabela1[[#This Row],[PROCEDIMENTO]])</f>
        <v>2</v>
      </c>
    </row>
    <row r="172" spans="1:13" x14ac:dyDescent="0.25">
      <c r="A172" t="s">
        <v>1371</v>
      </c>
      <c r="B172" s="3">
        <v>8029189</v>
      </c>
      <c r="C172" s="3">
        <v>8029189357</v>
      </c>
      <c r="D172" s="3" t="s">
        <v>572</v>
      </c>
      <c r="E172" s="2">
        <v>45568</v>
      </c>
      <c r="F172" s="2">
        <v>45568</v>
      </c>
      <c r="G172" s="7" t="s">
        <v>805</v>
      </c>
      <c r="H172">
        <v>1</v>
      </c>
      <c r="I172">
        <v>1</v>
      </c>
      <c r="J172" t="e">
        <f>INDEX(Tabela7[carteira],MATCH(Tabela1[[#This Row],[Paciente]],Tabela7[paciente],0))</f>
        <v>#N/A</v>
      </c>
      <c r="K172" t="e">
        <f>INDEX(Tabela7[id],MATCH(Tabela1[[#This Row],[Coluna1]],Tabela7[carteira],0))</f>
        <v>#N/A</v>
      </c>
      <c r="L172">
        <f>COUNTIF(Tabela6[Cod. Paciente],Tabela1[[#This Row],[Coluna2]])</f>
        <v>0</v>
      </c>
      <c r="M172">
        <f>COUNTIFS(Tabela1[Paciente],Tabela1[[#This Row],[Paciente]],Tabela1[PROCEDIMENTO],Tabela1[[#This Row],[PROCEDIMENTO]])</f>
        <v>1</v>
      </c>
    </row>
    <row r="173" spans="1:13" x14ac:dyDescent="0.25">
      <c r="A173" t="s">
        <v>1372</v>
      </c>
      <c r="B173" s="3">
        <v>8035599</v>
      </c>
      <c r="C173" s="3">
        <v>8035599325</v>
      </c>
      <c r="D173" s="3" t="s">
        <v>572</v>
      </c>
      <c r="E173" s="2">
        <v>45568</v>
      </c>
      <c r="F173" s="2">
        <v>45568</v>
      </c>
      <c r="G173" s="7" t="s">
        <v>805</v>
      </c>
      <c r="H173">
        <v>1</v>
      </c>
      <c r="I173">
        <v>1</v>
      </c>
      <c r="J173" t="e">
        <f>INDEX(Tabela7[carteira],MATCH(Tabela1[[#This Row],[Paciente]],Tabela7[paciente],0))</f>
        <v>#N/A</v>
      </c>
      <c r="K173" t="e">
        <f>INDEX(Tabela7[id],MATCH(Tabela1[[#This Row],[Coluna1]],Tabela7[carteira],0))</f>
        <v>#N/A</v>
      </c>
      <c r="L173">
        <f>COUNTIF(Tabela6[Cod. Paciente],Tabela1[[#This Row],[Coluna2]])</f>
        <v>0</v>
      </c>
      <c r="M173">
        <f>COUNTIFS(Tabela1[Paciente],Tabela1[[#This Row],[Paciente]],Tabela1[PROCEDIMENTO],Tabela1[[#This Row],[PROCEDIMENTO]])</f>
        <v>1</v>
      </c>
    </row>
    <row r="174" spans="1:13" x14ac:dyDescent="0.25">
      <c r="A174" t="s">
        <v>1373</v>
      </c>
      <c r="B174" s="3">
        <v>8050220</v>
      </c>
      <c r="C174" s="3">
        <v>8050220303</v>
      </c>
      <c r="D174" s="3" t="s">
        <v>572</v>
      </c>
      <c r="E174" s="2">
        <v>45569</v>
      </c>
      <c r="F174" s="2">
        <v>45569</v>
      </c>
      <c r="G174" s="7" t="s">
        <v>805</v>
      </c>
      <c r="H174">
        <v>1</v>
      </c>
      <c r="I174">
        <v>1</v>
      </c>
      <c r="J174" t="e">
        <f>INDEX(Tabela7[carteira],MATCH(Tabela1[[#This Row],[Paciente]],Tabela7[paciente],0))</f>
        <v>#N/A</v>
      </c>
      <c r="K174" t="e">
        <f>INDEX(Tabela7[id],MATCH(Tabela1[[#This Row],[Coluna1]],Tabela7[carteira],0))</f>
        <v>#N/A</v>
      </c>
      <c r="L174">
        <f>COUNTIF(Tabela6[Cod. Paciente],Tabela1[[#This Row],[Coluna2]])</f>
        <v>0</v>
      </c>
      <c r="M174">
        <f>COUNTIFS(Tabela1[Paciente],Tabela1[[#This Row],[Paciente]],Tabela1[PROCEDIMENTO],Tabela1[[#This Row],[PROCEDIMENTO]])</f>
        <v>1</v>
      </c>
    </row>
    <row r="175" spans="1:13" x14ac:dyDescent="0.25">
      <c r="A175" t="s">
        <v>1374</v>
      </c>
      <c r="B175" s="3">
        <v>8054344</v>
      </c>
      <c r="C175" s="3">
        <v>8054344338</v>
      </c>
      <c r="D175" s="3" t="s">
        <v>572</v>
      </c>
      <c r="E175" s="2">
        <v>45569</v>
      </c>
      <c r="F175" s="2">
        <v>45569</v>
      </c>
      <c r="G175" s="7" t="s">
        <v>805</v>
      </c>
      <c r="H175">
        <v>1</v>
      </c>
      <c r="I175">
        <v>1</v>
      </c>
      <c r="J175" t="e">
        <f>INDEX(Tabela7[carteira],MATCH(Tabela1[[#This Row],[Paciente]],Tabela7[paciente],0))</f>
        <v>#N/A</v>
      </c>
      <c r="K175" t="e">
        <f>INDEX(Tabela7[id],MATCH(Tabela1[[#This Row],[Coluna1]],Tabela7[carteira],0))</f>
        <v>#N/A</v>
      </c>
      <c r="L175">
        <f>COUNTIF(Tabela6[Cod. Paciente],Tabela1[[#This Row],[Coluna2]])</f>
        <v>0</v>
      </c>
      <c r="M175">
        <f>COUNTIFS(Tabela1[Paciente],Tabela1[[#This Row],[Paciente]],Tabela1[PROCEDIMENTO],Tabela1[[#This Row],[PROCEDIMENTO]])</f>
        <v>1</v>
      </c>
    </row>
    <row r="176" spans="1:13" x14ac:dyDescent="0.25">
      <c r="A176" t="s">
        <v>1375</v>
      </c>
      <c r="B176" s="3">
        <v>8059610</v>
      </c>
      <c r="C176" s="3">
        <v>8059610335</v>
      </c>
      <c r="D176" s="3" t="s">
        <v>572</v>
      </c>
      <c r="E176" s="2">
        <v>45569</v>
      </c>
      <c r="F176" s="2">
        <v>45569</v>
      </c>
      <c r="G176" s="7" t="s">
        <v>805</v>
      </c>
      <c r="H176">
        <v>1</v>
      </c>
      <c r="I176">
        <v>1</v>
      </c>
      <c r="J176" t="e">
        <f>INDEX(Tabela7[carteira],MATCH(Tabela1[[#This Row],[Paciente]],Tabela7[paciente],0))</f>
        <v>#N/A</v>
      </c>
      <c r="K176" t="e">
        <f>INDEX(Tabela7[id],MATCH(Tabela1[[#This Row],[Coluna1]],Tabela7[carteira],0))</f>
        <v>#N/A</v>
      </c>
      <c r="L176">
        <f>COUNTIF(Tabela6[Cod. Paciente],Tabela1[[#This Row],[Coluna2]])</f>
        <v>0</v>
      </c>
      <c r="M176">
        <f>COUNTIFS(Tabela1[Paciente],Tabela1[[#This Row],[Paciente]],Tabela1[PROCEDIMENTO],Tabela1[[#This Row],[PROCEDIMENTO]])</f>
        <v>1</v>
      </c>
    </row>
    <row r="177" spans="1:13" x14ac:dyDescent="0.25">
      <c r="A177" t="s">
        <v>1376</v>
      </c>
      <c r="B177" s="3">
        <v>8061060</v>
      </c>
      <c r="C177" s="3">
        <v>8061060353</v>
      </c>
      <c r="D177" s="3" t="s">
        <v>572</v>
      </c>
      <c r="E177" s="2">
        <v>45569</v>
      </c>
      <c r="F177" s="2">
        <v>45569</v>
      </c>
      <c r="G177" s="7" t="s">
        <v>805</v>
      </c>
      <c r="H177">
        <v>2</v>
      </c>
      <c r="I177">
        <v>2</v>
      </c>
      <c r="J177" t="e">
        <f>INDEX(Tabela7[carteira],MATCH(Tabela1[[#This Row],[Paciente]],Tabela7[paciente],0))</f>
        <v>#N/A</v>
      </c>
      <c r="K177" t="e">
        <f>INDEX(Tabela7[id],MATCH(Tabela1[[#This Row],[Coluna1]],Tabela7[carteira],0))</f>
        <v>#N/A</v>
      </c>
      <c r="L177">
        <f>COUNTIF(Tabela6[Cod. Paciente],Tabela1[[#This Row],[Coluna2]])</f>
        <v>0</v>
      </c>
      <c r="M177">
        <f>COUNTIFS(Tabela1[Paciente],Tabela1[[#This Row],[Paciente]],Tabela1[PROCEDIMENTO],Tabela1[[#This Row],[PROCEDIMENTO]])</f>
        <v>1</v>
      </c>
    </row>
    <row r="178" spans="1:13" x14ac:dyDescent="0.25">
      <c r="A178" t="s">
        <v>1377</v>
      </c>
      <c r="B178" s="3">
        <v>8068304</v>
      </c>
      <c r="C178" s="3">
        <v>8068304354</v>
      </c>
      <c r="D178" s="3" t="s">
        <v>572</v>
      </c>
      <c r="E178" s="2">
        <v>45569</v>
      </c>
      <c r="F178" s="2">
        <v>45569</v>
      </c>
      <c r="G178" s="7" t="s">
        <v>805</v>
      </c>
      <c r="H178">
        <v>1</v>
      </c>
      <c r="I178">
        <v>1</v>
      </c>
      <c r="J178" t="e">
        <f>INDEX(Tabela7[carteira],MATCH(Tabela1[[#This Row],[Paciente]],Tabela7[paciente],0))</f>
        <v>#N/A</v>
      </c>
      <c r="K178" t="e">
        <f>INDEX(Tabela7[id],MATCH(Tabela1[[#This Row],[Coluna1]],Tabela7[carteira],0))</f>
        <v>#N/A</v>
      </c>
      <c r="L178">
        <f>COUNTIF(Tabela6[Cod. Paciente],Tabela1[[#This Row],[Coluna2]])</f>
        <v>0</v>
      </c>
      <c r="M178">
        <f>COUNTIFS(Tabela1[Paciente],Tabela1[[#This Row],[Paciente]],Tabela1[PROCEDIMENTO],Tabela1[[#This Row],[PROCEDIMENTO]])</f>
        <v>1</v>
      </c>
    </row>
    <row r="179" spans="1:13" x14ac:dyDescent="0.25">
      <c r="A179" t="s">
        <v>1378</v>
      </c>
      <c r="B179" s="3">
        <v>8097633</v>
      </c>
      <c r="C179" s="3">
        <v>8097633351</v>
      </c>
      <c r="D179" s="3" t="s">
        <v>572</v>
      </c>
      <c r="E179" s="2">
        <v>45572</v>
      </c>
      <c r="F179" s="2">
        <v>45572</v>
      </c>
      <c r="G179" s="7" t="s">
        <v>805</v>
      </c>
      <c r="H179">
        <v>1</v>
      </c>
      <c r="I179">
        <v>1</v>
      </c>
      <c r="J179" t="e">
        <f>INDEX(Tabela7[carteira],MATCH(Tabela1[[#This Row],[Paciente]],Tabela7[paciente],0))</f>
        <v>#N/A</v>
      </c>
      <c r="K179" t="e">
        <f>INDEX(Tabela7[id],MATCH(Tabela1[[#This Row],[Coluna1]],Tabela7[carteira],0))</f>
        <v>#N/A</v>
      </c>
      <c r="L179">
        <f>COUNTIF(Tabela6[Cod. Paciente],Tabela1[[#This Row],[Coluna2]])</f>
        <v>0</v>
      </c>
      <c r="M179">
        <f>COUNTIFS(Tabela1[Paciente],Tabela1[[#This Row],[Paciente]],Tabela1[PROCEDIMENTO],Tabela1[[#This Row],[PROCEDIMENTO]])</f>
        <v>1</v>
      </c>
    </row>
    <row r="180" spans="1:13" x14ac:dyDescent="0.25">
      <c r="A180" t="s">
        <v>329</v>
      </c>
      <c r="B180" s="3">
        <v>8116492</v>
      </c>
      <c r="C180" s="3">
        <v>8116492108</v>
      </c>
      <c r="D180" s="3" t="s">
        <v>572</v>
      </c>
      <c r="E180" s="2">
        <v>45572</v>
      </c>
      <c r="F180" s="2">
        <v>45572</v>
      </c>
      <c r="G180" s="7" t="s">
        <v>19</v>
      </c>
      <c r="H180">
        <v>13</v>
      </c>
      <c r="I180">
        <v>13</v>
      </c>
      <c r="J180" t="str">
        <f>INDEX(Tabela7[carteira],MATCH(Tabela1[[#This Row],[Paciente]],Tabela7[paciente],0))</f>
        <v>457575502</v>
      </c>
      <c r="K180">
        <f>INDEX(Tabela7[id],MATCH(Tabela1[[#This Row],[Coluna1]],Tabela7[carteira],0))</f>
        <v>3626</v>
      </c>
      <c r="L180">
        <f>COUNTIF(Tabela6[Cod. Paciente],Tabela1[[#This Row],[Coluna2]])</f>
        <v>3</v>
      </c>
      <c r="M180">
        <f>COUNTIFS(Tabela1[Paciente],Tabela1[[#This Row],[Paciente]],Tabela1[PROCEDIMENTO],Tabela1[[#This Row],[PROCEDIMENTO]])</f>
        <v>1</v>
      </c>
    </row>
    <row r="181" spans="1:13" x14ac:dyDescent="0.25">
      <c r="A181" t="s">
        <v>329</v>
      </c>
      <c r="B181" s="3">
        <v>8116546</v>
      </c>
      <c r="C181" s="3">
        <v>8116546156</v>
      </c>
      <c r="D181" s="3" t="s">
        <v>572</v>
      </c>
      <c r="E181" s="2">
        <v>45572</v>
      </c>
      <c r="F181" s="2">
        <v>45572</v>
      </c>
      <c r="G181" s="7" t="s">
        <v>27</v>
      </c>
      <c r="H181">
        <v>4</v>
      </c>
      <c r="I181">
        <v>4</v>
      </c>
      <c r="J181" t="str">
        <f>INDEX(Tabela7[carteira],MATCH(Tabela1[[#This Row],[Paciente]],Tabela7[paciente],0))</f>
        <v>457575502</v>
      </c>
      <c r="K181">
        <f>INDEX(Tabela7[id],MATCH(Tabela1[[#This Row],[Coluna1]],Tabela7[carteira],0))</f>
        <v>3626</v>
      </c>
      <c r="L181">
        <f>COUNTIF(Tabela6[Cod. Paciente],Tabela1[[#This Row],[Coluna2]])</f>
        <v>3</v>
      </c>
      <c r="M181">
        <f>COUNTIFS(Tabela1[Paciente],Tabela1[[#This Row],[Paciente]],Tabela1[PROCEDIMENTO],Tabela1[[#This Row],[PROCEDIMENTO]])</f>
        <v>1</v>
      </c>
    </row>
    <row r="182" spans="1:13" x14ac:dyDescent="0.25">
      <c r="A182" t="s">
        <v>317</v>
      </c>
      <c r="B182" s="3">
        <v>8132073</v>
      </c>
      <c r="C182" s="3">
        <v>8132073310</v>
      </c>
      <c r="D182" s="3" t="s">
        <v>572</v>
      </c>
      <c r="E182" s="2">
        <v>45573</v>
      </c>
      <c r="F182" s="2">
        <v>45573</v>
      </c>
      <c r="G182" s="7" t="s">
        <v>586</v>
      </c>
      <c r="H182">
        <v>10</v>
      </c>
      <c r="I182">
        <v>10</v>
      </c>
      <c r="J182" t="str">
        <f>INDEX(Tabela7[carteira],MATCH(Tabela1[[#This Row],[Paciente]],Tabela7[paciente],0))</f>
        <v>667345488</v>
      </c>
      <c r="K182">
        <f>INDEX(Tabela7[id],MATCH(Tabela1[[#This Row],[Coluna1]],Tabela7[carteira],0))</f>
        <v>3724</v>
      </c>
      <c r="L182">
        <f>COUNTIF(Tabela6[Cod. Paciente],Tabela1[[#This Row],[Coluna2]])</f>
        <v>1</v>
      </c>
      <c r="M182">
        <f>COUNTIFS(Tabela1[Paciente],Tabela1[[#This Row],[Paciente]],Tabela1[PROCEDIMENTO],Tabela1[[#This Row],[PROCEDIMENTO]])</f>
        <v>1</v>
      </c>
    </row>
    <row r="183" spans="1:13" x14ac:dyDescent="0.25">
      <c r="A183" t="s">
        <v>289</v>
      </c>
      <c r="B183" s="3">
        <v>8132753</v>
      </c>
      <c r="C183" s="3">
        <v>8132753110</v>
      </c>
      <c r="D183" s="3" t="s">
        <v>572</v>
      </c>
      <c r="E183" s="2">
        <v>45573</v>
      </c>
      <c r="F183" s="2">
        <v>45566</v>
      </c>
      <c r="G183" s="7" t="s">
        <v>27</v>
      </c>
      <c r="H183">
        <v>6</v>
      </c>
      <c r="I183">
        <v>6</v>
      </c>
      <c r="J183" t="str">
        <f>INDEX(Tabela7[carteira],MATCH(Tabela1[[#This Row],[Paciente]],Tabela7[paciente],0))</f>
        <v>667345744</v>
      </c>
      <c r="K183">
        <f>INDEX(Tabela7[id],MATCH(Tabela1[[#This Row],[Coluna1]],Tabela7[carteira],0))</f>
        <v>3357</v>
      </c>
      <c r="L183">
        <f>COUNTIF(Tabela6[Cod. Paciente],Tabela1[[#This Row],[Coluna2]])</f>
        <v>4</v>
      </c>
      <c r="M183">
        <f>COUNTIFS(Tabela1[Paciente],Tabela1[[#This Row],[Paciente]],Tabela1[PROCEDIMENTO],Tabela1[[#This Row],[PROCEDIMENTO]])</f>
        <v>1</v>
      </c>
    </row>
    <row r="184" spans="1:13" x14ac:dyDescent="0.25">
      <c r="A184" t="s">
        <v>289</v>
      </c>
      <c r="B184" s="3">
        <v>8132973</v>
      </c>
      <c r="C184" s="3">
        <v>8132973161</v>
      </c>
      <c r="D184" s="3" t="s">
        <v>572</v>
      </c>
      <c r="E184" s="2">
        <v>45573</v>
      </c>
      <c r="F184" s="2">
        <v>45573</v>
      </c>
      <c r="G184" s="7" t="s">
        <v>19</v>
      </c>
      <c r="H184">
        <v>10</v>
      </c>
      <c r="I184">
        <v>10</v>
      </c>
      <c r="J184" t="str">
        <f>INDEX(Tabela7[carteira],MATCH(Tabela1[[#This Row],[Paciente]],Tabela7[paciente],0))</f>
        <v>667345744</v>
      </c>
      <c r="K184">
        <f>INDEX(Tabela7[id],MATCH(Tabela1[[#This Row],[Coluna1]],Tabela7[carteira],0))</f>
        <v>3357</v>
      </c>
      <c r="L184">
        <f>COUNTIF(Tabela6[Cod. Paciente],Tabela1[[#This Row],[Coluna2]])</f>
        <v>4</v>
      </c>
      <c r="M184">
        <f>COUNTIFS(Tabela1[Paciente],Tabela1[[#This Row],[Paciente]],Tabela1[PROCEDIMENTO],Tabela1[[#This Row],[PROCEDIMENTO]])</f>
        <v>1</v>
      </c>
    </row>
    <row r="185" spans="1:13" x14ac:dyDescent="0.25">
      <c r="A185" t="s">
        <v>1379</v>
      </c>
      <c r="B185" s="3">
        <v>8133324</v>
      </c>
      <c r="C185" s="3">
        <v>8133324300</v>
      </c>
      <c r="D185" s="3" t="s">
        <v>572</v>
      </c>
      <c r="E185" s="2">
        <v>45573</v>
      </c>
      <c r="F185" s="2">
        <v>45573</v>
      </c>
      <c r="G185" s="7" t="s">
        <v>805</v>
      </c>
      <c r="H185">
        <v>1</v>
      </c>
      <c r="I185">
        <v>1</v>
      </c>
      <c r="J185" t="e">
        <f>INDEX(Tabela7[carteira],MATCH(Tabela1[[#This Row],[Paciente]],Tabela7[paciente],0))</f>
        <v>#N/A</v>
      </c>
      <c r="K185" t="e">
        <f>INDEX(Tabela7[id],MATCH(Tabela1[[#This Row],[Coluna1]],Tabela7[carteira],0))</f>
        <v>#N/A</v>
      </c>
      <c r="L185">
        <f>COUNTIF(Tabela6[Cod. Paciente],Tabela1[[#This Row],[Coluna2]])</f>
        <v>0</v>
      </c>
      <c r="M185">
        <f>COUNTIFS(Tabela1[Paciente],Tabela1[[#This Row],[Paciente]],Tabela1[PROCEDIMENTO],Tabela1[[#This Row],[PROCEDIMENTO]])</f>
        <v>1</v>
      </c>
    </row>
    <row r="186" spans="1:13" x14ac:dyDescent="0.25">
      <c r="A186" t="s">
        <v>15</v>
      </c>
      <c r="B186" s="3">
        <v>8150286</v>
      </c>
      <c r="C186" s="3">
        <v>8150286100</v>
      </c>
      <c r="D186" s="3" t="s">
        <v>572</v>
      </c>
      <c r="E186" s="2">
        <v>45573</v>
      </c>
      <c r="F186" s="2">
        <v>45573</v>
      </c>
      <c r="G186" s="7" t="s">
        <v>27</v>
      </c>
      <c r="H186">
        <v>4</v>
      </c>
      <c r="I186">
        <v>4</v>
      </c>
      <c r="J186" t="str">
        <f>INDEX(Tabela7[carteira],MATCH(Tabela1[[#This Row],[Paciente]],Tabela7[paciente],0))</f>
        <v>667332303</v>
      </c>
      <c r="K186">
        <f>INDEX(Tabela7[id],MATCH(Tabela1[[#This Row],[Coluna1]],Tabela7[carteira],0))</f>
        <v>3938</v>
      </c>
      <c r="L186">
        <f>COUNTIF(Tabela6[Cod. Paciente],Tabela1[[#This Row],[Coluna2]])</f>
        <v>1</v>
      </c>
      <c r="M186">
        <f>COUNTIFS(Tabela1[Paciente],Tabela1[[#This Row],[Paciente]],Tabela1[PROCEDIMENTO],Tabela1[[#This Row],[PROCEDIMENTO]])</f>
        <v>1</v>
      </c>
    </row>
    <row r="187" spans="1:13" x14ac:dyDescent="0.25">
      <c r="A187" t="s">
        <v>285</v>
      </c>
      <c r="B187" s="3">
        <v>8150746</v>
      </c>
      <c r="C187" s="3">
        <v>8150746198</v>
      </c>
      <c r="D187" s="3" t="s">
        <v>572</v>
      </c>
      <c r="E187" s="2">
        <v>45573</v>
      </c>
      <c r="F187" s="2">
        <v>45573</v>
      </c>
      <c r="G187" s="7" t="s">
        <v>27</v>
      </c>
      <c r="H187">
        <v>4</v>
      </c>
      <c r="I187">
        <v>4</v>
      </c>
      <c r="J187" t="str">
        <f>INDEX(Tabela7[carteira],MATCH(Tabela1[[#This Row],[Paciente]],Tabela7[paciente],0))</f>
        <v>667410660</v>
      </c>
      <c r="K187">
        <f>INDEX(Tabela7[id],MATCH(Tabela1[[#This Row],[Coluna1]],Tabela7[carteira],0))</f>
        <v>3896</v>
      </c>
      <c r="L187">
        <f>COUNTIF(Tabela6[Cod. Paciente],Tabela1[[#This Row],[Coluna2]])</f>
        <v>0</v>
      </c>
      <c r="M187">
        <f>COUNTIFS(Tabela1[Paciente],Tabela1[[#This Row],[Paciente]],Tabela1[PROCEDIMENTO],Tabela1[[#This Row],[PROCEDIMENTO]])</f>
        <v>1</v>
      </c>
    </row>
    <row r="188" spans="1:13" x14ac:dyDescent="0.25">
      <c r="A188" t="s">
        <v>132</v>
      </c>
      <c r="B188" s="3">
        <v>8151059</v>
      </c>
      <c r="C188" s="3">
        <v>8151059148</v>
      </c>
      <c r="D188" s="3" t="s">
        <v>572</v>
      </c>
      <c r="E188" s="2">
        <v>45573</v>
      </c>
      <c r="F188" s="2">
        <v>45573</v>
      </c>
      <c r="G188" s="7" t="s">
        <v>27</v>
      </c>
      <c r="H188">
        <v>4</v>
      </c>
      <c r="I188">
        <v>4</v>
      </c>
      <c r="J188" t="str">
        <f>INDEX(Tabela7[carteira],MATCH(Tabela1[[#This Row],[Paciente]],Tabela7[paciente],0))</f>
        <v>667213561</v>
      </c>
      <c r="K188">
        <f>INDEX(Tabela7[id],MATCH(Tabela1[[#This Row],[Coluna1]],Tabela7[carteira],0))</f>
        <v>4069</v>
      </c>
      <c r="L188">
        <f>COUNTIF(Tabela6[Cod. Paciente],Tabela1[[#This Row],[Coluna2]])</f>
        <v>2</v>
      </c>
      <c r="M188">
        <f>COUNTIFS(Tabela1[Paciente],Tabela1[[#This Row],[Paciente]],Tabela1[PROCEDIMENTO],Tabela1[[#This Row],[PROCEDIMENTO]])</f>
        <v>1</v>
      </c>
    </row>
    <row r="189" spans="1:13" x14ac:dyDescent="0.25">
      <c r="A189" t="s">
        <v>801</v>
      </c>
      <c r="B189" s="3">
        <v>8151502</v>
      </c>
      <c r="C189" s="3">
        <v>8151502150</v>
      </c>
      <c r="D189" s="3" t="s">
        <v>572</v>
      </c>
      <c r="E189" s="2">
        <v>45573</v>
      </c>
      <c r="F189" s="2">
        <v>45573</v>
      </c>
      <c r="G189" s="7" t="s">
        <v>19</v>
      </c>
      <c r="H189">
        <v>4</v>
      </c>
      <c r="I189">
        <v>4</v>
      </c>
      <c r="J189" t="str">
        <f>INDEX(Tabela7[carteira],MATCH(Tabela1[[#This Row],[Paciente]],Tabela7[paciente],0))</f>
        <v>276499702</v>
      </c>
      <c r="K189">
        <f>INDEX(Tabela7[id],MATCH(Tabela1[[#This Row],[Coluna1]],Tabela7[carteira],0))</f>
        <v>4099</v>
      </c>
      <c r="L189">
        <f>COUNTIF(Tabela6[Cod. Paciente],Tabela1[[#This Row],[Coluna2]])</f>
        <v>1</v>
      </c>
      <c r="M189">
        <f>COUNTIFS(Tabela1[Paciente],Tabela1[[#This Row],[Paciente]],Tabela1[PROCEDIMENTO],Tabela1[[#This Row],[PROCEDIMENTO]])</f>
        <v>1</v>
      </c>
    </row>
    <row r="190" spans="1:13" x14ac:dyDescent="0.25">
      <c r="A190" t="s">
        <v>314</v>
      </c>
      <c r="B190" s="3">
        <v>8152141</v>
      </c>
      <c r="C190" s="3">
        <v>8152141126</v>
      </c>
      <c r="D190" s="3" t="s">
        <v>572</v>
      </c>
      <c r="E190" s="2">
        <v>45573</v>
      </c>
      <c r="F190" s="2">
        <v>45573</v>
      </c>
      <c r="G190" s="7" t="s">
        <v>27</v>
      </c>
      <c r="H190">
        <v>3</v>
      </c>
      <c r="I190">
        <v>3</v>
      </c>
      <c r="J190" t="str">
        <f>INDEX(Tabela7[carteira],MATCH(Tabela1[[#This Row],[Paciente]],Tabela7[paciente],0))</f>
        <v>667369002</v>
      </c>
      <c r="K190">
        <f>INDEX(Tabela7[id],MATCH(Tabela1[[#This Row],[Coluna1]],Tabela7[carteira],0))</f>
        <v>3428</v>
      </c>
      <c r="L190">
        <f>COUNTIF(Tabela6[Cod. Paciente],Tabela1[[#This Row],[Coluna2]])</f>
        <v>0</v>
      </c>
      <c r="M190">
        <f>COUNTIFS(Tabela1[Paciente],Tabela1[[#This Row],[Paciente]],Tabela1[PROCEDIMENTO],Tabela1[[#This Row],[PROCEDIMENTO]])</f>
        <v>1</v>
      </c>
    </row>
    <row r="191" spans="1:13" x14ac:dyDescent="0.25">
      <c r="A191" t="s">
        <v>1370</v>
      </c>
      <c r="B191" s="3">
        <v>8183340</v>
      </c>
      <c r="C191" s="3">
        <v>8183340382</v>
      </c>
      <c r="D191" s="3" t="s">
        <v>572</v>
      </c>
      <c r="E191" s="2">
        <v>45574</v>
      </c>
      <c r="F191" s="2">
        <v>45574</v>
      </c>
      <c r="G191" s="7" t="s">
        <v>586</v>
      </c>
      <c r="H191">
        <v>8</v>
      </c>
      <c r="I191">
        <v>8</v>
      </c>
      <c r="J191" t="e">
        <f>INDEX(Tabela7[carteira],MATCH(Tabela1[[#This Row],[Paciente]],Tabela7[paciente],0))</f>
        <v>#N/A</v>
      </c>
      <c r="K191" t="e">
        <f>INDEX(Tabela7[id],MATCH(Tabela1[[#This Row],[Coluna1]],Tabela7[carteira],0))</f>
        <v>#N/A</v>
      </c>
      <c r="L191">
        <f>COUNTIF(Tabela6[Cod. Paciente],Tabela1[[#This Row],[Coluna2]])</f>
        <v>0</v>
      </c>
      <c r="M191">
        <f>COUNTIFS(Tabela1[Paciente],Tabela1[[#This Row],[Paciente]],Tabela1[PROCEDIMENTO],Tabela1[[#This Row],[PROCEDIMENTO]])</f>
        <v>1</v>
      </c>
    </row>
    <row r="192" spans="1:13" x14ac:dyDescent="0.25">
      <c r="A192" t="s">
        <v>1380</v>
      </c>
      <c r="B192" s="3">
        <v>8183970</v>
      </c>
      <c r="C192" s="3">
        <v>8183970323</v>
      </c>
      <c r="D192" s="3" t="s">
        <v>572</v>
      </c>
      <c r="E192" s="2">
        <v>45574</v>
      </c>
      <c r="F192" s="2">
        <v>45574</v>
      </c>
      <c r="G192" s="7" t="s">
        <v>586</v>
      </c>
      <c r="H192">
        <v>10</v>
      </c>
      <c r="I192">
        <v>10</v>
      </c>
      <c r="J192" t="e">
        <f>INDEX(Tabela7[carteira],MATCH(Tabela1[[#This Row],[Paciente]],Tabela7[paciente],0))</f>
        <v>#N/A</v>
      </c>
      <c r="K192" t="e">
        <f>INDEX(Tabela7[id],MATCH(Tabela1[[#This Row],[Coluna1]],Tabela7[carteira],0))</f>
        <v>#N/A</v>
      </c>
      <c r="L192">
        <f>COUNTIF(Tabela6[Cod. Paciente],Tabela1[[#This Row],[Coluna2]])</f>
        <v>0</v>
      </c>
      <c r="M192">
        <f>COUNTIFS(Tabela1[Paciente],Tabela1[[#This Row],[Paciente]],Tabela1[PROCEDIMENTO],Tabela1[[#This Row],[PROCEDIMENTO]])</f>
        <v>1</v>
      </c>
    </row>
    <row r="193" spans="1:13" x14ac:dyDescent="0.25">
      <c r="A193" t="s">
        <v>1372</v>
      </c>
      <c r="B193" s="3">
        <v>8184825</v>
      </c>
      <c r="C193" s="3">
        <v>8184825342</v>
      </c>
      <c r="D193" s="3" t="s">
        <v>572</v>
      </c>
      <c r="E193" s="2">
        <v>45574</v>
      </c>
      <c r="F193" s="2">
        <v>45574</v>
      </c>
      <c r="G193" s="7" t="s">
        <v>586</v>
      </c>
      <c r="H193">
        <v>10</v>
      </c>
      <c r="I193">
        <v>10</v>
      </c>
      <c r="J193" t="e">
        <f>INDEX(Tabela7[carteira],MATCH(Tabela1[[#This Row],[Paciente]],Tabela7[paciente],0))</f>
        <v>#N/A</v>
      </c>
      <c r="K193" t="e">
        <f>INDEX(Tabela7[id],MATCH(Tabela1[[#This Row],[Coluna1]],Tabela7[carteira],0))</f>
        <v>#N/A</v>
      </c>
      <c r="L193">
        <f>COUNTIF(Tabela6[Cod. Paciente],Tabela1[[#This Row],[Coluna2]])</f>
        <v>0</v>
      </c>
      <c r="M193">
        <f>COUNTIFS(Tabela1[Paciente],Tabela1[[#This Row],[Paciente]],Tabela1[PROCEDIMENTO],Tabela1[[#This Row],[PROCEDIMENTO]])</f>
        <v>1</v>
      </c>
    </row>
    <row r="194" spans="1:13" x14ac:dyDescent="0.25">
      <c r="A194" t="s">
        <v>647</v>
      </c>
      <c r="B194" s="3">
        <v>8185142</v>
      </c>
      <c r="C194" s="3">
        <v>8185142111</v>
      </c>
      <c r="D194" s="3" t="s">
        <v>572</v>
      </c>
      <c r="E194" s="2">
        <v>45574</v>
      </c>
      <c r="F194" s="2">
        <v>45574</v>
      </c>
      <c r="G194" s="7" t="s">
        <v>27</v>
      </c>
      <c r="H194">
        <v>5</v>
      </c>
      <c r="I194">
        <v>5</v>
      </c>
      <c r="J194" t="str">
        <f>INDEX(Tabela7[carteira],MATCH(Tabela1[[#This Row],[Paciente]],Tabela7[paciente],0))</f>
        <v>667384528</v>
      </c>
      <c r="K194">
        <f>INDEX(Tabela7[id],MATCH(Tabela1[[#This Row],[Coluna1]],Tabela7[carteira],0))</f>
        <v>3385</v>
      </c>
      <c r="L194">
        <f>COUNTIF(Tabela6[Cod. Paciente],Tabela1[[#This Row],[Coluna2]])</f>
        <v>1</v>
      </c>
      <c r="M194">
        <f>COUNTIFS(Tabela1[Paciente],Tabela1[[#This Row],[Paciente]],Tabela1[PROCEDIMENTO],Tabela1[[#This Row],[PROCEDIMENTO]])</f>
        <v>1</v>
      </c>
    </row>
    <row r="195" spans="1:13" x14ac:dyDescent="0.25">
      <c r="A195" t="s">
        <v>1373</v>
      </c>
      <c r="B195" s="3">
        <v>8185893</v>
      </c>
      <c r="C195" s="3">
        <v>8185893397</v>
      </c>
      <c r="D195" s="3" t="s">
        <v>572</v>
      </c>
      <c r="E195" s="2">
        <v>45574</v>
      </c>
      <c r="F195" s="2">
        <v>45574</v>
      </c>
      <c r="G195" s="7" t="s">
        <v>586</v>
      </c>
      <c r="H195">
        <v>10</v>
      </c>
      <c r="I195">
        <v>10</v>
      </c>
      <c r="J195" t="e">
        <f>INDEX(Tabela7[carteira],MATCH(Tabela1[[#This Row],[Paciente]],Tabela7[paciente],0))</f>
        <v>#N/A</v>
      </c>
      <c r="K195" t="e">
        <f>INDEX(Tabela7[id],MATCH(Tabela1[[#This Row],[Coluna1]],Tabela7[carteira],0))</f>
        <v>#N/A</v>
      </c>
      <c r="L195">
        <f>COUNTIF(Tabela6[Cod. Paciente],Tabela1[[#This Row],[Coluna2]])</f>
        <v>0</v>
      </c>
      <c r="M195">
        <f>COUNTIFS(Tabela1[Paciente],Tabela1[[#This Row],[Paciente]],Tabela1[PROCEDIMENTO],Tabela1[[#This Row],[PROCEDIMENTO]])</f>
        <v>1</v>
      </c>
    </row>
    <row r="196" spans="1:13" x14ac:dyDescent="0.25">
      <c r="A196" t="s">
        <v>293</v>
      </c>
      <c r="B196" s="3">
        <v>8186311</v>
      </c>
      <c r="C196" s="3">
        <v>8186311171</v>
      </c>
      <c r="D196" s="3" t="s">
        <v>572</v>
      </c>
      <c r="E196" s="2">
        <v>45574</v>
      </c>
      <c r="F196" s="2">
        <v>45574</v>
      </c>
      <c r="G196" s="7" t="s">
        <v>27</v>
      </c>
      <c r="H196">
        <v>5</v>
      </c>
      <c r="I196">
        <v>5</v>
      </c>
      <c r="J196" t="str">
        <f>INDEX(Tabela7[carteira],MATCH(Tabela1[[#This Row],[Paciente]],Tabela7[paciente],0))</f>
        <v>667343680</v>
      </c>
      <c r="K196">
        <f>INDEX(Tabela7[id],MATCH(Tabela1[[#This Row],[Coluna1]],Tabela7[carteira],0))</f>
        <v>3673</v>
      </c>
      <c r="L196">
        <f>COUNTIF(Tabela6[Cod. Paciente],Tabela1[[#This Row],[Coluna2]])</f>
        <v>2</v>
      </c>
      <c r="M196">
        <f>COUNTIFS(Tabela1[Paciente],Tabela1[[#This Row],[Paciente]],Tabela1[PROCEDIMENTO],Tabela1[[#This Row],[PROCEDIMENTO]])</f>
        <v>1</v>
      </c>
    </row>
    <row r="197" spans="1:13" x14ac:dyDescent="0.25">
      <c r="A197" t="s">
        <v>1381</v>
      </c>
      <c r="B197" s="3">
        <v>8209140</v>
      </c>
      <c r="C197" s="3">
        <v>8209140327</v>
      </c>
      <c r="D197" s="3" t="s">
        <v>572</v>
      </c>
      <c r="E197" s="2">
        <v>45575</v>
      </c>
      <c r="F197" s="2">
        <v>45575</v>
      </c>
      <c r="G197" s="7" t="s">
        <v>805</v>
      </c>
      <c r="H197">
        <v>1</v>
      </c>
      <c r="I197">
        <v>1</v>
      </c>
      <c r="J197" t="e">
        <f>INDEX(Tabela7[carteira],MATCH(Tabela1[[#This Row],[Paciente]],Tabela7[paciente],0))</f>
        <v>#N/A</v>
      </c>
      <c r="K197" t="e">
        <f>INDEX(Tabela7[id],MATCH(Tabela1[[#This Row],[Coluna1]],Tabela7[carteira],0))</f>
        <v>#N/A</v>
      </c>
      <c r="L197">
        <f>COUNTIF(Tabela6[Cod. Paciente],Tabela1[[#This Row],[Coluna2]])</f>
        <v>0</v>
      </c>
      <c r="M197">
        <f>COUNTIFS(Tabela1[Paciente],Tabela1[[#This Row],[Paciente]],Tabela1[PROCEDIMENTO],Tabela1[[#This Row],[PROCEDIMENTO]])</f>
        <v>1</v>
      </c>
    </row>
    <row r="198" spans="1:13" x14ac:dyDescent="0.25">
      <c r="A198" t="s">
        <v>1371</v>
      </c>
      <c r="B198" s="3">
        <v>8255594</v>
      </c>
      <c r="C198" s="3">
        <v>8255594333</v>
      </c>
      <c r="D198" s="3" t="s">
        <v>572</v>
      </c>
      <c r="E198" s="2">
        <v>45576</v>
      </c>
      <c r="F198" s="2">
        <v>45576</v>
      </c>
      <c r="G198" s="7" t="s">
        <v>586</v>
      </c>
      <c r="H198">
        <v>10</v>
      </c>
      <c r="I198">
        <v>10</v>
      </c>
      <c r="J198" t="e">
        <f>INDEX(Tabela7[carteira],MATCH(Tabela1[[#This Row],[Paciente]],Tabela7[paciente],0))</f>
        <v>#N/A</v>
      </c>
      <c r="K198" t="e">
        <f>INDEX(Tabela7[id],MATCH(Tabela1[[#This Row],[Coluna1]],Tabela7[carteira],0))</f>
        <v>#N/A</v>
      </c>
      <c r="L198">
        <f>COUNTIF(Tabela6[Cod. Paciente],Tabela1[[#This Row],[Coluna2]])</f>
        <v>0</v>
      </c>
      <c r="M198">
        <f>COUNTIFS(Tabela1[Paciente],Tabela1[[#This Row],[Paciente]],Tabela1[PROCEDIMENTO],Tabela1[[#This Row],[PROCEDIMENTO]])</f>
        <v>1</v>
      </c>
    </row>
    <row r="199" spans="1:13" hidden="1" x14ac:dyDescent="0.25">
      <c r="A199" t="s">
        <v>1369</v>
      </c>
      <c r="B199" s="3">
        <v>8256911</v>
      </c>
      <c r="C199" s="3"/>
      <c r="D199" s="3" t="s">
        <v>1382</v>
      </c>
      <c r="E199" s="2">
        <v>45576</v>
      </c>
      <c r="F199" s="2">
        <v>45576</v>
      </c>
      <c r="G199" s="7" t="s">
        <v>27</v>
      </c>
      <c r="H199">
        <v>5</v>
      </c>
      <c r="I199">
        <v>0</v>
      </c>
      <c r="J199" t="e">
        <f>INDEX(Tabela7[carteira],MATCH(Tabela1[[#This Row],[Paciente]],Tabela7[paciente],0))</f>
        <v>#N/A</v>
      </c>
      <c r="K199" t="e">
        <f>INDEX(Tabela7[id],MATCH(Tabela1[[#This Row],[Coluna1]],Tabela7[carteira],0))</f>
        <v>#N/A</v>
      </c>
      <c r="L199">
        <f>COUNTIF(Tabela6[Cod. Paciente],Tabela1[[#This Row],[Coluna2]])</f>
        <v>0</v>
      </c>
      <c r="M199">
        <f>COUNTIFS(Tabela1[Paciente],Tabela1[[#This Row],[Paciente]],Tabela1[PROCEDIMENTO],Tabela1[[#This Row],[PROCEDIMENTO]])</f>
        <v>1</v>
      </c>
    </row>
    <row r="200" spans="1:13" x14ac:dyDescent="0.25">
      <c r="E200"/>
      <c r="F200"/>
      <c r="G200"/>
    </row>
    <row r="201" spans="1:13" x14ac:dyDescent="0.25">
      <c r="E201"/>
      <c r="F201"/>
      <c r="G201"/>
    </row>
    <row r="202" spans="1:13" x14ac:dyDescent="0.25">
      <c r="E202"/>
      <c r="F202"/>
      <c r="G202"/>
    </row>
    <row r="203" spans="1:13" x14ac:dyDescent="0.25">
      <c r="E203"/>
      <c r="F203"/>
      <c r="G203"/>
    </row>
    <row r="204" spans="1:13" x14ac:dyDescent="0.25">
      <c r="E204"/>
      <c r="F204"/>
      <c r="G204"/>
    </row>
    <row r="205" spans="1:13" x14ac:dyDescent="0.25">
      <c r="E205"/>
      <c r="F205"/>
      <c r="G205"/>
    </row>
    <row r="206" spans="1:13" x14ac:dyDescent="0.25">
      <c r="E206"/>
      <c r="F206"/>
      <c r="G206"/>
    </row>
    <row r="207" spans="1:13" x14ac:dyDescent="0.25">
      <c r="E207"/>
      <c r="F207"/>
      <c r="G207"/>
    </row>
    <row r="208" spans="1:13" x14ac:dyDescent="0.25">
      <c r="E208"/>
      <c r="F208"/>
      <c r="G208"/>
    </row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FA2F-87D9-4BBD-8CEB-F6ACCC084B85}">
  <sheetPr codeName="Planilha5"/>
  <dimension ref="A1:Q248"/>
  <sheetViews>
    <sheetView topLeftCell="A228" workbookViewId="0">
      <selection activeCell="A2" sqref="A2:P248"/>
    </sheetView>
  </sheetViews>
  <sheetFormatPr defaultRowHeight="15" x14ac:dyDescent="0.25"/>
  <cols>
    <col min="1" max="1" width="17.140625" customWidth="1"/>
    <col min="2" max="2" width="10.7109375" customWidth="1"/>
    <col min="3" max="3" width="13" customWidth="1"/>
    <col min="4" max="4" width="15.28515625" customWidth="1"/>
    <col min="5" max="5" width="10.85546875" customWidth="1"/>
    <col min="6" max="6" width="13.140625" customWidth="1"/>
    <col min="7" max="7" width="10.7109375" bestFit="1" customWidth="1"/>
    <col min="8" max="8" width="13" customWidth="1"/>
    <col min="10" max="10" width="15.7109375" customWidth="1"/>
    <col min="11" max="11" width="13.5703125" customWidth="1"/>
    <col min="12" max="12" width="12.85546875" customWidth="1"/>
    <col min="13" max="13" width="10.7109375" customWidth="1"/>
    <col min="15" max="15" width="14.7109375" customWidth="1"/>
    <col min="16" max="16" width="14" customWidth="1"/>
    <col min="17" max="17" width="14.42578125" customWidth="1"/>
  </cols>
  <sheetData>
    <row r="1" spans="1:17" x14ac:dyDescent="0.25">
      <c r="A1" t="s">
        <v>664</v>
      </c>
      <c r="B1" t="s">
        <v>665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1249</v>
      </c>
      <c r="J1" t="s">
        <v>1250</v>
      </c>
      <c r="K1" t="s">
        <v>1251</v>
      </c>
      <c r="L1" t="s">
        <v>1252</v>
      </c>
      <c r="M1" t="s">
        <v>1253</v>
      </c>
      <c r="N1" t="s">
        <v>569</v>
      </c>
      <c r="O1" t="s">
        <v>1254</v>
      </c>
      <c r="P1" t="s">
        <v>1255</v>
      </c>
      <c r="Q1" t="s">
        <v>1256</v>
      </c>
    </row>
    <row r="2" spans="1:17" x14ac:dyDescent="0.25">
      <c r="A2">
        <v>601265</v>
      </c>
      <c r="B2" t="s">
        <v>667</v>
      </c>
      <c r="C2" t="s">
        <v>191</v>
      </c>
      <c r="D2">
        <v>3590</v>
      </c>
      <c r="E2" t="s">
        <v>192</v>
      </c>
      <c r="F2" t="s">
        <v>16</v>
      </c>
      <c r="G2" s="2">
        <v>45544</v>
      </c>
      <c r="H2" s="8">
        <v>0.29166666666666669</v>
      </c>
      <c r="I2" t="s">
        <v>1263</v>
      </c>
      <c r="J2">
        <v>772</v>
      </c>
      <c r="K2" t="s">
        <v>1264</v>
      </c>
      <c r="L2" t="s">
        <v>1259</v>
      </c>
      <c r="M2">
        <v>3</v>
      </c>
      <c r="N2" t="s">
        <v>1260</v>
      </c>
      <c r="O2" t="s">
        <v>1261</v>
      </c>
      <c r="P2" t="s">
        <v>1262</v>
      </c>
    </row>
    <row r="3" spans="1:17" x14ac:dyDescent="0.25">
      <c r="A3">
        <v>601276</v>
      </c>
      <c r="B3" t="s">
        <v>666</v>
      </c>
      <c r="C3" t="s">
        <v>82</v>
      </c>
      <c r="D3">
        <v>3518</v>
      </c>
      <c r="E3" t="s">
        <v>83</v>
      </c>
      <c r="F3" t="s">
        <v>16</v>
      </c>
      <c r="G3" s="2">
        <v>45544</v>
      </c>
      <c r="H3" s="8">
        <v>0.29166666666666669</v>
      </c>
      <c r="I3" t="s">
        <v>1265</v>
      </c>
      <c r="J3">
        <v>1383</v>
      </c>
      <c r="K3" t="s">
        <v>1266</v>
      </c>
      <c r="L3" t="s">
        <v>1259</v>
      </c>
      <c r="M3">
        <v>3</v>
      </c>
      <c r="N3" t="s">
        <v>1260</v>
      </c>
      <c r="O3" t="s">
        <v>1261</v>
      </c>
      <c r="P3" t="s">
        <v>1262</v>
      </c>
    </row>
    <row r="4" spans="1:17" x14ac:dyDescent="0.25">
      <c r="A4">
        <v>601321</v>
      </c>
      <c r="B4" t="s">
        <v>667</v>
      </c>
      <c r="C4" t="s">
        <v>235</v>
      </c>
      <c r="D4">
        <v>3923</v>
      </c>
      <c r="E4" t="s">
        <v>236</v>
      </c>
      <c r="F4" t="s">
        <v>16</v>
      </c>
      <c r="G4" s="2">
        <v>45544</v>
      </c>
      <c r="H4" s="8">
        <v>0.33333333333333331</v>
      </c>
      <c r="I4" t="s">
        <v>1271</v>
      </c>
      <c r="J4">
        <v>2763</v>
      </c>
      <c r="K4" t="s">
        <v>1272</v>
      </c>
      <c r="L4" t="s">
        <v>1259</v>
      </c>
      <c r="M4">
        <v>3</v>
      </c>
      <c r="N4" t="s">
        <v>1260</v>
      </c>
      <c r="O4" t="s">
        <v>1261</v>
      </c>
      <c r="P4" t="s">
        <v>1262</v>
      </c>
    </row>
    <row r="5" spans="1:17" x14ac:dyDescent="0.25">
      <c r="A5">
        <v>601315</v>
      </c>
      <c r="B5" t="s">
        <v>666</v>
      </c>
      <c r="C5" t="s">
        <v>50</v>
      </c>
      <c r="D5">
        <v>3337</v>
      </c>
      <c r="E5" t="s">
        <v>51</v>
      </c>
      <c r="F5" t="s">
        <v>16</v>
      </c>
      <c r="G5" s="2">
        <v>45544</v>
      </c>
      <c r="H5" s="8">
        <v>0.33333333333333331</v>
      </c>
      <c r="I5" t="s">
        <v>1265</v>
      </c>
      <c r="J5">
        <v>1383</v>
      </c>
      <c r="K5" t="s">
        <v>1266</v>
      </c>
      <c r="L5" t="s">
        <v>1259</v>
      </c>
      <c r="M5">
        <v>3</v>
      </c>
      <c r="N5" t="s">
        <v>1260</v>
      </c>
      <c r="O5" t="s">
        <v>1261</v>
      </c>
      <c r="P5" t="s">
        <v>1262</v>
      </c>
    </row>
    <row r="6" spans="1:17" x14ac:dyDescent="0.25">
      <c r="A6">
        <v>603968</v>
      </c>
      <c r="B6" t="s">
        <v>667</v>
      </c>
      <c r="C6" t="s">
        <v>145</v>
      </c>
      <c r="D6">
        <v>3598</v>
      </c>
      <c r="E6" t="s">
        <v>146</v>
      </c>
      <c r="F6" t="s">
        <v>16</v>
      </c>
      <c r="G6" s="2">
        <v>45544</v>
      </c>
      <c r="H6" s="8">
        <v>0.33333333333333331</v>
      </c>
      <c r="I6" t="s">
        <v>1321</v>
      </c>
      <c r="J6">
        <v>2458</v>
      </c>
      <c r="K6" t="s">
        <v>1322</v>
      </c>
      <c r="L6" t="s">
        <v>1259</v>
      </c>
      <c r="M6">
        <v>3</v>
      </c>
      <c r="N6" t="s">
        <v>1260</v>
      </c>
      <c r="O6" t="s">
        <v>1261</v>
      </c>
      <c r="P6" t="s">
        <v>1262</v>
      </c>
    </row>
    <row r="7" spans="1:17" x14ac:dyDescent="0.25">
      <c r="A7">
        <v>601290</v>
      </c>
      <c r="B7" t="s">
        <v>667</v>
      </c>
      <c r="C7" t="s">
        <v>23</v>
      </c>
      <c r="D7">
        <v>3487</v>
      </c>
      <c r="E7" t="s">
        <v>24</v>
      </c>
      <c r="F7" t="s">
        <v>16</v>
      </c>
      <c r="G7" s="2">
        <v>45544</v>
      </c>
      <c r="H7" s="8">
        <v>0.33333333333333331</v>
      </c>
      <c r="I7" t="s">
        <v>1263</v>
      </c>
      <c r="J7">
        <v>772</v>
      </c>
      <c r="K7" t="s">
        <v>1264</v>
      </c>
      <c r="L7" t="s">
        <v>1259</v>
      </c>
      <c r="M7">
        <v>3</v>
      </c>
      <c r="N7" t="s">
        <v>1260</v>
      </c>
      <c r="O7" t="s">
        <v>1261</v>
      </c>
      <c r="P7" t="s">
        <v>1262</v>
      </c>
    </row>
    <row r="8" spans="1:17" x14ac:dyDescent="0.25">
      <c r="A8">
        <v>601292</v>
      </c>
      <c r="B8" t="s">
        <v>666</v>
      </c>
      <c r="C8" t="s">
        <v>82</v>
      </c>
      <c r="D8">
        <v>3518</v>
      </c>
      <c r="E8" t="s">
        <v>83</v>
      </c>
      <c r="F8" t="s">
        <v>16</v>
      </c>
      <c r="G8" s="2">
        <v>45544</v>
      </c>
      <c r="H8" s="8">
        <v>0.33333333333333331</v>
      </c>
      <c r="I8" t="s">
        <v>1267</v>
      </c>
      <c r="J8">
        <v>1644</v>
      </c>
      <c r="K8" t="s">
        <v>1268</v>
      </c>
      <c r="L8" t="s">
        <v>1259</v>
      </c>
      <c r="M8">
        <v>3</v>
      </c>
      <c r="N8" t="s">
        <v>1260</v>
      </c>
      <c r="O8" t="s">
        <v>1261</v>
      </c>
      <c r="P8" t="s">
        <v>1262</v>
      </c>
    </row>
    <row r="9" spans="1:17" x14ac:dyDescent="0.25">
      <c r="A9">
        <v>601306</v>
      </c>
      <c r="B9" t="s">
        <v>667</v>
      </c>
      <c r="C9" t="s">
        <v>605</v>
      </c>
      <c r="D9">
        <v>3635</v>
      </c>
      <c r="E9" t="s">
        <v>606</v>
      </c>
      <c r="F9" t="s">
        <v>16</v>
      </c>
      <c r="G9" s="2">
        <v>45544</v>
      </c>
      <c r="H9" s="8">
        <v>0.33333333333333331</v>
      </c>
      <c r="I9" t="s">
        <v>1269</v>
      </c>
      <c r="J9">
        <v>2057</v>
      </c>
      <c r="K9" t="s">
        <v>1270</v>
      </c>
      <c r="L9" t="s">
        <v>1259</v>
      </c>
      <c r="M9">
        <v>3</v>
      </c>
      <c r="N9" t="s">
        <v>1260</v>
      </c>
      <c r="O9" t="s">
        <v>1261</v>
      </c>
      <c r="P9" t="s">
        <v>1262</v>
      </c>
    </row>
    <row r="10" spans="1:17" x14ac:dyDescent="0.25">
      <c r="A10">
        <v>601365</v>
      </c>
      <c r="B10" t="s">
        <v>666</v>
      </c>
      <c r="C10" t="s">
        <v>602</v>
      </c>
      <c r="D10">
        <v>4033</v>
      </c>
      <c r="E10" t="s">
        <v>603</v>
      </c>
      <c r="F10" t="s">
        <v>16</v>
      </c>
      <c r="G10" s="2">
        <v>45544</v>
      </c>
      <c r="H10" s="8">
        <v>0.375</v>
      </c>
      <c r="I10" t="s">
        <v>1265</v>
      </c>
      <c r="J10">
        <v>1967</v>
      </c>
      <c r="K10" t="s">
        <v>1277</v>
      </c>
      <c r="L10" t="s">
        <v>1259</v>
      </c>
      <c r="M10">
        <v>3</v>
      </c>
      <c r="N10" t="s">
        <v>1260</v>
      </c>
      <c r="O10" t="s">
        <v>1261</v>
      </c>
      <c r="P10" t="s">
        <v>1262</v>
      </c>
    </row>
    <row r="11" spans="1:17" x14ac:dyDescent="0.25">
      <c r="A11">
        <v>601346</v>
      </c>
      <c r="B11" t="s">
        <v>667</v>
      </c>
      <c r="C11" t="s">
        <v>191</v>
      </c>
      <c r="D11">
        <v>3590</v>
      </c>
      <c r="E11" t="s">
        <v>192</v>
      </c>
      <c r="F11" t="s">
        <v>16</v>
      </c>
      <c r="G11" s="2">
        <v>45544</v>
      </c>
      <c r="H11" s="8">
        <v>0.375</v>
      </c>
      <c r="I11" t="s">
        <v>1269</v>
      </c>
      <c r="J11">
        <v>2057</v>
      </c>
      <c r="K11" t="s">
        <v>1270</v>
      </c>
      <c r="L11" t="s">
        <v>1259</v>
      </c>
      <c r="M11">
        <v>3</v>
      </c>
      <c r="N11" t="s">
        <v>1260</v>
      </c>
      <c r="O11" t="s">
        <v>1261</v>
      </c>
      <c r="P11" t="s">
        <v>1262</v>
      </c>
    </row>
    <row r="12" spans="1:17" x14ac:dyDescent="0.25">
      <c r="A12">
        <v>601353</v>
      </c>
      <c r="B12" t="s">
        <v>667</v>
      </c>
      <c r="C12" t="s">
        <v>605</v>
      </c>
      <c r="D12">
        <v>3635</v>
      </c>
      <c r="E12" t="s">
        <v>606</v>
      </c>
      <c r="F12" t="s">
        <v>16</v>
      </c>
      <c r="G12" s="2">
        <v>45544</v>
      </c>
      <c r="H12" s="8">
        <v>0.375</v>
      </c>
      <c r="I12" t="s">
        <v>1278</v>
      </c>
      <c r="J12">
        <v>1839</v>
      </c>
      <c r="K12" t="s">
        <v>1258</v>
      </c>
      <c r="L12" t="s">
        <v>1259</v>
      </c>
      <c r="M12">
        <v>3</v>
      </c>
      <c r="N12" t="s">
        <v>1260</v>
      </c>
      <c r="O12" t="s">
        <v>1261</v>
      </c>
      <c r="P12" t="s">
        <v>1262</v>
      </c>
    </row>
    <row r="13" spans="1:17" x14ac:dyDescent="0.25">
      <c r="A13">
        <v>603966</v>
      </c>
      <c r="B13" t="s">
        <v>666</v>
      </c>
      <c r="C13" t="s">
        <v>50</v>
      </c>
      <c r="D13">
        <v>3337</v>
      </c>
      <c r="E13" t="s">
        <v>51</v>
      </c>
      <c r="F13" t="s">
        <v>16</v>
      </c>
      <c r="G13" s="2">
        <v>45544</v>
      </c>
      <c r="H13" s="8">
        <v>0.375</v>
      </c>
      <c r="I13" t="s">
        <v>1275</v>
      </c>
      <c r="J13">
        <v>2862</v>
      </c>
      <c r="K13" t="s">
        <v>1333</v>
      </c>
      <c r="L13" t="s">
        <v>1259</v>
      </c>
      <c r="M13">
        <v>3</v>
      </c>
      <c r="N13" t="s">
        <v>1260</v>
      </c>
      <c r="O13" t="s">
        <v>1261</v>
      </c>
      <c r="P13" t="s">
        <v>1262</v>
      </c>
    </row>
    <row r="14" spans="1:17" x14ac:dyDescent="0.25">
      <c r="A14">
        <v>601369</v>
      </c>
      <c r="B14" t="s">
        <v>666</v>
      </c>
      <c r="C14" t="s">
        <v>82</v>
      </c>
      <c r="D14">
        <v>3518</v>
      </c>
      <c r="E14" t="s">
        <v>83</v>
      </c>
      <c r="F14" t="s">
        <v>16</v>
      </c>
      <c r="G14" s="2">
        <v>45544</v>
      </c>
      <c r="H14" s="8">
        <v>0.375</v>
      </c>
      <c r="I14" t="s">
        <v>1335</v>
      </c>
      <c r="J14">
        <v>2751</v>
      </c>
      <c r="K14" t="s">
        <v>1280</v>
      </c>
      <c r="L14" t="s">
        <v>1259</v>
      </c>
      <c r="M14">
        <v>3</v>
      </c>
      <c r="N14" t="s">
        <v>1260</v>
      </c>
      <c r="O14" t="s">
        <v>1261</v>
      </c>
      <c r="P14" t="s">
        <v>1262</v>
      </c>
    </row>
    <row r="15" spans="1:17" x14ac:dyDescent="0.25">
      <c r="A15">
        <v>601371</v>
      </c>
      <c r="B15" t="s">
        <v>667</v>
      </c>
      <c r="C15" t="s">
        <v>200</v>
      </c>
      <c r="D15">
        <v>3342</v>
      </c>
      <c r="E15" t="s">
        <v>201</v>
      </c>
      <c r="F15" t="s">
        <v>16</v>
      </c>
      <c r="G15" s="2">
        <v>45544</v>
      </c>
      <c r="H15" s="8">
        <v>0.375</v>
      </c>
      <c r="I15" t="s">
        <v>1281</v>
      </c>
      <c r="J15">
        <v>2812</v>
      </c>
      <c r="K15" t="s">
        <v>1282</v>
      </c>
      <c r="L15" t="s">
        <v>1259</v>
      </c>
      <c r="M15">
        <v>3</v>
      </c>
      <c r="N15" t="s">
        <v>1260</v>
      </c>
      <c r="O15" t="s">
        <v>1261</v>
      </c>
      <c r="P15" t="s">
        <v>1262</v>
      </c>
    </row>
    <row r="16" spans="1:17" x14ac:dyDescent="0.25">
      <c r="A16">
        <v>601340</v>
      </c>
      <c r="B16" t="s">
        <v>667</v>
      </c>
      <c r="C16" t="s">
        <v>310</v>
      </c>
      <c r="D16">
        <v>3376</v>
      </c>
      <c r="E16" t="s">
        <v>311</v>
      </c>
      <c r="F16" t="s">
        <v>16</v>
      </c>
      <c r="G16" s="2">
        <v>45544</v>
      </c>
      <c r="H16" s="8">
        <v>0.375</v>
      </c>
      <c r="I16" t="s">
        <v>1263</v>
      </c>
      <c r="J16">
        <v>772</v>
      </c>
      <c r="K16" t="s">
        <v>1264</v>
      </c>
      <c r="L16" t="s">
        <v>1259</v>
      </c>
      <c r="M16">
        <v>3</v>
      </c>
      <c r="N16" t="s">
        <v>1260</v>
      </c>
      <c r="O16" t="s">
        <v>1261</v>
      </c>
      <c r="P16" t="s">
        <v>1262</v>
      </c>
    </row>
    <row r="17" spans="1:16" x14ac:dyDescent="0.25">
      <c r="A17">
        <v>603962</v>
      </c>
      <c r="B17" t="s">
        <v>667</v>
      </c>
      <c r="C17" t="s">
        <v>200</v>
      </c>
      <c r="D17">
        <v>3342</v>
      </c>
      <c r="E17" t="s">
        <v>201</v>
      </c>
      <c r="F17" t="s">
        <v>16</v>
      </c>
      <c r="G17" s="2">
        <v>45544</v>
      </c>
      <c r="H17" s="8">
        <v>0.41666666666666669</v>
      </c>
      <c r="I17" t="s">
        <v>1285</v>
      </c>
      <c r="J17">
        <v>1973</v>
      </c>
      <c r="K17" t="s">
        <v>1286</v>
      </c>
      <c r="L17" t="s">
        <v>1259</v>
      </c>
      <c r="M17">
        <v>3</v>
      </c>
      <c r="N17" t="s">
        <v>1260</v>
      </c>
      <c r="O17" t="s">
        <v>1261</v>
      </c>
      <c r="P17" t="s">
        <v>1262</v>
      </c>
    </row>
    <row r="18" spans="1:16" x14ac:dyDescent="0.25">
      <c r="A18">
        <v>603975</v>
      </c>
      <c r="B18" t="s">
        <v>666</v>
      </c>
      <c r="C18" t="s">
        <v>50</v>
      </c>
      <c r="D18">
        <v>3337</v>
      </c>
      <c r="E18" t="s">
        <v>51</v>
      </c>
      <c r="F18" t="s">
        <v>16</v>
      </c>
      <c r="G18" s="2">
        <v>45544</v>
      </c>
      <c r="H18" s="8">
        <v>0.41666666666666669</v>
      </c>
      <c r="I18" t="s">
        <v>1335</v>
      </c>
      <c r="J18">
        <v>1361</v>
      </c>
      <c r="K18" t="s">
        <v>1314</v>
      </c>
      <c r="L18" t="s">
        <v>1259</v>
      </c>
      <c r="M18">
        <v>3</v>
      </c>
      <c r="N18" t="s">
        <v>1260</v>
      </c>
      <c r="O18" t="s">
        <v>1261</v>
      </c>
      <c r="P18" t="s">
        <v>1262</v>
      </c>
    </row>
    <row r="19" spans="1:16" x14ac:dyDescent="0.25">
      <c r="A19">
        <v>603967</v>
      </c>
      <c r="B19" t="s">
        <v>666</v>
      </c>
      <c r="C19" t="s">
        <v>82</v>
      </c>
      <c r="D19">
        <v>3518</v>
      </c>
      <c r="E19" t="s">
        <v>83</v>
      </c>
      <c r="F19" t="s">
        <v>16</v>
      </c>
      <c r="G19" s="2">
        <v>45544</v>
      </c>
      <c r="H19" s="8">
        <v>0.41666666666666669</v>
      </c>
      <c r="I19" t="s">
        <v>1275</v>
      </c>
      <c r="J19">
        <v>2862</v>
      </c>
      <c r="K19" t="s">
        <v>1333</v>
      </c>
      <c r="L19" t="s">
        <v>1259</v>
      </c>
      <c r="M19">
        <v>3</v>
      </c>
      <c r="N19" t="s">
        <v>1260</v>
      </c>
      <c r="O19" t="s">
        <v>1261</v>
      </c>
      <c r="P19" t="s">
        <v>1262</v>
      </c>
    </row>
    <row r="20" spans="1:16" x14ac:dyDescent="0.25">
      <c r="A20">
        <v>601393</v>
      </c>
      <c r="B20" t="s">
        <v>666</v>
      </c>
      <c r="C20" t="s">
        <v>29</v>
      </c>
      <c r="D20">
        <v>3570</v>
      </c>
      <c r="E20" t="s">
        <v>30</v>
      </c>
      <c r="F20" t="s">
        <v>16</v>
      </c>
      <c r="G20" s="2">
        <v>45544</v>
      </c>
      <c r="H20" s="8">
        <v>0.41666666666666669</v>
      </c>
      <c r="I20" t="s">
        <v>1289</v>
      </c>
      <c r="J20">
        <v>25</v>
      </c>
      <c r="K20" t="s">
        <v>1290</v>
      </c>
      <c r="L20" t="s">
        <v>1259</v>
      </c>
      <c r="M20">
        <v>3</v>
      </c>
      <c r="N20" t="s">
        <v>1260</v>
      </c>
      <c r="O20" t="s">
        <v>1261</v>
      </c>
      <c r="P20" t="s">
        <v>1262</v>
      </c>
    </row>
    <row r="21" spans="1:16" x14ac:dyDescent="0.25">
      <c r="A21">
        <v>601385</v>
      </c>
      <c r="B21" t="s">
        <v>667</v>
      </c>
      <c r="C21" t="s">
        <v>310</v>
      </c>
      <c r="D21">
        <v>3376</v>
      </c>
      <c r="E21" t="s">
        <v>311</v>
      </c>
      <c r="F21" t="s">
        <v>16</v>
      </c>
      <c r="G21" s="2">
        <v>45544</v>
      </c>
      <c r="H21" s="8">
        <v>0.41666666666666669</v>
      </c>
      <c r="I21" t="s">
        <v>1269</v>
      </c>
      <c r="J21">
        <v>2057</v>
      </c>
      <c r="K21" t="s">
        <v>1270</v>
      </c>
      <c r="L21" t="s">
        <v>1259</v>
      </c>
      <c r="M21">
        <v>3</v>
      </c>
      <c r="N21" t="s">
        <v>1260</v>
      </c>
      <c r="O21" t="s">
        <v>1261</v>
      </c>
      <c r="P21" t="s">
        <v>1262</v>
      </c>
    </row>
    <row r="22" spans="1:16" x14ac:dyDescent="0.25">
      <c r="A22">
        <v>603969</v>
      </c>
      <c r="B22" t="s">
        <v>667</v>
      </c>
      <c r="C22" t="s">
        <v>75</v>
      </c>
      <c r="D22">
        <v>3664</v>
      </c>
      <c r="E22" t="s">
        <v>76</v>
      </c>
      <c r="F22" t="s">
        <v>16</v>
      </c>
      <c r="G22" s="2">
        <v>45544</v>
      </c>
      <c r="H22" s="8">
        <v>0.41666666666666669</v>
      </c>
      <c r="I22" t="s">
        <v>1287</v>
      </c>
      <c r="J22">
        <v>1974</v>
      </c>
      <c r="K22" t="s">
        <v>1344</v>
      </c>
      <c r="L22" t="s">
        <v>1259</v>
      </c>
      <c r="M22">
        <v>3</v>
      </c>
      <c r="N22" t="s">
        <v>1260</v>
      </c>
      <c r="O22" t="s">
        <v>1261</v>
      </c>
      <c r="P22" t="s">
        <v>1262</v>
      </c>
    </row>
    <row r="23" spans="1:16" x14ac:dyDescent="0.25">
      <c r="A23">
        <v>603971</v>
      </c>
      <c r="B23" t="s">
        <v>666</v>
      </c>
      <c r="C23" t="s">
        <v>602</v>
      </c>
      <c r="D23">
        <v>4033</v>
      </c>
      <c r="E23" t="s">
        <v>603</v>
      </c>
      <c r="F23" t="s">
        <v>16</v>
      </c>
      <c r="G23" s="2">
        <v>45544</v>
      </c>
      <c r="H23" s="8">
        <v>0.41666666666666669</v>
      </c>
      <c r="I23" t="s">
        <v>1342</v>
      </c>
      <c r="J23">
        <v>2733</v>
      </c>
      <c r="K23" t="s">
        <v>1347</v>
      </c>
      <c r="L23" t="s">
        <v>1259</v>
      </c>
      <c r="M23">
        <v>3</v>
      </c>
      <c r="N23" t="s">
        <v>1260</v>
      </c>
      <c r="O23" t="s">
        <v>1261</v>
      </c>
      <c r="P23" t="s">
        <v>1262</v>
      </c>
    </row>
    <row r="24" spans="1:16" x14ac:dyDescent="0.25">
      <c r="A24">
        <v>601411</v>
      </c>
      <c r="B24" t="s">
        <v>667</v>
      </c>
      <c r="C24" t="s">
        <v>634</v>
      </c>
      <c r="D24">
        <v>4099</v>
      </c>
      <c r="E24" t="s">
        <v>635</v>
      </c>
      <c r="F24" t="s">
        <v>101</v>
      </c>
      <c r="G24" s="2">
        <v>45544</v>
      </c>
      <c r="H24" s="8">
        <v>0.41666666666666669</v>
      </c>
      <c r="I24" t="s">
        <v>1281</v>
      </c>
      <c r="J24">
        <v>2763</v>
      </c>
      <c r="K24" t="s">
        <v>1272</v>
      </c>
      <c r="L24" t="s">
        <v>1259</v>
      </c>
      <c r="M24">
        <v>3</v>
      </c>
      <c r="N24" t="s">
        <v>1260</v>
      </c>
      <c r="O24" t="s">
        <v>1261</v>
      </c>
      <c r="P24" t="s">
        <v>1262</v>
      </c>
    </row>
    <row r="25" spans="1:16" x14ac:dyDescent="0.25">
      <c r="A25">
        <v>601454</v>
      </c>
      <c r="B25" t="s">
        <v>666</v>
      </c>
      <c r="C25" t="s">
        <v>29</v>
      </c>
      <c r="D25">
        <v>3570</v>
      </c>
      <c r="E25" t="s">
        <v>30</v>
      </c>
      <c r="F25" t="s">
        <v>16</v>
      </c>
      <c r="G25" s="2">
        <v>45544</v>
      </c>
      <c r="H25" s="8">
        <v>0.45833333333333331</v>
      </c>
      <c r="I25" t="s">
        <v>1293</v>
      </c>
      <c r="J25">
        <v>1967</v>
      </c>
      <c r="K25" t="s">
        <v>1277</v>
      </c>
      <c r="L25" t="s">
        <v>1259</v>
      </c>
      <c r="M25">
        <v>3</v>
      </c>
      <c r="N25" t="s">
        <v>1260</v>
      </c>
      <c r="O25" t="s">
        <v>1261</v>
      </c>
      <c r="P25" t="s">
        <v>1262</v>
      </c>
    </row>
    <row r="26" spans="1:16" x14ac:dyDescent="0.25">
      <c r="A26">
        <v>601439</v>
      </c>
      <c r="B26" t="s">
        <v>667</v>
      </c>
      <c r="C26" t="s">
        <v>75</v>
      </c>
      <c r="D26">
        <v>3664</v>
      </c>
      <c r="E26" t="s">
        <v>76</v>
      </c>
      <c r="F26" t="s">
        <v>16</v>
      </c>
      <c r="G26" s="2">
        <v>45544</v>
      </c>
      <c r="H26" s="8">
        <v>0.45833333333333331</v>
      </c>
      <c r="I26" t="s">
        <v>1285</v>
      </c>
      <c r="J26">
        <v>1973</v>
      </c>
      <c r="K26" t="s">
        <v>1286</v>
      </c>
      <c r="L26" t="s">
        <v>1259</v>
      </c>
      <c r="M26">
        <v>3</v>
      </c>
      <c r="N26" t="s">
        <v>1260</v>
      </c>
      <c r="O26" t="s">
        <v>1261</v>
      </c>
      <c r="P26" t="s">
        <v>1262</v>
      </c>
    </row>
    <row r="27" spans="1:16" x14ac:dyDescent="0.25">
      <c r="A27">
        <v>601435</v>
      </c>
      <c r="B27" t="s">
        <v>667</v>
      </c>
      <c r="C27" t="s">
        <v>310</v>
      </c>
      <c r="D27">
        <v>3376</v>
      </c>
      <c r="E27" t="s">
        <v>311</v>
      </c>
      <c r="F27" t="s">
        <v>16</v>
      </c>
      <c r="G27" s="2">
        <v>45544</v>
      </c>
      <c r="H27" s="8">
        <v>0.45833333333333331</v>
      </c>
      <c r="I27" t="s">
        <v>1263</v>
      </c>
      <c r="J27">
        <v>772</v>
      </c>
      <c r="K27" t="s">
        <v>1264</v>
      </c>
      <c r="L27" t="s">
        <v>1259</v>
      </c>
      <c r="M27">
        <v>3</v>
      </c>
      <c r="N27" t="s">
        <v>1260</v>
      </c>
      <c r="O27" t="s">
        <v>1261</v>
      </c>
      <c r="P27" t="s">
        <v>1262</v>
      </c>
    </row>
    <row r="28" spans="1:16" x14ac:dyDescent="0.25">
      <c r="A28">
        <v>601452</v>
      </c>
      <c r="B28" t="s">
        <v>666</v>
      </c>
      <c r="C28" t="s">
        <v>602</v>
      </c>
      <c r="D28">
        <v>4033</v>
      </c>
      <c r="E28" t="s">
        <v>603</v>
      </c>
      <c r="F28" t="s">
        <v>16</v>
      </c>
      <c r="G28" s="2">
        <v>45544</v>
      </c>
      <c r="H28" s="8">
        <v>0.45833333333333331</v>
      </c>
      <c r="I28" t="s">
        <v>1294</v>
      </c>
      <c r="J28">
        <v>1191</v>
      </c>
      <c r="K28" t="s">
        <v>1295</v>
      </c>
      <c r="L28" t="s">
        <v>1259</v>
      </c>
      <c r="M28">
        <v>3</v>
      </c>
      <c r="N28" t="s">
        <v>1260</v>
      </c>
      <c r="O28" t="s">
        <v>1261</v>
      </c>
      <c r="P28" t="s">
        <v>1262</v>
      </c>
    </row>
    <row r="29" spans="1:16" x14ac:dyDescent="0.25">
      <c r="A29">
        <v>601438</v>
      </c>
      <c r="B29" t="s">
        <v>667</v>
      </c>
      <c r="C29" t="s">
        <v>155</v>
      </c>
      <c r="D29">
        <v>3658</v>
      </c>
      <c r="E29" t="s">
        <v>156</v>
      </c>
      <c r="F29" t="s">
        <v>16</v>
      </c>
      <c r="G29" s="2">
        <v>45544</v>
      </c>
      <c r="H29" s="8">
        <v>0.45833333333333331</v>
      </c>
      <c r="I29" t="s">
        <v>1269</v>
      </c>
      <c r="J29">
        <v>2057</v>
      </c>
      <c r="K29" t="s">
        <v>1270</v>
      </c>
      <c r="L29" t="s">
        <v>1259</v>
      </c>
      <c r="M29">
        <v>3</v>
      </c>
      <c r="N29" t="s">
        <v>1260</v>
      </c>
      <c r="O29" t="s">
        <v>1261</v>
      </c>
      <c r="P29" t="s">
        <v>1262</v>
      </c>
    </row>
    <row r="30" spans="1:16" x14ac:dyDescent="0.25">
      <c r="A30">
        <v>601519</v>
      </c>
      <c r="B30" t="s">
        <v>666</v>
      </c>
      <c r="C30" t="s">
        <v>341</v>
      </c>
      <c r="D30">
        <v>3899</v>
      </c>
      <c r="E30" t="s">
        <v>342</v>
      </c>
      <c r="F30" t="s">
        <v>101</v>
      </c>
      <c r="G30" s="2">
        <v>45544</v>
      </c>
      <c r="H30" s="8">
        <v>0.54166666666666663</v>
      </c>
      <c r="I30" t="s">
        <v>1291</v>
      </c>
      <c r="J30">
        <v>1729</v>
      </c>
      <c r="K30" t="s">
        <v>1297</v>
      </c>
      <c r="L30" t="s">
        <v>1259</v>
      </c>
      <c r="M30">
        <v>3</v>
      </c>
      <c r="N30" t="s">
        <v>1260</v>
      </c>
      <c r="O30" t="s">
        <v>1261</v>
      </c>
      <c r="P30" t="s">
        <v>1262</v>
      </c>
    </row>
    <row r="31" spans="1:16" x14ac:dyDescent="0.25">
      <c r="A31">
        <v>601476</v>
      </c>
      <c r="B31" t="s">
        <v>666</v>
      </c>
      <c r="C31" t="s">
        <v>262</v>
      </c>
      <c r="D31">
        <v>3613</v>
      </c>
      <c r="E31" t="s">
        <v>263</v>
      </c>
      <c r="F31" t="s">
        <v>16</v>
      </c>
      <c r="G31" s="2">
        <v>45544</v>
      </c>
      <c r="H31" s="8">
        <v>0.54166666666666663</v>
      </c>
      <c r="I31" t="s">
        <v>1283</v>
      </c>
      <c r="J31">
        <v>1815</v>
      </c>
      <c r="K31" t="s">
        <v>1284</v>
      </c>
      <c r="L31" t="s">
        <v>1259</v>
      </c>
      <c r="M31">
        <v>3</v>
      </c>
      <c r="N31" t="s">
        <v>1260</v>
      </c>
      <c r="O31" t="s">
        <v>1261</v>
      </c>
      <c r="P31" t="s">
        <v>1262</v>
      </c>
    </row>
    <row r="32" spans="1:16" x14ac:dyDescent="0.25">
      <c r="A32">
        <v>601558</v>
      </c>
      <c r="B32" t="s">
        <v>666</v>
      </c>
      <c r="C32" t="s">
        <v>592</v>
      </c>
      <c r="D32">
        <v>3958</v>
      </c>
      <c r="E32" t="s">
        <v>593</v>
      </c>
      <c r="F32" t="s">
        <v>101</v>
      </c>
      <c r="G32" s="2">
        <v>45544</v>
      </c>
      <c r="H32" s="8">
        <v>0.58333333333333337</v>
      </c>
      <c r="I32" t="s">
        <v>1301</v>
      </c>
      <c r="J32">
        <v>2751</v>
      </c>
      <c r="K32" t="s">
        <v>1280</v>
      </c>
      <c r="L32" t="s">
        <v>1259</v>
      </c>
      <c r="M32">
        <v>3</v>
      </c>
      <c r="N32" t="s">
        <v>1260</v>
      </c>
      <c r="O32" t="s">
        <v>1261</v>
      </c>
      <c r="P32" t="s">
        <v>1262</v>
      </c>
    </row>
    <row r="33" spans="1:16" x14ac:dyDescent="0.25">
      <c r="A33">
        <v>601547</v>
      </c>
      <c r="B33" t="s">
        <v>667</v>
      </c>
      <c r="C33" t="s">
        <v>197</v>
      </c>
      <c r="D33">
        <v>3486</v>
      </c>
      <c r="E33" t="s">
        <v>198</v>
      </c>
      <c r="F33" t="s">
        <v>16</v>
      </c>
      <c r="G33" s="2">
        <v>45544</v>
      </c>
      <c r="H33" s="8">
        <v>0.58333333333333337</v>
      </c>
      <c r="I33" t="s">
        <v>1302</v>
      </c>
      <c r="J33">
        <v>577</v>
      </c>
      <c r="K33" t="s">
        <v>1303</v>
      </c>
      <c r="L33" t="s">
        <v>1259</v>
      </c>
      <c r="M33">
        <v>3</v>
      </c>
      <c r="N33" t="s">
        <v>1260</v>
      </c>
      <c r="O33" t="s">
        <v>1261</v>
      </c>
      <c r="P33" t="s">
        <v>1262</v>
      </c>
    </row>
    <row r="34" spans="1:16" x14ac:dyDescent="0.25">
      <c r="A34">
        <v>601552</v>
      </c>
      <c r="B34" t="s">
        <v>667</v>
      </c>
      <c r="C34" t="s">
        <v>628</v>
      </c>
      <c r="D34">
        <v>4054</v>
      </c>
      <c r="E34" t="s">
        <v>629</v>
      </c>
      <c r="F34" t="s">
        <v>101</v>
      </c>
      <c r="G34" s="2">
        <v>45544</v>
      </c>
      <c r="H34" s="8">
        <v>0.58333333333333337</v>
      </c>
      <c r="I34" t="s">
        <v>1269</v>
      </c>
      <c r="J34">
        <v>2057</v>
      </c>
      <c r="K34" t="s">
        <v>1270</v>
      </c>
      <c r="L34" t="s">
        <v>1259</v>
      </c>
      <c r="M34">
        <v>3</v>
      </c>
      <c r="N34" t="s">
        <v>1260</v>
      </c>
      <c r="O34" t="s">
        <v>1261</v>
      </c>
      <c r="P34" t="s">
        <v>1262</v>
      </c>
    </row>
    <row r="35" spans="1:16" x14ac:dyDescent="0.25">
      <c r="A35">
        <v>601568</v>
      </c>
      <c r="B35" t="s">
        <v>666</v>
      </c>
      <c r="C35" t="s">
        <v>621</v>
      </c>
      <c r="D35">
        <v>4128</v>
      </c>
      <c r="E35" t="s">
        <v>622</v>
      </c>
      <c r="F35" t="s">
        <v>101</v>
      </c>
      <c r="G35" s="2">
        <v>45544</v>
      </c>
      <c r="H35" s="8">
        <v>0.58333333333333337</v>
      </c>
      <c r="I35" t="s">
        <v>1298</v>
      </c>
      <c r="J35">
        <v>606</v>
      </c>
      <c r="K35" t="s">
        <v>1299</v>
      </c>
      <c r="L35" t="s">
        <v>1259</v>
      </c>
      <c r="M35">
        <v>3</v>
      </c>
      <c r="N35" t="s">
        <v>1260</v>
      </c>
      <c r="O35" t="s">
        <v>1261</v>
      </c>
      <c r="P35" t="s">
        <v>1262</v>
      </c>
    </row>
    <row r="36" spans="1:16" x14ac:dyDescent="0.25">
      <c r="A36">
        <v>601557</v>
      </c>
      <c r="B36" t="s">
        <v>667</v>
      </c>
      <c r="C36" t="s">
        <v>250</v>
      </c>
      <c r="D36">
        <v>3353</v>
      </c>
      <c r="E36" t="s">
        <v>251</v>
      </c>
      <c r="F36" t="s">
        <v>16</v>
      </c>
      <c r="G36" s="2">
        <v>45544</v>
      </c>
      <c r="H36" s="8">
        <v>0.58333333333333337</v>
      </c>
      <c r="I36" t="s">
        <v>1285</v>
      </c>
      <c r="J36">
        <v>2735</v>
      </c>
      <c r="K36" t="s">
        <v>1300</v>
      </c>
      <c r="L36" t="s">
        <v>1259</v>
      </c>
      <c r="M36">
        <v>3</v>
      </c>
      <c r="N36" t="s">
        <v>1260</v>
      </c>
      <c r="O36" t="s">
        <v>1261</v>
      </c>
      <c r="P36" t="s">
        <v>1262</v>
      </c>
    </row>
    <row r="37" spans="1:16" x14ac:dyDescent="0.25">
      <c r="A37">
        <v>601603</v>
      </c>
      <c r="B37" t="s">
        <v>667</v>
      </c>
      <c r="C37" t="s">
        <v>319</v>
      </c>
      <c r="D37">
        <v>3554</v>
      </c>
      <c r="E37" t="s">
        <v>320</v>
      </c>
      <c r="F37" t="s">
        <v>16</v>
      </c>
      <c r="G37" s="2">
        <v>45544</v>
      </c>
      <c r="H37" s="8">
        <v>0.625</v>
      </c>
      <c r="I37" t="s">
        <v>1269</v>
      </c>
      <c r="J37">
        <v>2057</v>
      </c>
      <c r="K37" t="s">
        <v>1270</v>
      </c>
      <c r="L37" t="s">
        <v>1259</v>
      </c>
      <c r="M37">
        <v>3</v>
      </c>
      <c r="N37" t="s">
        <v>1260</v>
      </c>
      <c r="O37" t="s">
        <v>1261</v>
      </c>
      <c r="P37" t="s">
        <v>1262</v>
      </c>
    </row>
    <row r="38" spans="1:16" x14ac:dyDescent="0.25">
      <c r="A38">
        <v>601618</v>
      </c>
      <c r="B38" t="s">
        <v>666</v>
      </c>
      <c r="C38" t="s">
        <v>307</v>
      </c>
      <c r="D38">
        <v>3656</v>
      </c>
      <c r="E38" t="s">
        <v>308</v>
      </c>
      <c r="F38" t="s">
        <v>16</v>
      </c>
      <c r="G38" s="2">
        <v>45544</v>
      </c>
      <c r="H38" s="8">
        <v>0.625</v>
      </c>
      <c r="I38" t="s">
        <v>1291</v>
      </c>
      <c r="J38">
        <v>2751</v>
      </c>
      <c r="K38" t="s">
        <v>1280</v>
      </c>
      <c r="L38" t="s">
        <v>1259</v>
      </c>
      <c r="M38">
        <v>3</v>
      </c>
      <c r="N38" t="s">
        <v>1260</v>
      </c>
      <c r="O38" t="s">
        <v>1261</v>
      </c>
      <c r="P38" t="s">
        <v>1262</v>
      </c>
    </row>
    <row r="39" spans="1:16" x14ac:dyDescent="0.25">
      <c r="A39">
        <v>601593</v>
      </c>
      <c r="B39" t="s">
        <v>666</v>
      </c>
      <c r="C39" t="s">
        <v>183</v>
      </c>
      <c r="D39">
        <v>3555</v>
      </c>
      <c r="E39" t="s">
        <v>184</v>
      </c>
      <c r="F39" t="s">
        <v>16</v>
      </c>
      <c r="G39" s="2">
        <v>45544</v>
      </c>
      <c r="H39" s="8">
        <v>0.625</v>
      </c>
      <c r="I39" t="s">
        <v>1289</v>
      </c>
      <c r="J39">
        <v>25</v>
      </c>
      <c r="K39" t="s">
        <v>1290</v>
      </c>
      <c r="L39" t="s">
        <v>1259</v>
      </c>
      <c r="M39">
        <v>3</v>
      </c>
      <c r="N39" t="s">
        <v>1260</v>
      </c>
      <c r="O39" t="s">
        <v>1261</v>
      </c>
      <c r="P39" t="s">
        <v>1262</v>
      </c>
    </row>
    <row r="40" spans="1:16" x14ac:dyDescent="0.25">
      <c r="A40">
        <v>601588</v>
      </c>
      <c r="B40" t="s">
        <v>667</v>
      </c>
      <c r="C40" t="s">
        <v>250</v>
      </c>
      <c r="D40">
        <v>3353</v>
      </c>
      <c r="E40" t="s">
        <v>251</v>
      </c>
      <c r="F40" t="s">
        <v>16</v>
      </c>
      <c r="G40" s="2">
        <v>45544</v>
      </c>
      <c r="H40" s="8">
        <v>0.625</v>
      </c>
      <c r="I40" t="s">
        <v>1273</v>
      </c>
      <c r="J40">
        <v>599</v>
      </c>
      <c r="K40" t="s">
        <v>1274</v>
      </c>
      <c r="L40" t="s">
        <v>1259</v>
      </c>
      <c r="M40">
        <v>3</v>
      </c>
      <c r="N40" t="s">
        <v>1260</v>
      </c>
      <c r="O40" t="s">
        <v>1261</v>
      </c>
      <c r="P40" t="s">
        <v>1262</v>
      </c>
    </row>
    <row r="41" spans="1:16" x14ac:dyDescent="0.25">
      <c r="A41">
        <v>601620</v>
      </c>
      <c r="B41" t="s">
        <v>667</v>
      </c>
      <c r="C41" t="s">
        <v>95</v>
      </c>
      <c r="D41">
        <v>4113</v>
      </c>
      <c r="E41" t="s">
        <v>96</v>
      </c>
      <c r="F41" t="s">
        <v>16</v>
      </c>
      <c r="G41" s="2">
        <v>45544</v>
      </c>
      <c r="H41" s="8">
        <v>0.625</v>
      </c>
      <c r="I41" t="s">
        <v>1304</v>
      </c>
      <c r="J41">
        <v>2735</v>
      </c>
      <c r="K41" t="s">
        <v>1300</v>
      </c>
      <c r="L41" t="s">
        <v>1259</v>
      </c>
      <c r="M41">
        <v>3</v>
      </c>
      <c r="N41" t="s">
        <v>1260</v>
      </c>
      <c r="O41" t="s">
        <v>1261</v>
      </c>
      <c r="P41" t="s">
        <v>1262</v>
      </c>
    </row>
    <row r="42" spans="1:16" x14ac:dyDescent="0.25">
      <c r="A42">
        <v>601677</v>
      </c>
      <c r="B42" t="s">
        <v>666</v>
      </c>
      <c r="C42" t="s">
        <v>328</v>
      </c>
      <c r="D42">
        <v>3626</v>
      </c>
      <c r="E42" t="s">
        <v>329</v>
      </c>
      <c r="F42" t="s">
        <v>16</v>
      </c>
      <c r="G42" s="2">
        <v>45544</v>
      </c>
      <c r="H42" s="8">
        <v>0.66666666666666663</v>
      </c>
      <c r="I42" t="s">
        <v>1293</v>
      </c>
      <c r="J42">
        <v>1967</v>
      </c>
      <c r="K42" t="s">
        <v>1277</v>
      </c>
      <c r="L42" t="s">
        <v>1259</v>
      </c>
      <c r="M42">
        <v>3</v>
      </c>
      <c r="N42" t="s">
        <v>1260</v>
      </c>
      <c r="O42" t="s">
        <v>1261</v>
      </c>
      <c r="P42" t="s">
        <v>1262</v>
      </c>
    </row>
    <row r="43" spans="1:16" x14ac:dyDescent="0.25">
      <c r="A43">
        <v>601672</v>
      </c>
      <c r="B43" t="s">
        <v>667</v>
      </c>
      <c r="C43" t="s">
        <v>95</v>
      </c>
      <c r="D43">
        <v>4113</v>
      </c>
      <c r="E43" t="s">
        <v>96</v>
      </c>
      <c r="F43" t="s">
        <v>16</v>
      </c>
      <c r="G43" s="2">
        <v>45544</v>
      </c>
      <c r="H43" s="8">
        <v>0.66666666666666663</v>
      </c>
      <c r="I43" t="s">
        <v>1273</v>
      </c>
      <c r="J43">
        <v>599</v>
      </c>
      <c r="K43" t="s">
        <v>1274</v>
      </c>
      <c r="L43" t="s">
        <v>1259</v>
      </c>
      <c r="M43">
        <v>3</v>
      </c>
      <c r="N43" t="s">
        <v>1260</v>
      </c>
      <c r="O43" t="s">
        <v>1261</v>
      </c>
      <c r="P43" t="s">
        <v>1262</v>
      </c>
    </row>
    <row r="44" spans="1:16" x14ac:dyDescent="0.25">
      <c r="A44">
        <v>601734</v>
      </c>
      <c r="B44" t="s">
        <v>667</v>
      </c>
      <c r="C44" t="s">
        <v>338</v>
      </c>
      <c r="D44">
        <v>3666</v>
      </c>
      <c r="E44" t="s">
        <v>339</v>
      </c>
      <c r="F44" t="s">
        <v>16</v>
      </c>
      <c r="G44" s="2">
        <v>45544</v>
      </c>
      <c r="H44" s="8">
        <v>0.70833333333333337</v>
      </c>
      <c r="I44" t="s">
        <v>1326</v>
      </c>
      <c r="J44">
        <v>1542</v>
      </c>
      <c r="K44" t="s">
        <v>1307</v>
      </c>
      <c r="L44" t="s">
        <v>1259</v>
      </c>
      <c r="M44">
        <v>3</v>
      </c>
      <c r="N44" t="s">
        <v>1260</v>
      </c>
      <c r="O44" t="s">
        <v>1261</v>
      </c>
      <c r="P44" t="s">
        <v>1262</v>
      </c>
    </row>
    <row r="45" spans="1:16" x14ac:dyDescent="0.25">
      <c r="A45">
        <v>601726</v>
      </c>
      <c r="B45" t="s">
        <v>667</v>
      </c>
      <c r="C45" t="s">
        <v>95</v>
      </c>
      <c r="D45">
        <v>4113</v>
      </c>
      <c r="E45" t="s">
        <v>96</v>
      </c>
      <c r="F45" t="s">
        <v>16</v>
      </c>
      <c r="G45" s="2">
        <v>45544</v>
      </c>
      <c r="H45" s="8">
        <v>0.70833333333333337</v>
      </c>
      <c r="I45" t="s">
        <v>1302</v>
      </c>
      <c r="J45">
        <v>577</v>
      </c>
      <c r="K45" t="s">
        <v>1303</v>
      </c>
      <c r="L45" t="s">
        <v>1259</v>
      </c>
      <c r="M45">
        <v>3</v>
      </c>
      <c r="N45" t="s">
        <v>1260</v>
      </c>
      <c r="O45" t="s">
        <v>1261</v>
      </c>
      <c r="P45" t="s">
        <v>1262</v>
      </c>
    </row>
    <row r="46" spans="1:16" x14ac:dyDescent="0.25">
      <c r="A46">
        <v>601695</v>
      </c>
      <c r="B46" t="s">
        <v>666</v>
      </c>
      <c r="C46" t="s">
        <v>328</v>
      </c>
      <c r="D46">
        <v>3626</v>
      </c>
      <c r="E46" t="s">
        <v>329</v>
      </c>
      <c r="F46" t="s">
        <v>16</v>
      </c>
      <c r="G46" s="2">
        <v>45544</v>
      </c>
      <c r="H46" s="8">
        <v>0.70833333333333337</v>
      </c>
      <c r="I46" t="s">
        <v>1289</v>
      </c>
      <c r="J46">
        <v>25</v>
      </c>
      <c r="K46" t="s">
        <v>1290</v>
      </c>
      <c r="L46" t="s">
        <v>1316</v>
      </c>
      <c r="M46">
        <v>3</v>
      </c>
      <c r="N46" t="s">
        <v>1260</v>
      </c>
      <c r="O46" t="s">
        <v>1261</v>
      </c>
      <c r="P46" t="s">
        <v>1262</v>
      </c>
    </row>
    <row r="47" spans="1:16" x14ac:dyDescent="0.25">
      <c r="A47">
        <v>601769</v>
      </c>
      <c r="B47" t="s">
        <v>666</v>
      </c>
      <c r="C47" t="s">
        <v>247</v>
      </c>
      <c r="D47">
        <v>3440</v>
      </c>
      <c r="E47" t="s">
        <v>248</v>
      </c>
      <c r="F47" t="s">
        <v>16</v>
      </c>
      <c r="G47" s="2">
        <v>45545</v>
      </c>
      <c r="H47" s="8">
        <v>0.29166666666666669</v>
      </c>
      <c r="I47" t="s">
        <v>1298</v>
      </c>
      <c r="J47">
        <v>606</v>
      </c>
      <c r="K47" t="s">
        <v>1299</v>
      </c>
      <c r="L47" t="s">
        <v>1259</v>
      </c>
      <c r="M47">
        <v>3</v>
      </c>
      <c r="N47" t="s">
        <v>1260</v>
      </c>
      <c r="O47" t="s">
        <v>1261</v>
      </c>
      <c r="P47" t="s">
        <v>1262</v>
      </c>
    </row>
    <row r="48" spans="1:16" x14ac:dyDescent="0.25">
      <c r="A48">
        <v>601776</v>
      </c>
      <c r="B48" t="s">
        <v>667</v>
      </c>
      <c r="C48" t="s">
        <v>125</v>
      </c>
      <c r="D48">
        <v>3431</v>
      </c>
      <c r="E48" t="s">
        <v>126</v>
      </c>
      <c r="F48" t="s">
        <v>16</v>
      </c>
      <c r="G48" s="2">
        <v>45545</v>
      </c>
      <c r="H48" s="8">
        <v>0.29166666666666669</v>
      </c>
      <c r="I48" t="s">
        <v>1269</v>
      </c>
      <c r="J48">
        <v>2735</v>
      </c>
      <c r="K48" t="s">
        <v>1300</v>
      </c>
      <c r="L48" t="s">
        <v>1259</v>
      </c>
      <c r="M48">
        <v>3</v>
      </c>
      <c r="N48" t="s">
        <v>1260</v>
      </c>
      <c r="O48" t="s">
        <v>1356</v>
      </c>
      <c r="P48" t="s">
        <v>1262</v>
      </c>
    </row>
    <row r="49" spans="1:16" x14ac:dyDescent="0.25">
      <c r="A49">
        <v>601760</v>
      </c>
      <c r="B49" t="s">
        <v>667</v>
      </c>
      <c r="C49" t="s">
        <v>292</v>
      </c>
      <c r="D49">
        <v>3673</v>
      </c>
      <c r="E49" t="s">
        <v>293</v>
      </c>
      <c r="F49" t="s">
        <v>16</v>
      </c>
      <c r="G49" s="2">
        <v>45545</v>
      </c>
      <c r="H49" s="8">
        <v>0.29166666666666669</v>
      </c>
      <c r="I49" t="s">
        <v>1285</v>
      </c>
      <c r="J49">
        <v>1973</v>
      </c>
      <c r="K49" t="s">
        <v>1286</v>
      </c>
      <c r="L49" t="s">
        <v>1259</v>
      </c>
      <c r="M49">
        <v>3</v>
      </c>
      <c r="N49" t="s">
        <v>1260</v>
      </c>
      <c r="O49" t="s">
        <v>1261</v>
      </c>
      <c r="P49" t="s">
        <v>1262</v>
      </c>
    </row>
    <row r="50" spans="1:16" x14ac:dyDescent="0.25">
      <c r="A50">
        <v>601780</v>
      </c>
      <c r="B50" t="s">
        <v>667</v>
      </c>
      <c r="C50" t="s">
        <v>238</v>
      </c>
      <c r="D50">
        <v>4053</v>
      </c>
      <c r="E50" t="s">
        <v>239</v>
      </c>
      <c r="F50" t="s">
        <v>16</v>
      </c>
      <c r="G50" s="2">
        <v>45545</v>
      </c>
      <c r="H50" s="8">
        <v>0.29166666666666669</v>
      </c>
      <c r="I50" t="s">
        <v>1257</v>
      </c>
      <c r="J50">
        <v>1644</v>
      </c>
      <c r="K50" t="s">
        <v>1268</v>
      </c>
      <c r="L50" t="s">
        <v>1259</v>
      </c>
      <c r="M50">
        <v>3</v>
      </c>
      <c r="N50" t="s">
        <v>1260</v>
      </c>
      <c r="O50" t="s">
        <v>1261</v>
      </c>
      <c r="P50" t="s">
        <v>1262</v>
      </c>
    </row>
    <row r="51" spans="1:16" x14ac:dyDescent="0.25">
      <c r="A51">
        <v>604129</v>
      </c>
      <c r="B51" t="s">
        <v>666</v>
      </c>
      <c r="C51" t="s">
        <v>247</v>
      </c>
      <c r="D51">
        <v>3440</v>
      </c>
      <c r="E51" t="s">
        <v>248</v>
      </c>
      <c r="F51" t="s">
        <v>16</v>
      </c>
      <c r="G51" s="2">
        <v>45545</v>
      </c>
      <c r="H51" s="8">
        <v>0.33333333333333331</v>
      </c>
      <c r="I51" t="s">
        <v>1357</v>
      </c>
      <c r="J51">
        <v>1829</v>
      </c>
      <c r="K51" t="s">
        <v>1358</v>
      </c>
      <c r="L51" t="s">
        <v>1259</v>
      </c>
      <c r="M51">
        <v>3</v>
      </c>
      <c r="N51" t="s">
        <v>1260</v>
      </c>
      <c r="O51" t="s">
        <v>1261</v>
      </c>
      <c r="P51" t="s">
        <v>1262</v>
      </c>
    </row>
    <row r="52" spans="1:16" x14ac:dyDescent="0.25">
      <c r="A52">
        <v>601795</v>
      </c>
      <c r="B52" t="s">
        <v>667</v>
      </c>
      <c r="C52" t="s">
        <v>288</v>
      </c>
      <c r="D52">
        <v>3357</v>
      </c>
      <c r="E52" t="s">
        <v>289</v>
      </c>
      <c r="F52" t="s">
        <v>16</v>
      </c>
      <c r="G52" s="2">
        <v>45545</v>
      </c>
      <c r="H52" s="8">
        <v>0.33333333333333331</v>
      </c>
      <c r="I52" t="s">
        <v>1263</v>
      </c>
      <c r="J52">
        <v>772</v>
      </c>
      <c r="K52" t="s">
        <v>1264</v>
      </c>
      <c r="L52" t="s">
        <v>1259</v>
      </c>
      <c r="M52">
        <v>3</v>
      </c>
      <c r="N52" t="s">
        <v>1260</v>
      </c>
      <c r="O52" t="s">
        <v>1261</v>
      </c>
      <c r="P52" t="s">
        <v>1262</v>
      </c>
    </row>
    <row r="53" spans="1:16" x14ac:dyDescent="0.25">
      <c r="A53">
        <v>601824</v>
      </c>
      <c r="B53" t="s">
        <v>666</v>
      </c>
      <c r="C53" t="s">
        <v>322</v>
      </c>
      <c r="D53">
        <v>3550</v>
      </c>
      <c r="E53" t="s">
        <v>323</v>
      </c>
      <c r="F53" t="s">
        <v>16</v>
      </c>
      <c r="G53" s="2">
        <v>45545</v>
      </c>
      <c r="H53" s="8">
        <v>0.33333333333333331</v>
      </c>
      <c r="I53" t="s">
        <v>1265</v>
      </c>
      <c r="J53">
        <v>1383</v>
      </c>
      <c r="K53" t="s">
        <v>1266</v>
      </c>
      <c r="L53" t="s">
        <v>1259</v>
      </c>
      <c r="M53">
        <v>3</v>
      </c>
      <c r="N53" t="s">
        <v>1260</v>
      </c>
      <c r="O53" t="s">
        <v>1261</v>
      </c>
      <c r="P53" t="s">
        <v>1262</v>
      </c>
    </row>
    <row r="54" spans="1:16" x14ac:dyDescent="0.25">
      <c r="A54">
        <v>601830</v>
      </c>
      <c r="B54" t="s">
        <v>667</v>
      </c>
      <c r="C54" t="s">
        <v>292</v>
      </c>
      <c r="D54">
        <v>3673</v>
      </c>
      <c r="E54" t="s">
        <v>293</v>
      </c>
      <c r="F54" t="s">
        <v>16</v>
      </c>
      <c r="G54" s="2">
        <v>45545</v>
      </c>
      <c r="H54" s="8">
        <v>0.33333333333333331</v>
      </c>
      <c r="I54" t="s">
        <v>1308</v>
      </c>
      <c r="J54">
        <v>2812</v>
      </c>
      <c r="K54" t="s">
        <v>1282</v>
      </c>
      <c r="L54" t="s">
        <v>1259</v>
      </c>
      <c r="M54">
        <v>3</v>
      </c>
      <c r="N54" t="s">
        <v>1260</v>
      </c>
      <c r="O54" t="s">
        <v>1261</v>
      </c>
      <c r="P54" t="s">
        <v>1262</v>
      </c>
    </row>
    <row r="55" spans="1:16" x14ac:dyDescent="0.25">
      <c r="A55">
        <v>601802</v>
      </c>
      <c r="B55" t="s">
        <v>666</v>
      </c>
      <c r="C55" t="s">
        <v>325</v>
      </c>
      <c r="D55">
        <v>3952</v>
      </c>
      <c r="E55" t="s">
        <v>326</v>
      </c>
      <c r="F55" t="s">
        <v>16</v>
      </c>
      <c r="G55" s="2">
        <v>45545</v>
      </c>
      <c r="H55" s="8">
        <v>0.33333333333333331</v>
      </c>
      <c r="I55" t="s">
        <v>1310</v>
      </c>
      <c r="J55">
        <v>609</v>
      </c>
      <c r="K55" t="s">
        <v>1311</v>
      </c>
      <c r="L55" t="s">
        <v>1259</v>
      </c>
      <c r="M55">
        <v>3</v>
      </c>
      <c r="N55" t="s">
        <v>1260</v>
      </c>
      <c r="O55" t="s">
        <v>1261</v>
      </c>
      <c r="P55" t="s">
        <v>1262</v>
      </c>
    </row>
    <row r="56" spans="1:16" x14ac:dyDescent="0.25">
      <c r="A56">
        <v>601799</v>
      </c>
      <c r="B56" t="s">
        <v>666</v>
      </c>
      <c r="C56" t="s">
        <v>108</v>
      </c>
      <c r="D56">
        <v>3441</v>
      </c>
      <c r="E56" t="s">
        <v>109</v>
      </c>
      <c r="F56" t="s">
        <v>16</v>
      </c>
      <c r="G56" s="2">
        <v>45545</v>
      </c>
      <c r="H56" s="8">
        <v>0.33333333333333331</v>
      </c>
      <c r="I56" t="s">
        <v>1306</v>
      </c>
      <c r="J56">
        <v>1191</v>
      </c>
      <c r="K56" t="s">
        <v>1295</v>
      </c>
      <c r="L56" t="s">
        <v>1259</v>
      </c>
      <c r="M56">
        <v>3</v>
      </c>
      <c r="N56" t="s">
        <v>1260</v>
      </c>
      <c r="O56" t="s">
        <v>1261</v>
      </c>
      <c r="P56" t="s">
        <v>1262</v>
      </c>
    </row>
    <row r="57" spans="1:16" x14ac:dyDescent="0.25">
      <c r="A57">
        <v>601818</v>
      </c>
      <c r="B57" t="s">
        <v>667</v>
      </c>
      <c r="C57" t="s">
        <v>310</v>
      </c>
      <c r="D57">
        <v>3376</v>
      </c>
      <c r="E57" t="s">
        <v>311</v>
      </c>
      <c r="F57" t="s">
        <v>16</v>
      </c>
      <c r="G57" s="2">
        <v>45545</v>
      </c>
      <c r="H57" s="8">
        <v>0.33333333333333331</v>
      </c>
      <c r="I57" t="s">
        <v>1269</v>
      </c>
      <c r="J57">
        <v>2735</v>
      </c>
      <c r="K57" t="s">
        <v>1300</v>
      </c>
      <c r="L57" t="s">
        <v>1259</v>
      </c>
      <c r="M57">
        <v>3</v>
      </c>
      <c r="N57" t="s">
        <v>1260</v>
      </c>
      <c r="O57" t="s">
        <v>1261</v>
      </c>
      <c r="P57" t="s">
        <v>1262</v>
      </c>
    </row>
    <row r="58" spans="1:16" x14ac:dyDescent="0.25">
      <c r="A58">
        <v>601862</v>
      </c>
      <c r="B58" t="s">
        <v>667</v>
      </c>
      <c r="C58" t="s">
        <v>652</v>
      </c>
      <c r="D58">
        <v>3647</v>
      </c>
      <c r="E58" t="s">
        <v>653</v>
      </c>
      <c r="F58" t="s">
        <v>16</v>
      </c>
      <c r="G58" s="2">
        <v>45545</v>
      </c>
      <c r="H58" s="8">
        <v>0.375</v>
      </c>
      <c r="I58" t="s">
        <v>1302</v>
      </c>
      <c r="J58">
        <v>1644</v>
      </c>
      <c r="K58" t="s">
        <v>1268</v>
      </c>
      <c r="L58" t="s">
        <v>1259</v>
      </c>
      <c r="M58">
        <v>3</v>
      </c>
      <c r="N58" t="s">
        <v>1260</v>
      </c>
      <c r="O58" t="s">
        <v>1261</v>
      </c>
      <c r="P58" t="s">
        <v>1262</v>
      </c>
    </row>
    <row r="59" spans="1:16" x14ac:dyDescent="0.25">
      <c r="A59">
        <v>604140</v>
      </c>
      <c r="B59" t="s">
        <v>667</v>
      </c>
      <c r="C59" t="s">
        <v>268</v>
      </c>
      <c r="D59">
        <v>3574</v>
      </c>
      <c r="E59" t="s">
        <v>269</v>
      </c>
      <c r="F59" t="s">
        <v>16</v>
      </c>
      <c r="G59" s="2">
        <v>45545</v>
      </c>
      <c r="H59" s="8">
        <v>0.375</v>
      </c>
      <c r="I59" t="s">
        <v>1257</v>
      </c>
      <c r="J59">
        <v>2812</v>
      </c>
      <c r="K59" t="s">
        <v>1282</v>
      </c>
      <c r="L59" t="s">
        <v>1259</v>
      </c>
      <c r="M59">
        <v>3</v>
      </c>
      <c r="N59" t="s">
        <v>1260</v>
      </c>
      <c r="O59" t="s">
        <v>1261</v>
      </c>
      <c r="P59" t="s">
        <v>1262</v>
      </c>
    </row>
    <row r="60" spans="1:16" x14ac:dyDescent="0.25">
      <c r="A60">
        <v>601843</v>
      </c>
      <c r="B60" t="s">
        <v>667</v>
      </c>
      <c r="C60" t="s">
        <v>288</v>
      </c>
      <c r="D60">
        <v>3357</v>
      </c>
      <c r="E60" t="s">
        <v>289</v>
      </c>
      <c r="F60" t="s">
        <v>16</v>
      </c>
      <c r="G60" s="2">
        <v>45545</v>
      </c>
      <c r="H60" s="8">
        <v>0.375</v>
      </c>
      <c r="I60" t="s">
        <v>1273</v>
      </c>
      <c r="J60">
        <v>599</v>
      </c>
      <c r="K60" t="s">
        <v>1274</v>
      </c>
      <c r="L60" t="s">
        <v>1259</v>
      </c>
      <c r="M60">
        <v>3</v>
      </c>
      <c r="N60" t="s">
        <v>1260</v>
      </c>
      <c r="O60" t="s">
        <v>1261</v>
      </c>
      <c r="P60" t="s">
        <v>1262</v>
      </c>
    </row>
    <row r="61" spans="1:16" x14ac:dyDescent="0.25">
      <c r="A61">
        <v>601848</v>
      </c>
      <c r="B61" t="s">
        <v>666</v>
      </c>
      <c r="C61" t="s">
        <v>108</v>
      </c>
      <c r="D61">
        <v>3441</v>
      </c>
      <c r="E61" t="s">
        <v>109</v>
      </c>
      <c r="F61" t="s">
        <v>16</v>
      </c>
      <c r="G61" s="2">
        <v>45545</v>
      </c>
      <c r="H61" s="8">
        <v>0.375</v>
      </c>
      <c r="I61" t="s">
        <v>1310</v>
      </c>
      <c r="J61">
        <v>609</v>
      </c>
      <c r="K61" t="s">
        <v>1311</v>
      </c>
      <c r="L61" t="s">
        <v>1259</v>
      </c>
      <c r="M61">
        <v>3</v>
      </c>
      <c r="N61" t="s">
        <v>1260</v>
      </c>
      <c r="O61" t="s">
        <v>1261</v>
      </c>
      <c r="P61" t="s">
        <v>1262</v>
      </c>
    </row>
    <row r="62" spans="1:16" x14ac:dyDescent="0.25">
      <c r="A62">
        <v>604109</v>
      </c>
      <c r="B62" t="s">
        <v>666</v>
      </c>
      <c r="C62" t="s">
        <v>325</v>
      </c>
      <c r="D62">
        <v>3952</v>
      </c>
      <c r="E62" t="s">
        <v>326</v>
      </c>
      <c r="F62" t="s">
        <v>16</v>
      </c>
      <c r="G62" s="2">
        <v>45545</v>
      </c>
      <c r="H62" s="8">
        <v>0.375</v>
      </c>
      <c r="I62" t="s">
        <v>1279</v>
      </c>
      <c r="J62">
        <v>2751</v>
      </c>
      <c r="K62" t="s">
        <v>1280</v>
      </c>
      <c r="L62" t="s">
        <v>1259</v>
      </c>
      <c r="M62">
        <v>3</v>
      </c>
      <c r="N62" t="s">
        <v>1260</v>
      </c>
      <c r="O62" t="s">
        <v>1261</v>
      </c>
      <c r="P62" t="s">
        <v>1262</v>
      </c>
    </row>
    <row r="63" spans="1:16" x14ac:dyDescent="0.25">
      <c r="A63">
        <v>601846</v>
      </c>
      <c r="B63" t="s">
        <v>667</v>
      </c>
      <c r="C63" t="s">
        <v>310</v>
      </c>
      <c r="D63">
        <v>3376</v>
      </c>
      <c r="E63" t="s">
        <v>311</v>
      </c>
      <c r="F63" t="s">
        <v>16</v>
      </c>
      <c r="G63" s="2">
        <v>45545</v>
      </c>
      <c r="H63" s="8">
        <v>0.375</v>
      </c>
      <c r="I63" t="s">
        <v>1309</v>
      </c>
      <c r="J63">
        <v>2057</v>
      </c>
      <c r="K63" t="s">
        <v>1270</v>
      </c>
      <c r="L63" t="s">
        <v>1259</v>
      </c>
      <c r="M63">
        <v>3</v>
      </c>
      <c r="N63" t="s">
        <v>1260</v>
      </c>
      <c r="O63" t="s">
        <v>1261</v>
      </c>
      <c r="P63" t="s">
        <v>1262</v>
      </c>
    </row>
    <row r="64" spans="1:16" x14ac:dyDescent="0.25">
      <c r="A64">
        <v>601873</v>
      </c>
      <c r="B64" t="s">
        <v>666</v>
      </c>
      <c r="C64" t="s">
        <v>247</v>
      </c>
      <c r="D64">
        <v>3440</v>
      </c>
      <c r="E64" t="s">
        <v>248</v>
      </c>
      <c r="F64" t="s">
        <v>16</v>
      </c>
      <c r="G64" s="2">
        <v>45545</v>
      </c>
      <c r="H64" s="8">
        <v>0.375</v>
      </c>
      <c r="I64" t="s">
        <v>1265</v>
      </c>
      <c r="J64">
        <v>1383</v>
      </c>
      <c r="K64" t="s">
        <v>1266</v>
      </c>
      <c r="L64" t="s">
        <v>1259</v>
      </c>
      <c r="M64">
        <v>3</v>
      </c>
      <c r="N64" t="s">
        <v>1260</v>
      </c>
      <c r="O64" t="s">
        <v>1261</v>
      </c>
      <c r="P64" t="s">
        <v>1262</v>
      </c>
    </row>
    <row r="65" spans="1:16" x14ac:dyDescent="0.25">
      <c r="A65">
        <v>601922</v>
      </c>
      <c r="B65" t="s">
        <v>666</v>
      </c>
      <c r="C65" t="s">
        <v>602</v>
      </c>
      <c r="D65">
        <v>4033</v>
      </c>
      <c r="E65" t="s">
        <v>603</v>
      </c>
      <c r="F65" t="s">
        <v>16</v>
      </c>
      <c r="G65" s="2">
        <v>45545</v>
      </c>
      <c r="H65" s="8">
        <v>0.41666666666666669</v>
      </c>
      <c r="I65" t="s">
        <v>1294</v>
      </c>
      <c r="J65">
        <v>1361</v>
      </c>
      <c r="K65" t="s">
        <v>1314</v>
      </c>
      <c r="L65" t="s">
        <v>1259</v>
      </c>
      <c r="M65">
        <v>3</v>
      </c>
      <c r="N65" t="s">
        <v>1260</v>
      </c>
      <c r="O65" t="s">
        <v>1261</v>
      </c>
      <c r="P65" t="s">
        <v>1262</v>
      </c>
    </row>
    <row r="66" spans="1:16" x14ac:dyDescent="0.25">
      <c r="A66">
        <v>601933</v>
      </c>
      <c r="B66" t="s">
        <v>667</v>
      </c>
      <c r="C66" t="s">
        <v>310</v>
      </c>
      <c r="D66">
        <v>3376</v>
      </c>
      <c r="E66" t="s">
        <v>311</v>
      </c>
      <c r="F66" t="s">
        <v>16</v>
      </c>
      <c r="G66" s="2">
        <v>45545</v>
      </c>
      <c r="H66" s="8">
        <v>0.41666666666666669</v>
      </c>
      <c r="I66" t="s">
        <v>1315</v>
      </c>
      <c r="J66">
        <v>1644</v>
      </c>
      <c r="K66" t="s">
        <v>1268</v>
      </c>
      <c r="L66" t="s">
        <v>1259</v>
      </c>
      <c r="M66">
        <v>3</v>
      </c>
      <c r="N66" t="s">
        <v>1260</v>
      </c>
      <c r="O66" t="s">
        <v>1261</v>
      </c>
      <c r="P66" t="s">
        <v>1262</v>
      </c>
    </row>
    <row r="67" spans="1:16" x14ac:dyDescent="0.25">
      <c r="A67">
        <v>601901</v>
      </c>
      <c r="B67" t="s">
        <v>666</v>
      </c>
      <c r="C67" t="s">
        <v>316</v>
      </c>
      <c r="D67">
        <v>3724</v>
      </c>
      <c r="E67" t="s">
        <v>317</v>
      </c>
      <c r="F67" t="s">
        <v>16</v>
      </c>
      <c r="G67" s="2">
        <v>45545</v>
      </c>
      <c r="H67" s="8">
        <v>0.41666666666666669</v>
      </c>
      <c r="I67" t="s">
        <v>1310</v>
      </c>
      <c r="J67">
        <v>609</v>
      </c>
      <c r="K67" t="s">
        <v>1311</v>
      </c>
      <c r="L67" t="s">
        <v>1259</v>
      </c>
      <c r="M67">
        <v>3</v>
      </c>
      <c r="N67" t="s">
        <v>1260</v>
      </c>
      <c r="O67" t="s">
        <v>1261</v>
      </c>
      <c r="P67" t="s">
        <v>1262</v>
      </c>
    </row>
    <row r="68" spans="1:16" x14ac:dyDescent="0.25">
      <c r="A68">
        <v>601904</v>
      </c>
      <c r="B68" t="s">
        <v>666</v>
      </c>
      <c r="C68" t="s">
        <v>655</v>
      </c>
      <c r="D68">
        <v>3941</v>
      </c>
      <c r="E68" t="s">
        <v>656</v>
      </c>
      <c r="F68" t="s">
        <v>101</v>
      </c>
      <c r="G68" s="2">
        <v>45545</v>
      </c>
      <c r="H68" s="8">
        <v>0.41666666666666669</v>
      </c>
      <c r="I68" t="s">
        <v>1320</v>
      </c>
      <c r="J68">
        <v>1729</v>
      </c>
      <c r="K68" t="s">
        <v>1297</v>
      </c>
      <c r="L68" t="s">
        <v>1259</v>
      </c>
      <c r="M68">
        <v>3</v>
      </c>
      <c r="N68" t="s">
        <v>1260</v>
      </c>
      <c r="O68" t="s">
        <v>1261</v>
      </c>
      <c r="P68" t="s">
        <v>1262</v>
      </c>
    </row>
    <row r="69" spans="1:16" x14ac:dyDescent="0.25">
      <c r="A69">
        <v>601919</v>
      </c>
      <c r="B69" t="s">
        <v>666</v>
      </c>
      <c r="C69" t="s">
        <v>325</v>
      </c>
      <c r="D69">
        <v>3952</v>
      </c>
      <c r="E69" t="s">
        <v>326</v>
      </c>
      <c r="F69" t="s">
        <v>16</v>
      </c>
      <c r="G69" s="2">
        <v>45545</v>
      </c>
      <c r="H69" s="8">
        <v>0.41666666666666669</v>
      </c>
      <c r="I69" t="s">
        <v>1289</v>
      </c>
      <c r="J69">
        <v>25</v>
      </c>
      <c r="K69" t="s">
        <v>1290</v>
      </c>
      <c r="L69" t="s">
        <v>1316</v>
      </c>
      <c r="M69">
        <v>3</v>
      </c>
      <c r="N69" t="s">
        <v>1260</v>
      </c>
      <c r="O69" t="s">
        <v>1261</v>
      </c>
      <c r="P69" t="s">
        <v>1262</v>
      </c>
    </row>
    <row r="70" spans="1:16" x14ac:dyDescent="0.25">
      <c r="A70">
        <v>601921</v>
      </c>
      <c r="B70" t="s">
        <v>667</v>
      </c>
      <c r="C70" t="s">
        <v>268</v>
      </c>
      <c r="D70">
        <v>3574</v>
      </c>
      <c r="E70" t="s">
        <v>269</v>
      </c>
      <c r="F70" t="s">
        <v>16</v>
      </c>
      <c r="G70" s="2">
        <v>45545</v>
      </c>
      <c r="H70" s="8">
        <v>0.41666666666666669</v>
      </c>
      <c r="I70" t="s">
        <v>1269</v>
      </c>
      <c r="J70">
        <v>2735</v>
      </c>
      <c r="K70" t="s">
        <v>1300</v>
      </c>
      <c r="L70" t="s">
        <v>1259</v>
      </c>
      <c r="M70">
        <v>3</v>
      </c>
      <c r="N70" t="s">
        <v>1260</v>
      </c>
      <c r="O70" t="s">
        <v>1261</v>
      </c>
      <c r="P70" t="s">
        <v>1262</v>
      </c>
    </row>
    <row r="71" spans="1:16" x14ac:dyDescent="0.25">
      <c r="A71">
        <v>601888</v>
      </c>
      <c r="B71" t="s">
        <v>666</v>
      </c>
      <c r="C71" t="s">
        <v>247</v>
      </c>
      <c r="D71">
        <v>3440</v>
      </c>
      <c r="E71" t="s">
        <v>248</v>
      </c>
      <c r="F71" t="s">
        <v>16</v>
      </c>
      <c r="G71" s="2">
        <v>45545</v>
      </c>
      <c r="H71" s="8">
        <v>0.41666666666666669</v>
      </c>
      <c r="I71" t="s">
        <v>1283</v>
      </c>
      <c r="J71">
        <v>1815</v>
      </c>
      <c r="K71" t="s">
        <v>1284</v>
      </c>
      <c r="L71" t="s">
        <v>1259</v>
      </c>
      <c r="M71">
        <v>3</v>
      </c>
      <c r="N71" t="s">
        <v>1260</v>
      </c>
      <c r="O71" t="s">
        <v>1261</v>
      </c>
      <c r="P71" t="s">
        <v>1262</v>
      </c>
    </row>
    <row r="72" spans="1:16" x14ac:dyDescent="0.25">
      <c r="A72">
        <v>601966</v>
      </c>
      <c r="B72" t="s">
        <v>666</v>
      </c>
      <c r="C72" t="s">
        <v>161</v>
      </c>
      <c r="D72">
        <v>3625</v>
      </c>
      <c r="E72" t="s">
        <v>162</v>
      </c>
      <c r="F72" t="s">
        <v>16</v>
      </c>
      <c r="G72" s="2">
        <v>45545</v>
      </c>
      <c r="H72" s="8">
        <v>0.45833333333333331</v>
      </c>
      <c r="I72" t="s">
        <v>1283</v>
      </c>
      <c r="J72">
        <v>1815</v>
      </c>
      <c r="K72" t="s">
        <v>1284</v>
      </c>
      <c r="L72" t="s">
        <v>1259</v>
      </c>
      <c r="M72">
        <v>3</v>
      </c>
      <c r="N72" t="s">
        <v>1260</v>
      </c>
      <c r="O72" t="s">
        <v>1261</v>
      </c>
      <c r="P72" t="s">
        <v>1262</v>
      </c>
    </row>
    <row r="73" spans="1:16" x14ac:dyDescent="0.25">
      <c r="A73">
        <v>601972</v>
      </c>
      <c r="B73" t="s">
        <v>666</v>
      </c>
      <c r="C73" t="s">
        <v>247</v>
      </c>
      <c r="D73">
        <v>3440</v>
      </c>
      <c r="E73" t="s">
        <v>248</v>
      </c>
      <c r="F73" t="s">
        <v>16</v>
      </c>
      <c r="G73" s="2">
        <v>45545</v>
      </c>
      <c r="H73" s="8">
        <v>0.45833333333333331</v>
      </c>
      <c r="I73" t="s">
        <v>1293</v>
      </c>
      <c r="J73">
        <v>1967</v>
      </c>
      <c r="K73" t="s">
        <v>1277</v>
      </c>
      <c r="L73" t="s">
        <v>1259</v>
      </c>
      <c r="M73">
        <v>3</v>
      </c>
      <c r="N73" t="s">
        <v>1260</v>
      </c>
      <c r="O73" t="s">
        <v>1261</v>
      </c>
      <c r="P73" t="s">
        <v>1262</v>
      </c>
    </row>
    <row r="74" spans="1:16" x14ac:dyDescent="0.25">
      <c r="A74">
        <v>604135</v>
      </c>
      <c r="B74" t="s">
        <v>667</v>
      </c>
      <c r="C74" t="s">
        <v>75</v>
      </c>
      <c r="D74">
        <v>3664</v>
      </c>
      <c r="E74" t="s">
        <v>76</v>
      </c>
      <c r="F74" t="s">
        <v>16</v>
      </c>
      <c r="G74" s="2">
        <v>45545</v>
      </c>
      <c r="H74" s="8">
        <v>0.45833333333333331</v>
      </c>
      <c r="I74" t="s">
        <v>1285</v>
      </c>
      <c r="J74">
        <v>1973</v>
      </c>
      <c r="K74" t="s">
        <v>1286</v>
      </c>
      <c r="L74" t="s">
        <v>1259</v>
      </c>
      <c r="M74">
        <v>3</v>
      </c>
      <c r="N74" t="s">
        <v>1260</v>
      </c>
      <c r="O74" t="s">
        <v>1261</v>
      </c>
      <c r="P74" t="s">
        <v>1262</v>
      </c>
    </row>
    <row r="75" spans="1:16" x14ac:dyDescent="0.25">
      <c r="A75">
        <v>604162</v>
      </c>
      <c r="B75" t="s">
        <v>667</v>
      </c>
      <c r="C75" t="s">
        <v>235</v>
      </c>
      <c r="D75">
        <v>3923</v>
      </c>
      <c r="E75" t="s">
        <v>236</v>
      </c>
      <c r="F75" t="s">
        <v>16</v>
      </c>
      <c r="G75" s="2">
        <v>45545</v>
      </c>
      <c r="H75" s="8">
        <v>0.45833333333333331</v>
      </c>
      <c r="I75" t="s">
        <v>1343</v>
      </c>
      <c r="J75">
        <v>856</v>
      </c>
      <c r="K75" t="s">
        <v>1296</v>
      </c>
      <c r="L75" t="s">
        <v>1259</v>
      </c>
      <c r="M75">
        <v>3</v>
      </c>
      <c r="N75" t="s">
        <v>1260</v>
      </c>
      <c r="O75" t="s">
        <v>1261</v>
      </c>
      <c r="P75" t="s">
        <v>1262</v>
      </c>
    </row>
    <row r="76" spans="1:16" x14ac:dyDescent="0.25">
      <c r="A76">
        <v>601974</v>
      </c>
      <c r="B76" t="s">
        <v>666</v>
      </c>
      <c r="C76" t="s">
        <v>602</v>
      </c>
      <c r="D76">
        <v>4033</v>
      </c>
      <c r="E76" t="s">
        <v>603</v>
      </c>
      <c r="F76" t="s">
        <v>16</v>
      </c>
      <c r="G76" s="2">
        <v>45545</v>
      </c>
      <c r="H76" s="8">
        <v>0.45833333333333331</v>
      </c>
      <c r="I76" t="s">
        <v>1294</v>
      </c>
      <c r="J76">
        <v>1361</v>
      </c>
      <c r="K76" t="s">
        <v>1314</v>
      </c>
      <c r="L76" t="s">
        <v>1259</v>
      </c>
      <c r="M76">
        <v>3</v>
      </c>
      <c r="N76" t="s">
        <v>1260</v>
      </c>
      <c r="O76" t="s">
        <v>1261</v>
      </c>
      <c r="P76" t="s">
        <v>1262</v>
      </c>
    </row>
    <row r="77" spans="1:16" x14ac:dyDescent="0.25">
      <c r="A77">
        <v>602026</v>
      </c>
      <c r="B77" t="s">
        <v>667</v>
      </c>
      <c r="C77" t="s">
        <v>164</v>
      </c>
      <c r="D77">
        <v>3760</v>
      </c>
      <c r="E77" t="s">
        <v>165</v>
      </c>
      <c r="F77" t="s">
        <v>16</v>
      </c>
      <c r="G77" s="2">
        <v>45545</v>
      </c>
      <c r="H77" s="8">
        <v>0.54166666666666663</v>
      </c>
      <c r="I77" t="s">
        <v>1285</v>
      </c>
      <c r="J77">
        <v>1837</v>
      </c>
      <c r="K77" t="s">
        <v>1318</v>
      </c>
      <c r="L77" t="s">
        <v>1259</v>
      </c>
      <c r="M77">
        <v>3</v>
      </c>
      <c r="N77" t="s">
        <v>1260</v>
      </c>
      <c r="O77" t="s">
        <v>1261</v>
      </c>
      <c r="P77" t="s">
        <v>1262</v>
      </c>
    </row>
    <row r="78" spans="1:16" x14ac:dyDescent="0.25">
      <c r="A78">
        <v>602107</v>
      </c>
      <c r="B78" t="s">
        <v>667</v>
      </c>
      <c r="C78" t="s">
        <v>1323</v>
      </c>
      <c r="D78">
        <v>4164</v>
      </c>
      <c r="E78" t="s">
        <v>1243</v>
      </c>
      <c r="F78" t="s">
        <v>101</v>
      </c>
      <c r="G78" s="2">
        <v>45545</v>
      </c>
      <c r="H78" s="8">
        <v>0.58333333333333337</v>
      </c>
      <c r="I78" t="s">
        <v>1273</v>
      </c>
      <c r="J78">
        <v>599</v>
      </c>
      <c r="K78" t="s">
        <v>1274</v>
      </c>
      <c r="L78" t="s">
        <v>1259</v>
      </c>
      <c r="M78">
        <v>3</v>
      </c>
      <c r="N78" t="s">
        <v>1260</v>
      </c>
      <c r="O78" t="s">
        <v>1261</v>
      </c>
      <c r="P78" t="s">
        <v>1262</v>
      </c>
    </row>
    <row r="79" spans="1:16" x14ac:dyDescent="0.25">
      <c r="A79">
        <v>602111</v>
      </c>
      <c r="B79" t="s">
        <v>666</v>
      </c>
      <c r="C79" t="s">
        <v>59</v>
      </c>
      <c r="D79">
        <v>3359</v>
      </c>
      <c r="E79" t="s">
        <v>60</v>
      </c>
      <c r="F79" t="s">
        <v>16</v>
      </c>
      <c r="G79" s="2">
        <v>45545</v>
      </c>
      <c r="H79" s="8">
        <v>0.58333333333333337</v>
      </c>
      <c r="I79" t="s">
        <v>1310</v>
      </c>
      <c r="J79">
        <v>609</v>
      </c>
      <c r="K79" t="s">
        <v>1311</v>
      </c>
      <c r="L79" t="s">
        <v>1259</v>
      </c>
      <c r="M79">
        <v>3</v>
      </c>
      <c r="N79" t="s">
        <v>1260</v>
      </c>
      <c r="O79" t="s">
        <v>1261</v>
      </c>
      <c r="P79" t="s">
        <v>1262</v>
      </c>
    </row>
    <row r="80" spans="1:16" x14ac:dyDescent="0.25">
      <c r="A80">
        <v>602083</v>
      </c>
      <c r="B80" t="s">
        <v>666</v>
      </c>
      <c r="C80" t="s">
        <v>262</v>
      </c>
      <c r="D80">
        <v>3613</v>
      </c>
      <c r="E80" t="s">
        <v>263</v>
      </c>
      <c r="F80" t="s">
        <v>16</v>
      </c>
      <c r="G80" s="2">
        <v>45545</v>
      </c>
      <c r="H80" s="8">
        <v>0.58333333333333337</v>
      </c>
      <c r="I80" t="s">
        <v>1320</v>
      </c>
      <c r="J80">
        <v>1729</v>
      </c>
      <c r="K80" t="s">
        <v>1297</v>
      </c>
      <c r="L80" t="s">
        <v>1259</v>
      </c>
      <c r="M80">
        <v>3</v>
      </c>
      <c r="N80" t="s">
        <v>1260</v>
      </c>
      <c r="O80" t="s">
        <v>1261</v>
      </c>
      <c r="P80" t="s">
        <v>1262</v>
      </c>
    </row>
    <row r="81" spans="1:16" x14ac:dyDescent="0.25">
      <c r="A81">
        <v>602093</v>
      </c>
      <c r="B81" t="s">
        <v>666</v>
      </c>
      <c r="C81" t="s">
        <v>271</v>
      </c>
      <c r="D81">
        <v>3642</v>
      </c>
      <c r="E81" t="s">
        <v>272</v>
      </c>
      <c r="F81" t="s">
        <v>16</v>
      </c>
      <c r="G81" s="2">
        <v>45545</v>
      </c>
      <c r="H81" s="8">
        <v>0.58333333333333337</v>
      </c>
      <c r="I81" t="s">
        <v>1279</v>
      </c>
      <c r="J81">
        <v>2751</v>
      </c>
      <c r="K81" t="s">
        <v>1280</v>
      </c>
      <c r="L81" t="s">
        <v>1259</v>
      </c>
      <c r="M81">
        <v>3</v>
      </c>
      <c r="N81" t="s">
        <v>1260</v>
      </c>
      <c r="O81" t="s">
        <v>1261</v>
      </c>
      <c r="P81" t="s">
        <v>1262</v>
      </c>
    </row>
    <row r="82" spans="1:16" x14ac:dyDescent="0.25">
      <c r="A82">
        <v>602066</v>
      </c>
      <c r="B82" t="s">
        <v>667</v>
      </c>
      <c r="C82" t="s">
        <v>332</v>
      </c>
      <c r="D82">
        <v>3815</v>
      </c>
      <c r="E82" t="s">
        <v>333</v>
      </c>
      <c r="F82" t="s">
        <v>16</v>
      </c>
      <c r="G82" s="2">
        <v>45545</v>
      </c>
      <c r="H82" s="8">
        <v>0.58333333333333337</v>
      </c>
      <c r="I82" t="s">
        <v>1281</v>
      </c>
      <c r="J82">
        <v>1839</v>
      </c>
      <c r="K82" t="s">
        <v>1258</v>
      </c>
      <c r="L82" t="s">
        <v>1259</v>
      </c>
      <c r="M82">
        <v>3</v>
      </c>
      <c r="N82" t="s">
        <v>1260</v>
      </c>
      <c r="O82" t="s">
        <v>1261</v>
      </c>
      <c r="P82" t="s">
        <v>1262</v>
      </c>
    </row>
    <row r="83" spans="1:16" x14ac:dyDescent="0.25">
      <c r="A83">
        <v>602059</v>
      </c>
      <c r="B83" t="s">
        <v>667</v>
      </c>
      <c r="C83" t="s">
        <v>281</v>
      </c>
      <c r="D83">
        <v>3372</v>
      </c>
      <c r="E83" t="s">
        <v>282</v>
      </c>
      <c r="F83" t="s">
        <v>16</v>
      </c>
      <c r="G83" s="2">
        <v>45545</v>
      </c>
      <c r="H83" s="8">
        <v>0.58333333333333337</v>
      </c>
      <c r="I83" t="s">
        <v>1338</v>
      </c>
      <c r="J83">
        <v>1644</v>
      </c>
      <c r="K83" t="s">
        <v>1268</v>
      </c>
      <c r="L83" t="s">
        <v>1259</v>
      </c>
      <c r="M83">
        <v>3</v>
      </c>
      <c r="N83" t="s">
        <v>1260</v>
      </c>
      <c r="O83" t="s">
        <v>1261</v>
      </c>
      <c r="P83" t="s">
        <v>1262</v>
      </c>
    </row>
    <row r="84" spans="1:16" x14ac:dyDescent="0.25">
      <c r="A84">
        <v>602062</v>
      </c>
      <c r="B84" t="s">
        <v>666</v>
      </c>
      <c r="C84" t="s">
        <v>335</v>
      </c>
      <c r="D84">
        <v>3367</v>
      </c>
      <c r="E84" t="s">
        <v>336</v>
      </c>
      <c r="F84" t="s">
        <v>16</v>
      </c>
      <c r="G84" s="2">
        <v>45545</v>
      </c>
      <c r="H84" s="8">
        <v>0.58333333333333337</v>
      </c>
      <c r="I84" t="s">
        <v>1306</v>
      </c>
      <c r="J84">
        <v>1191</v>
      </c>
      <c r="K84" t="s">
        <v>1295</v>
      </c>
      <c r="L84" t="s">
        <v>1259</v>
      </c>
      <c r="M84">
        <v>3</v>
      </c>
      <c r="N84" t="s">
        <v>1260</v>
      </c>
      <c r="O84" t="s">
        <v>1261</v>
      </c>
      <c r="P84" t="s">
        <v>1262</v>
      </c>
    </row>
    <row r="85" spans="1:16" x14ac:dyDescent="0.25">
      <c r="A85">
        <v>602128</v>
      </c>
      <c r="B85" t="s">
        <v>667</v>
      </c>
      <c r="C85" t="s">
        <v>281</v>
      </c>
      <c r="D85">
        <v>3372</v>
      </c>
      <c r="E85" t="s">
        <v>282</v>
      </c>
      <c r="F85" t="s">
        <v>16</v>
      </c>
      <c r="G85" s="2">
        <v>45545</v>
      </c>
      <c r="H85" s="8">
        <v>0.625</v>
      </c>
      <c r="I85" t="s">
        <v>1338</v>
      </c>
      <c r="J85">
        <v>1644</v>
      </c>
      <c r="K85" t="s">
        <v>1268</v>
      </c>
      <c r="L85" t="s">
        <v>1259</v>
      </c>
      <c r="M85">
        <v>3</v>
      </c>
      <c r="N85" t="s">
        <v>1260</v>
      </c>
      <c r="O85" t="s">
        <v>1261</v>
      </c>
      <c r="P85" t="s">
        <v>1262</v>
      </c>
    </row>
    <row r="86" spans="1:16" x14ac:dyDescent="0.25">
      <c r="A86">
        <v>604195</v>
      </c>
      <c r="B86" t="s">
        <v>666</v>
      </c>
      <c r="C86" t="s">
        <v>335</v>
      </c>
      <c r="D86">
        <v>3367</v>
      </c>
      <c r="E86" t="s">
        <v>336</v>
      </c>
      <c r="F86" t="s">
        <v>16</v>
      </c>
      <c r="G86" s="2">
        <v>45545</v>
      </c>
      <c r="H86" s="8">
        <v>0.625</v>
      </c>
      <c r="I86" t="s">
        <v>1275</v>
      </c>
      <c r="J86">
        <v>2874</v>
      </c>
      <c r="K86" t="s">
        <v>1350</v>
      </c>
      <c r="L86" t="s">
        <v>1259</v>
      </c>
      <c r="M86">
        <v>3</v>
      </c>
      <c r="N86" t="s">
        <v>1260</v>
      </c>
      <c r="O86" t="s">
        <v>1261</v>
      </c>
      <c r="P86" t="s">
        <v>1262</v>
      </c>
    </row>
    <row r="87" spans="1:16" x14ac:dyDescent="0.25">
      <c r="A87">
        <v>602126</v>
      </c>
      <c r="B87" t="s">
        <v>666</v>
      </c>
      <c r="C87" t="s">
        <v>271</v>
      </c>
      <c r="D87">
        <v>3642</v>
      </c>
      <c r="E87" t="s">
        <v>272</v>
      </c>
      <c r="F87" t="s">
        <v>16</v>
      </c>
      <c r="G87" s="2">
        <v>45545</v>
      </c>
      <c r="H87" s="8">
        <v>0.625</v>
      </c>
      <c r="I87" t="s">
        <v>1289</v>
      </c>
      <c r="J87">
        <v>25</v>
      </c>
      <c r="K87" t="s">
        <v>1290</v>
      </c>
      <c r="L87" t="s">
        <v>1259</v>
      </c>
      <c r="M87">
        <v>3</v>
      </c>
      <c r="N87" t="s">
        <v>1260</v>
      </c>
      <c r="O87" t="s">
        <v>1261</v>
      </c>
      <c r="P87" t="s">
        <v>1262</v>
      </c>
    </row>
    <row r="88" spans="1:16" x14ac:dyDescent="0.25">
      <c r="A88">
        <v>604198</v>
      </c>
      <c r="B88" t="s">
        <v>667</v>
      </c>
      <c r="C88" t="s">
        <v>244</v>
      </c>
      <c r="D88">
        <v>3601</v>
      </c>
      <c r="E88" t="s">
        <v>245</v>
      </c>
      <c r="F88" t="s">
        <v>16</v>
      </c>
      <c r="G88" s="2">
        <v>45545</v>
      </c>
      <c r="H88" s="8">
        <v>0.625</v>
      </c>
      <c r="I88" t="s">
        <v>1304</v>
      </c>
      <c r="J88">
        <v>2853</v>
      </c>
      <c r="K88" t="s">
        <v>1305</v>
      </c>
      <c r="L88" t="s">
        <v>1259</v>
      </c>
      <c r="M88">
        <v>3</v>
      </c>
      <c r="N88" t="s">
        <v>1260</v>
      </c>
      <c r="O88" t="s">
        <v>1261</v>
      </c>
      <c r="P88" t="s">
        <v>1262</v>
      </c>
    </row>
    <row r="89" spans="1:16" x14ac:dyDescent="0.25">
      <c r="A89">
        <v>602127</v>
      </c>
      <c r="B89" t="s">
        <v>667</v>
      </c>
      <c r="C89" t="s">
        <v>256</v>
      </c>
      <c r="D89">
        <v>3569</v>
      </c>
      <c r="E89" t="s">
        <v>257</v>
      </c>
      <c r="F89" t="s">
        <v>16</v>
      </c>
      <c r="G89" s="2">
        <v>45545</v>
      </c>
      <c r="H89" s="8">
        <v>0.625</v>
      </c>
      <c r="I89" t="s">
        <v>1273</v>
      </c>
      <c r="J89">
        <v>599</v>
      </c>
      <c r="K89" t="s">
        <v>1274</v>
      </c>
      <c r="L89" t="s">
        <v>1259</v>
      </c>
      <c r="M89">
        <v>3</v>
      </c>
      <c r="N89" t="s">
        <v>1260</v>
      </c>
      <c r="O89" t="s">
        <v>1261</v>
      </c>
      <c r="P89" t="s">
        <v>1262</v>
      </c>
    </row>
    <row r="90" spans="1:16" x14ac:dyDescent="0.25">
      <c r="A90">
        <v>602202</v>
      </c>
      <c r="B90" t="s">
        <v>667</v>
      </c>
      <c r="C90" t="s">
        <v>244</v>
      </c>
      <c r="D90">
        <v>3601</v>
      </c>
      <c r="E90" t="s">
        <v>245</v>
      </c>
      <c r="F90" t="s">
        <v>16</v>
      </c>
      <c r="G90" s="2">
        <v>45545</v>
      </c>
      <c r="H90" s="8">
        <v>0.66666666666666663</v>
      </c>
      <c r="I90" t="s">
        <v>1308</v>
      </c>
      <c r="J90">
        <v>1644</v>
      </c>
      <c r="K90" t="s">
        <v>1268</v>
      </c>
      <c r="L90" t="s">
        <v>1259</v>
      </c>
      <c r="M90">
        <v>3</v>
      </c>
      <c r="N90" t="s">
        <v>1260</v>
      </c>
      <c r="O90" t="s">
        <v>1261</v>
      </c>
      <c r="P90" t="s">
        <v>1262</v>
      </c>
    </row>
    <row r="91" spans="1:16" x14ac:dyDescent="0.25">
      <c r="A91">
        <v>602204</v>
      </c>
      <c r="B91" t="s">
        <v>666</v>
      </c>
      <c r="C91" t="s">
        <v>328</v>
      </c>
      <c r="D91">
        <v>3626</v>
      </c>
      <c r="E91" t="s">
        <v>329</v>
      </c>
      <c r="F91" t="s">
        <v>16</v>
      </c>
      <c r="G91" s="2">
        <v>45545</v>
      </c>
      <c r="H91" s="8">
        <v>0.66666666666666663</v>
      </c>
      <c r="I91" t="s">
        <v>1306</v>
      </c>
      <c r="J91">
        <v>1191</v>
      </c>
      <c r="K91" t="s">
        <v>1295</v>
      </c>
      <c r="L91" t="s">
        <v>1259</v>
      </c>
      <c r="M91">
        <v>3</v>
      </c>
      <c r="N91" t="s">
        <v>1260</v>
      </c>
      <c r="O91" t="s">
        <v>1261</v>
      </c>
      <c r="P91" t="s">
        <v>1262</v>
      </c>
    </row>
    <row r="92" spans="1:16" x14ac:dyDescent="0.25">
      <c r="A92">
        <v>602196</v>
      </c>
      <c r="B92" t="s">
        <v>667</v>
      </c>
      <c r="C92" t="s">
        <v>180</v>
      </c>
      <c r="D92">
        <v>3496</v>
      </c>
      <c r="E92" t="s">
        <v>181</v>
      </c>
      <c r="F92" t="s">
        <v>16</v>
      </c>
      <c r="G92" s="2">
        <v>45545</v>
      </c>
      <c r="H92" s="8">
        <v>0.66666666666666663</v>
      </c>
      <c r="I92" t="s">
        <v>1278</v>
      </c>
      <c r="J92">
        <v>2057</v>
      </c>
      <c r="K92" t="s">
        <v>1270</v>
      </c>
      <c r="L92" t="s">
        <v>1259</v>
      </c>
      <c r="M92">
        <v>3</v>
      </c>
      <c r="N92" t="s">
        <v>1260</v>
      </c>
      <c r="O92" t="s">
        <v>1261</v>
      </c>
      <c r="P92" t="s">
        <v>1262</v>
      </c>
    </row>
    <row r="93" spans="1:16" x14ac:dyDescent="0.25">
      <c r="A93">
        <v>602276</v>
      </c>
      <c r="B93" t="s">
        <v>666</v>
      </c>
      <c r="C93" t="s">
        <v>298</v>
      </c>
      <c r="D93">
        <v>3996</v>
      </c>
      <c r="E93" t="s">
        <v>299</v>
      </c>
      <c r="F93" t="s">
        <v>16</v>
      </c>
      <c r="G93" s="2">
        <v>45545</v>
      </c>
      <c r="H93" s="8">
        <v>0.70833333333333337</v>
      </c>
      <c r="I93" t="s">
        <v>1293</v>
      </c>
      <c r="J93">
        <v>2158</v>
      </c>
      <c r="K93" t="s">
        <v>1324</v>
      </c>
      <c r="L93" t="s">
        <v>1259</v>
      </c>
      <c r="M93">
        <v>3</v>
      </c>
      <c r="N93" t="s">
        <v>1260</v>
      </c>
      <c r="O93" t="s">
        <v>1261</v>
      </c>
      <c r="P93" t="s">
        <v>1262</v>
      </c>
    </row>
    <row r="94" spans="1:16" x14ac:dyDescent="0.25">
      <c r="A94">
        <v>602265</v>
      </c>
      <c r="B94" t="s">
        <v>667</v>
      </c>
      <c r="C94" t="s">
        <v>338</v>
      </c>
      <c r="D94">
        <v>3666</v>
      </c>
      <c r="E94" t="s">
        <v>339</v>
      </c>
      <c r="F94" t="s">
        <v>16</v>
      </c>
      <c r="G94" s="2">
        <v>45545</v>
      </c>
      <c r="H94" s="8">
        <v>0.70833333333333337</v>
      </c>
      <c r="I94" t="s">
        <v>1263</v>
      </c>
      <c r="J94">
        <v>772</v>
      </c>
      <c r="K94" t="s">
        <v>1264</v>
      </c>
      <c r="L94" t="s">
        <v>1259</v>
      </c>
      <c r="M94">
        <v>3</v>
      </c>
      <c r="N94" t="s">
        <v>1260</v>
      </c>
      <c r="O94" t="s">
        <v>1261</v>
      </c>
      <c r="P94" t="s">
        <v>1262</v>
      </c>
    </row>
    <row r="95" spans="1:16" x14ac:dyDescent="0.25">
      <c r="A95">
        <v>602317</v>
      </c>
      <c r="B95" t="s">
        <v>667</v>
      </c>
      <c r="C95" t="s">
        <v>1325</v>
      </c>
      <c r="D95">
        <v>4158</v>
      </c>
      <c r="E95" t="s">
        <v>1237</v>
      </c>
      <c r="F95" t="s">
        <v>16</v>
      </c>
      <c r="G95" s="2">
        <v>45545</v>
      </c>
      <c r="H95" s="8">
        <v>0.75</v>
      </c>
      <c r="I95" t="s">
        <v>1302</v>
      </c>
      <c r="J95">
        <v>1644</v>
      </c>
      <c r="K95" t="s">
        <v>1268</v>
      </c>
      <c r="L95" t="s">
        <v>1259</v>
      </c>
      <c r="M95">
        <v>3</v>
      </c>
      <c r="N95" t="s">
        <v>1260</v>
      </c>
      <c r="O95" t="s">
        <v>1261</v>
      </c>
      <c r="P95" t="s">
        <v>1262</v>
      </c>
    </row>
    <row r="96" spans="1:16" x14ac:dyDescent="0.25">
      <c r="A96">
        <v>602325</v>
      </c>
      <c r="B96" t="s">
        <v>667</v>
      </c>
      <c r="C96" t="s">
        <v>145</v>
      </c>
      <c r="D96">
        <v>3598</v>
      </c>
      <c r="E96" t="s">
        <v>146</v>
      </c>
      <c r="F96" t="s">
        <v>16</v>
      </c>
      <c r="G96" s="2">
        <v>45546</v>
      </c>
      <c r="H96" s="8">
        <v>0.29166666666666669</v>
      </c>
      <c r="I96" t="s">
        <v>1285</v>
      </c>
      <c r="J96">
        <v>1973</v>
      </c>
      <c r="K96" t="s">
        <v>1286</v>
      </c>
      <c r="L96" t="s">
        <v>1259</v>
      </c>
      <c r="M96">
        <v>3</v>
      </c>
      <c r="N96" t="s">
        <v>1260</v>
      </c>
      <c r="O96" t="s">
        <v>1261</v>
      </c>
      <c r="P96" t="s">
        <v>1262</v>
      </c>
    </row>
    <row r="97" spans="1:16" x14ac:dyDescent="0.25">
      <c r="A97">
        <v>602336</v>
      </c>
      <c r="B97" t="s">
        <v>666</v>
      </c>
      <c r="C97" t="s">
        <v>82</v>
      </c>
      <c r="D97">
        <v>3518</v>
      </c>
      <c r="E97" t="s">
        <v>83</v>
      </c>
      <c r="F97" t="s">
        <v>16</v>
      </c>
      <c r="G97" s="2">
        <v>45546</v>
      </c>
      <c r="H97" s="8">
        <v>0.29166666666666669</v>
      </c>
      <c r="I97" t="s">
        <v>1320</v>
      </c>
      <c r="J97">
        <v>2285</v>
      </c>
      <c r="K97" t="s">
        <v>1330</v>
      </c>
      <c r="L97" t="s">
        <v>1259</v>
      </c>
      <c r="M97">
        <v>3</v>
      </c>
      <c r="N97" t="s">
        <v>1260</v>
      </c>
      <c r="O97" t="s">
        <v>1261</v>
      </c>
      <c r="P97" t="s">
        <v>1262</v>
      </c>
    </row>
    <row r="98" spans="1:16" x14ac:dyDescent="0.25">
      <c r="A98">
        <v>602337</v>
      </c>
      <c r="B98" t="s">
        <v>666</v>
      </c>
      <c r="C98" t="s">
        <v>82</v>
      </c>
      <c r="D98">
        <v>3518</v>
      </c>
      <c r="E98" t="s">
        <v>83</v>
      </c>
      <c r="F98" t="s">
        <v>16</v>
      </c>
      <c r="G98" s="2">
        <v>45546</v>
      </c>
      <c r="H98" s="8">
        <v>0.29166666666666669</v>
      </c>
      <c r="I98" t="s">
        <v>1327</v>
      </c>
      <c r="J98">
        <v>486</v>
      </c>
      <c r="K98" t="s">
        <v>1328</v>
      </c>
      <c r="L98" t="s">
        <v>1329</v>
      </c>
      <c r="M98">
        <v>3</v>
      </c>
      <c r="N98" t="s">
        <v>1260</v>
      </c>
      <c r="O98" t="s">
        <v>1261</v>
      </c>
      <c r="P98" t="s">
        <v>1262</v>
      </c>
    </row>
    <row r="99" spans="1:16" x14ac:dyDescent="0.25">
      <c r="A99">
        <v>602392</v>
      </c>
      <c r="B99" t="s">
        <v>667</v>
      </c>
      <c r="C99" t="s">
        <v>33</v>
      </c>
      <c r="D99">
        <v>3672</v>
      </c>
      <c r="E99" t="s">
        <v>34</v>
      </c>
      <c r="F99" t="s">
        <v>16</v>
      </c>
      <c r="G99" s="2">
        <v>45546</v>
      </c>
      <c r="H99" s="8">
        <v>0.33333333333333331</v>
      </c>
      <c r="I99" t="s">
        <v>1269</v>
      </c>
      <c r="J99">
        <v>2812</v>
      </c>
      <c r="K99" t="s">
        <v>1282</v>
      </c>
      <c r="L99" t="s">
        <v>1259</v>
      </c>
      <c r="M99">
        <v>3</v>
      </c>
      <c r="N99" t="s">
        <v>1260</v>
      </c>
      <c r="O99" t="s">
        <v>1261</v>
      </c>
      <c r="P99" t="s">
        <v>1262</v>
      </c>
    </row>
    <row r="100" spans="1:16" x14ac:dyDescent="0.25">
      <c r="A100">
        <v>602349</v>
      </c>
      <c r="B100" t="s">
        <v>666</v>
      </c>
      <c r="C100" t="s">
        <v>82</v>
      </c>
      <c r="D100">
        <v>3518</v>
      </c>
      <c r="E100" t="s">
        <v>83</v>
      </c>
      <c r="F100" t="s">
        <v>16</v>
      </c>
      <c r="G100" s="2">
        <v>45546</v>
      </c>
      <c r="H100" s="8">
        <v>0.33333333333333331</v>
      </c>
      <c r="I100" t="s">
        <v>1275</v>
      </c>
      <c r="J100">
        <v>1830</v>
      </c>
      <c r="K100" t="s">
        <v>1276</v>
      </c>
      <c r="L100" t="s">
        <v>1259</v>
      </c>
      <c r="M100">
        <v>3</v>
      </c>
      <c r="N100" t="s">
        <v>1260</v>
      </c>
      <c r="O100" t="s">
        <v>1261</v>
      </c>
      <c r="P100" t="s">
        <v>1262</v>
      </c>
    </row>
    <row r="101" spans="1:16" x14ac:dyDescent="0.25">
      <c r="A101">
        <v>602361</v>
      </c>
      <c r="B101" t="s">
        <v>667</v>
      </c>
      <c r="C101" t="s">
        <v>66</v>
      </c>
      <c r="D101">
        <v>3577</v>
      </c>
      <c r="E101" t="s">
        <v>67</v>
      </c>
      <c r="F101" t="s">
        <v>16</v>
      </c>
      <c r="G101" s="2">
        <v>45546</v>
      </c>
      <c r="H101" s="8">
        <v>0.33333333333333331</v>
      </c>
      <c r="I101" t="s">
        <v>1285</v>
      </c>
      <c r="J101">
        <v>1973</v>
      </c>
      <c r="K101" t="s">
        <v>1286</v>
      </c>
      <c r="L101" t="s">
        <v>1259</v>
      </c>
      <c r="M101">
        <v>3</v>
      </c>
      <c r="N101" t="s">
        <v>1260</v>
      </c>
      <c r="O101" t="s">
        <v>1261</v>
      </c>
      <c r="P101" t="s">
        <v>1262</v>
      </c>
    </row>
    <row r="102" spans="1:16" x14ac:dyDescent="0.25">
      <c r="A102">
        <v>602357</v>
      </c>
      <c r="B102" t="s">
        <v>667</v>
      </c>
      <c r="C102" t="s">
        <v>652</v>
      </c>
      <c r="D102">
        <v>3647</v>
      </c>
      <c r="E102" t="s">
        <v>653</v>
      </c>
      <c r="F102" t="s">
        <v>16</v>
      </c>
      <c r="G102" s="2">
        <v>45546</v>
      </c>
      <c r="H102" s="8">
        <v>0.33333333333333331</v>
      </c>
      <c r="I102" t="s">
        <v>1278</v>
      </c>
      <c r="J102">
        <v>609</v>
      </c>
      <c r="K102" t="s">
        <v>1311</v>
      </c>
      <c r="L102" t="s">
        <v>1259</v>
      </c>
      <c r="M102">
        <v>3</v>
      </c>
      <c r="N102" t="s">
        <v>1260</v>
      </c>
      <c r="O102" t="s">
        <v>1261</v>
      </c>
      <c r="P102" t="s">
        <v>1262</v>
      </c>
    </row>
    <row r="103" spans="1:16" x14ac:dyDescent="0.25">
      <c r="A103">
        <v>602351</v>
      </c>
      <c r="B103" t="s">
        <v>667</v>
      </c>
      <c r="C103" t="s">
        <v>145</v>
      </c>
      <c r="D103">
        <v>3598</v>
      </c>
      <c r="E103" t="s">
        <v>146</v>
      </c>
      <c r="F103" t="s">
        <v>16</v>
      </c>
      <c r="G103" s="2">
        <v>45546</v>
      </c>
      <c r="H103" s="8">
        <v>0.33333333333333331</v>
      </c>
      <c r="I103" t="s">
        <v>1273</v>
      </c>
      <c r="J103">
        <v>599</v>
      </c>
      <c r="K103" t="s">
        <v>1274</v>
      </c>
      <c r="L103" t="s">
        <v>1259</v>
      </c>
      <c r="M103">
        <v>3</v>
      </c>
      <c r="N103" t="s">
        <v>1260</v>
      </c>
      <c r="O103" t="s">
        <v>1261</v>
      </c>
      <c r="P103" t="s">
        <v>1262</v>
      </c>
    </row>
    <row r="104" spans="1:16" x14ac:dyDescent="0.25">
      <c r="A104">
        <v>604263</v>
      </c>
      <c r="B104" t="s">
        <v>667</v>
      </c>
      <c r="C104" t="s">
        <v>54</v>
      </c>
      <c r="D104">
        <v>3433</v>
      </c>
      <c r="E104" t="s">
        <v>55</v>
      </c>
      <c r="F104" t="s">
        <v>16</v>
      </c>
      <c r="G104" s="2">
        <v>45546</v>
      </c>
      <c r="H104" s="8">
        <v>0.33333333333333331</v>
      </c>
      <c r="I104" t="s">
        <v>1359</v>
      </c>
      <c r="J104">
        <v>2686</v>
      </c>
      <c r="K104" t="s">
        <v>1360</v>
      </c>
      <c r="L104" t="s">
        <v>1259</v>
      </c>
      <c r="M104">
        <v>3</v>
      </c>
      <c r="N104" t="s">
        <v>1260</v>
      </c>
      <c r="O104" t="s">
        <v>1261</v>
      </c>
      <c r="P104" t="s">
        <v>1262</v>
      </c>
    </row>
    <row r="105" spans="1:16" x14ac:dyDescent="0.25">
      <c r="A105">
        <v>602375</v>
      </c>
      <c r="B105" t="s">
        <v>666</v>
      </c>
      <c r="C105" t="s">
        <v>207</v>
      </c>
      <c r="D105">
        <v>3882</v>
      </c>
      <c r="E105" t="s">
        <v>208</v>
      </c>
      <c r="F105" t="s">
        <v>16</v>
      </c>
      <c r="G105" s="2">
        <v>45546</v>
      </c>
      <c r="H105" s="8">
        <v>0.33333333333333331</v>
      </c>
      <c r="I105" t="s">
        <v>1279</v>
      </c>
      <c r="J105">
        <v>2751</v>
      </c>
      <c r="K105" t="s">
        <v>1280</v>
      </c>
      <c r="L105" t="s">
        <v>1259</v>
      </c>
      <c r="M105">
        <v>3</v>
      </c>
      <c r="N105" t="s">
        <v>1260</v>
      </c>
      <c r="O105" t="s">
        <v>1261</v>
      </c>
      <c r="P105" t="s">
        <v>1262</v>
      </c>
    </row>
    <row r="106" spans="1:16" x14ac:dyDescent="0.25">
      <c r="A106">
        <v>602362</v>
      </c>
      <c r="B106" t="s">
        <v>667</v>
      </c>
      <c r="C106" t="s">
        <v>298</v>
      </c>
      <c r="D106">
        <v>3996</v>
      </c>
      <c r="E106" t="s">
        <v>299</v>
      </c>
      <c r="F106" t="s">
        <v>16</v>
      </c>
      <c r="G106" s="2">
        <v>45546</v>
      </c>
      <c r="H106" s="8">
        <v>0.33333333333333331</v>
      </c>
      <c r="I106" t="s">
        <v>1319</v>
      </c>
      <c r="J106">
        <v>884</v>
      </c>
      <c r="K106" t="s">
        <v>1331</v>
      </c>
      <c r="L106" t="s">
        <v>1259</v>
      </c>
      <c r="M106">
        <v>3</v>
      </c>
      <c r="N106" t="s">
        <v>1260</v>
      </c>
      <c r="O106" t="s">
        <v>1261</v>
      </c>
      <c r="P106" t="s">
        <v>1262</v>
      </c>
    </row>
    <row r="107" spans="1:16" x14ac:dyDescent="0.25">
      <c r="A107">
        <v>602437</v>
      </c>
      <c r="B107" t="s">
        <v>666</v>
      </c>
      <c r="C107" t="s">
        <v>640</v>
      </c>
      <c r="D107">
        <v>4055</v>
      </c>
      <c r="E107" t="s">
        <v>641</v>
      </c>
      <c r="F107" t="s">
        <v>101</v>
      </c>
      <c r="G107" s="2">
        <v>45546</v>
      </c>
      <c r="H107" s="8">
        <v>0.375</v>
      </c>
      <c r="I107" t="s">
        <v>1265</v>
      </c>
      <c r="J107">
        <v>1383</v>
      </c>
      <c r="K107" t="s">
        <v>1266</v>
      </c>
      <c r="L107" t="s">
        <v>1259</v>
      </c>
      <c r="M107">
        <v>3</v>
      </c>
      <c r="N107" t="s">
        <v>1260</v>
      </c>
      <c r="O107" t="s">
        <v>1261</v>
      </c>
      <c r="P107" t="s">
        <v>1262</v>
      </c>
    </row>
    <row r="108" spans="1:16" x14ac:dyDescent="0.25">
      <c r="A108">
        <v>602414</v>
      </c>
      <c r="B108" t="s">
        <v>666</v>
      </c>
      <c r="C108" t="s">
        <v>220</v>
      </c>
      <c r="D108">
        <v>3604</v>
      </c>
      <c r="E108" t="s">
        <v>221</v>
      </c>
      <c r="F108" t="s">
        <v>16</v>
      </c>
      <c r="G108" s="2">
        <v>45546</v>
      </c>
      <c r="H108" s="8">
        <v>0.375</v>
      </c>
      <c r="I108" t="s">
        <v>1275</v>
      </c>
      <c r="J108">
        <v>1830</v>
      </c>
      <c r="K108" t="s">
        <v>1276</v>
      </c>
      <c r="L108" t="s">
        <v>1259</v>
      </c>
      <c r="M108">
        <v>3</v>
      </c>
      <c r="N108" t="s">
        <v>1260</v>
      </c>
      <c r="O108" t="s">
        <v>1261</v>
      </c>
      <c r="P108" t="s">
        <v>1262</v>
      </c>
    </row>
    <row r="109" spans="1:16" x14ac:dyDescent="0.25">
      <c r="A109">
        <v>602429</v>
      </c>
      <c r="B109" t="s">
        <v>667</v>
      </c>
      <c r="C109" t="s">
        <v>274</v>
      </c>
      <c r="D109">
        <v>3502</v>
      </c>
      <c r="E109" t="s">
        <v>275</v>
      </c>
      <c r="F109" t="s">
        <v>16</v>
      </c>
      <c r="G109" s="2">
        <v>45546</v>
      </c>
      <c r="H109" s="8">
        <v>0.375</v>
      </c>
      <c r="I109" t="s">
        <v>1263</v>
      </c>
      <c r="J109">
        <v>772</v>
      </c>
      <c r="K109" t="s">
        <v>1264</v>
      </c>
      <c r="L109" t="s">
        <v>1259</v>
      </c>
      <c r="M109">
        <v>3</v>
      </c>
      <c r="N109" t="s">
        <v>1260</v>
      </c>
      <c r="O109" t="s">
        <v>1261</v>
      </c>
      <c r="P109" t="s">
        <v>1262</v>
      </c>
    </row>
    <row r="110" spans="1:16" x14ac:dyDescent="0.25">
      <c r="A110">
        <v>604264</v>
      </c>
      <c r="B110" t="s">
        <v>667</v>
      </c>
      <c r="C110" t="s">
        <v>54</v>
      </c>
      <c r="D110">
        <v>3433</v>
      </c>
      <c r="E110" t="s">
        <v>55</v>
      </c>
      <c r="F110" t="s">
        <v>16</v>
      </c>
      <c r="G110" s="2">
        <v>45546</v>
      </c>
      <c r="H110" s="8">
        <v>0.375</v>
      </c>
      <c r="I110" t="s">
        <v>1257</v>
      </c>
      <c r="J110">
        <v>1974</v>
      </c>
      <c r="K110" t="s">
        <v>1344</v>
      </c>
      <c r="L110" t="s">
        <v>1259</v>
      </c>
      <c r="M110">
        <v>3</v>
      </c>
      <c r="N110" t="s">
        <v>1260</v>
      </c>
      <c r="O110" t="s">
        <v>1261</v>
      </c>
      <c r="P110" t="s">
        <v>1262</v>
      </c>
    </row>
    <row r="111" spans="1:16" x14ac:dyDescent="0.25">
      <c r="A111">
        <v>602439</v>
      </c>
      <c r="B111" t="s">
        <v>667</v>
      </c>
      <c r="C111" t="s">
        <v>66</v>
      </c>
      <c r="D111">
        <v>3577</v>
      </c>
      <c r="E111" t="s">
        <v>67</v>
      </c>
      <c r="F111" t="s">
        <v>16</v>
      </c>
      <c r="G111" s="2">
        <v>45546</v>
      </c>
      <c r="H111" s="8">
        <v>0.375</v>
      </c>
      <c r="I111" t="s">
        <v>1302</v>
      </c>
      <c r="J111">
        <v>2812</v>
      </c>
      <c r="K111" t="s">
        <v>1282</v>
      </c>
      <c r="L111" t="s">
        <v>1259</v>
      </c>
      <c r="M111">
        <v>3</v>
      </c>
      <c r="N111" t="s">
        <v>1260</v>
      </c>
      <c r="O111" t="s">
        <v>1261</v>
      </c>
      <c r="P111" t="s">
        <v>1262</v>
      </c>
    </row>
    <row r="112" spans="1:16" x14ac:dyDescent="0.25">
      <c r="A112">
        <v>602432</v>
      </c>
      <c r="B112" t="s">
        <v>667</v>
      </c>
      <c r="C112" t="s">
        <v>145</v>
      </c>
      <c r="D112">
        <v>3598</v>
      </c>
      <c r="E112" t="s">
        <v>146</v>
      </c>
      <c r="F112" t="s">
        <v>16</v>
      </c>
      <c r="G112" s="2">
        <v>45546</v>
      </c>
      <c r="H112" s="8">
        <v>0.375</v>
      </c>
      <c r="I112" t="s">
        <v>1278</v>
      </c>
      <c r="J112">
        <v>609</v>
      </c>
      <c r="K112" t="s">
        <v>1311</v>
      </c>
      <c r="L112" t="s">
        <v>1259</v>
      </c>
      <c r="M112">
        <v>3</v>
      </c>
      <c r="N112" t="s">
        <v>1260</v>
      </c>
      <c r="O112" t="s">
        <v>1261</v>
      </c>
      <c r="P112" t="s">
        <v>1262</v>
      </c>
    </row>
    <row r="113" spans="1:16" x14ac:dyDescent="0.25">
      <c r="A113">
        <v>602411</v>
      </c>
      <c r="B113" t="s">
        <v>666</v>
      </c>
      <c r="C113" t="s">
        <v>82</v>
      </c>
      <c r="D113">
        <v>3518</v>
      </c>
      <c r="E113" t="s">
        <v>83</v>
      </c>
      <c r="F113" t="s">
        <v>16</v>
      </c>
      <c r="G113" s="2">
        <v>45546</v>
      </c>
      <c r="H113" s="8">
        <v>0.375</v>
      </c>
      <c r="I113" t="s">
        <v>1283</v>
      </c>
      <c r="J113">
        <v>1815</v>
      </c>
      <c r="K113" t="s">
        <v>1284</v>
      </c>
      <c r="L113" t="s">
        <v>1259</v>
      </c>
      <c r="M113">
        <v>3</v>
      </c>
      <c r="N113" t="s">
        <v>1260</v>
      </c>
      <c r="O113" t="s">
        <v>1261</v>
      </c>
      <c r="P113" t="s">
        <v>1262</v>
      </c>
    </row>
    <row r="114" spans="1:16" x14ac:dyDescent="0.25">
      <c r="A114">
        <v>602483</v>
      </c>
      <c r="B114" t="s">
        <v>666</v>
      </c>
      <c r="C114" t="s">
        <v>75</v>
      </c>
      <c r="D114">
        <v>3664</v>
      </c>
      <c r="E114" t="s">
        <v>76</v>
      </c>
      <c r="F114" t="s">
        <v>16</v>
      </c>
      <c r="G114" s="2">
        <v>45546</v>
      </c>
      <c r="H114" s="8">
        <v>0.41666666666666669</v>
      </c>
      <c r="I114" t="s">
        <v>1275</v>
      </c>
      <c r="J114">
        <v>1830</v>
      </c>
      <c r="K114" t="s">
        <v>1276</v>
      </c>
      <c r="L114" t="s">
        <v>1259</v>
      </c>
      <c r="M114">
        <v>3</v>
      </c>
      <c r="N114" t="s">
        <v>1260</v>
      </c>
      <c r="O114" t="s">
        <v>1261</v>
      </c>
      <c r="P114" t="s">
        <v>1262</v>
      </c>
    </row>
    <row r="115" spans="1:16" x14ac:dyDescent="0.25">
      <c r="A115">
        <v>604275</v>
      </c>
      <c r="B115" t="s">
        <v>667</v>
      </c>
      <c r="C115" t="s">
        <v>128</v>
      </c>
      <c r="D115">
        <v>4027</v>
      </c>
      <c r="E115" t="s">
        <v>129</v>
      </c>
      <c r="F115" t="s">
        <v>16</v>
      </c>
      <c r="G115" s="2">
        <v>45546</v>
      </c>
      <c r="H115" s="8">
        <v>0.41666666666666669</v>
      </c>
      <c r="I115" t="s">
        <v>1269</v>
      </c>
      <c r="J115">
        <v>609</v>
      </c>
      <c r="K115" t="s">
        <v>1311</v>
      </c>
      <c r="L115" t="s">
        <v>1259</v>
      </c>
      <c r="M115">
        <v>3</v>
      </c>
      <c r="N115" t="s">
        <v>1260</v>
      </c>
      <c r="O115" t="s">
        <v>1261</v>
      </c>
      <c r="P115" t="s">
        <v>1262</v>
      </c>
    </row>
    <row r="116" spans="1:16" x14ac:dyDescent="0.25">
      <c r="A116">
        <v>602456</v>
      </c>
      <c r="B116" t="s">
        <v>667</v>
      </c>
      <c r="C116" t="s">
        <v>274</v>
      </c>
      <c r="D116">
        <v>3502</v>
      </c>
      <c r="E116" t="s">
        <v>275</v>
      </c>
      <c r="F116" t="s">
        <v>16</v>
      </c>
      <c r="G116" s="2">
        <v>45546</v>
      </c>
      <c r="H116" s="8">
        <v>0.41666666666666669</v>
      </c>
      <c r="I116" t="s">
        <v>1273</v>
      </c>
      <c r="J116">
        <v>599</v>
      </c>
      <c r="K116" t="s">
        <v>1274</v>
      </c>
      <c r="L116" t="s">
        <v>1259</v>
      </c>
      <c r="M116">
        <v>3</v>
      </c>
      <c r="N116" t="s">
        <v>1260</v>
      </c>
      <c r="O116" t="s">
        <v>1261</v>
      </c>
      <c r="P116" t="s">
        <v>1262</v>
      </c>
    </row>
    <row r="117" spans="1:16" x14ac:dyDescent="0.25">
      <c r="A117">
        <v>602496</v>
      </c>
      <c r="B117" t="s">
        <v>666</v>
      </c>
      <c r="C117" t="s">
        <v>220</v>
      </c>
      <c r="D117">
        <v>3604</v>
      </c>
      <c r="E117" t="s">
        <v>221</v>
      </c>
      <c r="F117" t="s">
        <v>16</v>
      </c>
      <c r="G117" s="2">
        <v>45546</v>
      </c>
      <c r="H117" s="8">
        <v>0.41666666666666669</v>
      </c>
      <c r="I117" t="s">
        <v>1265</v>
      </c>
      <c r="J117">
        <v>1383</v>
      </c>
      <c r="K117" t="s">
        <v>1266</v>
      </c>
      <c r="L117" t="s">
        <v>1259</v>
      </c>
      <c r="M117">
        <v>3</v>
      </c>
      <c r="N117" t="s">
        <v>1260</v>
      </c>
      <c r="O117" t="s">
        <v>1261</v>
      </c>
      <c r="P117" t="s">
        <v>1262</v>
      </c>
    </row>
    <row r="118" spans="1:16" x14ac:dyDescent="0.25">
      <c r="A118">
        <v>602458</v>
      </c>
      <c r="B118" t="s">
        <v>667</v>
      </c>
      <c r="C118" t="s">
        <v>288</v>
      </c>
      <c r="D118">
        <v>3357</v>
      </c>
      <c r="E118" t="s">
        <v>289</v>
      </c>
      <c r="F118" t="s">
        <v>16</v>
      </c>
      <c r="G118" s="2">
        <v>45546</v>
      </c>
      <c r="H118" s="8">
        <v>0.41666666666666669</v>
      </c>
      <c r="I118" t="s">
        <v>1326</v>
      </c>
      <c r="J118">
        <v>2057</v>
      </c>
      <c r="K118" t="s">
        <v>1270</v>
      </c>
      <c r="L118" t="s">
        <v>1259</v>
      </c>
      <c r="M118">
        <v>3</v>
      </c>
      <c r="N118" t="s">
        <v>1260</v>
      </c>
      <c r="O118" t="s">
        <v>1261</v>
      </c>
      <c r="P118" t="s">
        <v>1262</v>
      </c>
    </row>
    <row r="119" spans="1:16" x14ac:dyDescent="0.25">
      <c r="A119">
        <v>602463</v>
      </c>
      <c r="B119" t="s">
        <v>666</v>
      </c>
      <c r="C119" t="s">
        <v>247</v>
      </c>
      <c r="D119">
        <v>3440</v>
      </c>
      <c r="E119" t="s">
        <v>248</v>
      </c>
      <c r="F119" t="s">
        <v>16</v>
      </c>
      <c r="G119" s="2">
        <v>45546</v>
      </c>
      <c r="H119" s="8">
        <v>0.41666666666666669</v>
      </c>
      <c r="I119" t="s">
        <v>1310</v>
      </c>
      <c r="J119">
        <v>1364</v>
      </c>
      <c r="K119" t="s">
        <v>1336</v>
      </c>
      <c r="L119" t="s">
        <v>1259</v>
      </c>
      <c r="M119">
        <v>3</v>
      </c>
      <c r="N119" t="s">
        <v>1260</v>
      </c>
      <c r="O119" t="s">
        <v>1261</v>
      </c>
      <c r="P119" t="s">
        <v>1262</v>
      </c>
    </row>
    <row r="120" spans="1:16" x14ac:dyDescent="0.25">
      <c r="A120">
        <v>602462</v>
      </c>
      <c r="B120" t="s">
        <v>666</v>
      </c>
      <c r="C120" t="s">
        <v>82</v>
      </c>
      <c r="D120">
        <v>3518</v>
      </c>
      <c r="E120" t="s">
        <v>83</v>
      </c>
      <c r="F120" t="s">
        <v>16</v>
      </c>
      <c r="G120" s="2">
        <v>45546</v>
      </c>
      <c r="H120" s="8">
        <v>0.41666666666666669</v>
      </c>
      <c r="I120" t="s">
        <v>1306</v>
      </c>
      <c r="J120">
        <v>1191</v>
      </c>
      <c r="K120" t="s">
        <v>1295</v>
      </c>
      <c r="L120" t="s">
        <v>1259</v>
      </c>
      <c r="M120">
        <v>3</v>
      </c>
      <c r="N120" t="s">
        <v>1260</v>
      </c>
      <c r="O120" t="s">
        <v>1261</v>
      </c>
      <c r="P120" t="s">
        <v>1262</v>
      </c>
    </row>
    <row r="121" spans="1:16" x14ac:dyDescent="0.25">
      <c r="A121">
        <v>602513</v>
      </c>
      <c r="B121" t="s">
        <v>667</v>
      </c>
      <c r="C121" t="s">
        <v>661</v>
      </c>
      <c r="D121">
        <v>3547</v>
      </c>
      <c r="E121" t="s">
        <v>662</v>
      </c>
      <c r="F121" t="s">
        <v>16</v>
      </c>
      <c r="G121" s="2">
        <v>45546</v>
      </c>
      <c r="H121" s="8">
        <v>0.45833333333333331</v>
      </c>
      <c r="I121" t="s">
        <v>1326</v>
      </c>
      <c r="J121">
        <v>2057</v>
      </c>
      <c r="K121" t="s">
        <v>1270</v>
      </c>
      <c r="L121" t="s">
        <v>1259</v>
      </c>
      <c r="M121">
        <v>3</v>
      </c>
      <c r="N121" t="s">
        <v>1260</v>
      </c>
      <c r="O121" t="s">
        <v>1261</v>
      </c>
      <c r="P121" t="s">
        <v>1262</v>
      </c>
    </row>
    <row r="122" spans="1:16" x14ac:dyDescent="0.25">
      <c r="A122">
        <v>602511</v>
      </c>
      <c r="B122" t="s">
        <v>667</v>
      </c>
      <c r="C122" t="s">
        <v>288</v>
      </c>
      <c r="D122">
        <v>3357</v>
      </c>
      <c r="E122" t="s">
        <v>289</v>
      </c>
      <c r="F122" t="s">
        <v>16</v>
      </c>
      <c r="G122" s="2">
        <v>45546</v>
      </c>
      <c r="H122" s="8">
        <v>0.45833333333333331</v>
      </c>
      <c r="I122" t="s">
        <v>1319</v>
      </c>
      <c r="J122">
        <v>884</v>
      </c>
      <c r="K122" t="s">
        <v>1331</v>
      </c>
      <c r="L122" t="s">
        <v>1259</v>
      </c>
      <c r="M122">
        <v>3</v>
      </c>
      <c r="N122" t="s">
        <v>1260</v>
      </c>
      <c r="O122" t="s">
        <v>1261</v>
      </c>
      <c r="P122" t="s">
        <v>1262</v>
      </c>
    </row>
    <row r="123" spans="1:16" x14ac:dyDescent="0.25">
      <c r="A123">
        <v>602531</v>
      </c>
      <c r="B123" t="s">
        <v>667</v>
      </c>
      <c r="C123" t="s">
        <v>235</v>
      </c>
      <c r="D123">
        <v>3923</v>
      </c>
      <c r="E123" t="s">
        <v>236</v>
      </c>
      <c r="F123" t="s">
        <v>16</v>
      </c>
      <c r="G123" s="2">
        <v>45546</v>
      </c>
      <c r="H123" s="8">
        <v>0.45833333333333331</v>
      </c>
      <c r="I123" t="s">
        <v>1273</v>
      </c>
      <c r="J123">
        <v>1839</v>
      </c>
      <c r="K123" t="s">
        <v>1258</v>
      </c>
      <c r="L123" t="s">
        <v>1259</v>
      </c>
      <c r="M123">
        <v>3</v>
      </c>
      <c r="N123" t="s">
        <v>1260</v>
      </c>
      <c r="O123" t="s">
        <v>1261</v>
      </c>
      <c r="P123" t="s">
        <v>1262</v>
      </c>
    </row>
    <row r="124" spans="1:16" x14ac:dyDescent="0.25">
      <c r="A124">
        <v>602544</v>
      </c>
      <c r="B124" t="s">
        <v>666</v>
      </c>
      <c r="C124" t="s">
        <v>247</v>
      </c>
      <c r="D124">
        <v>3440</v>
      </c>
      <c r="E124" t="s">
        <v>248</v>
      </c>
      <c r="F124" t="s">
        <v>16</v>
      </c>
      <c r="G124" s="2">
        <v>45546</v>
      </c>
      <c r="H124" s="8">
        <v>0.45833333333333331</v>
      </c>
      <c r="I124" t="s">
        <v>1275</v>
      </c>
      <c r="J124">
        <v>1830</v>
      </c>
      <c r="K124" t="s">
        <v>1276</v>
      </c>
      <c r="L124" t="s">
        <v>1259</v>
      </c>
      <c r="M124">
        <v>3</v>
      </c>
      <c r="N124" t="s">
        <v>1260</v>
      </c>
      <c r="O124" t="s">
        <v>1261</v>
      </c>
      <c r="P124" t="s">
        <v>1262</v>
      </c>
    </row>
    <row r="125" spans="1:16" x14ac:dyDescent="0.25">
      <c r="A125">
        <v>602520</v>
      </c>
      <c r="B125" t="s">
        <v>666</v>
      </c>
      <c r="C125" t="s">
        <v>161</v>
      </c>
      <c r="D125">
        <v>3625</v>
      </c>
      <c r="E125" t="s">
        <v>162</v>
      </c>
      <c r="F125" t="s">
        <v>16</v>
      </c>
      <c r="G125" s="2">
        <v>45546</v>
      </c>
      <c r="H125" s="8">
        <v>0.45833333333333331</v>
      </c>
      <c r="I125" t="s">
        <v>1337</v>
      </c>
      <c r="J125">
        <v>1644</v>
      </c>
      <c r="K125" t="s">
        <v>1268</v>
      </c>
      <c r="L125" t="s">
        <v>1259</v>
      </c>
      <c r="M125">
        <v>3</v>
      </c>
      <c r="N125" t="s">
        <v>1260</v>
      </c>
      <c r="O125" t="s">
        <v>1261</v>
      </c>
      <c r="P125" t="s">
        <v>1262</v>
      </c>
    </row>
    <row r="126" spans="1:16" x14ac:dyDescent="0.25">
      <c r="A126">
        <v>602519</v>
      </c>
      <c r="B126" t="s">
        <v>666</v>
      </c>
      <c r="C126" t="s">
        <v>247</v>
      </c>
      <c r="D126">
        <v>3440</v>
      </c>
      <c r="E126" t="s">
        <v>248</v>
      </c>
      <c r="F126" t="s">
        <v>16</v>
      </c>
      <c r="G126" s="2">
        <v>45546</v>
      </c>
      <c r="H126" s="8">
        <v>0.45833333333333331</v>
      </c>
      <c r="I126" t="s">
        <v>1327</v>
      </c>
      <c r="J126">
        <v>486</v>
      </c>
      <c r="K126" t="s">
        <v>1328</v>
      </c>
      <c r="L126" t="s">
        <v>1259</v>
      </c>
      <c r="M126">
        <v>3</v>
      </c>
      <c r="N126" t="s">
        <v>1260</v>
      </c>
      <c r="O126" t="s">
        <v>1261</v>
      </c>
      <c r="P126" t="s">
        <v>1262</v>
      </c>
    </row>
    <row r="127" spans="1:16" x14ac:dyDescent="0.25">
      <c r="A127">
        <v>602559</v>
      </c>
      <c r="B127" t="s">
        <v>667</v>
      </c>
      <c r="C127" t="s">
        <v>250</v>
      </c>
      <c r="D127">
        <v>3353</v>
      </c>
      <c r="E127" t="s">
        <v>251</v>
      </c>
      <c r="F127" t="s">
        <v>16</v>
      </c>
      <c r="G127" s="2">
        <v>45546</v>
      </c>
      <c r="H127" s="8">
        <v>0.54166666666666663</v>
      </c>
      <c r="I127" t="s">
        <v>1319</v>
      </c>
      <c r="J127">
        <v>884</v>
      </c>
      <c r="K127" t="s">
        <v>1331</v>
      </c>
      <c r="L127" t="s">
        <v>1259</v>
      </c>
      <c r="M127">
        <v>3</v>
      </c>
      <c r="N127" t="s">
        <v>1260</v>
      </c>
      <c r="O127" t="s">
        <v>1261</v>
      </c>
      <c r="P127" t="s">
        <v>1262</v>
      </c>
    </row>
    <row r="128" spans="1:16" x14ac:dyDescent="0.25">
      <c r="A128">
        <v>602584</v>
      </c>
      <c r="B128" t="s">
        <v>667</v>
      </c>
      <c r="C128" t="s">
        <v>232</v>
      </c>
      <c r="D128">
        <v>3892</v>
      </c>
      <c r="E128" t="s">
        <v>233</v>
      </c>
      <c r="F128" t="s">
        <v>16</v>
      </c>
      <c r="G128" s="2">
        <v>45546</v>
      </c>
      <c r="H128" s="8">
        <v>0.54166666666666663</v>
      </c>
      <c r="I128" t="s">
        <v>1263</v>
      </c>
      <c r="J128">
        <v>772</v>
      </c>
      <c r="K128" t="s">
        <v>1264</v>
      </c>
      <c r="L128" t="s">
        <v>1259</v>
      </c>
      <c r="M128">
        <v>3</v>
      </c>
      <c r="N128" t="s">
        <v>1260</v>
      </c>
      <c r="O128" t="s">
        <v>1261</v>
      </c>
      <c r="P128" t="s">
        <v>1262</v>
      </c>
    </row>
    <row r="129" spans="1:16" x14ac:dyDescent="0.25">
      <c r="A129">
        <v>602570</v>
      </c>
      <c r="B129" t="s">
        <v>666</v>
      </c>
      <c r="C129" t="s">
        <v>59</v>
      </c>
      <c r="D129">
        <v>3359</v>
      </c>
      <c r="E129" t="s">
        <v>60</v>
      </c>
      <c r="F129" t="s">
        <v>16</v>
      </c>
      <c r="G129" s="2">
        <v>45546</v>
      </c>
      <c r="H129" s="8">
        <v>0.54166666666666663</v>
      </c>
      <c r="I129" t="s">
        <v>1275</v>
      </c>
      <c r="J129">
        <v>1830</v>
      </c>
      <c r="K129" t="s">
        <v>1276</v>
      </c>
      <c r="L129" t="s">
        <v>1259</v>
      </c>
      <c r="M129">
        <v>3</v>
      </c>
      <c r="N129" t="s">
        <v>1260</v>
      </c>
      <c r="O129" t="s">
        <v>1261</v>
      </c>
      <c r="P129" t="s">
        <v>1262</v>
      </c>
    </row>
    <row r="130" spans="1:16" x14ac:dyDescent="0.25">
      <c r="A130">
        <v>602600</v>
      </c>
      <c r="B130" t="s">
        <v>666</v>
      </c>
      <c r="C130" t="s">
        <v>259</v>
      </c>
      <c r="D130">
        <v>3931</v>
      </c>
      <c r="E130" t="s">
        <v>260</v>
      </c>
      <c r="F130" t="s">
        <v>16</v>
      </c>
      <c r="G130" s="2">
        <v>45546</v>
      </c>
      <c r="H130" s="8">
        <v>0.54166666666666663</v>
      </c>
      <c r="I130" t="s">
        <v>1335</v>
      </c>
      <c r="J130">
        <v>1967</v>
      </c>
      <c r="K130" t="s">
        <v>1277</v>
      </c>
      <c r="L130" t="s">
        <v>1259</v>
      </c>
      <c r="M130">
        <v>3</v>
      </c>
      <c r="N130" t="s">
        <v>1260</v>
      </c>
      <c r="O130" t="s">
        <v>1261</v>
      </c>
      <c r="P130" t="s">
        <v>1262</v>
      </c>
    </row>
    <row r="131" spans="1:16" x14ac:dyDescent="0.25">
      <c r="A131">
        <v>602629</v>
      </c>
      <c r="B131" t="s">
        <v>666</v>
      </c>
      <c r="C131" t="s">
        <v>259</v>
      </c>
      <c r="D131">
        <v>3931</v>
      </c>
      <c r="E131" t="s">
        <v>260</v>
      </c>
      <c r="F131" t="s">
        <v>16</v>
      </c>
      <c r="G131" s="2">
        <v>45546</v>
      </c>
      <c r="H131" s="8">
        <v>0.58333333333333337</v>
      </c>
      <c r="I131" t="s">
        <v>1283</v>
      </c>
      <c r="J131">
        <v>1815</v>
      </c>
      <c r="K131" t="s">
        <v>1284</v>
      </c>
      <c r="L131" t="s">
        <v>1259</v>
      </c>
      <c r="M131">
        <v>3</v>
      </c>
      <c r="N131" t="s">
        <v>1260</v>
      </c>
      <c r="O131" t="s">
        <v>1261</v>
      </c>
      <c r="P131" t="s">
        <v>1262</v>
      </c>
    </row>
    <row r="132" spans="1:16" x14ac:dyDescent="0.25">
      <c r="A132">
        <v>602670</v>
      </c>
      <c r="B132" t="s">
        <v>666</v>
      </c>
      <c r="C132" t="s">
        <v>341</v>
      </c>
      <c r="D132">
        <v>3899</v>
      </c>
      <c r="E132" t="s">
        <v>342</v>
      </c>
      <c r="F132" t="s">
        <v>101</v>
      </c>
      <c r="G132" s="2">
        <v>45546</v>
      </c>
      <c r="H132" s="8">
        <v>0.58333333333333337</v>
      </c>
      <c r="I132" t="s">
        <v>1294</v>
      </c>
      <c r="J132">
        <v>1644</v>
      </c>
      <c r="K132" t="s">
        <v>1268</v>
      </c>
      <c r="L132" t="s">
        <v>1259</v>
      </c>
      <c r="M132">
        <v>3</v>
      </c>
      <c r="N132" t="s">
        <v>1260</v>
      </c>
      <c r="O132" t="s">
        <v>1261</v>
      </c>
      <c r="P132" t="s">
        <v>1262</v>
      </c>
    </row>
    <row r="133" spans="1:16" x14ac:dyDescent="0.25">
      <c r="A133">
        <v>602639</v>
      </c>
      <c r="B133" t="s">
        <v>666</v>
      </c>
      <c r="C133" t="s">
        <v>614</v>
      </c>
      <c r="D133">
        <v>3886</v>
      </c>
      <c r="E133" t="s">
        <v>615</v>
      </c>
      <c r="F133" t="s">
        <v>16</v>
      </c>
      <c r="G133" s="2">
        <v>45546</v>
      </c>
      <c r="H133" s="8">
        <v>0.58333333333333337</v>
      </c>
      <c r="I133" t="s">
        <v>1291</v>
      </c>
      <c r="J133">
        <v>2158</v>
      </c>
      <c r="K133" t="s">
        <v>1324</v>
      </c>
      <c r="L133" t="s">
        <v>1259</v>
      </c>
      <c r="M133">
        <v>3</v>
      </c>
      <c r="N133" t="s">
        <v>1260</v>
      </c>
      <c r="O133" t="s">
        <v>1261</v>
      </c>
      <c r="P133" t="s">
        <v>1262</v>
      </c>
    </row>
    <row r="134" spans="1:16" x14ac:dyDescent="0.25">
      <c r="A134">
        <v>602646</v>
      </c>
      <c r="B134" t="s">
        <v>667</v>
      </c>
      <c r="C134" t="s">
        <v>250</v>
      </c>
      <c r="D134">
        <v>3353</v>
      </c>
      <c r="E134" t="s">
        <v>251</v>
      </c>
      <c r="F134" t="s">
        <v>16</v>
      </c>
      <c r="G134" s="2">
        <v>45546</v>
      </c>
      <c r="H134" s="8">
        <v>0.58333333333333337</v>
      </c>
      <c r="I134" t="s">
        <v>1309</v>
      </c>
      <c r="J134">
        <v>2735</v>
      </c>
      <c r="K134" t="s">
        <v>1300</v>
      </c>
      <c r="L134" t="s">
        <v>1259</v>
      </c>
      <c r="M134">
        <v>3</v>
      </c>
      <c r="N134" t="s">
        <v>1260</v>
      </c>
      <c r="O134" t="s">
        <v>1261</v>
      </c>
      <c r="P134" t="s">
        <v>1262</v>
      </c>
    </row>
    <row r="135" spans="1:16" x14ac:dyDescent="0.25">
      <c r="A135">
        <v>602620</v>
      </c>
      <c r="B135" t="s">
        <v>667</v>
      </c>
      <c r="C135" t="s">
        <v>353</v>
      </c>
      <c r="D135">
        <v>3421</v>
      </c>
      <c r="E135" t="s">
        <v>354</v>
      </c>
      <c r="F135" t="s">
        <v>16</v>
      </c>
      <c r="G135" s="2">
        <v>45546</v>
      </c>
      <c r="H135" s="8">
        <v>0.58333333333333337</v>
      </c>
      <c r="I135" t="s">
        <v>1319</v>
      </c>
      <c r="J135">
        <v>884</v>
      </c>
      <c r="K135" t="s">
        <v>1331</v>
      </c>
      <c r="L135" t="s">
        <v>1259</v>
      </c>
      <c r="M135">
        <v>3</v>
      </c>
      <c r="N135" t="s">
        <v>1260</v>
      </c>
      <c r="O135" t="s">
        <v>1261</v>
      </c>
      <c r="P135" t="s">
        <v>1262</v>
      </c>
    </row>
    <row r="136" spans="1:16" x14ac:dyDescent="0.25">
      <c r="A136">
        <v>604320</v>
      </c>
      <c r="B136" t="s">
        <v>667</v>
      </c>
      <c r="C136" t="s">
        <v>232</v>
      </c>
      <c r="D136">
        <v>3892</v>
      </c>
      <c r="E136" t="s">
        <v>233</v>
      </c>
      <c r="F136" t="s">
        <v>16</v>
      </c>
      <c r="G136" s="2">
        <v>45546</v>
      </c>
      <c r="H136" s="8">
        <v>0.58333333333333337</v>
      </c>
      <c r="I136" t="s">
        <v>1319</v>
      </c>
      <c r="J136">
        <v>53</v>
      </c>
      <c r="K136" t="s">
        <v>1332</v>
      </c>
      <c r="L136" t="s">
        <v>1259</v>
      </c>
      <c r="M136">
        <v>3</v>
      </c>
      <c r="N136" t="s">
        <v>1260</v>
      </c>
      <c r="O136" t="s">
        <v>1261</v>
      </c>
      <c r="P136" t="s">
        <v>1262</v>
      </c>
    </row>
    <row r="137" spans="1:16" x14ac:dyDescent="0.25">
      <c r="A137">
        <v>602640</v>
      </c>
      <c r="B137" t="s">
        <v>667</v>
      </c>
      <c r="C137" t="s">
        <v>281</v>
      </c>
      <c r="D137">
        <v>3372</v>
      </c>
      <c r="E137" t="s">
        <v>282</v>
      </c>
      <c r="F137" t="s">
        <v>16</v>
      </c>
      <c r="G137" s="2">
        <v>45546</v>
      </c>
      <c r="H137" s="8">
        <v>0.58333333333333337</v>
      </c>
      <c r="I137" t="s">
        <v>1338</v>
      </c>
      <c r="J137">
        <v>2057</v>
      </c>
      <c r="K137" t="s">
        <v>1270</v>
      </c>
      <c r="L137" t="s">
        <v>1259</v>
      </c>
      <c r="M137">
        <v>3</v>
      </c>
      <c r="N137" t="s">
        <v>1260</v>
      </c>
      <c r="O137" t="s">
        <v>1261</v>
      </c>
      <c r="P137" t="s">
        <v>1262</v>
      </c>
    </row>
    <row r="138" spans="1:16" x14ac:dyDescent="0.25">
      <c r="A138">
        <v>602689</v>
      </c>
      <c r="B138" t="s">
        <v>666</v>
      </c>
      <c r="C138" t="s">
        <v>614</v>
      </c>
      <c r="D138">
        <v>3886</v>
      </c>
      <c r="E138" t="s">
        <v>615</v>
      </c>
      <c r="F138" t="s">
        <v>16</v>
      </c>
      <c r="G138" s="2">
        <v>45546</v>
      </c>
      <c r="H138" s="8">
        <v>0.625</v>
      </c>
      <c r="I138" t="s">
        <v>1283</v>
      </c>
      <c r="J138">
        <v>1815</v>
      </c>
      <c r="K138" t="s">
        <v>1284</v>
      </c>
      <c r="L138" t="s">
        <v>1259</v>
      </c>
      <c r="M138">
        <v>3</v>
      </c>
      <c r="N138" t="s">
        <v>1260</v>
      </c>
      <c r="O138" t="s">
        <v>1261</v>
      </c>
      <c r="P138" t="s">
        <v>1262</v>
      </c>
    </row>
    <row r="139" spans="1:16" x14ac:dyDescent="0.25">
      <c r="A139">
        <v>602719</v>
      </c>
      <c r="B139" t="s">
        <v>666</v>
      </c>
      <c r="C139" t="s">
        <v>643</v>
      </c>
      <c r="D139">
        <v>3986</v>
      </c>
      <c r="E139" t="s">
        <v>644</v>
      </c>
      <c r="F139" t="s">
        <v>101</v>
      </c>
      <c r="G139" s="2">
        <v>45546</v>
      </c>
      <c r="H139" s="8">
        <v>0.625</v>
      </c>
      <c r="I139" t="s">
        <v>1265</v>
      </c>
      <c r="J139">
        <v>1383</v>
      </c>
      <c r="K139" t="s">
        <v>1266</v>
      </c>
      <c r="L139" t="s">
        <v>1259</v>
      </c>
      <c r="M139">
        <v>3</v>
      </c>
      <c r="N139" t="s">
        <v>1260</v>
      </c>
      <c r="O139" t="s">
        <v>1261</v>
      </c>
      <c r="P139" t="s">
        <v>1262</v>
      </c>
    </row>
    <row r="140" spans="1:16" x14ac:dyDescent="0.25">
      <c r="A140">
        <v>602717</v>
      </c>
      <c r="B140" t="s">
        <v>667</v>
      </c>
      <c r="C140" t="s">
        <v>611</v>
      </c>
      <c r="D140">
        <v>4106</v>
      </c>
      <c r="E140" t="s">
        <v>612</v>
      </c>
      <c r="F140" t="s">
        <v>101</v>
      </c>
      <c r="G140" s="2">
        <v>45546</v>
      </c>
      <c r="H140" s="8">
        <v>0.625</v>
      </c>
      <c r="I140" t="s">
        <v>1326</v>
      </c>
      <c r="J140">
        <v>1542</v>
      </c>
      <c r="K140" t="s">
        <v>1307</v>
      </c>
      <c r="L140" t="s">
        <v>1259</v>
      </c>
      <c r="M140">
        <v>3</v>
      </c>
      <c r="N140" t="s">
        <v>1260</v>
      </c>
      <c r="O140" t="s">
        <v>1261</v>
      </c>
      <c r="P140" t="s">
        <v>1262</v>
      </c>
    </row>
    <row r="141" spans="1:16" x14ac:dyDescent="0.25">
      <c r="A141">
        <v>602679</v>
      </c>
      <c r="B141" t="s">
        <v>667</v>
      </c>
      <c r="C141" t="s">
        <v>241</v>
      </c>
      <c r="D141">
        <v>3350</v>
      </c>
      <c r="E141" t="s">
        <v>242</v>
      </c>
      <c r="F141" t="s">
        <v>16</v>
      </c>
      <c r="G141" s="2">
        <v>45546</v>
      </c>
      <c r="H141" s="8">
        <v>0.625</v>
      </c>
      <c r="I141" t="s">
        <v>1278</v>
      </c>
      <c r="J141">
        <v>609</v>
      </c>
      <c r="K141" t="s">
        <v>1311</v>
      </c>
      <c r="L141" t="s">
        <v>1259</v>
      </c>
      <c r="M141">
        <v>3</v>
      </c>
      <c r="N141" t="s">
        <v>1260</v>
      </c>
      <c r="O141" t="s">
        <v>1261</v>
      </c>
      <c r="P141" t="s">
        <v>1262</v>
      </c>
    </row>
    <row r="142" spans="1:16" x14ac:dyDescent="0.25">
      <c r="A142">
        <v>602702</v>
      </c>
      <c r="B142" t="s">
        <v>666</v>
      </c>
      <c r="C142" t="s">
        <v>171</v>
      </c>
      <c r="D142">
        <v>3723</v>
      </c>
      <c r="E142" t="s">
        <v>172</v>
      </c>
      <c r="F142" t="s">
        <v>16</v>
      </c>
      <c r="G142" s="2">
        <v>45546</v>
      </c>
      <c r="H142" s="8">
        <v>0.625</v>
      </c>
      <c r="I142" t="s">
        <v>1275</v>
      </c>
      <c r="J142">
        <v>1830</v>
      </c>
      <c r="K142" t="s">
        <v>1276</v>
      </c>
      <c r="L142" t="s">
        <v>1259</v>
      </c>
      <c r="M142">
        <v>3</v>
      </c>
      <c r="N142" t="s">
        <v>1260</v>
      </c>
      <c r="O142" t="s">
        <v>1261</v>
      </c>
      <c r="P142" t="s">
        <v>1262</v>
      </c>
    </row>
    <row r="143" spans="1:16" x14ac:dyDescent="0.25">
      <c r="A143">
        <v>602704</v>
      </c>
      <c r="B143" t="s">
        <v>667</v>
      </c>
      <c r="C143" t="s">
        <v>281</v>
      </c>
      <c r="D143">
        <v>3372</v>
      </c>
      <c r="E143" t="s">
        <v>282</v>
      </c>
      <c r="F143" t="s">
        <v>16</v>
      </c>
      <c r="G143" s="2">
        <v>45546</v>
      </c>
      <c r="H143" s="8">
        <v>0.625</v>
      </c>
      <c r="I143" t="s">
        <v>1271</v>
      </c>
      <c r="J143">
        <v>1839</v>
      </c>
      <c r="K143" t="s">
        <v>1258</v>
      </c>
      <c r="L143" t="s">
        <v>1259</v>
      </c>
      <c r="M143">
        <v>3</v>
      </c>
      <c r="N143" t="s">
        <v>1260</v>
      </c>
      <c r="O143" t="s">
        <v>1261</v>
      </c>
      <c r="P143" t="s">
        <v>1262</v>
      </c>
    </row>
    <row r="144" spans="1:16" x14ac:dyDescent="0.25">
      <c r="A144">
        <v>602701</v>
      </c>
      <c r="B144" t="s">
        <v>667</v>
      </c>
      <c r="C144" t="s">
        <v>232</v>
      </c>
      <c r="D144">
        <v>3892</v>
      </c>
      <c r="E144" t="s">
        <v>233</v>
      </c>
      <c r="F144" t="s">
        <v>16</v>
      </c>
      <c r="G144" s="2">
        <v>45546</v>
      </c>
      <c r="H144" s="8">
        <v>0.625</v>
      </c>
      <c r="I144" t="s">
        <v>1319</v>
      </c>
      <c r="J144">
        <v>884</v>
      </c>
      <c r="K144" t="s">
        <v>1331</v>
      </c>
      <c r="L144" t="s">
        <v>1259</v>
      </c>
      <c r="M144">
        <v>3</v>
      </c>
      <c r="N144" t="s">
        <v>1260</v>
      </c>
      <c r="O144" t="s">
        <v>1261</v>
      </c>
      <c r="P144" t="s">
        <v>1262</v>
      </c>
    </row>
    <row r="145" spans="1:16" x14ac:dyDescent="0.25">
      <c r="A145">
        <v>604310</v>
      </c>
      <c r="B145" t="s">
        <v>667</v>
      </c>
      <c r="C145" t="s">
        <v>353</v>
      </c>
      <c r="D145">
        <v>3421</v>
      </c>
      <c r="E145" t="s">
        <v>354</v>
      </c>
      <c r="F145" t="s">
        <v>16</v>
      </c>
      <c r="G145" s="2">
        <v>45546</v>
      </c>
      <c r="H145" s="8">
        <v>0.625</v>
      </c>
      <c r="I145" t="s">
        <v>1321</v>
      </c>
      <c r="J145">
        <v>2458</v>
      </c>
      <c r="K145" t="s">
        <v>1322</v>
      </c>
      <c r="L145" t="s">
        <v>1259</v>
      </c>
      <c r="M145">
        <v>3</v>
      </c>
      <c r="N145" t="s">
        <v>1260</v>
      </c>
      <c r="O145" t="s">
        <v>1261</v>
      </c>
      <c r="P145" t="s">
        <v>1262</v>
      </c>
    </row>
    <row r="146" spans="1:16" x14ac:dyDescent="0.25">
      <c r="A146">
        <v>602685</v>
      </c>
      <c r="B146" t="s">
        <v>667</v>
      </c>
      <c r="C146" t="s">
        <v>295</v>
      </c>
      <c r="D146">
        <v>3456</v>
      </c>
      <c r="E146" t="s">
        <v>296</v>
      </c>
      <c r="F146" t="s">
        <v>16</v>
      </c>
      <c r="G146" s="2">
        <v>45546</v>
      </c>
      <c r="H146" s="8">
        <v>0.625</v>
      </c>
      <c r="I146" t="s">
        <v>1273</v>
      </c>
      <c r="J146">
        <v>599</v>
      </c>
      <c r="K146" t="s">
        <v>1274</v>
      </c>
      <c r="L146" t="s">
        <v>1259</v>
      </c>
      <c r="M146">
        <v>3</v>
      </c>
      <c r="N146" t="s">
        <v>1260</v>
      </c>
      <c r="O146" t="s">
        <v>1261</v>
      </c>
      <c r="P146" t="s">
        <v>1262</v>
      </c>
    </row>
    <row r="147" spans="1:16" x14ac:dyDescent="0.25">
      <c r="A147">
        <v>602752</v>
      </c>
      <c r="B147" t="s">
        <v>667</v>
      </c>
      <c r="C147" t="s">
        <v>194</v>
      </c>
      <c r="D147">
        <v>3640</v>
      </c>
      <c r="E147" t="s">
        <v>195</v>
      </c>
      <c r="F147" t="s">
        <v>16</v>
      </c>
      <c r="G147" s="2">
        <v>45546</v>
      </c>
      <c r="H147" s="8">
        <v>0.66666666666666663</v>
      </c>
      <c r="I147" t="s">
        <v>1273</v>
      </c>
      <c r="J147">
        <v>599</v>
      </c>
      <c r="K147" t="s">
        <v>1274</v>
      </c>
      <c r="L147" t="s">
        <v>1259</v>
      </c>
      <c r="M147">
        <v>3</v>
      </c>
      <c r="N147" t="s">
        <v>1260</v>
      </c>
      <c r="O147" t="s">
        <v>1261</v>
      </c>
      <c r="P147" t="s">
        <v>1262</v>
      </c>
    </row>
    <row r="148" spans="1:16" x14ac:dyDescent="0.25">
      <c r="A148">
        <v>602741</v>
      </c>
      <c r="B148" t="s">
        <v>667</v>
      </c>
      <c r="C148" t="s">
        <v>223</v>
      </c>
      <c r="D148">
        <v>3660</v>
      </c>
      <c r="E148" t="s">
        <v>224</v>
      </c>
      <c r="F148" t="s">
        <v>16</v>
      </c>
      <c r="G148" s="2">
        <v>45546</v>
      </c>
      <c r="H148" s="8">
        <v>0.66666666666666663</v>
      </c>
      <c r="I148" t="s">
        <v>1319</v>
      </c>
      <c r="J148">
        <v>884</v>
      </c>
      <c r="K148" t="s">
        <v>1331</v>
      </c>
      <c r="L148" t="s">
        <v>1259</v>
      </c>
      <c r="M148">
        <v>3</v>
      </c>
      <c r="N148" t="s">
        <v>1260</v>
      </c>
      <c r="O148" t="s">
        <v>1261</v>
      </c>
      <c r="P148" t="s">
        <v>1262</v>
      </c>
    </row>
    <row r="149" spans="1:16" x14ac:dyDescent="0.25">
      <c r="A149">
        <v>602786</v>
      </c>
      <c r="B149" t="s">
        <v>667</v>
      </c>
      <c r="C149" t="s">
        <v>105</v>
      </c>
      <c r="D149">
        <v>3737</v>
      </c>
      <c r="E149" t="s">
        <v>106</v>
      </c>
      <c r="F149" t="s">
        <v>16</v>
      </c>
      <c r="G149" s="2">
        <v>45546</v>
      </c>
      <c r="H149" s="8">
        <v>0.66666666666666663</v>
      </c>
      <c r="I149" t="s">
        <v>1257</v>
      </c>
      <c r="J149">
        <v>572</v>
      </c>
      <c r="K149" t="s">
        <v>1361</v>
      </c>
      <c r="L149" t="s">
        <v>1259</v>
      </c>
      <c r="M149">
        <v>3</v>
      </c>
      <c r="N149" t="s">
        <v>1260</v>
      </c>
      <c r="O149" t="s">
        <v>1261</v>
      </c>
      <c r="P149" t="s">
        <v>1262</v>
      </c>
    </row>
    <row r="150" spans="1:16" x14ac:dyDescent="0.25">
      <c r="A150">
        <v>602738</v>
      </c>
      <c r="B150" t="s">
        <v>667</v>
      </c>
      <c r="C150" t="s">
        <v>241</v>
      </c>
      <c r="D150">
        <v>3350</v>
      </c>
      <c r="E150" t="s">
        <v>242</v>
      </c>
      <c r="F150" t="s">
        <v>16</v>
      </c>
      <c r="G150" s="2">
        <v>45546</v>
      </c>
      <c r="H150" s="8">
        <v>0.66666666666666663</v>
      </c>
      <c r="I150" t="s">
        <v>1278</v>
      </c>
      <c r="J150">
        <v>609</v>
      </c>
      <c r="K150" t="s">
        <v>1311</v>
      </c>
      <c r="L150" t="s">
        <v>1259</v>
      </c>
      <c r="M150">
        <v>3</v>
      </c>
      <c r="N150" t="s">
        <v>1260</v>
      </c>
      <c r="O150" t="s">
        <v>1261</v>
      </c>
      <c r="P150" t="s">
        <v>1262</v>
      </c>
    </row>
    <row r="151" spans="1:16" x14ac:dyDescent="0.25">
      <c r="A151">
        <v>602782</v>
      </c>
      <c r="B151" t="s">
        <v>666</v>
      </c>
      <c r="C151" t="s">
        <v>229</v>
      </c>
      <c r="D151">
        <v>3805</v>
      </c>
      <c r="E151" t="s">
        <v>230</v>
      </c>
      <c r="F151" t="s">
        <v>16</v>
      </c>
      <c r="G151" s="2">
        <v>45546</v>
      </c>
      <c r="H151" s="8">
        <v>0.66666666666666663</v>
      </c>
      <c r="I151" t="s">
        <v>1339</v>
      </c>
      <c r="J151">
        <v>1832</v>
      </c>
      <c r="K151" t="s">
        <v>1340</v>
      </c>
      <c r="L151" t="s">
        <v>1259</v>
      </c>
      <c r="M151">
        <v>3</v>
      </c>
      <c r="N151" t="s">
        <v>1260</v>
      </c>
      <c r="O151" t="s">
        <v>1261</v>
      </c>
      <c r="P151" t="s">
        <v>1262</v>
      </c>
    </row>
    <row r="152" spans="1:16" x14ac:dyDescent="0.25">
      <c r="A152">
        <v>602781</v>
      </c>
      <c r="B152" t="s">
        <v>666</v>
      </c>
      <c r="C152" t="s">
        <v>646</v>
      </c>
      <c r="D152">
        <v>3385</v>
      </c>
      <c r="E152" t="s">
        <v>647</v>
      </c>
      <c r="F152" t="s">
        <v>16</v>
      </c>
      <c r="G152" s="2">
        <v>45546</v>
      </c>
      <c r="H152" s="8">
        <v>0.66666666666666663</v>
      </c>
      <c r="I152" t="s">
        <v>1312</v>
      </c>
      <c r="J152">
        <v>1735</v>
      </c>
      <c r="K152" t="s">
        <v>1313</v>
      </c>
      <c r="L152" t="s">
        <v>1259</v>
      </c>
      <c r="M152">
        <v>3</v>
      </c>
      <c r="N152" t="s">
        <v>1260</v>
      </c>
      <c r="O152" t="s">
        <v>1261</v>
      </c>
      <c r="P152" t="s">
        <v>1262</v>
      </c>
    </row>
    <row r="153" spans="1:16" x14ac:dyDescent="0.25">
      <c r="A153">
        <v>602761</v>
      </c>
      <c r="B153" t="s">
        <v>667</v>
      </c>
      <c r="C153" t="s">
        <v>353</v>
      </c>
      <c r="D153">
        <v>3421</v>
      </c>
      <c r="E153" t="s">
        <v>354</v>
      </c>
      <c r="F153" t="s">
        <v>16</v>
      </c>
      <c r="G153" s="2">
        <v>45546</v>
      </c>
      <c r="H153" s="8">
        <v>0.66666666666666663</v>
      </c>
      <c r="I153" t="s">
        <v>1302</v>
      </c>
      <c r="J153">
        <v>577</v>
      </c>
      <c r="K153" t="s">
        <v>1303</v>
      </c>
      <c r="L153" t="s">
        <v>1259</v>
      </c>
      <c r="M153">
        <v>3</v>
      </c>
      <c r="N153" t="s">
        <v>1260</v>
      </c>
      <c r="O153" t="s">
        <v>1261</v>
      </c>
      <c r="P153" t="s">
        <v>1262</v>
      </c>
    </row>
    <row r="154" spans="1:16" x14ac:dyDescent="0.25">
      <c r="A154">
        <v>602809</v>
      </c>
      <c r="B154" t="s">
        <v>666</v>
      </c>
      <c r="C154" t="s">
        <v>277</v>
      </c>
      <c r="D154">
        <v>3773</v>
      </c>
      <c r="E154" t="s">
        <v>278</v>
      </c>
      <c r="F154" t="s">
        <v>16</v>
      </c>
      <c r="G154" s="2">
        <v>45546</v>
      </c>
      <c r="H154" s="8">
        <v>0.70833333333333337</v>
      </c>
      <c r="I154" t="s">
        <v>1339</v>
      </c>
      <c r="J154">
        <v>486</v>
      </c>
      <c r="K154" t="s">
        <v>1328</v>
      </c>
      <c r="L154" t="s">
        <v>1259</v>
      </c>
      <c r="M154">
        <v>3</v>
      </c>
      <c r="N154" t="s">
        <v>1260</v>
      </c>
      <c r="O154" t="s">
        <v>1261</v>
      </c>
      <c r="P154" t="s">
        <v>1262</v>
      </c>
    </row>
    <row r="155" spans="1:16" x14ac:dyDescent="0.25">
      <c r="A155">
        <v>602801</v>
      </c>
      <c r="B155" t="s">
        <v>666</v>
      </c>
      <c r="C155" t="s">
        <v>171</v>
      </c>
      <c r="D155">
        <v>3723</v>
      </c>
      <c r="E155" t="s">
        <v>172</v>
      </c>
      <c r="F155" t="s">
        <v>16</v>
      </c>
      <c r="G155" s="2">
        <v>45546</v>
      </c>
      <c r="H155" s="8">
        <v>0.70833333333333337</v>
      </c>
      <c r="I155" t="s">
        <v>1293</v>
      </c>
      <c r="J155">
        <v>1644</v>
      </c>
      <c r="K155" t="s">
        <v>1268</v>
      </c>
      <c r="L155" t="s">
        <v>1259</v>
      </c>
      <c r="M155">
        <v>3</v>
      </c>
      <c r="N155" t="s">
        <v>1260</v>
      </c>
      <c r="O155" t="s">
        <v>1261</v>
      </c>
      <c r="P155" t="s">
        <v>1262</v>
      </c>
    </row>
    <row r="156" spans="1:16" x14ac:dyDescent="0.25">
      <c r="A156">
        <v>602851</v>
      </c>
      <c r="B156" t="s">
        <v>667</v>
      </c>
      <c r="C156" t="s">
        <v>131</v>
      </c>
      <c r="D156">
        <v>4069</v>
      </c>
      <c r="E156" t="s">
        <v>132</v>
      </c>
      <c r="F156" t="s">
        <v>16</v>
      </c>
      <c r="G156" s="2">
        <v>45547</v>
      </c>
      <c r="H156" s="8">
        <v>0.29166666666666669</v>
      </c>
      <c r="I156" t="s">
        <v>1257</v>
      </c>
      <c r="J156">
        <v>1839</v>
      </c>
      <c r="K156" t="s">
        <v>1258</v>
      </c>
      <c r="L156" t="s">
        <v>1259</v>
      </c>
      <c r="M156">
        <v>3</v>
      </c>
      <c r="N156" t="s">
        <v>1260</v>
      </c>
      <c r="O156" t="s">
        <v>1261</v>
      </c>
      <c r="P156" t="s">
        <v>1262</v>
      </c>
    </row>
    <row r="157" spans="1:16" x14ac:dyDescent="0.25">
      <c r="A157">
        <v>602853</v>
      </c>
      <c r="B157" t="s">
        <v>667</v>
      </c>
      <c r="C157" t="s">
        <v>23</v>
      </c>
      <c r="D157">
        <v>3487</v>
      </c>
      <c r="E157" t="s">
        <v>24</v>
      </c>
      <c r="F157" t="s">
        <v>16</v>
      </c>
      <c r="G157" s="2">
        <v>45547</v>
      </c>
      <c r="H157" s="8">
        <v>0.29166666666666669</v>
      </c>
      <c r="I157" t="s">
        <v>1308</v>
      </c>
      <c r="J157">
        <v>2735</v>
      </c>
      <c r="K157" t="s">
        <v>1300</v>
      </c>
      <c r="L157" t="s">
        <v>1259</v>
      </c>
      <c r="M157">
        <v>3</v>
      </c>
      <c r="N157" t="s">
        <v>1260</v>
      </c>
      <c r="O157" t="s">
        <v>1261</v>
      </c>
      <c r="P157" t="s">
        <v>1262</v>
      </c>
    </row>
    <row r="158" spans="1:16" x14ac:dyDescent="0.25">
      <c r="A158">
        <v>602840</v>
      </c>
      <c r="B158" t="s">
        <v>667</v>
      </c>
      <c r="C158" t="s">
        <v>186</v>
      </c>
      <c r="D158">
        <v>3358</v>
      </c>
      <c r="E158" t="s">
        <v>187</v>
      </c>
      <c r="F158" t="s">
        <v>16</v>
      </c>
      <c r="G158" s="2">
        <v>45547</v>
      </c>
      <c r="H158" s="8">
        <v>0.29166666666666669</v>
      </c>
      <c r="I158" t="s">
        <v>1285</v>
      </c>
      <c r="J158">
        <v>1973</v>
      </c>
      <c r="K158" t="s">
        <v>1286</v>
      </c>
      <c r="L158" t="s">
        <v>1259</v>
      </c>
      <c r="M158">
        <v>3</v>
      </c>
      <c r="N158" t="s">
        <v>1260</v>
      </c>
      <c r="O158" t="s">
        <v>1261</v>
      </c>
      <c r="P158" t="s">
        <v>1262</v>
      </c>
    </row>
    <row r="159" spans="1:16" x14ac:dyDescent="0.25">
      <c r="A159">
        <v>602874</v>
      </c>
      <c r="B159" t="s">
        <v>667</v>
      </c>
      <c r="C159" t="s">
        <v>158</v>
      </c>
      <c r="D159">
        <v>3497</v>
      </c>
      <c r="E159" t="s">
        <v>159</v>
      </c>
      <c r="F159" t="s">
        <v>16</v>
      </c>
      <c r="G159" s="2">
        <v>45547</v>
      </c>
      <c r="H159" s="8">
        <v>0.33333333333333331</v>
      </c>
      <c r="I159" t="s">
        <v>1285</v>
      </c>
      <c r="J159">
        <v>1973</v>
      </c>
      <c r="K159" t="s">
        <v>1286</v>
      </c>
      <c r="L159" t="s">
        <v>1259</v>
      </c>
      <c r="M159">
        <v>3</v>
      </c>
      <c r="N159" t="s">
        <v>1260</v>
      </c>
      <c r="O159" t="s">
        <v>1261</v>
      </c>
      <c r="P159" t="s">
        <v>1262</v>
      </c>
    </row>
    <row r="160" spans="1:16" x14ac:dyDescent="0.25">
      <c r="A160">
        <v>602887</v>
      </c>
      <c r="B160" t="s">
        <v>667</v>
      </c>
      <c r="C160" t="s">
        <v>23</v>
      </c>
      <c r="D160">
        <v>3487</v>
      </c>
      <c r="E160" t="s">
        <v>24</v>
      </c>
      <c r="F160" t="s">
        <v>16</v>
      </c>
      <c r="G160" s="2">
        <v>45547</v>
      </c>
      <c r="H160" s="8">
        <v>0.33333333333333331</v>
      </c>
      <c r="I160" t="s">
        <v>1315</v>
      </c>
      <c r="J160">
        <v>2057</v>
      </c>
      <c r="K160" t="s">
        <v>1270</v>
      </c>
      <c r="L160" t="s">
        <v>1259</v>
      </c>
      <c r="M160">
        <v>3</v>
      </c>
      <c r="N160" t="s">
        <v>1260</v>
      </c>
      <c r="O160" t="s">
        <v>1261</v>
      </c>
      <c r="P160" t="s">
        <v>1262</v>
      </c>
    </row>
    <row r="161" spans="1:16" x14ac:dyDescent="0.25">
      <c r="A161">
        <v>602878</v>
      </c>
      <c r="B161" t="s">
        <v>666</v>
      </c>
      <c r="C161" t="s">
        <v>82</v>
      </c>
      <c r="D161">
        <v>3518</v>
      </c>
      <c r="E161" t="s">
        <v>83</v>
      </c>
      <c r="F161" t="s">
        <v>16</v>
      </c>
      <c r="G161" s="2">
        <v>45547</v>
      </c>
      <c r="H161" s="8">
        <v>0.33333333333333331</v>
      </c>
      <c r="I161" t="s">
        <v>1327</v>
      </c>
      <c r="J161">
        <v>486</v>
      </c>
      <c r="K161" t="s">
        <v>1328</v>
      </c>
      <c r="L161" t="s">
        <v>1259</v>
      </c>
      <c r="M161">
        <v>3</v>
      </c>
      <c r="N161" t="s">
        <v>1260</v>
      </c>
      <c r="O161" t="s">
        <v>1261</v>
      </c>
      <c r="P161" t="s">
        <v>1262</v>
      </c>
    </row>
    <row r="162" spans="1:16" x14ac:dyDescent="0.25">
      <c r="A162">
        <v>606935</v>
      </c>
      <c r="B162" t="s">
        <v>667</v>
      </c>
      <c r="C162" t="s">
        <v>152</v>
      </c>
      <c r="D162">
        <v>3651</v>
      </c>
      <c r="E162" t="s">
        <v>153</v>
      </c>
      <c r="F162" t="s">
        <v>16</v>
      </c>
      <c r="G162" s="2">
        <v>45547</v>
      </c>
      <c r="H162" s="8">
        <v>0.33333333333333331</v>
      </c>
      <c r="I162" t="s">
        <v>1321</v>
      </c>
      <c r="J162">
        <v>2458</v>
      </c>
      <c r="K162" t="s">
        <v>1322</v>
      </c>
      <c r="L162" t="s">
        <v>1259</v>
      </c>
      <c r="M162">
        <v>3</v>
      </c>
      <c r="N162" t="s">
        <v>1260</v>
      </c>
      <c r="O162" t="s">
        <v>1261</v>
      </c>
      <c r="P162" t="s">
        <v>1262</v>
      </c>
    </row>
    <row r="163" spans="1:16" x14ac:dyDescent="0.25">
      <c r="A163">
        <v>602881</v>
      </c>
      <c r="B163" t="s">
        <v>667</v>
      </c>
      <c r="C163" t="s">
        <v>186</v>
      </c>
      <c r="D163">
        <v>3358</v>
      </c>
      <c r="E163" t="s">
        <v>187</v>
      </c>
      <c r="F163" t="s">
        <v>16</v>
      </c>
      <c r="G163" s="2">
        <v>45547</v>
      </c>
      <c r="H163" s="8">
        <v>0.33333333333333331</v>
      </c>
      <c r="I163" t="s">
        <v>1273</v>
      </c>
      <c r="J163">
        <v>599</v>
      </c>
      <c r="K163" t="s">
        <v>1274</v>
      </c>
      <c r="L163" t="s">
        <v>1259</v>
      </c>
      <c r="M163">
        <v>3</v>
      </c>
      <c r="N163" t="s">
        <v>1260</v>
      </c>
      <c r="O163" t="s">
        <v>1261</v>
      </c>
      <c r="P163" t="s">
        <v>1262</v>
      </c>
    </row>
    <row r="164" spans="1:16" x14ac:dyDescent="0.25">
      <c r="A164">
        <v>602900</v>
      </c>
      <c r="B164" t="s">
        <v>667</v>
      </c>
      <c r="C164" t="s">
        <v>1341</v>
      </c>
      <c r="D164">
        <v>4163</v>
      </c>
      <c r="E164" t="s">
        <v>1239</v>
      </c>
      <c r="F164" t="s">
        <v>16</v>
      </c>
      <c r="G164" s="2">
        <v>45547</v>
      </c>
      <c r="H164" s="8">
        <v>0.33333333333333331</v>
      </c>
      <c r="I164" t="s">
        <v>1309</v>
      </c>
      <c r="J164">
        <v>1839</v>
      </c>
      <c r="K164" t="s">
        <v>1258</v>
      </c>
      <c r="L164" t="s">
        <v>1259</v>
      </c>
      <c r="M164">
        <v>3</v>
      </c>
      <c r="N164" t="s">
        <v>1260</v>
      </c>
      <c r="O164" t="s">
        <v>1261</v>
      </c>
      <c r="P164" t="s">
        <v>1262</v>
      </c>
    </row>
    <row r="165" spans="1:16" x14ac:dyDescent="0.25">
      <c r="A165">
        <v>602910</v>
      </c>
      <c r="B165" t="s">
        <v>666</v>
      </c>
      <c r="C165" t="s">
        <v>79</v>
      </c>
      <c r="D165">
        <v>3674</v>
      </c>
      <c r="E165" t="s">
        <v>80</v>
      </c>
      <c r="F165" t="s">
        <v>16</v>
      </c>
      <c r="G165" s="2">
        <v>45547</v>
      </c>
      <c r="H165" s="8">
        <v>0.375</v>
      </c>
      <c r="I165" t="s">
        <v>1291</v>
      </c>
      <c r="J165">
        <v>1672</v>
      </c>
      <c r="K165" t="s">
        <v>1292</v>
      </c>
      <c r="L165" t="s">
        <v>1259</v>
      </c>
      <c r="M165">
        <v>3</v>
      </c>
      <c r="N165" t="s">
        <v>1260</v>
      </c>
      <c r="O165" t="s">
        <v>1261</v>
      </c>
      <c r="P165" t="s">
        <v>1262</v>
      </c>
    </row>
    <row r="166" spans="1:16" x14ac:dyDescent="0.25">
      <c r="A166">
        <v>606944</v>
      </c>
      <c r="B166" t="s">
        <v>666</v>
      </c>
      <c r="C166" t="s">
        <v>54</v>
      </c>
      <c r="D166">
        <v>3433</v>
      </c>
      <c r="E166" t="s">
        <v>55</v>
      </c>
      <c r="F166" t="s">
        <v>16</v>
      </c>
      <c r="G166" s="2">
        <v>45547</v>
      </c>
      <c r="H166" s="8">
        <v>0.375</v>
      </c>
      <c r="I166" t="s">
        <v>1275</v>
      </c>
      <c r="J166">
        <v>1361</v>
      </c>
      <c r="K166" t="s">
        <v>1314</v>
      </c>
      <c r="L166" t="s">
        <v>1259</v>
      </c>
      <c r="M166">
        <v>3</v>
      </c>
      <c r="N166" t="s">
        <v>1260</v>
      </c>
      <c r="O166" t="s">
        <v>1261</v>
      </c>
      <c r="P166" t="s">
        <v>1262</v>
      </c>
    </row>
    <row r="167" spans="1:16" x14ac:dyDescent="0.25">
      <c r="A167">
        <v>602915</v>
      </c>
      <c r="B167" t="s">
        <v>667</v>
      </c>
      <c r="C167" t="s">
        <v>33</v>
      </c>
      <c r="D167">
        <v>3672</v>
      </c>
      <c r="E167" t="s">
        <v>34</v>
      </c>
      <c r="F167" t="s">
        <v>16</v>
      </c>
      <c r="G167" s="2">
        <v>45547</v>
      </c>
      <c r="H167" s="8">
        <v>0.375</v>
      </c>
      <c r="I167" t="s">
        <v>1287</v>
      </c>
      <c r="J167">
        <v>1180</v>
      </c>
      <c r="K167" t="s">
        <v>1288</v>
      </c>
      <c r="L167" t="s">
        <v>1259</v>
      </c>
      <c r="M167">
        <v>3</v>
      </c>
      <c r="N167" t="s">
        <v>1260</v>
      </c>
      <c r="O167" t="s">
        <v>1261</v>
      </c>
      <c r="P167" t="s">
        <v>1262</v>
      </c>
    </row>
    <row r="168" spans="1:16" x14ac:dyDescent="0.25">
      <c r="A168">
        <v>602904</v>
      </c>
      <c r="B168" t="s">
        <v>667</v>
      </c>
      <c r="C168" t="s">
        <v>66</v>
      </c>
      <c r="D168">
        <v>3577</v>
      </c>
      <c r="E168" t="s">
        <v>67</v>
      </c>
      <c r="F168" t="s">
        <v>16</v>
      </c>
      <c r="G168" s="2">
        <v>45547</v>
      </c>
      <c r="H168" s="8">
        <v>0.375</v>
      </c>
      <c r="I168" t="s">
        <v>1273</v>
      </c>
      <c r="J168">
        <v>599</v>
      </c>
      <c r="K168" t="s">
        <v>1274</v>
      </c>
      <c r="L168" t="s">
        <v>1259</v>
      </c>
      <c r="M168">
        <v>3</v>
      </c>
      <c r="N168" t="s">
        <v>1260</v>
      </c>
      <c r="O168" t="s">
        <v>1261</v>
      </c>
      <c r="P168" t="s">
        <v>1262</v>
      </c>
    </row>
    <row r="169" spans="1:16" x14ac:dyDescent="0.25">
      <c r="A169">
        <v>602911</v>
      </c>
      <c r="B169" t="s">
        <v>667</v>
      </c>
      <c r="C169" t="s">
        <v>152</v>
      </c>
      <c r="D169">
        <v>3651</v>
      </c>
      <c r="E169" t="s">
        <v>153</v>
      </c>
      <c r="F169" t="s">
        <v>16</v>
      </c>
      <c r="G169" s="2">
        <v>45547</v>
      </c>
      <c r="H169" s="8">
        <v>0.375</v>
      </c>
      <c r="I169" t="s">
        <v>1263</v>
      </c>
      <c r="J169">
        <v>772</v>
      </c>
      <c r="K169" t="s">
        <v>1264</v>
      </c>
      <c r="L169" t="s">
        <v>1259</v>
      </c>
      <c r="M169">
        <v>3</v>
      </c>
      <c r="N169" t="s">
        <v>1260</v>
      </c>
      <c r="O169" t="s">
        <v>1261</v>
      </c>
      <c r="P169" t="s">
        <v>1262</v>
      </c>
    </row>
    <row r="170" spans="1:16" x14ac:dyDescent="0.25">
      <c r="A170">
        <v>602956</v>
      </c>
      <c r="B170" t="s">
        <v>667</v>
      </c>
      <c r="C170" t="s">
        <v>155</v>
      </c>
      <c r="D170">
        <v>3658</v>
      </c>
      <c r="E170" t="s">
        <v>156</v>
      </c>
      <c r="F170" t="s">
        <v>16</v>
      </c>
      <c r="G170" s="2">
        <v>45547</v>
      </c>
      <c r="H170" s="8">
        <v>0.41666666666666669</v>
      </c>
      <c r="I170" t="s">
        <v>1315</v>
      </c>
      <c r="J170">
        <v>2057</v>
      </c>
      <c r="K170" t="s">
        <v>1270</v>
      </c>
      <c r="L170" t="s">
        <v>1259</v>
      </c>
      <c r="M170">
        <v>3</v>
      </c>
      <c r="N170" t="s">
        <v>1260</v>
      </c>
      <c r="O170" t="s">
        <v>1261</v>
      </c>
      <c r="P170" t="s">
        <v>1262</v>
      </c>
    </row>
    <row r="171" spans="1:16" x14ac:dyDescent="0.25">
      <c r="A171">
        <v>602964</v>
      </c>
      <c r="B171" t="s">
        <v>666</v>
      </c>
      <c r="C171" t="s">
        <v>79</v>
      </c>
      <c r="D171">
        <v>3674</v>
      </c>
      <c r="E171" t="s">
        <v>80</v>
      </c>
      <c r="F171" t="s">
        <v>16</v>
      </c>
      <c r="G171" s="2">
        <v>45547</v>
      </c>
      <c r="H171" s="8">
        <v>0.41666666666666669</v>
      </c>
      <c r="I171" t="s">
        <v>1283</v>
      </c>
      <c r="J171">
        <v>1815</v>
      </c>
      <c r="K171" t="s">
        <v>1284</v>
      </c>
      <c r="L171" t="s">
        <v>1259</v>
      </c>
      <c r="M171">
        <v>3</v>
      </c>
      <c r="N171" t="s">
        <v>1260</v>
      </c>
      <c r="O171" t="s">
        <v>1261</v>
      </c>
      <c r="P171" t="s">
        <v>1262</v>
      </c>
    </row>
    <row r="172" spans="1:16" x14ac:dyDescent="0.25">
      <c r="A172">
        <v>606971</v>
      </c>
      <c r="B172" t="s">
        <v>666</v>
      </c>
      <c r="C172" t="s">
        <v>1362</v>
      </c>
      <c r="D172">
        <v>3836</v>
      </c>
      <c r="E172" t="s">
        <v>1189</v>
      </c>
      <c r="F172" t="s">
        <v>16</v>
      </c>
      <c r="G172" s="2">
        <v>45547</v>
      </c>
      <c r="H172" s="8">
        <v>0.41666666666666669</v>
      </c>
      <c r="I172" t="s">
        <v>1320</v>
      </c>
      <c r="J172">
        <v>1364</v>
      </c>
      <c r="K172" t="s">
        <v>1336</v>
      </c>
      <c r="L172" t="s">
        <v>1259</v>
      </c>
      <c r="M172">
        <v>3</v>
      </c>
      <c r="N172" t="s">
        <v>1260</v>
      </c>
      <c r="O172" t="s">
        <v>1261</v>
      </c>
      <c r="P172" t="s">
        <v>1262</v>
      </c>
    </row>
    <row r="173" spans="1:16" x14ac:dyDescent="0.25">
      <c r="A173">
        <v>602994</v>
      </c>
      <c r="B173" t="s">
        <v>667</v>
      </c>
      <c r="C173" t="s">
        <v>14</v>
      </c>
      <c r="D173">
        <v>3938</v>
      </c>
      <c r="E173" t="s">
        <v>15</v>
      </c>
      <c r="F173" t="s">
        <v>16</v>
      </c>
      <c r="G173" s="2">
        <v>45547</v>
      </c>
      <c r="H173" s="8">
        <v>0.41666666666666669</v>
      </c>
      <c r="I173" t="s">
        <v>1309</v>
      </c>
      <c r="J173">
        <v>2812</v>
      </c>
      <c r="K173" t="s">
        <v>1282</v>
      </c>
      <c r="L173" t="s">
        <v>1259</v>
      </c>
      <c r="M173">
        <v>3</v>
      </c>
      <c r="N173" t="s">
        <v>1260</v>
      </c>
      <c r="O173" t="s">
        <v>1261</v>
      </c>
      <c r="P173" t="s">
        <v>1262</v>
      </c>
    </row>
    <row r="174" spans="1:16" x14ac:dyDescent="0.25">
      <c r="A174">
        <v>602957</v>
      </c>
      <c r="B174" t="s">
        <v>667</v>
      </c>
      <c r="C174" t="s">
        <v>152</v>
      </c>
      <c r="D174">
        <v>3651</v>
      </c>
      <c r="E174" t="s">
        <v>153</v>
      </c>
      <c r="F174" t="s">
        <v>16</v>
      </c>
      <c r="G174" s="2">
        <v>45547</v>
      </c>
      <c r="H174" s="8">
        <v>0.41666666666666669</v>
      </c>
      <c r="I174" t="s">
        <v>1326</v>
      </c>
      <c r="J174">
        <v>1839</v>
      </c>
      <c r="K174" t="s">
        <v>1258</v>
      </c>
      <c r="L174" t="s">
        <v>1259</v>
      </c>
      <c r="M174">
        <v>3</v>
      </c>
      <c r="N174" t="s">
        <v>1260</v>
      </c>
      <c r="O174" t="s">
        <v>1261</v>
      </c>
      <c r="P174" t="s">
        <v>1262</v>
      </c>
    </row>
    <row r="175" spans="1:16" x14ac:dyDescent="0.25">
      <c r="A175">
        <v>606955</v>
      </c>
      <c r="B175" t="s">
        <v>667</v>
      </c>
      <c r="C175" t="s">
        <v>66</v>
      </c>
      <c r="D175">
        <v>3577</v>
      </c>
      <c r="E175" t="s">
        <v>67</v>
      </c>
      <c r="F175" t="s">
        <v>16</v>
      </c>
      <c r="G175" s="2">
        <v>45547</v>
      </c>
      <c r="H175" s="8">
        <v>0.41666666666666669</v>
      </c>
      <c r="I175" t="s">
        <v>1321</v>
      </c>
      <c r="J175">
        <v>2458</v>
      </c>
      <c r="K175" t="s">
        <v>1322</v>
      </c>
      <c r="L175" t="s">
        <v>1259</v>
      </c>
      <c r="M175">
        <v>3</v>
      </c>
      <c r="N175" t="s">
        <v>1260</v>
      </c>
      <c r="O175" t="s">
        <v>1261</v>
      </c>
      <c r="P175" t="s">
        <v>1262</v>
      </c>
    </row>
    <row r="176" spans="1:16" x14ac:dyDescent="0.25">
      <c r="A176">
        <v>606947</v>
      </c>
      <c r="B176" t="s">
        <v>666</v>
      </c>
      <c r="C176" t="s">
        <v>36</v>
      </c>
      <c r="D176">
        <v>3881</v>
      </c>
      <c r="E176" t="s">
        <v>37</v>
      </c>
      <c r="F176" t="s">
        <v>16</v>
      </c>
      <c r="G176" s="2">
        <v>45547</v>
      </c>
      <c r="H176" s="8">
        <v>0.41666666666666669</v>
      </c>
      <c r="I176" t="s">
        <v>1275</v>
      </c>
      <c r="J176">
        <v>1644</v>
      </c>
      <c r="K176" t="s">
        <v>1268</v>
      </c>
      <c r="L176" t="s">
        <v>1259</v>
      </c>
      <c r="M176">
        <v>3</v>
      </c>
      <c r="N176" t="s">
        <v>1260</v>
      </c>
      <c r="O176" t="s">
        <v>1261</v>
      </c>
      <c r="P176" t="s">
        <v>1262</v>
      </c>
    </row>
    <row r="177" spans="1:16" x14ac:dyDescent="0.25">
      <c r="A177">
        <v>602992</v>
      </c>
      <c r="B177" t="s">
        <v>666</v>
      </c>
      <c r="C177" t="s">
        <v>92</v>
      </c>
      <c r="D177">
        <v>3592</v>
      </c>
      <c r="E177" t="s">
        <v>93</v>
      </c>
      <c r="F177" t="s">
        <v>16</v>
      </c>
      <c r="G177" s="2">
        <v>45547</v>
      </c>
      <c r="H177" s="8">
        <v>0.41666666666666669</v>
      </c>
      <c r="I177" t="s">
        <v>1294</v>
      </c>
      <c r="J177">
        <v>609</v>
      </c>
      <c r="K177" t="s">
        <v>1311</v>
      </c>
      <c r="L177" t="s">
        <v>1259</v>
      </c>
      <c r="M177">
        <v>3</v>
      </c>
      <c r="N177" t="s">
        <v>1260</v>
      </c>
      <c r="O177" t="s">
        <v>1261</v>
      </c>
      <c r="P177" t="s">
        <v>1262</v>
      </c>
    </row>
    <row r="178" spans="1:16" x14ac:dyDescent="0.25">
      <c r="A178">
        <v>606948</v>
      </c>
      <c r="B178" t="s">
        <v>666</v>
      </c>
      <c r="C178" t="s">
        <v>79</v>
      </c>
      <c r="D178">
        <v>3674</v>
      </c>
      <c r="E178" t="s">
        <v>80</v>
      </c>
      <c r="F178" t="s">
        <v>16</v>
      </c>
      <c r="G178" s="2">
        <v>45547</v>
      </c>
      <c r="H178" s="8">
        <v>0.45833333333333331</v>
      </c>
      <c r="I178" t="s">
        <v>1348</v>
      </c>
      <c r="J178">
        <v>1364</v>
      </c>
      <c r="K178" t="s">
        <v>1336</v>
      </c>
      <c r="L178" t="s">
        <v>1259</v>
      </c>
      <c r="M178">
        <v>3</v>
      </c>
      <c r="N178" t="s">
        <v>1260</v>
      </c>
      <c r="O178" t="s">
        <v>1261</v>
      </c>
      <c r="P178" t="s">
        <v>1262</v>
      </c>
    </row>
    <row r="179" spans="1:16" x14ac:dyDescent="0.25">
      <c r="A179">
        <v>606943</v>
      </c>
      <c r="B179" t="s">
        <v>666</v>
      </c>
      <c r="C179" t="s">
        <v>36</v>
      </c>
      <c r="D179">
        <v>3881</v>
      </c>
      <c r="E179" t="s">
        <v>37</v>
      </c>
      <c r="F179" t="s">
        <v>16</v>
      </c>
      <c r="G179" s="2">
        <v>45547</v>
      </c>
      <c r="H179" s="8">
        <v>0.45833333333333331</v>
      </c>
      <c r="I179" t="s">
        <v>1294</v>
      </c>
      <c r="J179">
        <v>1644</v>
      </c>
      <c r="K179" t="s">
        <v>1268</v>
      </c>
      <c r="L179" t="s">
        <v>1259</v>
      </c>
      <c r="M179">
        <v>3</v>
      </c>
      <c r="N179" t="s">
        <v>1260</v>
      </c>
      <c r="O179" t="s">
        <v>1261</v>
      </c>
      <c r="P179" t="s">
        <v>1262</v>
      </c>
    </row>
    <row r="180" spans="1:16" x14ac:dyDescent="0.25">
      <c r="A180">
        <v>606970</v>
      </c>
      <c r="B180" t="s">
        <v>666</v>
      </c>
      <c r="C180" t="s">
        <v>1362</v>
      </c>
      <c r="D180">
        <v>3836</v>
      </c>
      <c r="E180" t="s">
        <v>1189</v>
      </c>
      <c r="F180" t="s">
        <v>16</v>
      </c>
      <c r="G180" s="2">
        <v>45547</v>
      </c>
      <c r="H180" s="8">
        <v>0.45833333333333331</v>
      </c>
      <c r="I180" t="s">
        <v>1312</v>
      </c>
      <c r="J180">
        <v>1735</v>
      </c>
      <c r="K180" t="s">
        <v>1313</v>
      </c>
      <c r="L180" t="s">
        <v>1259</v>
      </c>
      <c r="M180">
        <v>3</v>
      </c>
      <c r="N180" t="s">
        <v>1260</v>
      </c>
      <c r="O180" t="s">
        <v>1261</v>
      </c>
      <c r="P180" t="s">
        <v>1262</v>
      </c>
    </row>
    <row r="181" spans="1:16" x14ac:dyDescent="0.25">
      <c r="A181">
        <v>603000</v>
      </c>
      <c r="B181" t="s">
        <v>667</v>
      </c>
      <c r="C181" t="s">
        <v>75</v>
      </c>
      <c r="D181">
        <v>3664</v>
      </c>
      <c r="E181" t="s">
        <v>76</v>
      </c>
      <c r="F181" t="s">
        <v>16</v>
      </c>
      <c r="G181" s="2">
        <v>45547</v>
      </c>
      <c r="H181" s="8">
        <v>0.45833333333333331</v>
      </c>
      <c r="I181" t="s">
        <v>1287</v>
      </c>
      <c r="J181">
        <v>1180</v>
      </c>
      <c r="K181" t="s">
        <v>1288</v>
      </c>
      <c r="L181" t="s">
        <v>1259</v>
      </c>
      <c r="M181">
        <v>3</v>
      </c>
      <c r="N181" t="s">
        <v>1260</v>
      </c>
      <c r="O181" t="s">
        <v>1261</v>
      </c>
      <c r="P181" t="s">
        <v>1262</v>
      </c>
    </row>
    <row r="182" spans="1:16" x14ac:dyDescent="0.25">
      <c r="A182">
        <v>603024</v>
      </c>
      <c r="B182" t="s">
        <v>666</v>
      </c>
      <c r="C182" t="s">
        <v>161</v>
      </c>
      <c r="D182">
        <v>3625</v>
      </c>
      <c r="E182" t="s">
        <v>162</v>
      </c>
      <c r="F182" t="s">
        <v>16</v>
      </c>
      <c r="G182" s="2">
        <v>45547</v>
      </c>
      <c r="H182" s="8">
        <v>0.45833333333333331</v>
      </c>
      <c r="I182" t="s">
        <v>1265</v>
      </c>
      <c r="J182">
        <v>1383</v>
      </c>
      <c r="K182" t="s">
        <v>1266</v>
      </c>
      <c r="L182" t="s">
        <v>1259</v>
      </c>
      <c r="M182">
        <v>3</v>
      </c>
      <c r="N182" t="s">
        <v>1260</v>
      </c>
      <c r="O182" t="s">
        <v>1261</v>
      </c>
      <c r="P182" t="s">
        <v>1262</v>
      </c>
    </row>
    <row r="183" spans="1:16" x14ac:dyDescent="0.25">
      <c r="A183">
        <v>606956</v>
      </c>
      <c r="B183" t="s">
        <v>667</v>
      </c>
      <c r="C183" t="s">
        <v>66</v>
      </c>
      <c r="D183">
        <v>3577</v>
      </c>
      <c r="E183" t="s">
        <v>67</v>
      </c>
      <c r="F183" t="s">
        <v>16</v>
      </c>
      <c r="G183" s="2">
        <v>45547</v>
      </c>
      <c r="H183" s="8">
        <v>0.45833333333333331</v>
      </c>
      <c r="I183" t="s">
        <v>1319</v>
      </c>
      <c r="J183">
        <v>574</v>
      </c>
      <c r="K183" t="s">
        <v>1317</v>
      </c>
      <c r="L183" t="s">
        <v>1259</v>
      </c>
      <c r="M183">
        <v>3</v>
      </c>
      <c r="N183" t="s">
        <v>1260</v>
      </c>
      <c r="O183" t="s">
        <v>1261</v>
      </c>
      <c r="P183" t="s">
        <v>1262</v>
      </c>
    </row>
    <row r="184" spans="1:16" x14ac:dyDescent="0.25">
      <c r="A184">
        <v>603029</v>
      </c>
      <c r="B184" t="s">
        <v>666</v>
      </c>
      <c r="C184" t="s">
        <v>92</v>
      </c>
      <c r="D184">
        <v>3592</v>
      </c>
      <c r="E184" t="s">
        <v>93</v>
      </c>
      <c r="F184" t="s">
        <v>16</v>
      </c>
      <c r="G184" s="2">
        <v>45547</v>
      </c>
      <c r="H184" s="8">
        <v>0.45833333333333331</v>
      </c>
      <c r="I184" t="s">
        <v>1283</v>
      </c>
      <c r="J184">
        <v>1815</v>
      </c>
      <c r="K184" t="s">
        <v>1284</v>
      </c>
      <c r="L184" t="s">
        <v>1259</v>
      </c>
      <c r="M184">
        <v>3</v>
      </c>
      <c r="N184" t="s">
        <v>1260</v>
      </c>
      <c r="O184" t="s">
        <v>1261</v>
      </c>
      <c r="P184" t="s">
        <v>1262</v>
      </c>
    </row>
    <row r="185" spans="1:16" x14ac:dyDescent="0.25">
      <c r="A185">
        <v>603002</v>
      </c>
      <c r="B185" t="s">
        <v>667</v>
      </c>
      <c r="C185" t="s">
        <v>155</v>
      </c>
      <c r="D185">
        <v>3658</v>
      </c>
      <c r="E185" t="s">
        <v>156</v>
      </c>
      <c r="F185" t="s">
        <v>16</v>
      </c>
      <c r="G185" s="2">
        <v>45547</v>
      </c>
      <c r="H185" s="8">
        <v>0.45833333333333331</v>
      </c>
      <c r="I185" t="s">
        <v>1285</v>
      </c>
      <c r="J185">
        <v>1973</v>
      </c>
      <c r="K185" t="s">
        <v>1286</v>
      </c>
      <c r="L185" t="s">
        <v>1259</v>
      </c>
      <c r="M185">
        <v>3</v>
      </c>
      <c r="N185" t="s">
        <v>1260</v>
      </c>
      <c r="O185" t="s">
        <v>1261</v>
      </c>
      <c r="P185" t="s">
        <v>1262</v>
      </c>
    </row>
    <row r="186" spans="1:16" x14ac:dyDescent="0.25">
      <c r="A186">
        <v>603053</v>
      </c>
      <c r="B186" t="s">
        <v>666</v>
      </c>
      <c r="C186" t="s">
        <v>108</v>
      </c>
      <c r="D186">
        <v>3441</v>
      </c>
      <c r="E186" t="s">
        <v>109</v>
      </c>
      <c r="F186" t="s">
        <v>16</v>
      </c>
      <c r="G186" s="2">
        <v>45547</v>
      </c>
      <c r="H186" s="8">
        <v>0.54166666666666663</v>
      </c>
      <c r="I186" t="s">
        <v>1291</v>
      </c>
      <c r="J186">
        <v>2158</v>
      </c>
      <c r="K186" t="s">
        <v>1324</v>
      </c>
      <c r="L186" t="s">
        <v>1259</v>
      </c>
      <c r="M186">
        <v>3</v>
      </c>
      <c r="N186" t="s">
        <v>1260</v>
      </c>
      <c r="O186" t="s">
        <v>1261</v>
      </c>
      <c r="P186" t="s">
        <v>1262</v>
      </c>
    </row>
    <row r="187" spans="1:16" x14ac:dyDescent="0.25">
      <c r="A187">
        <v>603060</v>
      </c>
      <c r="B187" t="s">
        <v>667</v>
      </c>
      <c r="C187" t="s">
        <v>204</v>
      </c>
      <c r="D187">
        <v>3824</v>
      </c>
      <c r="E187" t="s">
        <v>205</v>
      </c>
      <c r="F187" t="s">
        <v>16</v>
      </c>
      <c r="G187" s="2">
        <v>45547</v>
      </c>
      <c r="H187" s="8">
        <v>0.54166666666666663</v>
      </c>
      <c r="I187" t="s">
        <v>1273</v>
      </c>
      <c r="J187">
        <v>1839</v>
      </c>
      <c r="K187" t="s">
        <v>1258</v>
      </c>
      <c r="L187" t="s">
        <v>1259</v>
      </c>
      <c r="M187">
        <v>3</v>
      </c>
      <c r="N187" t="s">
        <v>1260</v>
      </c>
      <c r="O187" t="s">
        <v>1261</v>
      </c>
      <c r="P187" t="s">
        <v>1262</v>
      </c>
    </row>
    <row r="188" spans="1:16" x14ac:dyDescent="0.25">
      <c r="A188">
        <v>603047</v>
      </c>
      <c r="B188" t="s">
        <v>667</v>
      </c>
      <c r="C188" t="s">
        <v>136</v>
      </c>
      <c r="D188">
        <v>3553</v>
      </c>
      <c r="E188" t="s">
        <v>137</v>
      </c>
      <c r="F188" t="s">
        <v>16</v>
      </c>
      <c r="G188" s="2">
        <v>45547</v>
      </c>
      <c r="H188" s="8">
        <v>0.54166666666666663</v>
      </c>
      <c r="I188" t="s">
        <v>1287</v>
      </c>
      <c r="J188">
        <v>1180</v>
      </c>
      <c r="K188" t="s">
        <v>1288</v>
      </c>
      <c r="L188" t="s">
        <v>1259</v>
      </c>
      <c r="M188">
        <v>3</v>
      </c>
      <c r="N188" t="s">
        <v>1260</v>
      </c>
      <c r="O188" t="s">
        <v>1261</v>
      </c>
      <c r="P188" t="s">
        <v>1262</v>
      </c>
    </row>
    <row r="189" spans="1:16" x14ac:dyDescent="0.25">
      <c r="A189">
        <v>606963</v>
      </c>
      <c r="B189" t="s">
        <v>667</v>
      </c>
      <c r="C189" t="s">
        <v>164</v>
      </c>
      <c r="D189">
        <v>3760</v>
      </c>
      <c r="E189" t="s">
        <v>165</v>
      </c>
      <c r="F189" t="s">
        <v>16</v>
      </c>
      <c r="G189" s="2">
        <v>45547</v>
      </c>
      <c r="H189" s="8">
        <v>0.54166666666666663</v>
      </c>
      <c r="I189" t="s">
        <v>1273</v>
      </c>
      <c r="J189">
        <v>1839</v>
      </c>
      <c r="K189" t="s">
        <v>1258</v>
      </c>
      <c r="L189" t="s">
        <v>1259</v>
      </c>
      <c r="M189">
        <v>3</v>
      </c>
      <c r="N189" t="s">
        <v>1260</v>
      </c>
      <c r="O189" t="s">
        <v>1261</v>
      </c>
      <c r="P189" t="s">
        <v>1262</v>
      </c>
    </row>
    <row r="190" spans="1:16" x14ac:dyDescent="0.25">
      <c r="A190">
        <v>603112</v>
      </c>
      <c r="B190" t="s">
        <v>666</v>
      </c>
      <c r="C190" t="s">
        <v>244</v>
      </c>
      <c r="D190">
        <v>3601</v>
      </c>
      <c r="E190" t="s">
        <v>245</v>
      </c>
      <c r="F190" t="s">
        <v>16</v>
      </c>
      <c r="G190" s="2">
        <v>45547</v>
      </c>
      <c r="H190" s="8">
        <v>0.58333333333333337</v>
      </c>
      <c r="I190" t="s">
        <v>1291</v>
      </c>
      <c r="J190">
        <v>2158</v>
      </c>
      <c r="K190" t="s">
        <v>1324</v>
      </c>
      <c r="L190" t="s">
        <v>1259</v>
      </c>
      <c r="M190">
        <v>3</v>
      </c>
      <c r="N190" t="s">
        <v>1260</v>
      </c>
      <c r="O190" t="s">
        <v>1261</v>
      </c>
      <c r="P190" t="s">
        <v>1262</v>
      </c>
    </row>
    <row r="191" spans="1:16" x14ac:dyDescent="0.25">
      <c r="A191">
        <v>603092</v>
      </c>
      <c r="B191" t="s">
        <v>667</v>
      </c>
      <c r="C191" t="s">
        <v>168</v>
      </c>
      <c r="D191">
        <v>3028</v>
      </c>
      <c r="E191" t="s">
        <v>169</v>
      </c>
      <c r="F191" t="s">
        <v>16</v>
      </c>
      <c r="G191" s="2">
        <v>45547</v>
      </c>
      <c r="H191" s="8">
        <v>0.58333333333333337</v>
      </c>
      <c r="I191" t="s">
        <v>1263</v>
      </c>
      <c r="J191">
        <v>772</v>
      </c>
      <c r="K191" t="s">
        <v>1264</v>
      </c>
      <c r="L191" t="s">
        <v>1259</v>
      </c>
      <c r="N191" t="s">
        <v>1260</v>
      </c>
      <c r="O191" t="s">
        <v>1261</v>
      </c>
      <c r="P191" t="s">
        <v>1262</v>
      </c>
    </row>
    <row r="192" spans="1:16" x14ac:dyDescent="0.25">
      <c r="A192">
        <v>603099</v>
      </c>
      <c r="B192" t="s">
        <v>667</v>
      </c>
      <c r="C192" t="s">
        <v>136</v>
      </c>
      <c r="D192">
        <v>3553</v>
      </c>
      <c r="E192" t="s">
        <v>137</v>
      </c>
      <c r="F192" t="s">
        <v>16</v>
      </c>
      <c r="G192" s="2">
        <v>45547</v>
      </c>
      <c r="H192" s="8">
        <v>0.58333333333333337</v>
      </c>
      <c r="I192" t="s">
        <v>1287</v>
      </c>
      <c r="J192">
        <v>1180</v>
      </c>
      <c r="K192" t="s">
        <v>1288</v>
      </c>
      <c r="L192" t="s">
        <v>1259</v>
      </c>
      <c r="M192">
        <v>3</v>
      </c>
      <c r="N192" t="s">
        <v>1260</v>
      </c>
      <c r="O192" t="s">
        <v>1261</v>
      </c>
      <c r="P192" t="s">
        <v>1262</v>
      </c>
    </row>
    <row r="193" spans="1:16" x14ac:dyDescent="0.25">
      <c r="A193">
        <v>607017</v>
      </c>
      <c r="B193" t="s">
        <v>666</v>
      </c>
      <c r="C193" t="s">
        <v>108</v>
      </c>
      <c r="D193">
        <v>3441</v>
      </c>
      <c r="E193" t="s">
        <v>109</v>
      </c>
      <c r="F193" t="s">
        <v>16</v>
      </c>
      <c r="G193" s="2">
        <v>45547</v>
      </c>
      <c r="H193" s="8">
        <v>0.58333333333333337</v>
      </c>
      <c r="I193" t="s">
        <v>1348</v>
      </c>
      <c r="J193">
        <v>1832</v>
      </c>
      <c r="K193" t="s">
        <v>1340</v>
      </c>
      <c r="L193" t="s">
        <v>1259</v>
      </c>
      <c r="M193">
        <v>3</v>
      </c>
      <c r="N193" t="s">
        <v>1260</v>
      </c>
      <c r="O193" t="s">
        <v>1261</v>
      </c>
      <c r="P193" t="s">
        <v>1262</v>
      </c>
    </row>
    <row r="194" spans="1:16" x14ac:dyDescent="0.25">
      <c r="A194">
        <v>603166</v>
      </c>
      <c r="B194" t="s">
        <v>667</v>
      </c>
      <c r="C194" t="s">
        <v>168</v>
      </c>
      <c r="D194">
        <v>3028</v>
      </c>
      <c r="E194" t="s">
        <v>169</v>
      </c>
      <c r="F194" t="s">
        <v>16</v>
      </c>
      <c r="G194" s="2">
        <v>45547</v>
      </c>
      <c r="H194" s="8">
        <v>0.625</v>
      </c>
      <c r="I194" t="s">
        <v>1326</v>
      </c>
      <c r="J194">
        <v>1542</v>
      </c>
      <c r="K194" t="s">
        <v>1307</v>
      </c>
      <c r="L194" t="s">
        <v>1259</v>
      </c>
      <c r="N194" t="s">
        <v>1260</v>
      </c>
      <c r="O194" t="s">
        <v>1261</v>
      </c>
      <c r="P194" t="s">
        <v>1262</v>
      </c>
    </row>
    <row r="195" spans="1:16" x14ac:dyDescent="0.25">
      <c r="A195">
        <v>603178</v>
      </c>
      <c r="B195" t="s">
        <v>667</v>
      </c>
      <c r="C195" t="s">
        <v>59</v>
      </c>
      <c r="D195">
        <v>3359</v>
      </c>
      <c r="E195" t="s">
        <v>60</v>
      </c>
      <c r="F195" t="s">
        <v>16</v>
      </c>
      <c r="G195" s="2">
        <v>45547</v>
      </c>
      <c r="H195" s="8">
        <v>0.625</v>
      </c>
      <c r="I195" t="s">
        <v>1273</v>
      </c>
      <c r="J195">
        <v>599</v>
      </c>
      <c r="K195" t="s">
        <v>1274</v>
      </c>
      <c r="L195" t="s">
        <v>1259</v>
      </c>
      <c r="M195">
        <v>3</v>
      </c>
      <c r="N195" t="s">
        <v>1260</v>
      </c>
      <c r="O195" t="s">
        <v>1261</v>
      </c>
      <c r="P195" t="s">
        <v>1262</v>
      </c>
    </row>
    <row r="196" spans="1:16" x14ac:dyDescent="0.25">
      <c r="A196">
        <v>603186</v>
      </c>
      <c r="B196" t="s">
        <v>666</v>
      </c>
      <c r="C196" t="s">
        <v>226</v>
      </c>
      <c r="D196">
        <v>3946</v>
      </c>
      <c r="E196" t="s">
        <v>227</v>
      </c>
      <c r="F196" t="s">
        <v>16</v>
      </c>
      <c r="G196" s="2">
        <v>45547</v>
      </c>
      <c r="H196" s="8">
        <v>0.625</v>
      </c>
      <c r="I196" t="s">
        <v>1327</v>
      </c>
      <c r="J196">
        <v>1364</v>
      </c>
      <c r="K196" t="s">
        <v>1336</v>
      </c>
      <c r="L196" t="s">
        <v>1259</v>
      </c>
      <c r="M196">
        <v>3</v>
      </c>
      <c r="N196" t="s">
        <v>1260</v>
      </c>
      <c r="O196" t="s">
        <v>1261</v>
      </c>
      <c r="P196" t="s">
        <v>1262</v>
      </c>
    </row>
    <row r="197" spans="1:16" x14ac:dyDescent="0.25">
      <c r="A197">
        <v>603173</v>
      </c>
      <c r="B197" t="s">
        <v>667</v>
      </c>
      <c r="C197" t="s">
        <v>319</v>
      </c>
      <c r="D197">
        <v>3554</v>
      </c>
      <c r="E197" t="s">
        <v>320</v>
      </c>
      <c r="F197" t="s">
        <v>16</v>
      </c>
      <c r="G197" s="2">
        <v>45547</v>
      </c>
      <c r="H197" s="8">
        <v>0.625</v>
      </c>
      <c r="I197" t="s">
        <v>1271</v>
      </c>
      <c r="J197">
        <v>2057</v>
      </c>
      <c r="K197" t="s">
        <v>1270</v>
      </c>
      <c r="L197" t="s">
        <v>1259</v>
      </c>
      <c r="M197">
        <v>3</v>
      </c>
      <c r="N197" t="s">
        <v>1260</v>
      </c>
      <c r="O197" t="s">
        <v>1261</v>
      </c>
      <c r="P197" t="s">
        <v>1262</v>
      </c>
    </row>
    <row r="198" spans="1:16" x14ac:dyDescent="0.25">
      <c r="A198">
        <v>607002</v>
      </c>
      <c r="B198" t="s">
        <v>666</v>
      </c>
      <c r="C198" t="s">
        <v>322</v>
      </c>
      <c r="D198">
        <v>3550</v>
      </c>
      <c r="E198" t="s">
        <v>323</v>
      </c>
      <c r="F198" t="s">
        <v>16</v>
      </c>
      <c r="G198" s="2">
        <v>45547</v>
      </c>
      <c r="H198" s="8">
        <v>0.66666666666666663</v>
      </c>
      <c r="I198" t="s">
        <v>1279</v>
      </c>
      <c r="J198">
        <v>2751</v>
      </c>
      <c r="K198" t="s">
        <v>1280</v>
      </c>
      <c r="L198" t="s">
        <v>1259</v>
      </c>
      <c r="M198">
        <v>3</v>
      </c>
      <c r="N198" t="s">
        <v>1260</v>
      </c>
      <c r="O198" t="s">
        <v>1261</v>
      </c>
      <c r="P198" t="s">
        <v>1262</v>
      </c>
    </row>
    <row r="199" spans="1:16" x14ac:dyDescent="0.25">
      <c r="A199">
        <v>603227</v>
      </c>
      <c r="B199" t="s">
        <v>667</v>
      </c>
      <c r="C199" t="s">
        <v>168</v>
      </c>
      <c r="D199">
        <v>3028</v>
      </c>
      <c r="E199" t="s">
        <v>169</v>
      </c>
      <c r="F199" t="s">
        <v>16</v>
      </c>
      <c r="G199" s="2">
        <v>45547</v>
      </c>
      <c r="H199" s="8">
        <v>0.66666666666666663</v>
      </c>
      <c r="I199" t="s">
        <v>1273</v>
      </c>
      <c r="J199">
        <v>599</v>
      </c>
      <c r="K199" t="s">
        <v>1274</v>
      </c>
      <c r="L199" t="s">
        <v>1259</v>
      </c>
      <c r="M199">
        <v>3</v>
      </c>
      <c r="N199" t="s">
        <v>1260</v>
      </c>
      <c r="O199" t="s">
        <v>1261</v>
      </c>
      <c r="P199" t="s">
        <v>1262</v>
      </c>
    </row>
    <row r="200" spans="1:16" x14ac:dyDescent="0.25">
      <c r="A200">
        <v>603281</v>
      </c>
      <c r="B200" t="s">
        <v>667</v>
      </c>
      <c r="C200" t="s">
        <v>1345</v>
      </c>
      <c r="D200">
        <v>3919</v>
      </c>
      <c r="E200" t="s">
        <v>804</v>
      </c>
      <c r="F200" t="s">
        <v>101</v>
      </c>
      <c r="G200" s="2">
        <v>45547</v>
      </c>
      <c r="H200" s="8">
        <v>0.66666666666666663</v>
      </c>
      <c r="I200" t="s">
        <v>1269</v>
      </c>
      <c r="J200">
        <v>486</v>
      </c>
      <c r="K200" t="s">
        <v>1328</v>
      </c>
      <c r="L200" t="s">
        <v>1346</v>
      </c>
      <c r="M200">
        <v>3</v>
      </c>
      <c r="N200" t="s">
        <v>1260</v>
      </c>
      <c r="O200" t="s">
        <v>1261</v>
      </c>
      <c r="P200" t="s">
        <v>1262</v>
      </c>
    </row>
    <row r="201" spans="1:16" x14ac:dyDescent="0.25">
      <c r="A201">
        <v>603247</v>
      </c>
      <c r="B201" t="s">
        <v>667</v>
      </c>
      <c r="C201" t="s">
        <v>59</v>
      </c>
      <c r="D201">
        <v>3359</v>
      </c>
      <c r="E201" t="s">
        <v>60</v>
      </c>
      <c r="F201" t="s">
        <v>16</v>
      </c>
      <c r="G201" s="2">
        <v>45547</v>
      </c>
      <c r="H201" s="8">
        <v>0.66666666666666663</v>
      </c>
      <c r="I201" t="s">
        <v>1263</v>
      </c>
      <c r="J201">
        <v>772</v>
      </c>
      <c r="K201" t="s">
        <v>1264</v>
      </c>
      <c r="L201" t="s">
        <v>1259</v>
      </c>
      <c r="M201">
        <v>3</v>
      </c>
      <c r="N201" t="s">
        <v>1260</v>
      </c>
      <c r="O201" t="s">
        <v>1261</v>
      </c>
      <c r="P201" t="s">
        <v>1262</v>
      </c>
    </row>
    <row r="202" spans="1:16" x14ac:dyDescent="0.25">
      <c r="A202">
        <v>603286</v>
      </c>
      <c r="B202" t="s">
        <v>667</v>
      </c>
      <c r="C202" t="s">
        <v>168</v>
      </c>
      <c r="D202">
        <v>3028</v>
      </c>
      <c r="E202" t="s">
        <v>169</v>
      </c>
      <c r="F202" t="s">
        <v>16</v>
      </c>
      <c r="G202" s="2">
        <v>45547</v>
      </c>
      <c r="H202" s="8">
        <v>0.70833333333333337</v>
      </c>
      <c r="I202" t="s">
        <v>1326</v>
      </c>
      <c r="J202">
        <v>1542</v>
      </c>
      <c r="K202" t="s">
        <v>1307</v>
      </c>
      <c r="L202" t="s">
        <v>1259</v>
      </c>
      <c r="N202" t="s">
        <v>1260</v>
      </c>
      <c r="O202" t="s">
        <v>1261</v>
      </c>
      <c r="P202" t="s">
        <v>1262</v>
      </c>
    </row>
    <row r="203" spans="1:16" x14ac:dyDescent="0.25">
      <c r="A203">
        <v>603337</v>
      </c>
      <c r="B203" t="s">
        <v>667</v>
      </c>
      <c r="C203" t="s">
        <v>168</v>
      </c>
      <c r="D203">
        <v>3028</v>
      </c>
      <c r="E203" t="s">
        <v>169</v>
      </c>
      <c r="F203" t="s">
        <v>16</v>
      </c>
      <c r="G203" s="2">
        <v>45547</v>
      </c>
      <c r="H203" s="8">
        <v>0.75</v>
      </c>
      <c r="I203" t="s">
        <v>1263</v>
      </c>
      <c r="J203">
        <v>772</v>
      </c>
      <c r="K203" t="s">
        <v>1264</v>
      </c>
      <c r="L203" t="s">
        <v>1259</v>
      </c>
      <c r="N203" t="s">
        <v>1260</v>
      </c>
      <c r="O203" t="s">
        <v>1261</v>
      </c>
      <c r="P203" t="s">
        <v>1262</v>
      </c>
    </row>
    <row r="204" spans="1:16" x14ac:dyDescent="0.25">
      <c r="A204">
        <v>606932</v>
      </c>
      <c r="B204" t="s">
        <v>666</v>
      </c>
      <c r="C204" t="s">
        <v>82</v>
      </c>
      <c r="D204">
        <v>3518</v>
      </c>
      <c r="E204" t="s">
        <v>83</v>
      </c>
      <c r="F204" t="s">
        <v>16</v>
      </c>
      <c r="G204" s="2">
        <v>45547</v>
      </c>
      <c r="H204" s="8">
        <v>0.75</v>
      </c>
      <c r="I204" t="s">
        <v>1363</v>
      </c>
      <c r="J204">
        <v>1191</v>
      </c>
      <c r="K204" t="s">
        <v>1295</v>
      </c>
      <c r="L204" t="s">
        <v>1334</v>
      </c>
      <c r="M204">
        <v>3</v>
      </c>
      <c r="N204" t="s">
        <v>1260</v>
      </c>
      <c r="O204" t="s">
        <v>1261</v>
      </c>
      <c r="P204" t="s">
        <v>1262</v>
      </c>
    </row>
    <row r="205" spans="1:16" x14ac:dyDescent="0.25">
      <c r="A205">
        <v>603359</v>
      </c>
      <c r="B205" t="s">
        <v>667</v>
      </c>
      <c r="C205" t="s">
        <v>1364</v>
      </c>
      <c r="D205">
        <v>4161</v>
      </c>
      <c r="E205" t="s">
        <v>1241</v>
      </c>
      <c r="F205" t="s">
        <v>101</v>
      </c>
      <c r="G205" s="2">
        <v>45547</v>
      </c>
      <c r="H205" s="8">
        <v>0.75</v>
      </c>
      <c r="I205" t="s">
        <v>1269</v>
      </c>
      <c r="J205">
        <v>486</v>
      </c>
      <c r="K205" t="s">
        <v>1328</v>
      </c>
      <c r="L205" t="s">
        <v>1259</v>
      </c>
      <c r="M205">
        <v>3</v>
      </c>
      <c r="N205" t="s">
        <v>1260</v>
      </c>
      <c r="O205" t="s">
        <v>1261</v>
      </c>
      <c r="P205" t="s">
        <v>1262</v>
      </c>
    </row>
    <row r="206" spans="1:16" x14ac:dyDescent="0.25">
      <c r="A206">
        <v>606938</v>
      </c>
      <c r="B206" t="s">
        <v>666</v>
      </c>
      <c r="C206" t="s">
        <v>82</v>
      </c>
      <c r="D206">
        <v>3518</v>
      </c>
      <c r="E206" t="s">
        <v>83</v>
      </c>
      <c r="F206" t="s">
        <v>16</v>
      </c>
      <c r="G206" s="2">
        <v>45547</v>
      </c>
      <c r="H206" s="8">
        <v>0.75</v>
      </c>
      <c r="I206" t="s">
        <v>1363</v>
      </c>
      <c r="J206">
        <v>1383</v>
      </c>
      <c r="K206" t="s">
        <v>1266</v>
      </c>
      <c r="L206" t="s">
        <v>1334</v>
      </c>
      <c r="M206">
        <v>3</v>
      </c>
      <c r="N206" t="s">
        <v>1260</v>
      </c>
      <c r="O206" t="s">
        <v>1261</v>
      </c>
      <c r="P206" t="s">
        <v>1262</v>
      </c>
    </row>
    <row r="207" spans="1:16" x14ac:dyDescent="0.25">
      <c r="A207">
        <v>603376</v>
      </c>
      <c r="B207" t="s">
        <v>667</v>
      </c>
      <c r="C207" t="s">
        <v>131</v>
      </c>
      <c r="D207">
        <v>4069</v>
      </c>
      <c r="E207" t="s">
        <v>132</v>
      </c>
      <c r="F207" t="s">
        <v>16</v>
      </c>
      <c r="G207" s="2">
        <v>45548</v>
      </c>
      <c r="H207" s="8">
        <v>0.29166666666666669</v>
      </c>
      <c r="I207" t="s">
        <v>1257</v>
      </c>
      <c r="J207">
        <v>1839</v>
      </c>
      <c r="K207" t="s">
        <v>1258</v>
      </c>
      <c r="L207" t="s">
        <v>1259</v>
      </c>
      <c r="M207">
        <v>3</v>
      </c>
      <c r="N207" t="s">
        <v>1260</v>
      </c>
      <c r="O207" t="s">
        <v>1261</v>
      </c>
      <c r="P207" t="s">
        <v>1262</v>
      </c>
    </row>
    <row r="208" spans="1:16" x14ac:dyDescent="0.25">
      <c r="A208">
        <v>603364</v>
      </c>
      <c r="B208" t="s">
        <v>666</v>
      </c>
      <c r="C208" t="s">
        <v>111</v>
      </c>
      <c r="D208">
        <v>3443</v>
      </c>
      <c r="E208" t="s">
        <v>112</v>
      </c>
      <c r="F208" t="s">
        <v>16</v>
      </c>
      <c r="G208" s="2">
        <v>45548</v>
      </c>
      <c r="H208" s="8">
        <v>0.29166666666666669</v>
      </c>
      <c r="I208" t="s">
        <v>1275</v>
      </c>
      <c r="J208">
        <v>1830</v>
      </c>
      <c r="K208" t="s">
        <v>1276</v>
      </c>
      <c r="L208" t="s">
        <v>1259</v>
      </c>
      <c r="M208">
        <v>3</v>
      </c>
      <c r="N208" t="s">
        <v>1260</v>
      </c>
      <c r="O208" t="s">
        <v>1261</v>
      </c>
      <c r="P208" t="s">
        <v>1262</v>
      </c>
    </row>
    <row r="209" spans="1:16" x14ac:dyDescent="0.25">
      <c r="A209">
        <v>607032</v>
      </c>
      <c r="B209" t="s">
        <v>667</v>
      </c>
      <c r="C209" t="s">
        <v>54</v>
      </c>
      <c r="D209">
        <v>3433</v>
      </c>
      <c r="E209" t="s">
        <v>55</v>
      </c>
      <c r="F209" t="s">
        <v>16</v>
      </c>
      <c r="G209" s="2">
        <v>45548</v>
      </c>
      <c r="H209" s="8">
        <v>0.33333333333333331</v>
      </c>
      <c r="I209" t="s">
        <v>1319</v>
      </c>
      <c r="J209">
        <v>53</v>
      </c>
      <c r="K209" t="s">
        <v>1332</v>
      </c>
      <c r="L209" t="s">
        <v>1259</v>
      </c>
      <c r="M209">
        <v>3</v>
      </c>
      <c r="N209" t="s">
        <v>1260</v>
      </c>
      <c r="O209" t="s">
        <v>1261</v>
      </c>
      <c r="P209" t="s">
        <v>1262</v>
      </c>
    </row>
    <row r="210" spans="1:16" x14ac:dyDescent="0.25">
      <c r="A210">
        <v>603409</v>
      </c>
      <c r="B210" t="s">
        <v>667</v>
      </c>
      <c r="C210" t="s">
        <v>158</v>
      </c>
      <c r="D210">
        <v>3497</v>
      </c>
      <c r="E210" t="s">
        <v>159</v>
      </c>
      <c r="F210" t="s">
        <v>16</v>
      </c>
      <c r="G210" s="2">
        <v>45548</v>
      </c>
      <c r="H210" s="8">
        <v>0.33333333333333331</v>
      </c>
      <c r="I210" t="s">
        <v>1263</v>
      </c>
      <c r="J210">
        <v>772</v>
      </c>
      <c r="K210" t="s">
        <v>1264</v>
      </c>
      <c r="L210" t="s">
        <v>1259</v>
      </c>
      <c r="M210">
        <v>3</v>
      </c>
      <c r="N210" t="s">
        <v>1260</v>
      </c>
      <c r="O210" t="s">
        <v>1261</v>
      </c>
      <c r="P210" t="s">
        <v>1262</v>
      </c>
    </row>
    <row r="211" spans="1:16" x14ac:dyDescent="0.25">
      <c r="A211">
        <v>603400</v>
      </c>
      <c r="B211" t="s">
        <v>666</v>
      </c>
      <c r="C211" t="s">
        <v>118</v>
      </c>
      <c r="D211">
        <v>3894</v>
      </c>
      <c r="E211" t="s">
        <v>119</v>
      </c>
      <c r="F211" t="s">
        <v>16</v>
      </c>
      <c r="G211" s="2">
        <v>45548</v>
      </c>
      <c r="H211" s="8">
        <v>0.33333333333333331</v>
      </c>
      <c r="I211" t="s">
        <v>1291</v>
      </c>
      <c r="J211">
        <v>1644</v>
      </c>
      <c r="K211" t="s">
        <v>1268</v>
      </c>
      <c r="L211" t="s">
        <v>1259</v>
      </c>
      <c r="M211">
        <v>3</v>
      </c>
      <c r="N211" t="s">
        <v>1260</v>
      </c>
      <c r="O211" t="s">
        <v>1261</v>
      </c>
      <c r="P211" t="s">
        <v>1262</v>
      </c>
    </row>
    <row r="212" spans="1:16" x14ac:dyDescent="0.25">
      <c r="A212">
        <v>603392</v>
      </c>
      <c r="B212" t="s">
        <v>667</v>
      </c>
      <c r="C212" t="s">
        <v>145</v>
      </c>
      <c r="D212">
        <v>3598</v>
      </c>
      <c r="E212" t="s">
        <v>146</v>
      </c>
      <c r="F212" t="s">
        <v>16</v>
      </c>
      <c r="G212" s="2">
        <v>45548</v>
      </c>
      <c r="H212" s="8">
        <v>0.33333333333333331</v>
      </c>
      <c r="I212" t="s">
        <v>1269</v>
      </c>
      <c r="J212">
        <v>2057</v>
      </c>
      <c r="K212" t="s">
        <v>1270</v>
      </c>
      <c r="L212" t="s">
        <v>1259</v>
      </c>
      <c r="M212">
        <v>3</v>
      </c>
      <c r="N212" t="s">
        <v>1260</v>
      </c>
      <c r="O212" t="s">
        <v>1261</v>
      </c>
      <c r="P212" t="s">
        <v>1262</v>
      </c>
    </row>
    <row r="213" spans="1:16" x14ac:dyDescent="0.25">
      <c r="A213">
        <v>603406</v>
      </c>
      <c r="B213" t="s">
        <v>666</v>
      </c>
      <c r="C213" t="s">
        <v>111</v>
      </c>
      <c r="D213">
        <v>3443</v>
      </c>
      <c r="E213" t="s">
        <v>112</v>
      </c>
      <c r="F213" t="s">
        <v>16</v>
      </c>
      <c r="G213" s="2">
        <v>45548</v>
      </c>
      <c r="H213" s="8">
        <v>0.33333333333333331</v>
      </c>
      <c r="I213" t="s">
        <v>1267</v>
      </c>
      <c r="J213">
        <v>609</v>
      </c>
      <c r="K213" t="s">
        <v>1311</v>
      </c>
      <c r="L213" t="s">
        <v>1259</v>
      </c>
      <c r="M213">
        <v>3</v>
      </c>
      <c r="N213" t="s">
        <v>1260</v>
      </c>
      <c r="O213" t="s">
        <v>1261</v>
      </c>
      <c r="P213" t="s">
        <v>1262</v>
      </c>
    </row>
    <row r="214" spans="1:16" x14ac:dyDescent="0.25">
      <c r="A214">
        <v>603411</v>
      </c>
      <c r="B214" t="s">
        <v>666</v>
      </c>
      <c r="C214" t="s">
        <v>99</v>
      </c>
      <c r="D214">
        <v>3967</v>
      </c>
      <c r="E214" t="s">
        <v>100</v>
      </c>
      <c r="F214" t="s">
        <v>101</v>
      </c>
      <c r="G214" s="2">
        <v>45548</v>
      </c>
      <c r="H214" s="8">
        <v>0.33333333333333331</v>
      </c>
      <c r="I214" t="s">
        <v>1289</v>
      </c>
      <c r="J214">
        <v>2751</v>
      </c>
      <c r="K214" t="s">
        <v>1280</v>
      </c>
      <c r="L214" t="s">
        <v>1259</v>
      </c>
      <c r="M214">
        <v>3</v>
      </c>
      <c r="N214" t="s">
        <v>1260</v>
      </c>
      <c r="O214" t="s">
        <v>1261</v>
      </c>
      <c r="P214" t="s">
        <v>1262</v>
      </c>
    </row>
    <row r="215" spans="1:16" x14ac:dyDescent="0.25">
      <c r="A215">
        <v>609593</v>
      </c>
      <c r="B215" t="s">
        <v>667</v>
      </c>
      <c r="C215" t="s">
        <v>152</v>
      </c>
      <c r="D215">
        <v>3651</v>
      </c>
      <c r="E215" t="s">
        <v>153</v>
      </c>
      <c r="F215" t="s">
        <v>16</v>
      </c>
      <c r="G215" s="2">
        <v>45548</v>
      </c>
      <c r="H215" s="8">
        <v>0.33333333333333331</v>
      </c>
      <c r="I215" t="s">
        <v>1321</v>
      </c>
      <c r="J215">
        <v>2458</v>
      </c>
      <c r="K215" t="s">
        <v>1322</v>
      </c>
      <c r="L215" t="s">
        <v>1259</v>
      </c>
      <c r="M215">
        <v>3</v>
      </c>
      <c r="N215" t="s">
        <v>1260</v>
      </c>
      <c r="O215" t="s">
        <v>1261</v>
      </c>
      <c r="P215" t="s">
        <v>1262</v>
      </c>
    </row>
    <row r="216" spans="1:16" x14ac:dyDescent="0.25">
      <c r="A216">
        <v>603446</v>
      </c>
      <c r="B216" t="s">
        <v>666</v>
      </c>
      <c r="C216" t="s">
        <v>118</v>
      </c>
      <c r="D216">
        <v>3894</v>
      </c>
      <c r="E216" t="s">
        <v>119</v>
      </c>
      <c r="F216" t="s">
        <v>16</v>
      </c>
      <c r="G216" s="2">
        <v>45548</v>
      </c>
      <c r="H216" s="8">
        <v>0.375</v>
      </c>
      <c r="I216" t="s">
        <v>1327</v>
      </c>
      <c r="J216">
        <v>486</v>
      </c>
      <c r="K216" t="s">
        <v>1328</v>
      </c>
      <c r="L216" t="s">
        <v>1259</v>
      </c>
      <c r="M216">
        <v>3</v>
      </c>
      <c r="N216" t="s">
        <v>1260</v>
      </c>
      <c r="O216" t="s">
        <v>1261</v>
      </c>
      <c r="P216" t="s">
        <v>1262</v>
      </c>
    </row>
    <row r="217" spans="1:16" x14ac:dyDescent="0.25">
      <c r="A217">
        <v>603462</v>
      </c>
      <c r="B217" t="s">
        <v>666</v>
      </c>
      <c r="C217" t="s">
        <v>111</v>
      </c>
      <c r="D217">
        <v>3443</v>
      </c>
      <c r="E217" t="s">
        <v>112</v>
      </c>
      <c r="F217" t="s">
        <v>16</v>
      </c>
      <c r="G217" s="2">
        <v>45548</v>
      </c>
      <c r="H217" s="8">
        <v>0.375</v>
      </c>
      <c r="I217" t="s">
        <v>1349</v>
      </c>
      <c r="J217">
        <v>1643</v>
      </c>
      <c r="K217" t="s">
        <v>1365</v>
      </c>
      <c r="L217" t="s">
        <v>1329</v>
      </c>
      <c r="M217">
        <v>3</v>
      </c>
      <c r="N217" t="s">
        <v>1260</v>
      </c>
      <c r="O217" t="s">
        <v>1261</v>
      </c>
      <c r="P217" t="s">
        <v>1262</v>
      </c>
    </row>
    <row r="218" spans="1:16" x14ac:dyDescent="0.25">
      <c r="A218">
        <v>603449</v>
      </c>
      <c r="B218" t="s">
        <v>667</v>
      </c>
      <c r="C218" t="s">
        <v>152</v>
      </c>
      <c r="D218">
        <v>3651</v>
      </c>
      <c r="E218" t="s">
        <v>153</v>
      </c>
      <c r="F218" t="s">
        <v>16</v>
      </c>
      <c r="G218" s="2">
        <v>45548</v>
      </c>
      <c r="H218" s="8">
        <v>0.375</v>
      </c>
      <c r="I218" t="s">
        <v>1263</v>
      </c>
      <c r="J218">
        <v>772</v>
      </c>
      <c r="K218" t="s">
        <v>1264</v>
      </c>
      <c r="L218" t="s">
        <v>1259</v>
      </c>
      <c r="M218">
        <v>3</v>
      </c>
      <c r="N218" t="s">
        <v>1260</v>
      </c>
      <c r="O218" t="s">
        <v>1261</v>
      </c>
      <c r="P218" t="s">
        <v>1262</v>
      </c>
    </row>
    <row r="219" spans="1:16" x14ac:dyDescent="0.25">
      <c r="A219">
        <v>603465</v>
      </c>
      <c r="B219" t="s">
        <v>666</v>
      </c>
      <c r="C219" t="s">
        <v>118</v>
      </c>
      <c r="D219">
        <v>3894</v>
      </c>
      <c r="E219" t="s">
        <v>119</v>
      </c>
      <c r="F219" t="s">
        <v>16</v>
      </c>
      <c r="G219" s="2">
        <v>45548</v>
      </c>
      <c r="H219" s="8">
        <v>0.375</v>
      </c>
      <c r="I219" t="s">
        <v>1337</v>
      </c>
      <c r="J219">
        <v>1364</v>
      </c>
      <c r="K219" t="s">
        <v>1336</v>
      </c>
      <c r="L219" t="s">
        <v>1259</v>
      </c>
      <c r="M219">
        <v>3</v>
      </c>
      <c r="N219" t="s">
        <v>1260</v>
      </c>
      <c r="O219" t="s">
        <v>1261</v>
      </c>
      <c r="P219" t="s">
        <v>1262</v>
      </c>
    </row>
    <row r="220" spans="1:16" x14ac:dyDescent="0.25">
      <c r="A220">
        <v>603469</v>
      </c>
      <c r="B220" t="s">
        <v>667</v>
      </c>
      <c r="C220" t="s">
        <v>33</v>
      </c>
      <c r="D220">
        <v>3672</v>
      </c>
      <c r="E220" t="s">
        <v>34</v>
      </c>
      <c r="F220" t="s">
        <v>16</v>
      </c>
      <c r="G220" s="2">
        <v>45548</v>
      </c>
      <c r="H220" s="8">
        <v>0.375</v>
      </c>
      <c r="I220" t="s">
        <v>1273</v>
      </c>
      <c r="J220">
        <v>1839</v>
      </c>
      <c r="K220" t="s">
        <v>1258</v>
      </c>
      <c r="L220" t="s">
        <v>1259</v>
      </c>
      <c r="M220">
        <v>3</v>
      </c>
      <c r="N220" t="s">
        <v>1260</v>
      </c>
      <c r="O220" t="s">
        <v>1261</v>
      </c>
      <c r="P220" t="s">
        <v>1262</v>
      </c>
    </row>
    <row r="221" spans="1:16" x14ac:dyDescent="0.25">
      <c r="A221">
        <v>609597</v>
      </c>
      <c r="B221" t="s">
        <v>667</v>
      </c>
      <c r="C221" t="s">
        <v>145</v>
      </c>
      <c r="D221">
        <v>3598</v>
      </c>
      <c r="E221" t="s">
        <v>146</v>
      </c>
      <c r="F221" t="s">
        <v>16</v>
      </c>
      <c r="G221" s="2">
        <v>45548</v>
      </c>
      <c r="H221" s="8">
        <v>0.375</v>
      </c>
      <c r="I221" t="s">
        <v>1287</v>
      </c>
      <c r="J221">
        <v>1180</v>
      </c>
      <c r="K221" t="s">
        <v>1288</v>
      </c>
      <c r="L221" t="s">
        <v>1259</v>
      </c>
      <c r="M221">
        <v>3</v>
      </c>
      <c r="N221" t="s">
        <v>1260</v>
      </c>
      <c r="O221" t="s">
        <v>1261</v>
      </c>
      <c r="P221" t="s">
        <v>1262</v>
      </c>
    </row>
    <row r="222" spans="1:16" x14ac:dyDescent="0.25">
      <c r="A222">
        <v>603433</v>
      </c>
      <c r="B222" t="s">
        <v>667</v>
      </c>
      <c r="C222" t="s">
        <v>158</v>
      </c>
      <c r="D222">
        <v>3497</v>
      </c>
      <c r="E222" t="s">
        <v>159</v>
      </c>
      <c r="F222" t="s">
        <v>16</v>
      </c>
      <c r="G222" s="2">
        <v>45548</v>
      </c>
      <c r="H222" s="8">
        <v>0.375</v>
      </c>
      <c r="I222" t="s">
        <v>1287</v>
      </c>
      <c r="J222">
        <v>1180</v>
      </c>
      <c r="K222" t="s">
        <v>1288</v>
      </c>
      <c r="L222" t="s">
        <v>1259</v>
      </c>
      <c r="M222">
        <v>3</v>
      </c>
      <c r="N222" t="s">
        <v>1260</v>
      </c>
      <c r="O222" t="s">
        <v>1261</v>
      </c>
      <c r="P222" t="s">
        <v>1262</v>
      </c>
    </row>
    <row r="223" spans="1:16" x14ac:dyDescent="0.25">
      <c r="A223">
        <v>603496</v>
      </c>
      <c r="B223" t="s">
        <v>666</v>
      </c>
      <c r="C223" t="s">
        <v>235</v>
      </c>
      <c r="D223">
        <v>3923</v>
      </c>
      <c r="E223" t="s">
        <v>236</v>
      </c>
      <c r="F223" t="s">
        <v>16</v>
      </c>
      <c r="G223" s="2">
        <v>45548</v>
      </c>
      <c r="H223" s="8">
        <v>0.41666666666666669</v>
      </c>
      <c r="I223" t="s">
        <v>1291</v>
      </c>
      <c r="J223">
        <v>1672</v>
      </c>
      <c r="K223" t="s">
        <v>1292</v>
      </c>
      <c r="L223" t="s">
        <v>1259</v>
      </c>
      <c r="M223">
        <v>3</v>
      </c>
      <c r="N223" t="s">
        <v>1260</v>
      </c>
      <c r="O223" t="s">
        <v>1261</v>
      </c>
      <c r="P223" t="s">
        <v>1262</v>
      </c>
    </row>
    <row r="224" spans="1:16" x14ac:dyDescent="0.25">
      <c r="A224">
        <v>603492</v>
      </c>
      <c r="B224" t="s">
        <v>667</v>
      </c>
      <c r="C224" t="s">
        <v>152</v>
      </c>
      <c r="D224">
        <v>3651</v>
      </c>
      <c r="E224" t="s">
        <v>153</v>
      </c>
      <c r="F224" t="s">
        <v>16</v>
      </c>
      <c r="G224" s="2">
        <v>45548</v>
      </c>
      <c r="H224" s="8">
        <v>0.41666666666666669</v>
      </c>
      <c r="I224" t="s">
        <v>1287</v>
      </c>
      <c r="J224">
        <v>1180</v>
      </c>
      <c r="K224" t="s">
        <v>1288</v>
      </c>
      <c r="L224" t="s">
        <v>1259</v>
      </c>
      <c r="M224">
        <v>3</v>
      </c>
      <c r="N224" t="s">
        <v>1260</v>
      </c>
      <c r="O224" t="s">
        <v>1261</v>
      </c>
      <c r="P224" t="s">
        <v>1262</v>
      </c>
    </row>
    <row r="225" spans="1:16" x14ac:dyDescent="0.25">
      <c r="A225">
        <v>609592</v>
      </c>
      <c r="B225" t="s">
        <v>667</v>
      </c>
      <c r="C225" t="s">
        <v>158</v>
      </c>
      <c r="D225">
        <v>3497</v>
      </c>
      <c r="E225" t="s">
        <v>159</v>
      </c>
      <c r="F225" t="s">
        <v>16</v>
      </c>
      <c r="G225" s="2">
        <v>45548</v>
      </c>
      <c r="H225" s="8">
        <v>0.41666666666666669</v>
      </c>
      <c r="I225" t="s">
        <v>1263</v>
      </c>
      <c r="J225">
        <v>772</v>
      </c>
      <c r="K225" t="s">
        <v>1264</v>
      </c>
      <c r="L225" t="s">
        <v>1259</v>
      </c>
      <c r="M225">
        <v>3</v>
      </c>
      <c r="N225" t="s">
        <v>1260</v>
      </c>
      <c r="O225" t="s">
        <v>1261</v>
      </c>
      <c r="P225" t="s">
        <v>1262</v>
      </c>
    </row>
    <row r="226" spans="1:16" x14ac:dyDescent="0.25">
      <c r="A226">
        <v>603540</v>
      </c>
      <c r="B226" t="s">
        <v>667</v>
      </c>
      <c r="C226" t="s">
        <v>75</v>
      </c>
      <c r="D226">
        <v>3664</v>
      </c>
      <c r="E226" t="s">
        <v>76</v>
      </c>
      <c r="F226" t="s">
        <v>16</v>
      </c>
      <c r="G226" s="2">
        <v>45548</v>
      </c>
      <c r="H226" s="8">
        <v>0.45833333333333331</v>
      </c>
      <c r="I226" t="s">
        <v>1287</v>
      </c>
      <c r="J226">
        <v>1180</v>
      </c>
      <c r="K226" t="s">
        <v>1288</v>
      </c>
      <c r="L226" t="s">
        <v>1259</v>
      </c>
      <c r="M226">
        <v>3</v>
      </c>
      <c r="N226" t="s">
        <v>1260</v>
      </c>
      <c r="O226" t="s">
        <v>1261</v>
      </c>
      <c r="P226" t="s">
        <v>1262</v>
      </c>
    </row>
    <row r="227" spans="1:16" x14ac:dyDescent="0.25">
      <c r="A227">
        <v>603539</v>
      </c>
      <c r="B227" t="s">
        <v>666</v>
      </c>
      <c r="C227" t="s">
        <v>235</v>
      </c>
      <c r="D227">
        <v>3923</v>
      </c>
      <c r="E227" t="s">
        <v>236</v>
      </c>
      <c r="F227" t="s">
        <v>16</v>
      </c>
      <c r="G227" s="2">
        <v>45548</v>
      </c>
      <c r="H227" s="8">
        <v>0.45833333333333331</v>
      </c>
      <c r="I227" t="s">
        <v>1348</v>
      </c>
      <c r="J227">
        <v>1644</v>
      </c>
      <c r="K227" t="s">
        <v>1268</v>
      </c>
      <c r="L227" t="s">
        <v>1259</v>
      </c>
      <c r="M227">
        <v>3</v>
      </c>
      <c r="N227" t="s">
        <v>1260</v>
      </c>
      <c r="O227" t="s">
        <v>1261</v>
      </c>
      <c r="P227" t="s">
        <v>1262</v>
      </c>
    </row>
    <row r="228" spans="1:16" x14ac:dyDescent="0.25">
      <c r="A228">
        <v>603605</v>
      </c>
      <c r="B228" t="s">
        <v>667</v>
      </c>
      <c r="C228" t="s">
        <v>617</v>
      </c>
      <c r="D228">
        <v>4031</v>
      </c>
      <c r="E228" t="s">
        <v>618</v>
      </c>
      <c r="F228" t="s">
        <v>101</v>
      </c>
      <c r="G228" s="2">
        <v>45548</v>
      </c>
      <c r="H228" s="8">
        <v>0.54166666666666663</v>
      </c>
      <c r="I228" t="s">
        <v>1287</v>
      </c>
      <c r="J228">
        <v>2812</v>
      </c>
      <c r="K228" t="s">
        <v>1282</v>
      </c>
      <c r="L228" t="s">
        <v>1259</v>
      </c>
      <c r="M228">
        <v>3</v>
      </c>
      <c r="N228" t="s">
        <v>1260</v>
      </c>
      <c r="O228" t="s">
        <v>1261</v>
      </c>
      <c r="P228" t="s">
        <v>1262</v>
      </c>
    </row>
    <row r="229" spans="1:16" x14ac:dyDescent="0.25">
      <c r="A229">
        <v>603569</v>
      </c>
      <c r="B229" t="s">
        <v>666</v>
      </c>
      <c r="C229" t="s">
        <v>183</v>
      </c>
      <c r="D229">
        <v>3555</v>
      </c>
      <c r="E229" t="s">
        <v>184</v>
      </c>
      <c r="F229" t="s">
        <v>16</v>
      </c>
      <c r="G229" s="2">
        <v>45548</v>
      </c>
      <c r="H229" s="8">
        <v>0.54166666666666663</v>
      </c>
      <c r="I229" t="s">
        <v>1275</v>
      </c>
      <c r="J229">
        <v>1830</v>
      </c>
      <c r="K229" t="s">
        <v>1276</v>
      </c>
      <c r="L229" t="s">
        <v>1259</v>
      </c>
      <c r="M229">
        <v>3</v>
      </c>
      <c r="N229" t="s">
        <v>1260</v>
      </c>
      <c r="O229" t="s">
        <v>1261</v>
      </c>
      <c r="P229" t="s">
        <v>1262</v>
      </c>
    </row>
    <row r="230" spans="1:16" x14ac:dyDescent="0.25">
      <c r="A230">
        <v>603575</v>
      </c>
      <c r="B230" t="s">
        <v>666</v>
      </c>
      <c r="C230" t="s">
        <v>29</v>
      </c>
      <c r="D230">
        <v>3570</v>
      </c>
      <c r="E230" t="s">
        <v>30</v>
      </c>
      <c r="F230" t="s">
        <v>16</v>
      </c>
      <c r="G230" s="2">
        <v>45548</v>
      </c>
      <c r="H230" s="8">
        <v>0.54166666666666663</v>
      </c>
      <c r="I230" t="s">
        <v>1283</v>
      </c>
      <c r="J230">
        <v>1815</v>
      </c>
      <c r="K230" t="s">
        <v>1284</v>
      </c>
      <c r="L230" t="s">
        <v>1259</v>
      </c>
      <c r="M230">
        <v>3</v>
      </c>
      <c r="N230" t="s">
        <v>1260</v>
      </c>
      <c r="O230" t="s">
        <v>1261</v>
      </c>
      <c r="P230" t="s">
        <v>1262</v>
      </c>
    </row>
    <row r="231" spans="1:16" x14ac:dyDescent="0.25">
      <c r="A231">
        <v>603603</v>
      </c>
      <c r="B231" t="s">
        <v>666</v>
      </c>
      <c r="C231" t="s">
        <v>674</v>
      </c>
      <c r="D231">
        <v>4155</v>
      </c>
      <c r="E231" t="s">
        <v>675</v>
      </c>
      <c r="F231" t="s">
        <v>101</v>
      </c>
      <c r="G231" s="2">
        <v>45548</v>
      </c>
      <c r="H231" s="8">
        <v>0.54166666666666663</v>
      </c>
      <c r="I231" t="s">
        <v>1279</v>
      </c>
      <c r="J231">
        <v>2751</v>
      </c>
      <c r="K231" t="s">
        <v>1280</v>
      </c>
      <c r="L231" t="s">
        <v>1259</v>
      </c>
      <c r="M231">
        <v>3</v>
      </c>
      <c r="N231" t="s">
        <v>1260</v>
      </c>
      <c r="O231" t="s">
        <v>1261</v>
      </c>
      <c r="P231" t="s">
        <v>1262</v>
      </c>
    </row>
    <row r="232" spans="1:16" x14ac:dyDescent="0.25">
      <c r="A232">
        <v>609600</v>
      </c>
      <c r="B232" t="s">
        <v>667</v>
      </c>
      <c r="C232" t="s">
        <v>39</v>
      </c>
      <c r="D232">
        <v>3188</v>
      </c>
      <c r="E232" t="s">
        <v>40</v>
      </c>
      <c r="F232" t="s">
        <v>16</v>
      </c>
      <c r="G232" s="2">
        <v>45548</v>
      </c>
      <c r="H232" s="8">
        <v>0.54166666666666663</v>
      </c>
      <c r="I232" t="s">
        <v>1319</v>
      </c>
      <c r="J232">
        <v>53</v>
      </c>
      <c r="K232" t="s">
        <v>1332</v>
      </c>
      <c r="L232" t="s">
        <v>1259</v>
      </c>
      <c r="M232">
        <v>3</v>
      </c>
      <c r="N232" t="s">
        <v>1260</v>
      </c>
      <c r="O232" t="s">
        <v>1261</v>
      </c>
      <c r="P232" t="s">
        <v>1262</v>
      </c>
    </row>
    <row r="233" spans="1:16" x14ac:dyDescent="0.25">
      <c r="A233">
        <v>603635</v>
      </c>
      <c r="B233" t="s">
        <v>666</v>
      </c>
      <c r="C233" t="s">
        <v>29</v>
      </c>
      <c r="D233">
        <v>3570</v>
      </c>
      <c r="E233" t="s">
        <v>30</v>
      </c>
      <c r="F233" t="s">
        <v>16</v>
      </c>
      <c r="G233" s="2">
        <v>45548</v>
      </c>
      <c r="H233" s="8">
        <v>0.58333333333333337</v>
      </c>
      <c r="I233" t="s">
        <v>1291</v>
      </c>
      <c r="J233">
        <v>1644</v>
      </c>
      <c r="K233" t="s">
        <v>1268</v>
      </c>
      <c r="L233" t="s">
        <v>1259</v>
      </c>
      <c r="M233">
        <v>3</v>
      </c>
      <c r="N233" t="s">
        <v>1260</v>
      </c>
      <c r="O233" t="s">
        <v>1261</v>
      </c>
      <c r="P233" t="s">
        <v>1262</v>
      </c>
    </row>
    <row r="234" spans="1:16" x14ac:dyDescent="0.25">
      <c r="A234">
        <v>604177</v>
      </c>
      <c r="B234" t="s">
        <v>667</v>
      </c>
      <c r="C234" t="s">
        <v>1366</v>
      </c>
      <c r="D234">
        <v>4176</v>
      </c>
      <c r="E234" t="s">
        <v>1354</v>
      </c>
      <c r="F234" t="s">
        <v>101</v>
      </c>
      <c r="G234" s="2">
        <v>45548</v>
      </c>
      <c r="H234" s="8">
        <v>0.58333333333333337</v>
      </c>
      <c r="I234" t="s">
        <v>1281</v>
      </c>
      <c r="J234">
        <v>606</v>
      </c>
      <c r="K234" t="s">
        <v>1299</v>
      </c>
      <c r="L234" t="s">
        <v>1351</v>
      </c>
      <c r="M234">
        <v>3</v>
      </c>
      <c r="N234" t="s">
        <v>1260</v>
      </c>
      <c r="O234" t="s">
        <v>1261</v>
      </c>
      <c r="P234" t="s">
        <v>1262</v>
      </c>
    </row>
    <row r="235" spans="1:16" x14ac:dyDescent="0.25">
      <c r="A235">
        <v>603645</v>
      </c>
      <c r="B235" t="s">
        <v>667</v>
      </c>
      <c r="C235" t="s">
        <v>39</v>
      </c>
      <c r="D235">
        <v>3188</v>
      </c>
      <c r="E235" t="s">
        <v>40</v>
      </c>
      <c r="F235" t="s">
        <v>16</v>
      </c>
      <c r="G235" s="2">
        <v>45548</v>
      </c>
      <c r="H235" s="8">
        <v>0.58333333333333337</v>
      </c>
      <c r="I235" t="s">
        <v>1269</v>
      </c>
      <c r="J235">
        <v>2057</v>
      </c>
      <c r="K235" t="s">
        <v>1270</v>
      </c>
      <c r="L235" t="s">
        <v>1259</v>
      </c>
      <c r="M235">
        <v>3</v>
      </c>
      <c r="N235" t="s">
        <v>1260</v>
      </c>
      <c r="O235" t="s">
        <v>1261</v>
      </c>
      <c r="P235" t="s">
        <v>1262</v>
      </c>
    </row>
    <row r="236" spans="1:16" x14ac:dyDescent="0.25">
      <c r="A236">
        <v>603634</v>
      </c>
      <c r="B236" t="s">
        <v>666</v>
      </c>
      <c r="C236" t="s">
        <v>183</v>
      </c>
      <c r="D236">
        <v>3555</v>
      </c>
      <c r="E236" t="s">
        <v>184</v>
      </c>
      <c r="F236" t="s">
        <v>16</v>
      </c>
      <c r="G236" s="2">
        <v>45548</v>
      </c>
      <c r="H236" s="8">
        <v>0.58333333333333337</v>
      </c>
      <c r="I236" t="s">
        <v>1339</v>
      </c>
      <c r="J236">
        <v>2751</v>
      </c>
      <c r="K236" t="s">
        <v>1280</v>
      </c>
      <c r="L236" t="s">
        <v>1259</v>
      </c>
      <c r="M236">
        <v>3</v>
      </c>
      <c r="N236" t="s">
        <v>1260</v>
      </c>
      <c r="O236" t="s">
        <v>1261</v>
      </c>
      <c r="P236" t="s">
        <v>1262</v>
      </c>
    </row>
    <row r="237" spans="1:16" x14ac:dyDescent="0.25">
      <c r="A237">
        <v>603620</v>
      </c>
      <c r="B237" t="s">
        <v>666</v>
      </c>
      <c r="C237" t="s">
        <v>149</v>
      </c>
      <c r="D237">
        <v>3712</v>
      </c>
      <c r="E237" t="s">
        <v>150</v>
      </c>
      <c r="F237" t="s">
        <v>16</v>
      </c>
      <c r="G237" s="2">
        <v>45548</v>
      </c>
      <c r="H237" s="8">
        <v>0.58333333333333337</v>
      </c>
      <c r="I237" t="s">
        <v>1349</v>
      </c>
      <c r="J237">
        <v>1364</v>
      </c>
      <c r="K237" t="s">
        <v>1336</v>
      </c>
      <c r="L237" t="s">
        <v>1259</v>
      </c>
      <c r="M237">
        <v>3</v>
      </c>
      <c r="N237" t="s">
        <v>1260</v>
      </c>
      <c r="O237" t="s">
        <v>1261</v>
      </c>
      <c r="P237" t="s">
        <v>1262</v>
      </c>
    </row>
    <row r="238" spans="1:16" x14ac:dyDescent="0.25">
      <c r="A238">
        <v>609601</v>
      </c>
      <c r="B238" t="s">
        <v>667</v>
      </c>
      <c r="C238" t="s">
        <v>39</v>
      </c>
      <c r="D238">
        <v>3188</v>
      </c>
      <c r="E238" t="s">
        <v>40</v>
      </c>
      <c r="F238" t="s">
        <v>16</v>
      </c>
      <c r="G238" s="2">
        <v>45548</v>
      </c>
      <c r="H238" s="8">
        <v>0.625</v>
      </c>
      <c r="I238" t="s">
        <v>1319</v>
      </c>
      <c r="J238">
        <v>2660</v>
      </c>
      <c r="K238" t="s">
        <v>1367</v>
      </c>
      <c r="L238" t="s">
        <v>1259</v>
      </c>
      <c r="M238">
        <v>3</v>
      </c>
      <c r="N238" t="s">
        <v>1260</v>
      </c>
      <c r="O238" t="s">
        <v>1261</v>
      </c>
      <c r="P238" t="s">
        <v>1262</v>
      </c>
    </row>
    <row r="239" spans="1:16" x14ac:dyDescent="0.25">
      <c r="A239">
        <v>603670</v>
      </c>
      <c r="B239" t="s">
        <v>666</v>
      </c>
      <c r="C239" t="s">
        <v>149</v>
      </c>
      <c r="D239">
        <v>3712</v>
      </c>
      <c r="E239" t="s">
        <v>150</v>
      </c>
      <c r="F239" t="s">
        <v>16</v>
      </c>
      <c r="G239" s="2">
        <v>45548</v>
      </c>
      <c r="H239" s="8">
        <v>0.625</v>
      </c>
      <c r="I239" t="s">
        <v>1349</v>
      </c>
      <c r="J239">
        <v>1364</v>
      </c>
      <c r="K239" t="s">
        <v>1336</v>
      </c>
      <c r="L239" t="s">
        <v>1259</v>
      </c>
      <c r="M239">
        <v>3</v>
      </c>
      <c r="N239" t="s">
        <v>1260</v>
      </c>
      <c r="O239" t="s">
        <v>1261</v>
      </c>
      <c r="P239" t="s">
        <v>1262</v>
      </c>
    </row>
    <row r="240" spans="1:16" x14ac:dyDescent="0.25">
      <c r="A240">
        <v>603674</v>
      </c>
      <c r="B240" t="s">
        <v>666</v>
      </c>
      <c r="C240" t="s">
        <v>259</v>
      </c>
      <c r="D240">
        <v>3931</v>
      </c>
      <c r="E240" t="s">
        <v>260</v>
      </c>
      <c r="F240" t="s">
        <v>16</v>
      </c>
      <c r="G240" s="2">
        <v>45548</v>
      </c>
      <c r="H240" s="8">
        <v>0.625</v>
      </c>
      <c r="I240" t="s">
        <v>1283</v>
      </c>
      <c r="J240">
        <v>1815</v>
      </c>
      <c r="K240" t="s">
        <v>1284</v>
      </c>
      <c r="L240" t="s">
        <v>1259</v>
      </c>
      <c r="M240">
        <v>3</v>
      </c>
      <c r="N240" t="s">
        <v>1260</v>
      </c>
      <c r="O240" t="s">
        <v>1261</v>
      </c>
      <c r="P240" t="s">
        <v>1262</v>
      </c>
    </row>
    <row r="241" spans="1:16" x14ac:dyDescent="0.25">
      <c r="A241">
        <v>603698</v>
      </c>
      <c r="B241" t="s">
        <v>667</v>
      </c>
      <c r="C241" t="s">
        <v>105</v>
      </c>
      <c r="D241">
        <v>3737</v>
      </c>
      <c r="E241" t="s">
        <v>106</v>
      </c>
      <c r="F241" t="s">
        <v>16</v>
      </c>
      <c r="G241" s="2">
        <v>45548</v>
      </c>
      <c r="H241" s="8">
        <v>0.625</v>
      </c>
      <c r="I241" t="s">
        <v>1326</v>
      </c>
      <c r="J241">
        <v>1542</v>
      </c>
      <c r="K241" t="s">
        <v>1307</v>
      </c>
      <c r="L241" t="s">
        <v>1259</v>
      </c>
      <c r="M241">
        <v>3</v>
      </c>
      <c r="N241" t="s">
        <v>1260</v>
      </c>
      <c r="O241" t="s">
        <v>1261</v>
      </c>
      <c r="P241" t="s">
        <v>1262</v>
      </c>
    </row>
    <row r="242" spans="1:16" x14ac:dyDescent="0.25">
      <c r="A242">
        <v>604243</v>
      </c>
      <c r="B242" t="s">
        <v>666</v>
      </c>
      <c r="C242" t="s">
        <v>177</v>
      </c>
      <c r="D242">
        <v>3319</v>
      </c>
      <c r="E242" t="s">
        <v>178</v>
      </c>
      <c r="F242" t="s">
        <v>16</v>
      </c>
      <c r="G242" s="2">
        <v>45548</v>
      </c>
      <c r="H242" s="8">
        <v>0.66666666666666663</v>
      </c>
      <c r="I242" t="s">
        <v>1279</v>
      </c>
      <c r="J242">
        <v>2751</v>
      </c>
      <c r="K242" t="s">
        <v>1280</v>
      </c>
      <c r="L242" t="s">
        <v>1259</v>
      </c>
      <c r="M242">
        <v>3</v>
      </c>
      <c r="N242" t="s">
        <v>1260</v>
      </c>
      <c r="O242" t="s">
        <v>1261</v>
      </c>
      <c r="P242" t="s">
        <v>1262</v>
      </c>
    </row>
    <row r="243" spans="1:16" x14ac:dyDescent="0.25">
      <c r="A243">
        <v>609609</v>
      </c>
      <c r="B243" t="s">
        <v>667</v>
      </c>
      <c r="C243" t="s">
        <v>39</v>
      </c>
      <c r="D243">
        <v>3188</v>
      </c>
      <c r="E243" t="s">
        <v>40</v>
      </c>
      <c r="F243" t="s">
        <v>16</v>
      </c>
      <c r="G243" s="2">
        <v>45548</v>
      </c>
      <c r="H243" s="8">
        <v>0.66666666666666663</v>
      </c>
      <c r="I243" t="s">
        <v>1319</v>
      </c>
      <c r="J243">
        <v>2660</v>
      </c>
      <c r="K243" t="s">
        <v>1367</v>
      </c>
      <c r="L243" t="s">
        <v>1259</v>
      </c>
      <c r="M243">
        <v>3</v>
      </c>
      <c r="N243" t="s">
        <v>1260</v>
      </c>
      <c r="O243" t="s">
        <v>1261</v>
      </c>
      <c r="P243" t="s">
        <v>1262</v>
      </c>
    </row>
    <row r="244" spans="1:16" x14ac:dyDescent="0.25">
      <c r="A244">
        <v>603730</v>
      </c>
      <c r="B244" t="s">
        <v>667</v>
      </c>
      <c r="C244" t="s">
        <v>46</v>
      </c>
      <c r="D244">
        <v>3945</v>
      </c>
      <c r="E244" t="s">
        <v>47</v>
      </c>
      <c r="F244" t="s">
        <v>16</v>
      </c>
      <c r="G244" s="2">
        <v>45548</v>
      </c>
      <c r="H244" s="8">
        <v>0.66666666666666663</v>
      </c>
      <c r="I244" t="s">
        <v>1269</v>
      </c>
      <c r="J244">
        <v>2057</v>
      </c>
      <c r="K244" t="s">
        <v>1270</v>
      </c>
      <c r="L244" t="s">
        <v>1259</v>
      </c>
      <c r="M244">
        <v>3</v>
      </c>
      <c r="N244" t="s">
        <v>1260</v>
      </c>
      <c r="O244" t="s">
        <v>1261</v>
      </c>
      <c r="P244" t="s">
        <v>1262</v>
      </c>
    </row>
    <row r="245" spans="1:16" x14ac:dyDescent="0.25">
      <c r="A245">
        <v>609612</v>
      </c>
      <c r="B245" t="s">
        <v>667</v>
      </c>
      <c r="C245" t="s">
        <v>180</v>
      </c>
      <c r="D245">
        <v>3496</v>
      </c>
      <c r="E245" t="s">
        <v>181</v>
      </c>
      <c r="F245" t="s">
        <v>16</v>
      </c>
      <c r="G245" s="2">
        <v>45548</v>
      </c>
      <c r="H245" s="8">
        <v>0.66666666666666663</v>
      </c>
      <c r="I245" t="s">
        <v>1321</v>
      </c>
      <c r="J245">
        <v>2458</v>
      </c>
      <c r="K245" t="s">
        <v>1322</v>
      </c>
      <c r="L245" t="s">
        <v>1259</v>
      </c>
      <c r="M245">
        <v>3</v>
      </c>
      <c r="N245" t="s">
        <v>1260</v>
      </c>
      <c r="O245" t="s">
        <v>1261</v>
      </c>
      <c r="P245" t="s">
        <v>1262</v>
      </c>
    </row>
    <row r="246" spans="1:16" x14ac:dyDescent="0.25">
      <c r="A246">
        <v>603757</v>
      </c>
      <c r="B246" t="s">
        <v>667</v>
      </c>
      <c r="C246" t="s">
        <v>180</v>
      </c>
      <c r="D246">
        <v>3496</v>
      </c>
      <c r="E246" t="s">
        <v>181</v>
      </c>
      <c r="F246" t="s">
        <v>16</v>
      </c>
      <c r="G246" s="2">
        <v>45548</v>
      </c>
      <c r="H246" s="8">
        <v>0.70833333333333337</v>
      </c>
      <c r="I246" t="s">
        <v>1338</v>
      </c>
      <c r="J246">
        <v>2735</v>
      </c>
      <c r="K246" t="s">
        <v>1300</v>
      </c>
      <c r="L246" t="s">
        <v>1259</v>
      </c>
      <c r="M246">
        <v>3</v>
      </c>
      <c r="N246" t="s">
        <v>1260</v>
      </c>
      <c r="O246" t="s">
        <v>1261</v>
      </c>
      <c r="P246" t="s">
        <v>1262</v>
      </c>
    </row>
    <row r="247" spans="1:16" x14ac:dyDescent="0.25">
      <c r="A247">
        <v>603767</v>
      </c>
      <c r="B247" t="s">
        <v>666</v>
      </c>
      <c r="C247" t="s">
        <v>171</v>
      </c>
      <c r="D247">
        <v>3723</v>
      </c>
      <c r="E247" t="s">
        <v>172</v>
      </c>
      <c r="F247" t="s">
        <v>16</v>
      </c>
      <c r="G247" s="2">
        <v>45548</v>
      </c>
      <c r="H247" s="8">
        <v>0.75</v>
      </c>
      <c r="I247" t="s">
        <v>1335</v>
      </c>
      <c r="J247">
        <v>1644</v>
      </c>
      <c r="K247" t="s">
        <v>1268</v>
      </c>
      <c r="L247" t="s">
        <v>1259</v>
      </c>
      <c r="M247">
        <v>3</v>
      </c>
      <c r="N247" t="s">
        <v>1260</v>
      </c>
      <c r="O247" t="s">
        <v>1261</v>
      </c>
      <c r="P247" t="s">
        <v>1262</v>
      </c>
    </row>
    <row r="248" spans="1:16" x14ac:dyDescent="0.25">
      <c r="A248">
        <v>603943</v>
      </c>
      <c r="B248" t="s">
        <v>666</v>
      </c>
      <c r="C248" t="s">
        <v>325</v>
      </c>
      <c r="D248">
        <v>3952</v>
      </c>
      <c r="E248" t="s">
        <v>326</v>
      </c>
      <c r="F248" t="s">
        <v>16</v>
      </c>
      <c r="G248" s="2">
        <v>45549</v>
      </c>
      <c r="H248" s="8">
        <v>0.45833333333333331</v>
      </c>
      <c r="I248" t="s">
        <v>1279</v>
      </c>
      <c r="J248">
        <v>772</v>
      </c>
      <c r="K248" t="s">
        <v>1264</v>
      </c>
      <c r="L248" t="s">
        <v>1259</v>
      </c>
      <c r="M248">
        <v>3</v>
      </c>
      <c r="N248" t="s">
        <v>1260</v>
      </c>
      <c r="O248" t="s">
        <v>1261</v>
      </c>
      <c r="P248" t="s">
        <v>1262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47FB-005D-4836-805C-23AF3BAE80A7}">
  <sheetPr codeName="Folha1"/>
  <dimension ref="A1:A324"/>
  <sheetViews>
    <sheetView workbookViewId="0">
      <selection sqref="A1:A324"/>
    </sheetView>
  </sheetViews>
  <sheetFormatPr defaultRowHeight="15" x14ac:dyDescent="0.25"/>
  <sheetData>
    <row r="1" spans="1:1" x14ac:dyDescent="0.25">
      <c r="A1" t="s">
        <v>680</v>
      </c>
    </row>
    <row r="2" spans="1:1" x14ac:dyDescent="0.25">
      <c r="A2" t="s">
        <v>681</v>
      </c>
    </row>
    <row r="3" spans="1:1" x14ac:dyDescent="0.25">
      <c r="A3" t="s">
        <v>417</v>
      </c>
    </row>
    <row r="4" spans="1:1" x14ac:dyDescent="0.25">
      <c r="A4" t="s">
        <v>418</v>
      </c>
    </row>
    <row r="5" spans="1:1" x14ac:dyDescent="0.25">
      <c r="A5" t="s">
        <v>682</v>
      </c>
    </row>
    <row r="6" spans="1:1" x14ac:dyDescent="0.25">
      <c r="A6" t="s">
        <v>683</v>
      </c>
    </row>
    <row r="7" spans="1:1" x14ac:dyDescent="0.25">
      <c r="A7" t="s">
        <v>419</v>
      </c>
    </row>
    <row r="8" spans="1:1" x14ac:dyDescent="0.25">
      <c r="A8" t="s">
        <v>684</v>
      </c>
    </row>
    <row r="9" spans="1:1" x14ac:dyDescent="0.25">
      <c r="A9" t="s">
        <v>685</v>
      </c>
    </row>
    <row r="10" spans="1:1" x14ac:dyDescent="0.25">
      <c r="A10" t="s">
        <v>420</v>
      </c>
    </row>
    <row r="11" spans="1:1" x14ac:dyDescent="0.25">
      <c r="A11" t="s">
        <v>686</v>
      </c>
    </row>
    <row r="12" spans="1:1" x14ac:dyDescent="0.25">
      <c r="A12" t="s">
        <v>687</v>
      </c>
    </row>
    <row r="13" spans="1:1" x14ac:dyDescent="0.25">
      <c r="A13" t="s">
        <v>688</v>
      </c>
    </row>
    <row r="14" spans="1:1" x14ac:dyDescent="0.25">
      <c r="A14" t="s">
        <v>689</v>
      </c>
    </row>
    <row r="15" spans="1:1" x14ac:dyDescent="0.25">
      <c r="A15" t="s">
        <v>356</v>
      </c>
    </row>
    <row r="16" spans="1:1" x14ac:dyDescent="0.25">
      <c r="A16" t="s">
        <v>421</v>
      </c>
    </row>
    <row r="17" spans="1:1" x14ac:dyDescent="0.25">
      <c r="A17" t="s">
        <v>690</v>
      </c>
    </row>
    <row r="18" spans="1:1" x14ac:dyDescent="0.25">
      <c r="A18" t="s">
        <v>357</v>
      </c>
    </row>
    <row r="19" spans="1:1" x14ac:dyDescent="0.25">
      <c r="A19" t="s">
        <v>422</v>
      </c>
    </row>
    <row r="20" spans="1:1" x14ac:dyDescent="0.25">
      <c r="A20" t="s">
        <v>423</v>
      </c>
    </row>
    <row r="21" spans="1:1" x14ac:dyDescent="0.25">
      <c r="A21" t="s">
        <v>424</v>
      </c>
    </row>
    <row r="22" spans="1:1" x14ac:dyDescent="0.25">
      <c r="A22" t="s">
        <v>691</v>
      </c>
    </row>
    <row r="23" spans="1:1" x14ac:dyDescent="0.25">
      <c r="A23" t="s">
        <v>692</v>
      </c>
    </row>
    <row r="24" spans="1:1" x14ac:dyDescent="0.25">
      <c r="A24" t="s">
        <v>692</v>
      </c>
    </row>
    <row r="25" spans="1:1" x14ac:dyDescent="0.25">
      <c r="A25" t="s">
        <v>693</v>
      </c>
    </row>
    <row r="26" spans="1:1" x14ac:dyDescent="0.25">
      <c r="A26" t="s">
        <v>425</v>
      </c>
    </row>
    <row r="27" spans="1:1" x14ac:dyDescent="0.25">
      <c r="A27" t="s">
        <v>694</v>
      </c>
    </row>
    <row r="28" spans="1:1" x14ac:dyDescent="0.25">
      <c r="A28" t="s">
        <v>426</v>
      </c>
    </row>
    <row r="29" spans="1:1" x14ac:dyDescent="0.25">
      <c r="A29" t="s">
        <v>427</v>
      </c>
    </row>
    <row r="30" spans="1:1" x14ac:dyDescent="0.25">
      <c r="A30" t="s">
        <v>695</v>
      </c>
    </row>
    <row r="31" spans="1:1" x14ac:dyDescent="0.25">
      <c r="A31" t="s">
        <v>696</v>
      </c>
    </row>
    <row r="32" spans="1:1" x14ac:dyDescent="0.25">
      <c r="A32" t="s">
        <v>428</v>
      </c>
    </row>
    <row r="33" spans="1:1" x14ac:dyDescent="0.25">
      <c r="A33" t="s">
        <v>697</v>
      </c>
    </row>
    <row r="34" spans="1:1" x14ac:dyDescent="0.25">
      <c r="A34" t="s">
        <v>698</v>
      </c>
    </row>
    <row r="35" spans="1:1" x14ac:dyDescent="0.25">
      <c r="A35" t="s">
        <v>429</v>
      </c>
    </row>
    <row r="36" spans="1:1" x14ac:dyDescent="0.25">
      <c r="A36" t="s">
        <v>430</v>
      </c>
    </row>
    <row r="37" spans="1:1" x14ac:dyDescent="0.25">
      <c r="A37" t="s">
        <v>699</v>
      </c>
    </row>
    <row r="38" spans="1:1" x14ac:dyDescent="0.25">
      <c r="A38" t="s">
        <v>700</v>
      </c>
    </row>
    <row r="39" spans="1:1" x14ac:dyDescent="0.25">
      <c r="A39" t="s">
        <v>359</v>
      </c>
    </row>
    <row r="40" spans="1:1" x14ac:dyDescent="0.25">
      <c r="A40" t="s">
        <v>358</v>
      </c>
    </row>
    <row r="41" spans="1:1" x14ac:dyDescent="0.25">
      <c r="A41" t="s">
        <v>431</v>
      </c>
    </row>
    <row r="42" spans="1:1" x14ac:dyDescent="0.25">
      <c r="A42" t="s">
        <v>701</v>
      </c>
    </row>
    <row r="43" spans="1:1" x14ac:dyDescent="0.25">
      <c r="A43" t="s">
        <v>360</v>
      </c>
    </row>
    <row r="44" spans="1:1" x14ac:dyDescent="0.25">
      <c r="A44" t="s">
        <v>360</v>
      </c>
    </row>
    <row r="45" spans="1:1" x14ac:dyDescent="0.25">
      <c r="A45" t="s">
        <v>702</v>
      </c>
    </row>
    <row r="46" spans="1:1" x14ac:dyDescent="0.25">
      <c r="A46" t="s">
        <v>432</v>
      </c>
    </row>
    <row r="47" spans="1:1" x14ac:dyDescent="0.25">
      <c r="A47" t="s">
        <v>362</v>
      </c>
    </row>
    <row r="48" spans="1:1" x14ac:dyDescent="0.25">
      <c r="A48" t="s">
        <v>433</v>
      </c>
    </row>
    <row r="49" spans="1:1" x14ac:dyDescent="0.25">
      <c r="A49" t="s">
        <v>703</v>
      </c>
    </row>
    <row r="50" spans="1:1" x14ac:dyDescent="0.25">
      <c r="A50" t="s">
        <v>363</v>
      </c>
    </row>
    <row r="51" spans="1:1" x14ac:dyDescent="0.25">
      <c r="A51" t="s">
        <v>364</v>
      </c>
    </row>
    <row r="52" spans="1:1" x14ac:dyDescent="0.25">
      <c r="A52" t="s">
        <v>435</v>
      </c>
    </row>
    <row r="53" spans="1:1" x14ac:dyDescent="0.25">
      <c r="A53" t="s">
        <v>436</v>
      </c>
    </row>
    <row r="54" spans="1:1" x14ac:dyDescent="0.25">
      <c r="A54" t="s">
        <v>704</v>
      </c>
    </row>
    <row r="55" spans="1:1" x14ac:dyDescent="0.25">
      <c r="A55" t="s">
        <v>705</v>
      </c>
    </row>
    <row r="56" spans="1:1" x14ac:dyDescent="0.25">
      <c r="A56" t="s">
        <v>437</v>
      </c>
    </row>
    <row r="57" spans="1:1" x14ac:dyDescent="0.25">
      <c r="A57" t="s">
        <v>438</v>
      </c>
    </row>
    <row r="58" spans="1:1" x14ac:dyDescent="0.25">
      <c r="A58" t="s">
        <v>439</v>
      </c>
    </row>
    <row r="59" spans="1:1" x14ac:dyDescent="0.25">
      <c r="A59" t="s">
        <v>440</v>
      </c>
    </row>
    <row r="60" spans="1:1" x14ac:dyDescent="0.25">
      <c r="A60" t="s">
        <v>706</v>
      </c>
    </row>
    <row r="61" spans="1:1" x14ac:dyDescent="0.25">
      <c r="A61" t="s">
        <v>707</v>
      </c>
    </row>
    <row r="62" spans="1:1" x14ac:dyDescent="0.25">
      <c r="A62" t="s">
        <v>708</v>
      </c>
    </row>
    <row r="63" spans="1:1" x14ac:dyDescent="0.25">
      <c r="A63" t="s">
        <v>365</v>
      </c>
    </row>
    <row r="64" spans="1:1" x14ac:dyDescent="0.25">
      <c r="A64" t="s">
        <v>441</v>
      </c>
    </row>
    <row r="65" spans="1:1" x14ac:dyDescent="0.25">
      <c r="A65" t="s">
        <v>709</v>
      </c>
    </row>
    <row r="66" spans="1:1" x14ac:dyDescent="0.25">
      <c r="A66" t="s">
        <v>366</v>
      </c>
    </row>
    <row r="67" spans="1:1" x14ac:dyDescent="0.25">
      <c r="A67" t="s">
        <v>442</v>
      </c>
    </row>
    <row r="68" spans="1:1" x14ac:dyDescent="0.25">
      <c r="A68" t="s">
        <v>443</v>
      </c>
    </row>
    <row r="69" spans="1:1" x14ac:dyDescent="0.25">
      <c r="A69" t="s">
        <v>710</v>
      </c>
    </row>
    <row r="70" spans="1:1" x14ac:dyDescent="0.25">
      <c r="A70" t="s">
        <v>711</v>
      </c>
    </row>
    <row r="71" spans="1:1" x14ac:dyDescent="0.25">
      <c r="A71" t="s">
        <v>444</v>
      </c>
    </row>
    <row r="72" spans="1:1" x14ac:dyDescent="0.25">
      <c r="A72" t="s">
        <v>445</v>
      </c>
    </row>
    <row r="73" spans="1:1" x14ac:dyDescent="0.25">
      <c r="A73" t="s">
        <v>712</v>
      </c>
    </row>
    <row r="74" spans="1:1" x14ac:dyDescent="0.25">
      <c r="A74" t="s">
        <v>446</v>
      </c>
    </row>
    <row r="75" spans="1:1" x14ac:dyDescent="0.25">
      <c r="A75" t="s">
        <v>447</v>
      </c>
    </row>
    <row r="76" spans="1:1" x14ac:dyDescent="0.25">
      <c r="A76" t="s">
        <v>713</v>
      </c>
    </row>
    <row r="77" spans="1:1" x14ac:dyDescent="0.25">
      <c r="A77" t="s">
        <v>714</v>
      </c>
    </row>
    <row r="78" spans="1:1" x14ac:dyDescent="0.25">
      <c r="A78" t="s">
        <v>367</v>
      </c>
    </row>
    <row r="79" spans="1:1" x14ac:dyDescent="0.25">
      <c r="A79" t="s">
        <v>368</v>
      </c>
    </row>
    <row r="80" spans="1:1" x14ac:dyDescent="0.25">
      <c r="A80" t="s">
        <v>369</v>
      </c>
    </row>
    <row r="81" spans="1:1" x14ac:dyDescent="0.25">
      <c r="A81" t="s">
        <v>448</v>
      </c>
    </row>
    <row r="82" spans="1:1" x14ac:dyDescent="0.25">
      <c r="A82" t="s">
        <v>449</v>
      </c>
    </row>
    <row r="83" spans="1:1" x14ac:dyDescent="0.25">
      <c r="A83" t="s">
        <v>450</v>
      </c>
    </row>
    <row r="84" spans="1:1" x14ac:dyDescent="0.25">
      <c r="A84" t="s">
        <v>715</v>
      </c>
    </row>
    <row r="85" spans="1:1" x14ac:dyDescent="0.25">
      <c r="A85" t="s">
        <v>716</v>
      </c>
    </row>
    <row r="86" spans="1:1" x14ac:dyDescent="0.25">
      <c r="A86" t="s">
        <v>717</v>
      </c>
    </row>
    <row r="87" spans="1:1" x14ac:dyDescent="0.25">
      <c r="A87" t="s">
        <v>370</v>
      </c>
    </row>
    <row r="88" spans="1:1" x14ac:dyDescent="0.25">
      <c r="A88" t="s">
        <v>371</v>
      </c>
    </row>
    <row r="89" spans="1:1" x14ac:dyDescent="0.25">
      <c r="A89" t="s">
        <v>451</v>
      </c>
    </row>
    <row r="90" spans="1:1" x14ac:dyDescent="0.25">
      <c r="A90" t="s">
        <v>452</v>
      </c>
    </row>
    <row r="91" spans="1:1" x14ac:dyDescent="0.25">
      <c r="A91" t="s">
        <v>718</v>
      </c>
    </row>
    <row r="92" spans="1:1" x14ac:dyDescent="0.25">
      <c r="A92" t="s">
        <v>372</v>
      </c>
    </row>
    <row r="93" spans="1:1" x14ac:dyDescent="0.25">
      <c r="A93" t="s">
        <v>453</v>
      </c>
    </row>
    <row r="94" spans="1:1" x14ac:dyDescent="0.25">
      <c r="A94" t="s">
        <v>719</v>
      </c>
    </row>
    <row r="95" spans="1:1" x14ac:dyDescent="0.25">
      <c r="A95" t="s">
        <v>454</v>
      </c>
    </row>
    <row r="96" spans="1:1" x14ac:dyDescent="0.25">
      <c r="A96" t="s">
        <v>720</v>
      </c>
    </row>
    <row r="97" spans="1:1" x14ac:dyDescent="0.25">
      <c r="A97" t="s">
        <v>721</v>
      </c>
    </row>
    <row r="98" spans="1:1" x14ac:dyDescent="0.25">
      <c r="A98" t="s">
        <v>455</v>
      </c>
    </row>
    <row r="99" spans="1:1" x14ac:dyDescent="0.25">
      <c r="A99" t="s">
        <v>722</v>
      </c>
    </row>
    <row r="100" spans="1:1" x14ac:dyDescent="0.25">
      <c r="A100" t="s">
        <v>373</v>
      </c>
    </row>
    <row r="101" spans="1:1" x14ac:dyDescent="0.25">
      <c r="A101" t="s">
        <v>456</v>
      </c>
    </row>
    <row r="102" spans="1:1" x14ac:dyDescent="0.25">
      <c r="A102" t="s">
        <v>457</v>
      </c>
    </row>
    <row r="103" spans="1:1" x14ac:dyDescent="0.25">
      <c r="A103" t="s">
        <v>723</v>
      </c>
    </row>
    <row r="104" spans="1:1" x14ac:dyDescent="0.25">
      <c r="A104" t="s">
        <v>724</v>
      </c>
    </row>
    <row r="105" spans="1:1" x14ac:dyDescent="0.25">
      <c r="A105" t="s">
        <v>374</v>
      </c>
    </row>
    <row r="106" spans="1:1" x14ac:dyDescent="0.25">
      <c r="A106" t="s">
        <v>375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725</v>
      </c>
    </row>
    <row r="110" spans="1:1" x14ac:dyDescent="0.25">
      <c r="A110" t="s">
        <v>726</v>
      </c>
    </row>
    <row r="111" spans="1:1" x14ac:dyDescent="0.25">
      <c r="A111" t="s">
        <v>376</v>
      </c>
    </row>
    <row r="112" spans="1:1" x14ac:dyDescent="0.25">
      <c r="A112" t="s">
        <v>460</v>
      </c>
    </row>
    <row r="113" spans="1:1" x14ac:dyDescent="0.25">
      <c r="A113" t="s">
        <v>461</v>
      </c>
    </row>
    <row r="114" spans="1:1" x14ac:dyDescent="0.25">
      <c r="A114" t="s">
        <v>727</v>
      </c>
    </row>
    <row r="115" spans="1:1" x14ac:dyDescent="0.25">
      <c r="A115" t="s">
        <v>728</v>
      </c>
    </row>
    <row r="116" spans="1:1" x14ac:dyDescent="0.25">
      <c r="A116" t="s">
        <v>462</v>
      </c>
    </row>
    <row r="117" spans="1:1" x14ac:dyDescent="0.25">
      <c r="A117" t="s">
        <v>729</v>
      </c>
    </row>
    <row r="118" spans="1:1" x14ac:dyDescent="0.25">
      <c r="A118" t="s">
        <v>377</v>
      </c>
    </row>
    <row r="119" spans="1:1" x14ac:dyDescent="0.25">
      <c r="A119" t="s">
        <v>463</v>
      </c>
    </row>
    <row r="120" spans="1:1" x14ac:dyDescent="0.25">
      <c r="A120" t="s">
        <v>464</v>
      </c>
    </row>
    <row r="121" spans="1:1" x14ac:dyDescent="0.25">
      <c r="A121" t="s">
        <v>730</v>
      </c>
    </row>
    <row r="122" spans="1:1" x14ac:dyDescent="0.25">
      <c r="A122" t="s">
        <v>465</v>
      </c>
    </row>
    <row r="123" spans="1:1" x14ac:dyDescent="0.25">
      <c r="A123" t="s">
        <v>731</v>
      </c>
    </row>
    <row r="124" spans="1:1" x14ac:dyDescent="0.25">
      <c r="A124" t="s">
        <v>468</v>
      </c>
    </row>
    <row r="125" spans="1:1" x14ac:dyDescent="0.25">
      <c r="A125" t="s">
        <v>469</v>
      </c>
    </row>
    <row r="126" spans="1:1" x14ac:dyDescent="0.25">
      <c r="A126" t="s">
        <v>732</v>
      </c>
    </row>
    <row r="127" spans="1:1" x14ac:dyDescent="0.25">
      <c r="A127" t="s">
        <v>733</v>
      </c>
    </row>
    <row r="128" spans="1:1" x14ac:dyDescent="0.25">
      <c r="A128" t="s">
        <v>734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735</v>
      </c>
    </row>
    <row r="133" spans="1:1" x14ac:dyDescent="0.25">
      <c r="A133" t="s">
        <v>736</v>
      </c>
    </row>
    <row r="134" spans="1:1" x14ac:dyDescent="0.25">
      <c r="A134" t="s">
        <v>737</v>
      </c>
    </row>
    <row r="135" spans="1:1" x14ac:dyDescent="0.25">
      <c r="A135" t="s">
        <v>380</v>
      </c>
    </row>
    <row r="136" spans="1:1" x14ac:dyDescent="0.25">
      <c r="A136" t="s">
        <v>473</v>
      </c>
    </row>
    <row r="137" spans="1:1" x14ac:dyDescent="0.25">
      <c r="A137" t="s">
        <v>474</v>
      </c>
    </row>
    <row r="138" spans="1:1" x14ac:dyDescent="0.25">
      <c r="A138" t="s">
        <v>738</v>
      </c>
    </row>
    <row r="139" spans="1:1" x14ac:dyDescent="0.25">
      <c r="A139" t="s">
        <v>381</v>
      </c>
    </row>
    <row r="140" spans="1:1" x14ac:dyDescent="0.25">
      <c r="A140" t="s">
        <v>475</v>
      </c>
    </row>
    <row r="141" spans="1:1" x14ac:dyDescent="0.25">
      <c r="A141" t="s">
        <v>476</v>
      </c>
    </row>
    <row r="142" spans="1:1" x14ac:dyDescent="0.25">
      <c r="A142" t="s">
        <v>382</v>
      </c>
    </row>
    <row r="143" spans="1:1" x14ac:dyDescent="0.25">
      <c r="A143" t="s">
        <v>477</v>
      </c>
    </row>
    <row r="144" spans="1:1" x14ac:dyDescent="0.25">
      <c r="A144" t="s">
        <v>739</v>
      </c>
    </row>
    <row r="145" spans="1:1" x14ac:dyDescent="0.25">
      <c r="A145" t="s">
        <v>478</v>
      </c>
    </row>
    <row r="146" spans="1:1" x14ac:dyDescent="0.25">
      <c r="A146" t="s">
        <v>740</v>
      </c>
    </row>
    <row r="147" spans="1:1" x14ac:dyDescent="0.25">
      <c r="A147" t="s">
        <v>479</v>
      </c>
    </row>
    <row r="148" spans="1:1" x14ac:dyDescent="0.25">
      <c r="A148" t="s">
        <v>480</v>
      </c>
    </row>
    <row r="149" spans="1:1" x14ac:dyDescent="0.25">
      <c r="A149" t="s">
        <v>741</v>
      </c>
    </row>
    <row r="150" spans="1:1" x14ac:dyDescent="0.25">
      <c r="A150" t="s">
        <v>742</v>
      </c>
    </row>
    <row r="151" spans="1:1" x14ac:dyDescent="0.25">
      <c r="A151" t="s">
        <v>743</v>
      </c>
    </row>
    <row r="152" spans="1:1" x14ac:dyDescent="0.25">
      <c r="A152" t="s">
        <v>481</v>
      </c>
    </row>
    <row r="153" spans="1:1" x14ac:dyDescent="0.25">
      <c r="A153" t="s">
        <v>744</v>
      </c>
    </row>
    <row r="154" spans="1:1" x14ac:dyDescent="0.25">
      <c r="A154" t="s">
        <v>745</v>
      </c>
    </row>
    <row r="155" spans="1:1" x14ac:dyDescent="0.25">
      <c r="A155" t="s">
        <v>482</v>
      </c>
    </row>
    <row r="156" spans="1:1" x14ac:dyDescent="0.25">
      <c r="A156" t="s">
        <v>483</v>
      </c>
    </row>
    <row r="157" spans="1:1" x14ac:dyDescent="0.25">
      <c r="A157" t="s">
        <v>383</v>
      </c>
    </row>
    <row r="158" spans="1:1" x14ac:dyDescent="0.25">
      <c r="A158" t="s">
        <v>484</v>
      </c>
    </row>
    <row r="159" spans="1:1" x14ac:dyDescent="0.25">
      <c r="A159" t="s">
        <v>746</v>
      </c>
    </row>
    <row r="160" spans="1:1" x14ac:dyDescent="0.25">
      <c r="A160" t="s">
        <v>384</v>
      </c>
    </row>
    <row r="161" spans="1:1" x14ac:dyDescent="0.25">
      <c r="A161" t="s">
        <v>485</v>
      </c>
    </row>
    <row r="162" spans="1:1" x14ac:dyDescent="0.25">
      <c r="A162" t="s">
        <v>486</v>
      </c>
    </row>
    <row r="163" spans="1:1" x14ac:dyDescent="0.25">
      <c r="A163" t="s">
        <v>747</v>
      </c>
    </row>
    <row r="164" spans="1:1" x14ac:dyDescent="0.25">
      <c r="A164" t="s">
        <v>385</v>
      </c>
    </row>
    <row r="165" spans="1:1" x14ac:dyDescent="0.25">
      <c r="A165" t="s">
        <v>386</v>
      </c>
    </row>
    <row r="166" spans="1:1" x14ac:dyDescent="0.25">
      <c r="A166" t="s">
        <v>487</v>
      </c>
    </row>
    <row r="167" spans="1:1" x14ac:dyDescent="0.25">
      <c r="A167" t="s">
        <v>488</v>
      </c>
    </row>
    <row r="168" spans="1:1" x14ac:dyDescent="0.25">
      <c r="A168" t="s">
        <v>748</v>
      </c>
    </row>
    <row r="169" spans="1:1" x14ac:dyDescent="0.25">
      <c r="A169" t="s">
        <v>749</v>
      </c>
    </row>
    <row r="170" spans="1:1" x14ac:dyDescent="0.25">
      <c r="A170" t="s">
        <v>489</v>
      </c>
    </row>
    <row r="171" spans="1:1" x14ac:dyDescent="0.25">
      <c r="A171" t="s">
        <v>750</v>
      </c>
    </row>
    <row r="172" spans="1:1" x14ac:dyDescent="0.25">
      <c r="A172" t="s">
        <v>490</v>
      </c>
    </row>
    <row r="173" spans="1:1" x14ac:dyDescent="0.25">
      <c r="A173" t="s">
        <v>491</v>
      </c>
    </row>
    <row r="174" spans="1:1" x14ac:dyDescent="0.25">
      <c r="A174" t="s">
        <v>492</v>
      </c>
    </row>
    <row r="175" spans="1:1" x14ac:dyDescent="0.25">
      <c r="A175" t="s">
        <v>751</v>
      </c>
    </row>
    <row r="176" spans="1:1" x14ac:dyDescent="0.25">
      <c r="A176" t="s">
        <v>752</v>
      </c>
    </row>
    <row r="177" spans="1:1" x14ac:dyDescent="0.25">
      <c r="A177" t="s">
        <v>753</v>
      </c>
    </row>
    <row r="178" spans="1:1" x14ac:dyDescent="0.25">
      <c r="A178" t="s">
        <v>754</v>
      </c>
    </row>
    <row r="179" spans="1:1" x14ac:dyDescent="0.25">
      <c r="A179" t="s">
        <v>755</v>
      </c>
    </row>
    <row r="180" spans="1:1" x14ac:dyDescent="0.25">
      <c r="A180" t="s">
        <v>756</v>
      </c>
    </row>
    <row r="181" spans="1:1" x14ac:dyDescent="0.25">
      <c r="A181" t="s">
        <v>387</v>
      </c>
    </row>
    <row r="182" spans="1:1" x14ac:dyDescent="0.25">
      <c r="A182" t="s">
        <v>493</v>
      </c>
    </row>
    <row r="183" spans="1:1" x14ac:dyDescent="0.25">
      <c r="A183" t="s">
        <v>757</v>
      </c>
    </row>
    <row r="184" spans="1:1" x14ac:dyDescent="0.25">
      <c r="A184" t="s">
        <v>388</v>
      </c>
    </row>
    <row r="185" spans="1:1" x14ac:dyDescent="0.25">
      <c r="A185" t="s">
        <v>494</v>
      </c>
    </row>
    <row r="186" spans="1:1" x14ac:dyDescent="0.25">
      <c r="A186" t="s">
        <v>495</v>
      </c>
    </row>
    <row r="187" spans="1:1" x14ac:dyDescent="0.25">
      <c r="A187" t="s">
        <v>758</v>
      </c>
    </row>
    <row r="188" spans="1:1" x14ac:dyDescent="0.25">
      <c r="A188" t="s">
        <v>759</v>
      </c>
    </row>
    <row r="189" spans="1:1" x14ac:dyDescent="0.25">
      <c r="A189" t="s">
        <v>496</v>
      </c>
    </row>
    <row r="190" spans="1:1" x14ac:dyDescent="0.25">
      <c r="A190" t="s">
        <v>760</v>
      </c>
    </row>
    <row r="191" spans="1:1" x14ac:dyDescent="0.25">
      <c r="A191" t="s">
        <v>761</v>
      </c>
    </row>
    <row r="192" spans="1:1" x14ac:dyDescent="0.25">
      <c r="A192" t="s">
        <v>497</v>
      </c>
    </row>
    <row r="193" spans="1:1" x14ac:dyDescent="0.25">
      <c r="A193" t="s">
        <v>762</v>
      </c>
    </row>
    <row r="194" spans="1:1" x14ac:dyDescent="0.25">
      <c r="A194" t="s">
        <v>498</v>
      </c>
    </row>
    <row r="195" spans="1:1" x14ac:dyDescent="0.25">
      <c r="A195" t="s">
        <v>499</v>
      </c>
    </row>
    <row r="196" spans="1:1" x14ac:dyDescent="0.25">
      <c r="A196" t="s">
        <v>763</v>
      </c>
    </row>
    <row r="197" spans="1:1" x14ac:dyDescent="0.25">
      <c r="A197" t="s">
        <v>764</v>
      </c>
    </row>
    <row r="198" spans="1:1" x14ac:dyDescent="0.25">
      <c r="A198" t="s">
        <v>389</v>
      </c>
    </row>
    <row r="199" spans="1:1" x14ac:dyDescent="0.25">
      <c r="A199" t="s">
        <v>390</v>
      </c>
    </row>
    <row r="200" spans="1:1" x14ac:dyDescent="0.25">
      <c r="A200" t="s">
        <v>391</v>
      </c>
    </row>
    <row r="201" spans="1:1" x14ac:dyDescent="0.25">
      <c r="A201" t="s">
        <v>500</v>
      </c>
    </row>
    <row r="202" spans="1:1" x14ac:dyDescent="0.25">
      <c r="A202" t="s">
        <v>501</v>
      </c>
    </row>
    <row r="203" spans="1:1" x14ac:dyDescent="0.25">
      <c r="A203" t="s">
        <v>502</v>
      </c>
    </row>
    <row r="204" spans="1:1" x14ac:dyDescent="0.25">
      <c r="A204" t="s">
        <v>765</v>
      </c>
    </row>
    <row r="205" spans="1:1" x14ac:dyDescent="0.25">
      <c r="A205" t="s">
        <v>766</v>
      </c>
    </row>
    <row r="206" spans="1:1" x14ac:dyDescent="0.25">
      <c r="A206" t="s">
        <v>767</v>
      </c>
    </row>
    <row r="207" spans="1:1" x14ac:dyDescent="0.25">
      <c r="A207" t="s">
        <v>503</v>
      </c>
    </row>
    <row r="208" spans="1:1" x14ac:dyDescent="0.25">
      <c r="A208" t="s">
        <v>392</v>
      </c>
    </row>
    <row r="209" spans="1:1" x14ac:dyDescent="0.25">
      <c r="A209" t="s">
        <v>768</v>
      </c>
    </row>
    <row r="210" spans="1:1" x14ac:dyDescent="0.25">
      <c r="A210" t="s">
        <v>505</v>
      </c>
    </row>
    <row r="211" spans="1:1" x14ac:dyDescent="0.25">
      <c r="A211" t="s">
        <v>506</v>
      </c>
    </row>
    <row r="212" spans="1:1" x14ac:dyDescent="0.25">
      <c r="A212" t="s">
        <v>769</v>
      </c>
    </row>
    <row r="213" spans="1:1" x14ac:dyDescent="0.25">
      <c r="A213" t="s">
        <v>770</v>
      </c>
    </row>
    <row r="214" spans="1:1" x14ac:dyDescent="0.25">
      <c r="A214" t="s">
        <v>507</v>
      </c>
    </row>
    <row r="215" spans="1:1" x14ac:dyDescent="0.25">
      <c r="A215" t="s">
        <v>771</v>
      </c>
    </row>
    <row r="216" spans="1:1" x14ac:dyDescent="0.25">
      <c r="A216" t="s">
        <v>508</v>
      </c>
    </row>
    <row r="217" spans="1:1" x14ac:dyDescent="0.25">
      <c r="A217" t="s">
        <v>509</v>
      </c>
    </row>
    <row r="218" spans="1:1" x14ac:dyDescent="0.25">
      <c r="A218" t="s">
        <v>772</v>
      </c>
    </row>
    <row r="219" spans="1:1" x14ac:dyDescent="0.25">
      <c r="A219" t="s">
        <v>510</v>
      </c>
    </row>
    <row r="220" spans="1:1" x14ac:dyDescent="0.25">
      <c r="A220" t="s">
        <v>773</v>
      </c>
    </row>
    <row r="221" spans="1:1" x14ac:dyDescent="0.25">
      <c r="A221" t="s">
        <v>393</v>
      </c>
    </row>
    <row r="222" spans="1:1" x14ac:dyDescent="0.25">
      <c r="A222" t="s">
        <v>511</v>
      </c>
    </row>
    <row r="223" spans="1:1" x14ac:dyDescent="0.25">
      <c r="A223" t="s">
        <v>512</v>
      </c>
    </row>
    <row r="224" spans="1:1" x14ac:dyDescent="0.25">
      <c r="A224" t="s">
        <v>513</v>
      </c>
    </row>
    <row r="225" spans="1:1" x14ac:dyDescent="0.25">
      <c r="A225" t="s">
        <v>774</v>
      </c>
    </row>
    <row r="226" spans="1:1" x14ac:dyDescent="0.25">
      <c r="A226" t="s">
        <v>775</v>
      </c>
    </row>
    <row r="227" spans="1:1" x14ac:dyDescent="0.25">
      <c r="A227" t="s">
        <v>394</v>
      </c>
    </row>
    <row r="228" spans="1:1" x14ac:dyDescent="0.25">
      <c r="A228" t="s">
        <v>514</v>
      </c>
    </row>
    <row r="229" spans="1:1" x14ac:dyDescent="0.25">
      <c r="A229" t="s">
        <v>776</v>
      </c>
    </row>
    <row r="230" spans="1:1" x14ac:dyDescent="0.25">
      <c r="A230" t="s">
        <v>515</v>
      </c>
    </row>
    <row r="231" spans="1:1" x14ac:dyDescent="0.25">
      <c r="A231" t="s">
        <v>777</v>
      </c>
    </row>
    <row r="232" spans="1:1" x14ac:dyDescent="0.25">
      <c r="A232" t="s">
        <v>778</v>
      </c>
    </row>
    <row r="233" spans="1:1" x14ac:dyDescent="0.25">
      <c r="A233" t="s">
        <v>779</v>
      </c>
    </row>
    <row r="234" spans="1:1" x14ac:dyDescent="0.25">
      <c r="A234" t="s">
        <v>779</v>
      </c>
    </row>
    <row r="235" spans="1:1" x14ac:dyDescent="0.25">
      <c r="A235" t="s">
        <v>780</v>
      </c>
    </row>
    <row r="236" spans="1:1" x14ac:dyDescent="0.25">
      <c r="A236" t="s">
        <v>781</v>
      </c>
    </row>
    <row r="237" spans="1:1" x14ac:dyDescent="0.25">
      <c r="A237" t="s">
        <v>782</v>
      </c>
    </row>
    <row r="238" spans="1:1" x14ac:dyDescent="0.25">
      <c r="A238" t="s">
        <v>783</v>
      </c>
    </row>
    <row r="239" spans="1:1" x14ac:dyDescent="0.25">
      <c r="A239" t="s">
        <v>517</v>
      </c>
    </row>
    <row r="240" spans="1:1" x14ac:dyDescent="0.25">
      <c r="A240" t="s">
        <v>518</v>
      </c>
    </row>
    <row r="241" spans="1:1" x14ac:dyDescent="0.25">
      <c r="A241" t="s">
        <v>784</v>
      </c>
    </row>
    <row r="242" spans="1:1" x14ac:dyDescent="0.25">
      <c r="A242" t="s">
        <v>785</v>
      </c>
    </row>
    <row r="243" spans="1:1" x14ac:dyDescent="0.25">
      <c r="A243" t="s">
        <v>519</v>
      </c>
    </row>
    <row r="244" spans="1:1" x14ac:dyDescent="0.25">
      <c r="A244" t="s">
        <v>520</v>
      </c>
    </row>
    <row r="245" spans="1:1" x14ac:dyDescent="0.25">
      <c r="A245" t="s">
        <v>521</v>
      </c>
    </row>
    <row r="246" spans="1:1" x14ac:dyDescent="0.25">
      <c r="A246" t="s">
        <v>522</v>
      </c>
    </row>
    <row r="247" spans="1:1" x14ac:dyDescent="0.25">
      <c r="A247" t="s">
        <v>523</v>
      </c>
    </row>
    <row r="248" spans="1:1" x14ac:dyDescent="0.25">
      <c r="A248" t="s">
        <v>524</v>
      </c>
    </row>
    <row r="249" spans="1:1" x14ac:dyDescent="0.25">
      <c r="A249" t="s">
        <v>395</v>
      </c>
    </row>
    <row r="250" spans="1:1" x14ac:dyDescent="0.25">
      <c r="A250" t="s">
        <v>396</v>
      </c>
    </row>
    <row r="251" spans="1:1" x14ac:dyDescent="0.25">
      <c r="A251" t="s">
        <v>525</v>
      </c>
    </row>
    <row r="252" spans="1:1" x14ac:dyDescent="0.25">
      <c r="A252" t="s">
        <v>526</v>
      </c>
    </row>
    <row r="253" spans="1:1" x14ac:dyDescent="0.25">
      <c r="A253" t="s">
        <v>527</v>
      </c>
    </row>
    <row r="254" spans="1:1" x14ac:dyDescent="0.25">
      <c r="A254" t="s">
        <v>397</v>
      </c>
    </row>
    <row r="255" spans="1:1" x14ac:dyDescent="0.25">
      <c r="A255" t="s">
        <v>398</v>
      </c>
    </row>
    <row r="256" spans="1:1" x14ac:dyDescent="0.25">
      <c r="A256" t="s">
        <v>528</v>
      </c>
    </row>
    <row r="257" spans="1:1" x14ac:dyDescent="0.25">
      <c r="A257" t="s">
        <v>529</v>
      </c>
    </row>
    <row r="258" spans="1:1" x14ac:dyDescent="0.25">
      <c r="A258" t="s">
        <v>530</v>
      </c>
    </row>
    <row r="259" spans="1:1" x14ac:dyDescent="0.25">
      <c r="A259" t="s">
        <v>399</v>
      </c>
    </row>
    <row r="260" spans="1:1" x14ac:dyDescent="0.25">
      <c r="A260" t="s">
        <v>401</v>
      </c>
    </row>
    <row r="261" spans="1:1" x14ac:dyDescent="0.25">
      <c r="A261" t="s">
        <v>531</v>
      </c>
    </row>
    <row r="262" spans="1:1" x14ac:dyDescent="0.25">
      <c r="A262" t="s">
        <v>786</v>
      </c>
    </row>
    <row r="263" spans="1:1" x14ac:dyDescent="0.25">
      <c r="A263" t="s">
        <v>401</v>
      </c>
    </row>
    <row r="264" spans="1:1" x14ac:dyDescent="0.25">
      <c r="A264" t="s">
        <v>402</v>
      </c>
    </row>
    <row r="265" spans="1:1" x14ac:dyDescent="0.25">
      <c r="A265" t="s">
        <v>403</v>
      </c>
    </row>
    <row r="266" spans="1:1" x14ac:dyDescent="0.25">
      <c r="A266" t="s">
        <v>787</v>
      </c>
    </row>
    <row r="267" spans="1:1" x14ac:dyDescent="0.25">
      <c r="A267" t="s">
        <v>532</v>
      </c>
    </row>
    <row r="268" spans="1:1" x14ac:dyDescent="0.25">
      <c r="A268" t="s">
        <v>533</v>
      </c>
    </row>
    <row r="269" spans="1:1" x14ac:dyDescent="0.25">
      <c r="A269" t="s">
        <v>534</v>
      </c>
    </row>
    <row r="270" spans="1:1" x14ac:dyDescent="0.25">
      <c r="A270" t="s">
        <v>404</v>
      </c>
    </row>
    <row r="271" spans="1:1" x14ac:dyDescent="0.25">
      <c r="A271" t="s">
        <v>405</v>
      </c>
    </row>
    <row r="272" spans="1:1" x14ac:dyDescent="0.25">
      <c r="A272" t="s">
        <v>535</v>
      </c>
    </row>
    <row r="273" spans="1:1" x14ac:dyDescent="0.25">
      <c r="A273" t="s">
        <v>536</v>
      </c>
    </row>
    <row r="274" spans="1:1" x14ac:dyDescent="0.25">
      <c r="A274" t="s">
        <v>537</v>
      </c>
    </row>
    <row r="275" spans="1:1" x14ac:dyDescent="0.25">
      <c r="A275" t="s">
        <v>538</v>
      </c>
    </row>
    <row r="276" spans="1:1" x14ac:dyDescent="0.25">
      <c r="A276" t="s">
        <v>539</v>
      </c>
    </row>
    <row r="277" spans="1:1" x14ac:dyDescent="0.25">
      <c r="A277" t="s">
        <v>540</v>
      </c>
    </row>
    <row r="278" spans="1:1" x14ac:dyDescent="0.25">
      <c r="A278" t="s">
        <v>406</v>
      </c>
    </row>
    <row r="279" spans="1:1" x14ac:dyDescent="0.25">
      <c r="A279" t="s">
        <v>407</v>
      </c>
    </row>
    <row r="280" spans="1:1" x14ac:dyDescent="0.25">
      <c r="A280" t="s">
        <v>541</v>
      </c>
    </row>
    <row r="281" spans="1:1" x14ac:dyDescent="0.25">
      <c r="A281" t="s">
        <v>542</v>
      </c>
    </row>
    <row r="282" spans="1:1" x14ac:dyDescent="0.25">
      <c r="A282" t="s">
        <v>543</v>
      </c>
    </row>
    <row r="283" spans="1:1" x14ac:dyDescent="0.25">
      <c r="A283" t="s">
        <v>788</v>
      </c>
    </row>
    <row r="284" spans="1:1" x14ac:dyDescent="0.25">
      <c r="A284" t="s">
        <v>544</v>
      </c>
    </row>
    <row r="285" spans="1:1" x14ac:dyDescent="0.25">
      <c r="A285" t="s">
        <v>545</v>
      </c>
    </row>
    <row r="286" spans="1:1" x14ac:dyDescent="0.25">
      <c r="A286" t="s">
        <v>408</v>
      </c>
    </row>
    <row r="287" spans="1:1" x14ac:dyDescent="0.25">
      <c r="A287" t="s">
        <v>546</v>
      </c>
    </row>
    <row r="288" spans="1:1" x14ac:dyDescent="0.25">
      <c r="A288" t="s">
        <v>547</v>
      </c>
    </row>
    <row r="289" spans="1:1" x14ac:dyDescent="0.25">
      <c r="A289" t="s">
        <v>409</v>
      </c>
    </row>
    <row r="290" spans="1:1" x14ac:dyDescent="0.25">
      <c r="A290" t="s">
        <v>548</v>
      </c>
    </row>
    <row r="291" spans="1:1" x14ac:dyDescent="0.25">
      <c r="A291" t="s">
        <v>410</v>
      </c>
    </row>
    <row r="292" spans="1:1" x14ac:dyDescent="0.25">
      <c r="A292" t="s">
        <v>789</v>
      </c>
    </row>
    <row r="293" spans="1:1" x14ac:dyDescent="0.25">
      <c r="A293" t="s">
        <v>549</v>
      </c>
    </row>
    <row r="294" spans="1:1" x14ac:dyDescent="0.25">
      <c r="A294" t="s">
        <v>550</v>
      </c>
    </row>
    <row r="295" spans="1:1" x14ac:dyDescent="0.25">
      <c r="A295" t="s">
        <v>790</v>
      </c>
    </row>
    <row r="296" spans="1:1" x14ac:dyDescent="0.25">
      <c r="A296" t="s">
        <v>551</v>
      </c>
    </row>
    <row r="297" spans="1:1" x14ac:dyDescent="0.25">
      <c r="A297" t="s">
        <v>552</v>
      </c>
    </row>
    <row r="298" spans="1:1" x14ac:dyDescent="0.25">
      <c r="A298" t="s">
        <v>553</v>
      </c>
    </row>
    <row r="299" spans="1:1" x14ac:dyDescent="0.25">
      <c r="A299" t="s">
        <v>554</v>
      </c>
    </row>
    <row r="300" spans="1:1" x14ac:dyDescent="0.25">
      <c r="A300" t="s">
        <v>411</v>
      </c>
    </row>
    <row r="301" spans="1:1" x14ac:dyDescent="0.25">
      <c r="A301" t="s">
        <v>555</v>
      </c>
    </row>
    <row r="302" spans="1:1" x14ac:dyDescent="0.25">
      <c r="A302" t="s">
        <v>412</v>
      </c>
    </row>
    <row r="303" spans="1:1" x14ac:dyDescent="0.25">
      <c r="A303" t="s">
        <v>556</v>
      </c>
    </row>
    <row r="304" spans="1:1" x14ac:dyDescent="0.25">
      <c r="A304" t="s">
        <v>791</v>
      </c>
    </row>
    <row r="305" spans="1:1" x14ac:dyDescent="0.25">
      <c r="A305" t="s">
        <v>557</v>
      </c>
    </row>
    <row r="306" spans="1:1" x14ac:dyDescent="0.25">
      <c r="A306" t="s">
        <v>413</v>
      </c>
    </row>
    <row r="307" spans="1:1" x14ac:dyDescent="0.25">
      <c r="A307" t="s">
        <v>792</v>
      </c>
    </row>
    <row r="308" spans="1:1" x14ac:dyDescent="0.25">
      <c r="A308" t="s">
        <v>793</v>
      </c>
    </row>
    <row r="309" spans="1:1" x14ac:dyDescent="0.25">
      <c r="A309" t="s">
        <v>558</v>
      </c>
    </row>
    <row r="310" spans="1:1" x14ac:dyDescent="0.25">
      <c r="A310" t="s">
        <v>414</v>
      </c>
    </row>
    <row r="311" spans="1:1" x14ac:dyDescent="0.25">
      <c r="A311" t="s">
        <v>559</v>
      </c>
    </row>
    <row r="312" spans="1:1" x14ac:dyDescent="0.25">
      <c r="A312" t="s">
        <v>794</v>
      </c>
    </row>
    <row r="313" spans="1:1" x14ac:dyDescent="0.25">
      <c r="A313" t="s">
        <v>795</v>
      </c>
    </row>
    <row r="314" spans="1:1" x14ac:dyDescent="0.25">
      <c r="A314" t="s">
        <v>796</v>
      </c>
    </row>
    <row r="315" spans="1:1" x14ac:dyDescent="0.25">
      <c r="A315" t="s">
        <v>560</v>
      </c>
    </row>
    <row r="316" spans="1:1" x14ac:dyDescent="0.25">
      <c r="A316" t="s">
        <v>561</v>
      </c>
    </row>
    <row r="317" spans="1:1" x14ac:dyDescent="0.25">
      <c r="A317" t="s">
        <v>562</v>
      </c>
    </row>
    <row r="318" spans="1:1" x14ac:dyDescent="0.25">
      <c r="A318" t="s">
        <v>415</v>
      </c>
    </row>
    <row r="319" spans="1:1" x14ac:dyDescent="0.25">
      <c r="A319" t="s">
        <v>416</v>
      </c>
    </row>
    <row r="320" spans="1:1" x14ac:dyDescent="0.25">
      <c r="A320" t="s">
        <v>563</v>
      </c>
    </row>
    <row r="321" spans="1:1" x14ac:dyDescent="0.25">
      <c r="A321" t="s">
        <v>564</v>
      </c>
    </row>
    <row r="322" spans="1:1" x14ac:dyDescent="0.25">
      <c r="A322" t="s">
        <v>565</v>
      </c>
    </row>
    <row r="323" spans="1:1" x14ac:dyDescent="0.25">
      <c r="A323" t="s">
        <v>566</v>
      </c>
    </row>
    <row r="324" spans="1:1" x14ac:dyDescent="0.25">
      <c r="A324" t="s">
        <v>567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E224-1C38-414F-8299-289F223C28E1}">
  <sheetPr codeName="Planilha2"/>
  <dimension ref="A1:J941"/>
  <sheetViews>
    <sheetView topLeftCell="A7" workbookViewId="0">
      <selection activeCell="I25" sqref="I25"/>
    </sheetView>
  </sheetViews>
  <sheetFormatPr defaultRowHeight="15" x14ac:dyDescent="0.25"/>
  <cols>
    <col min="1" max="1" width="17.140625" customWidth="1"/>
    <col min="2" max="2" width="14.7109375" bestFit="1" customWidth="1"/>
    <col min="3" max="3" width="13.140625" bestFit="1" customWidth="1"/>
    <col min="4" max="4" width="15.5703125" bestFit="1" customWidth="1"/>
    <col min="5" max="5" width="49.42578125" bestFit="1" customWidth="1"/>
    <col min="6" max="6" width="13.140625" customWidth="1"/>
    <col min="7" max="7" width="10.7109375" bestFit="1" customWidth="1"/>
    <col min="8" max="8" width="13" style="1" customWidth="1"/>
    <col min="9" max="9" width="27.28515625" bestFit="1" customWidth="1"/>
    <col min="10" max="10" width="18" bestFit="1" customWidth="1"/>
  </cols>
  <sheetData>
    <row r="1" spans="1:10" x14ac:dyDescent="0.25">
      <c r="A1" t="s">
        <v>664</v>
      </c>
      <c r="B1" t="s">
        <v>665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t="s">
        <v>676</v>
      </c>
      <c r="J1" t="s">
        <v>679</v>
      </c>
    </row>
    <row r="2" spans="1:10" x14ac:dyDescent="0.25">
      <c r="A2">
        <v>586752</v>
      </c>
      <c r="B2" t="s">
        <v>667</v>
      </c>
      <c r="C2" t="s">
        <v>186</v>
      </c>
      <c r="D2">
        <v>3358</v>
      </c>
      <c r="E2" t="s">
        <v>187</v>
      </c>
      <c r="F2" t="s">
        <v>16</v>
      </c>
      <c r="G2" s="2">
        <v>45512</v>
      </c>
      <c r="H2" s="1">
        <v>0.29166666666666669</v>
      </c>
      <c r="I2" t="s">
        <v>25</v>
      </c>
      <c r="J2">
        <v>125</v>
      </c>
    </row>
    <row r="3" spans="1:10" x14ac:dyDescent="0.25">
      <c r="A3">
        <v>586798</v>
      </c>
      <c r="B3" t="s">
        <v>667</v>
      </c>
      <c r="C3" t="s">
        <v>186</v>
      </c>
      <c r="D3">
        <v>3358</v>
      </c>
      <c r="E3" t="s">
        <v>187</v>
      </c>
      <c r="F3" t="s">
        <v>16</v>
      </c>
      <c r="G3" s="2">
        <v>45512</v>
      </c>
      <c r="H3" s="1">
        <v>0.33333333333333331</v>
      </c>
      <c r="I3" t="s">
        <v>17</v>
      </c>
      <c r="J3">
        <v>125</v>
      </c>
    </row>
    <row r="4" spans="1:10" x14ac:dyDescent="0.25">
      <c r="A4">
        <v>586817</v>
      </c>
      <c r="B4" t="s">
        <v>667</v>
      </c>
      <c r="C4" t="s">
        <v>186</v>
      </c>
      <c r="D4">
        <v>3358</v>
      </c>
      <c r="E4" t="s">
        <v>187</v>
      </c>
      <c r="F4" t="s">
        <v>16</v>
      </c>
      <c r="G4" s="2">
        <v>45512</v>
      </c>
      <c r="H4" s="1">
        <v>0.375</v>
      </c>
      <c r="I4" t="s">
        <v>17</v>
      </c>
      <c r="J4">
        <v>125</v>
      </c>
    </row>
    <row r="5" spans="1:10" x14ac:dyDescent="0.25">
      <c r="A5">
        <v>586906</v>
      </c>
      <c r="B5" t="s">
        <v>667</v>
      </c>
      <c r="C5" t="s">
        <v>186</v>
      </c>
      <c r="D5">
        <v>3358</v>
      </c>
      <c r="E5" t="s">
        <v>187</v>
      </c>
      <c r="F5" t="s">
        <v>16</v>
      </c>
      <c r="G5" s="2">
        <v>45512</v>
      </c>
      <c r="H5" s="1">
        <v>0.41666666666666669</v>
      </c>
      <c r="I5" t="s">
        <v>25</v>
      </c>
      <c r="J5">
        <v>125</v>
      </c>
    </row>
    <row r="6" spans="1:10" x14ac:dyDescent="0.25">
      <c r="A6">
        <v>590173</v>
      </c>
      <c r="B6" t="s">
        <v>667</v>
      </c>
      <c r="C6" t="s">
        <v>186</v>
      </c>
      <c r="D6">
        <v>3358</v>
      </c>
      <c r="E6" t="s">
        <v>187</v>
      </c>
      <c r="F6" t="s">
        <v>16</v>
      </c>
      <c r="G6" s="2">
        <v>45519</v>
      </c>
      <c r="H6" s="1">
        <v>0.29166666666666669</v>
      </c>
      <c r="I6" t="s">
        <v>25</v>
      </c>
      <c r="J6">
        <v>125</v>
      </c>
    </row>
    <row r="7" spans="1:10" x14ac:dyDescent="0.25">
      <c r="A7">
        <v>590219</v>
      </c>
      <c r="B7" t="s">
        <v>667</v>
      </c>
      <c r="C7" t="s">
        <v>186</v>
      </c>
      <c r="D7">
        <v>3358</v>
      </c>
      <c r="E7" t="s">
        <v>187</v>
      </c>
      <c r="F7" t="s">
        <v>16</v>
      </c>
      <c r="G7" s="2">
        <v>45519</v>
      </c>
      <c r="H7" s="1">
        <v>0.33333333333333331</v>
      </c>
      <c r="I7" t="s">
        <v>17</v>
      </c>
      <c r="J7">
        <v>125</v>
      </c>
    </row>
    <row r="8" spans="1:10" x14ac:dyDescent="0.25">
      <c r="A8">
        <v>590237</v>
      </c>
      <c r="B8" t="s">
        <v>667</v>
      </c>
      <c r="C8" t="s">
        <v>186</v>
      </c>
      <c r="D8">
        <v>3358</v>
      </c>
      <c r="E8" t="s">
        <v>187</v>
      </c>
      <c r="F8" t="s">
        <v>16</v>
      </c>
      <c r="G8" s="2">
        <v>45519</v>
      </c>
      <c r="H8" s="1">
        <v>0.375</v>
      </c>
      <c r="I8" t="s">
        <v>17</v>
      </c>
      <c r="J8">
        <v>125</v>
      </c>
    </row>
    <row r="9" spans="1:10" x14ac:dyDescent="0.25">
      <c r="A9">
        <v>590320</v>
      </c>
      <c r="B9" t="s">
        <v>667</v>
      </c>
      <c r="C9" t="s">
        <v>186</v>
      </c>
      <c r="D9">
        <v>3358</v>
      </c>
      <c r="E9" t="s">
        <v>187</v>
      </c>
      <c r="F9" t="s">
        <v>16</v>
      </c>
      <c r="G9" s="2">
        <v>45519</v>
      </c>
      <c r="H9" s="1">
        <v>0.41666666666666669</v>
      </c>
      <c r="I9" t="s">
        <v>25</v>
      </c>
      <c r="J9">
        <v>125</v>
      </c>
    </row>
    <row r="10" spans="1:10" x14ac:dyDescent="0.25">
      <c r="A10">
        <v>593440</v>
      </c>
      <c r="B10" t="s">
        <v>667</v>
      </c>
      <c r="C10" t="s">
        <v>186</v>
      </c>
      <c r="D10">
        <v>3358</v>
      </c>
      <c r="E10" t="s">
        <v>187</v>
      </c>
      <c r="F10" t="s">
        <v>16</v>
      </c>
      <c r="G10" s="2">
        <v>45526</v>
      </c>
      <c r="H10" s="1">
        <v>0.29166666666666669</v>
      </c>
      <c r="I10" t="s">
        <v>25</v>
      </c>
      <c r="J10">
        <v>125</v>
      </c>
    </row>
    <row r="11" spans="1:10" x14ac:dyDescent="0.25">
      <c r="A11">
        <v>594922</v>
      </c>
      <c r="B11" t="s">
        <v>667</v>
      </c>
      <c r="C11" t="s">
        <v>186</v>
      </c>
      <c r="D11">
        <v>3358</v>
      </c>
      <c r="E11" t="s">
        <v>187</v>
      </c>
      <c r="F11" t="s">
        <v>16</v>
      </c>
      <c r="G11" s="2">
        <v>45526</v>
      </c>
      <c r="H11" s="1">
        <v>0.33333333333333331</v>
      </c>
      <c r="I11" t="s">
        <v>17</v>
      </c>
      <c r="J11">
        <v>125</v>
      </c>
    </row>
    <row r="12" spans="1:10" x14ac:dyDescent="0.25">
      <c r="A12">
        <v>593500</v>
      </c>
      <c r="B12" t="s">
        <v>667</v>
      </c>
      <c r="C12" t="s">
        <v>186</v>
      </c>
      <c r="D12">
        <v>3358</v>
      </c>
      <c r="E12" t="s">
        <v>187</v>
      </c>
      <c r="F12" t="s">
        <v>16</v>
      </c>
      <c r="G12" s="2">
        <v>45526</v>
      </c>
      <c r="H12" s="1">
        <v>0.375</v>
      </c>
      <c r="I12" t="s">
        <v>17</v>
      </c>
      <c r="J12">
        <v>125</v>
      </c>
    </row>
    <row r="13" spans="1:10" x14ac:dyDescent="0.25">
      <c r="A13">
        <v>593577</v>
      </c>
      <c r="B13" t="s">
        <v>667</v>
      </c>
      <c r="C13" t="s">
        <v>186</v>
      </c>
      <c r="D13">
        <v>3358</v>
      </c>
      <c r="E13" t="s">
        <v>187</v>
      </c>
      <c r="F13" t="s">
        <v>16</v>
      </c>
      <c r="G13" s="2">
        <v>45526</v>
      </c>
      <c r="H13" s="1">
        <v>0.41666666666666669</v>
      </c>
      <c r="I13" t="s">
        <v>25</v>
      </c>
      <c r="J13">
        <v>125</v>
      </c>
    </row>
    <row r="14" spans="1:10" x14ac:dyDescent="0.25">
      <c r="A14">
        <v>585138</v>
      </c>
      <c r="B14" t="s">
        <v>667</v>
      </c>
      <c r="C14" t="s">
        <v>191</v>
      </c>
      <c r="D14">
        <v>3590</v>
      </c>
      <c r="E14" t="s">
        <v>192</v>
      </c>
      <c r="F14" t="s">
        <v>16</v>
      </c>
      <c r="G14" s="2">
        <v>45509</v>
      </c>
      <c r="H14" s="1">
        <v>0.29166666666666669</v>
      </c>
      <c r="I14" t="s">
        <v>25</v>
      </c>
      <c r="J14">
        <v>125</v>
      </c>
    </row>
    <row r="15" spans="1:10" x14ac:dyDescent="0.25">
      <c r="A15">
        <v>585226</v>
      </c>
      <c r="B15" t="s">
        <v>667</v>
      </c>
      <c r="C15" t="s">
        <v>191</v>
      </c>
      <c r="D15">
        <v>3590</v>
      </c>
      <c r="E15" t="s">
        <v>192</v>
      </c>
      <c r="F15" t="s">
        <v>16</v>
      </c>
      <c r="G15" s="2">
        <v>45509</v>
      </c>
      <c r="H15" s="1">
        <v>0.375</v>
      </c>
      <c r="I15" t="s">
        <v>17</v>
      </c>
      <c r="J15">
        <v>125</v>
      </c>
    </row>
    <row r="16" spans="1:10" x14ac:dyDescent="0.25">
      <c r="A16">
        <v>588565</v>
      </c>
      <c r="B16" t="s">
        <v>667</v>
      </c>
      <c r="C16" t="s">
        <v>191</v>
      </c>
      <c r="D16">
        <v>3590</v>
      </c>
      <c r="E16" t="s">
        <v>192</v>
      </c>
      <c r="F16" t="s">
        <v>16</v>
      </c>
      <c r="G16" s="2">
        <v>45516</v>
      </c>
      <c r="H16" s="1">
        <v>0.29166666666666669</v>
      </c>
      <c r="I16" t="s">
        <v>25</v>
      </c>
      <c r="J16">
        <v>125</v>
      </c>
    </row>
    <row r="17" spans="1:10" x14ac:dyDescent="0.25">
      <c r="A17">
        <v>588651</v>
      </c>
      <c r="B17" t="s">
        <v>667</v>
      </c>
      <c r="C17" t="s">
        <v>191</v>
      </c>
      <c r="D17">
        <v>3590</v>
      </c>
      <c r="E17" t="s">
        <v>192</v>
      </c>
      <c r="F17" t="s">
        <v>16</v>
      </c>
      <c r="G17" s="2">
        <v>45516</v>
      </c>
      <c r="H17" s="1">
        <v>0.375</v>
      </c>
      <c r="I17" t="s">
        <v>17</v>
      </c>
      <c r="J17">
        <v>125</v>
      </c>
    </row>
    <row r="18" spans="1:10" x14ac:dyDescent="0.25">
      <c r="A18">
        <v>586665</v>
      </c>
      <c r="B18" t="s">
        <v>667</v>
      </c>
      <c r="C18" t="s">
        <v>194</v>
      </c>
      <c r="D18">
        <v>3640</v>
      </c>
      <c r="E18" t="s">
        <v>195</v>
      </c>
      <c r="F18" t="s">
        <v>16</v>
      </c>
      <c r="G18" s="2">
        <v>45511</v>
      </c>
      <c r="H18" s="1">
        <v>0.66666666666666663</v>
      </c>
      <c r="I18" t="s">
        <v>17</v>
      </c>
      <c r="J18">
        <v>125</v>
      </c>
    </row>
    <row r="19" spans="1:10" x14ac:dyDescent="0.25">
      <c r="A19">
        <v>590086</v>
      </c>
      <c r="B19" t="s">
        <v>667</v>
      </c>
      <c r="C19" t="s">
        <v>194</v>
      </c>
      <c r="D19">
        <v>3640</v>
      </c>
      <c r="E19" t="s">
        <v>195</v>
      </c>
      <c r="F19" t="s">
        <v>16</v>
      </c>
      <c r="G19" s="2">
        <v>45518</v>
      </c>
      <c r="H19" s="1">
        <v>0.66666666666666663</v>
      </c>
      <c r="I19" t="s">
        <v>17</v>
      </c>
      <c r="J19">
        <v>125</v>
      </c>
    </row>
    <row r="20" spans="1:10" x14ac:dyDescent="0.25">
      <c r="A20">
        <v>593352</v>
      </c>
      <c r="B20" t="s">
        <v>667</v>
      </c>
      <c r="C20" t="s">
        <v>194</v>
      </c>
      <c r="D20">
        <v>3640</v>
      </c>
      <c r="E20" t="s">
        <v>195</v>
      </c>
      <c r="F20" t="s">
        <v>16</v>
      </c>
      <c r="G20" s="2">
        <v>45525</v>
      </c>
      <c r="H20" s="1">
        <v>0.66666666666666663</v>
      </c>
      <c r="I20" t="s">
        <v>17</v>
      </c>
      <c r="J20">
        <v>125</v>
      </c>
    </row>
    <row r="21" spans="1:10" x14ac:dyDescent="0.25">
      <c r="A21">
        <v>590109</v>
      </c>
      <c r="B21" t="s">
        <v>666</v>
      </c>
      <c r="C21" t="s">
        <v>575</v>
      </c>
      <c r="D21">
        <v>4088</v>
      </c>
      <c r="E21" t="s">
        <v>576</v>
      </c>
      <c r="F21" t="s">
        <v>101</v>
      </c>
      <c r="G21" s="2">
        <v>45518</v>
      </c>
      <c r="H21" s="1">
        <v>0.66666666666666663</v>
      </c>
      <c r="I21" t="s">
        <v>577</v>
      </c>
      <c r="J21">
        <v>40</v>
      </c>
    </row>
    <row r="22" spans="1:10" x14ac:dyDescent="0.25">
      <c r="A22">
        <v>583596</v>
      </c>
      <c r="B22" t="s">
        <v>667</v>
      </c>
      <c r="C22" t="s">
        <v>14</v>
      </c>
      <c r="D22">
        <v>3938</v>
      </c>
      <c r="E22" t="s">
        <v>15</v>
      </c>
      <c r="F22" t="s">
        <v>16</v>
      </c>
      <c r="G22" s="2">
        <v>45505</v>
      </c>
      <c r="H22" s="1">
        <v>0.45833333333333331</v>
      </c>
      <c r="I22" t="s">
        <v>17</v>
      </c>
      <c r="J22">
        <v>125</v>
      </c>
    </row>
    <row r="23" spans="1:10" x14ac:dyDescent="0.25">
      <c r="A23">
        <v>586951</v>
      </c>
      <c r="B23" t="s">
        <v>667</v>
      </c>
      <c r="C23" t="s">
        <v>14</v>
      </c>
      <c r="D23">
        <v>3938</v>
      </c>
      <c r="E23" t="s">
        <v>15</v>
      </c>
      <c r="F23" t="s">
        <v>16</v>
      </c>
      <c r="G23" s="2">
        <v>45512</v>
      </c>
      <c r="H23" s="1">
        <v>0.45833333333333331</v>
      </c>
      <c r="I23" t="s">
        <v>17</v>
      </c>
      <c r="J23">
        <v>125</v>
      </c>
    </row>
    <row r="24" spans="1:10" x14ac:dyDescent="0.25">
      <c r="A24">
        <v>590363</v>
      </c>
      <c r="B24" t="s">
        <v>667</v>
      </c>
      <c r="C24" t="s">
        <v>14</v>
      </c>
      <c r="D24">
        <v>3938</v>
      </c>
      <c r="E24" t="s">
        <v>15</v>
      </c>
      <c r="F24" t="s">
        <v>16</v>
      </c>
      <c r="G24" s="2">
        <v>45519</v>
      </c>
      <c r="H24" s="1">
        <v>0.45833333333333331</v>
      </c>
      <c r="I24" t="s">
        <v>17</v>
      </c>
      <c r="J24">
        <v>125</v>
      </c>
    </row>
    <row r="25" spans="1:10" x14ac:dyDescent="0.25">
      <c r="A25">
        <v>593618</v>
      </c>
      <c r="B25" t="s">
        <v>667</v>
      </c>
      <c r="C25" t="s">
        <v>14</v>
      </c>
      <c r="D25">
        <v>3938</v>
      </c>
      <c r="E25" t="s">
        <v>15</v>
      </c>
      <c r="F25" t="s">
        <v>16</v>
      </c>
      <c r="G25" s="2">
        <v>45526</v>
      </c>
      <c r="H25" s="1">
        <v>0.45833333333333331</v>
      </c>
      <c r="I25" t="s">
        <v>17</v>
      </c>
      <c r="J25">
        <v>125</v>
      </c>
    </row>
    <row r="26" spans="1:10" x14ac:dyDescent="0.25">
      <c r="A26">
        <v>583418</v>
      </c>
      <c r="B26" t="s">
        <v>667</v>
      </c>
      <c r="C26" t="s">
        <v>23</v>
      </c>
      <c r="D26">
        <v>3487</v>
      </c>
      <c r="E26" t="s">
        <v>24</v>
      </c>
      <c r="F26" t="s">
        <v>16</v>
      </c>
      <c r="G26" s="2">
        <v>45505</v>
      </c>
      <c r="H26" s="1">
        <v>0.29166666666666669</v>
      </c>
      <c r="I26" t="s">
        <v>25</v>
      </c>
      <c r="J26">
        <v>125</v>
      </c>
    </row>
    <row r="27" spans="1:10" x14ac:dyDescent="0.25">
      <c r="A27">
        <v>583461</v>
      </c>
      <c r="B27" t="s">
        <v>667</v>
      </c>
      <c r="C27" t="s">
        <v>23</v>
      </c>
      <c r="D27">
        <v>3487</v>
      </c>
      <c r="E27" t="s">
        <v>24</v>
      </c>
      <c r="F27" t="s">
        <v>16</v>
      </c>
      <c r="G27" s="2">
        <v>45505</v>
      </c>
      <c r="H27" s="1">
        <v>0.33333333333333331</v>
      </c>
      <c r="I27" t="s">
        <v>17</v>
      </c>
      <c r="J27">
        <v>125</v>
      </c>
    </row>
    <row r="28" spans="1:10" x14ac:dyDescent="0.25">
      <c r="A28">
        <v>585166</v>
      </c>
      <c r="B28" t="s">
        <v>667</v>
      </c>
      <c r="C28" t="s">
        <v>23</v>
      </c>
      <c r="D28">
        <v>3487</v>
      </c>
      <c r="E28" t="s">
        <v>24</v>
      </c>
      <c r="F28" t="s">
        <v>16</v>
      </c>
      <c r="G28" s="2">
        <v>45509</v>
      </c>
      <c r="H28" s="1">
        <v>0.33333333333333331</v>
      </c>
      <c r="I28" t="s">
        <v>25</v>
      </c>
      <c r="J28">
        <v>125</v>
      </c>
    </row>
    <row r="29" spans="1:10" x14ac:dyDescent="0.25">
      <c r="A29">
        <v>586212</v>
      </c>
      <c r="B29" t="s">
        <v>667</v>
      </c>
      <c r="C29" t="s">
        <v>23</v>
      </c>
      <c r="D29">
        <v>3487</v>
      </c>
      <c r="E29" t="s">
        <v>24</v>
      </c>
      <c r="F29" t="s">
        <v>16</v>
      </c>
      <c r="G29" s="2">
        <v>45511</v>
      </c>
      <c r="H29" s="1">
        <v>0.29166666666666669</v>
      </c>
      <c r="I29" t="s">
        <v>41</v>
      </c>
      <c r="J29">
        <v>125</v>
      </c>
    </row>
    <row r="30" spans="1:10" x14ac:dyDescent="0.25">
      <c r="A30">
        <v>586242</v>
      </c>
      <c r="B30" t="s">
        <v>667</v>
      </c>
      <c r="C30" t="s">
        <v>23</v>
      </c>
      <c r="D30">
        <v>3487</v>
      </c>
      <c r="E30" t="s">
        <v>24</v>
      </c>
      <c r="F30" t="s">
        <v>16</v>
      </c>
      <c r="G30" s="2">
        <v>45511</v>
      </c>
      <c r="H30" s="1">
        <v>0.33333333333333331</v>
      </c>
      <c r="I30" t="s">
        <v>17</v>
      </c>
      <c r="J30">
        <v>125</v>
      </c>
    </row>
    <row r="31" spans="1:10" x14ac:dyDescent="0.25">
      <c r="A31">
        <v>586768</v>
      </c>
      <c r="B31" t="s">
        <v>667</v>
      </c>
      <c r="C31" t="s">
        <v>23</v>
      </c>
      <c r="D31">
        <v>3487</v>
      </c>
      <c r="E31" t="s">
        <v>24</v>
      </c>
      <c r="F31" t="s">
        <v>16</v>
      </c>
      <c r="G31" s="2">
        <v>45512</v>
      </c>
      <c r="H31" s="1">
        <v>0.29166666666666669</v>
      </c>
      <c r="I31" t="s">
        <v>25</v>
      </c>
      <c r="J31">
        <v>125</v>
      </c>
    </row>
    <row r="32" spans="1:10" x14ac:dyDescent="0.25">
      <c r="A32">
        <v>586810</v>
      </c>
      <c r="B32" t="s">
        <v>667</v>
      </c>
      <c r="C32" t="s">
        <v>23</v>
      </c>
      <c r="D32">
        <v>3487</v>
      </c>
      <c r="E32" t="s">
        <v>24</v>
      </c>
      <c r="F32" t="s">
        <v>16</v>
      </c>
      <c r="G32" s="2">
        <v>45512</v>
      </c>
      <c r="H32" s="1">
        <v>0.33333333333333331</v>
      </c>
      <c r="I32" t="s">
        <v>17</v>
      </c>
      <c r="J32">
        <v>125</v>
      </c>
    </row>
    <row r="33" spans="1:10" x14ac:dyDescent="0.25">
      <c r="A33">
        <v>589633</v>
      </c>
      <c r="B33" t="s">
        <v>667</v>
      </c>
      <c r="C33" t="s">
        <v>23</v>
      </c>
      <c r="D33">
        <v>3487</v>
      </c>
      <c r="E33" t="s">
        <v>24</v>
      </c>
      <c r="F33" t="s">
        <v>16</v>
      </c>
      <c r="G33" s="2">
        <v>45518</v>
      </c>
      <c r="H33" s="1">
        <v>0.29166666666666669</v>
      </c>
      <c r="I33" t="s">
        <v>41</v>
      </c>
      <c r="J33">
        <v>125</v>
      </c>
    </row>
    <row r="34" spans="1:10" x14ac:dyDescent="0.25">
      <c r="A34">
        <v>589663</v>
      </c>
      <c r="B34" t="s">
        <v>667</v>
      </c>
      <c r="C34" t="s">
        <v>23</v>
      </c>
      <c r="D34">
        <v>3487</v>
      </c>
      <c r="E34" t="s">
        <v>24</v>
      </c>
      <c r="F34" t="s">
        <v>16</v>
      </c>
      <c r="G34" s="2">
        <v>45518</v>
      </c>
      <c r="H34" s="1">
        <v>0.33333333333333331</v>
      </c>
      <c r="I34" t="s">
        <v>17</v>
      </c>
      <c r="J34">
        <v>125</v>
      </c>
    </row>
    <row r="35" spans="1:10" x14ac:dyDescent="0.25">
      <c r="A35">
        <v>590188</v>
      </c>
      <c r="B35" t="s">
        <v>667</v>
      </c>
      <c r="C35" t="s">
        <v>23</v>
      </c>
      <c r="D35">
        <v>3487</v>
      </c>
      <c r="E35" t="s">
        <v>24</v>
      </c>
      <c r="F35" t="s">
        <v>16</v>
      </c>
      <c r="G35" s="2">
        <v>45519</v>
      </c>
      <c r="H35" s="1">
        <v>0.29166666666666669</v>
      </c>
      <c r="I35" t="s">
        <v>25</v>
      </c>
      <c r="J35">
        <v>125</v>
      </c>
    </row>
    <row r="36" spans="1:10" x14ac:dyDescent="0.25">
      <c r="A36">
        <v>590228</v>
      </c>
      <c r="B36" t="s">
        <v>667</v>
      </c>
      <c r="C36" t="s">
        <v>23</v>
      </c>
      <c r="D36">
        <v>3487</v>
      </c>
      <c r="E36" t="s">
        <v>24</v>
      </c>
      <c r="F36" t="s">
        <v>16</v>
      </c>
      <c r="G36" s="2">
        <v>45519</v>
      </c>
      <c r="H36" s="1">
        <v>0.33333333333333331</v>
      </c>
      <c r="I36" t="s">
        <v>17</v>
      </c>
      <c r="J36">
        <v>125</v>
      </c>
    </row>
    <row r="37" spans="1:10" x14ac:dyDescent="0.25">
      <c r="A37">
        <v>591872</v>
      </c>
      <c r="B37" t="s">
        <v>667</v>
      </c>
      <c r="C37" t="s">
        <v>23</v>
      </c>
      <c r="D37">
        <v>3487</v>
      </c>
      <c r="E37" t="s">
        <v>24</v>
      </c>
      <c r="F37" t="s">
        <v>16</v>
      </c>
      <c r="G37" s="2">
        <v>45523</v>
      </c>
      <c r="H37" s="1">
        <v>0.33333333333333331</v>
      </c>
      <c r="I37" t="s">
        <v>25</v>
      </c>
      <c r="J37">
        <v>125</v>
      </c>
    </row>
    <row r="38" spans="1:10" x14ac:dyDescent="0.25">
      <c r="A38">
        <v>592916</v>
      </c>
      <c r="B38" t="s">
        <v>667</v>
      </c>
      <c r="C38" t="s">
        <v>23</v>
      </c>
      <c r="D38">
        <v>3487</v>
      </c>
      <c r="E38" t="s">
        <v>24</v>
      </c>
      <c r="F38" t="s">
        <v>16</v>
      </c>
      <c r="G38" s="2">
        <v>45525</v>
      </c>
      <c r="H38" s="1">
        <v>0.29166666666666669</v>
      </c>
      <c r="I38" t="s">
        <v>41</v>
      </c>
      <c r="J38">
        <v>125</v>
      </c>
    </row>
    <row r="39" spans="1:10" x14ac:dyDescent="0.25">
      <c r="A39">
        <v>592943</v>
      </c>
      <c r="B39" t="s">
        <v>667</v>
      </c>
      <c r="C39" t="s">
        <v>23</v>
      </c>
      <c r="D39">
        <v>3487</v>
      </c>
      <c r="E39" t="s">
        <v>24</v>
      </c>
      <c r="F39" t="s">
        <v>16</v>
      </c>
      <c r="G39" s="2">
        <v>45525</v>
      </c>
      <c r="H39" s="1">
        <v>0.33333333333333331</v>
      </c>
      <c r="I39" t="s">
        <v>17</v>
      </c>
      <c r="J39">
        <v>125</v>
      </c>
    </row>
    <row r="40" spans="1:10" x14ac:dyDescent="0.25">
      <c r="A40">
        <v>593453</v>
      </c>
      <c r="B40" t="s">
        <v>667</v>
      </c>
      <c r="C40" t="s">
        <v>23</v>
      </c>
      <c r="D40">
        <v>3487</v>
      </c>
      <c r="E40" t="s">
        <v>24</v>
      </c>
      <c r="F40" t="s">
        <v>16</v>
      </c>
      <c r="G40" s="2">
        <v>45526</v>
      </c>
      <c r="H40" s="1">
        <v>0.29166666666666669</v>
      </c>
      <c r="I40" t="s">
        <v>25</v>
      </c>
      <c r="J40">
        <v>125</v>
      </c>
    </row>
    <row r="41" spans="1:10" x14ac:dyDescent="0.25">
      <c r="A41">
        <v>593489</v>
      </c>
      <c r="B41" t="s">
        <v>667</v>
      </c>
      <c r="C41" t="s">
        <v>23</v>
      </c>
      <c r="D41">
        <v>3487</v>
      </c>
      <c r="E41" t="s">
        <v>24</v>
      </c>
      <c r="F41" t="s">
        <v>16</v>
      </c>
      <c r="G41" s="2">
        <v>45526</v>
      </c>
      <c r="H41" s="1">
        <v>0.33333333333333331</v>
      </c>
      <c r="I41" t="s">
        <v>17</v>
      </c>
      <c r="J41">
        <v>125</v>
      </c>
    </row>
    <row r="42" spans="1:10" x14ac:dyDescent="0.25">
      <c r="A42">
        <v>585132</v>
      </c>
      <c r="B42" t="s">
        <v>667</v>
      </c>
      <c r="C42" t="s">
        <v>583</v>
      </c>
      <c r="D42">
        <v>4115</v>
      </c>
      <c r="E42" t="s">
        <v>584</v>
      </c>
      <c r="F42" t="s">
        <v>101</v>
      </c>
      <c r="G42" s="2">
        <v>45511</v>
      </c>
      <c r="H42" s="1">
        <v>0.58333333333333337</v>
      </c>
      <c r="I42" t="s">
        <v>102</v>
      </c>
      <c r="J42">
        <v>50</v>
      </c>
    </row>
    <row r="43" spans="1:10" x14ac:dyDescent="0.25">
      <c r="A43">
        <v>587201</v>
      </c>
      <c r="B43" t="s">
        <v>667</v>
      </c>
      <c r="C43" t="s">
        <v>583</v>
      </c>
      <c r="D43">
        <v>4115</v>
      </c>
      <c r="E43" t="s">
        <v>584</v>
      </c>
      <c r="F43" t="s">
        <v>101</v>
      </c>
      <c r="G43" s="2">
        <v>45512</v>
      </c>
      <c r="H43" s="1">
        <v>0.66666666666666663</v>
      </c>
      <c r="I43" t="s">
        <v>102</v>
      </c>
      <c r="J43">
        <v>50</v>
      </c>
    </row>
    <row r="44" spans="1:10" x14ac:dyDescent="0.25">
      <c r="A44">
        <v>590607</v>
      </c>
      <c r="B44" t="s">
        <v>667</v>
      </c>
      <c r="C44" t="s">
        <v>583</v>
      </c>
      <c r="D44">
        <v>4115</v>
      </c>
      <c r="E44" t="s">
        <v>584</v>
      </c>
      <c r="F44" t="s">
        <v>101</v>
      </c>
      <c r="G44" s="2">
        <v>45519</v>
      </c>
      <c r="H44" s="1">
        <v>0.66666666666666663</v>
      </c>
      <c r="I44" t="s">
        <v>102</v>
      </c>
      <c r="J44">
        <v>50</v>
      </c>
    </row>
    <row r="45" spans="1:10" x14ac:dyDescent="0.25">
      <c r="A45">
        <v>593925</v>
      </c>
      <c r="B45" t="s">
        <v>667</v>
      </c>
      <c r="C45" t="s">
        <v>583</v>
      </c>
      <c r="D45">
        <v>4115</v>
      </c>
      <c r="E45" t="s">
        <v>584</v>
      </c>
      <c r="F45" t="s">
        <v>101</v>
      </c>
      <c r="G45" s="2">
        <v>45526</v>
      </c>
      <c r="H45" s="1">
        <v>0.70833333333333337</v>
      </c>
      <c r="I45" t="s">
        <v>102</v>
      </c>
      <c r="J45">
        <v>50</v>
      </c>
    </row>
    <row r="46" spans="1:10" x14ac:dyDescent="0.25">
      <c r="A46">
        <v>585425</v>
      </c>
      <c r="B46" t="s">
        <v>667</v>
      </c>
      <c r="C46" t="s">
        <v>197</v>
      </c>
      <c r="D46">
        <v>3486</v>
      </c>
      <c r="E46" t="s">
        <v>198</v>
      </c>
      <c r="F46" t="s">
        <v>16</v>
      </c>
      <c r="G46" s="2">
        <v>45509</v>
      </c>
      <c r="H46" s="1">
        <v>0.58333333333333337</v>
      </c>
      <c r="I46" t="s">
        <v>17</v>
      </c>
      <c r="J46">
        <v>125</v>
      </c>
    </row>
    <row r="47" spans="1:10" x14ac:dyDescent="0.25">
      <c r="A47">
        <v>588857</v>
      </c>
      <c r="B47" t="s">
        <v>667</v>
      </c>
      <c r="C47" t="s">
        <v>197</v>
      </c>
      <c r="D47">
        <v>3486</v>
      </c>
      <c r="E47" t="s">
        <v>198</v>
      </c>
      <c r="F47" t="s">
        <v>16</v>
      </c>
      <c r="G47" s="2">
        <v>45516</v>
      </c>
      <c r="H47" s="1">
        <v>0.58333333333333337</v>
      </c>
      <c r="I47" t="s">
        <v>17</v>
      </c>
      <c r="J47">
        <v>125</v>
      </c>
    </row>
    <row r="48" spans="1:10" x14ac:dyDescent="0.25">
      <c r="A48">
        <v>585227</v>
      </c>
      <c r="B48" t="s">
        <v>667</v>
      </c>
      <c r="C48" t="s">
        <v>200</v>
      </c>
      <c r="D48">
        <v>3342</v>
      </c>
      <c r="E48" t="s">
        <v>201</v>
      </c>
      <c r="F48" t="s">
        <v>16</v>
      </c>
      <c r="G48" s="2">
        <v>45509</v>
      </c>
      <c r="H48" s="1">
        <v>0.375</v>
      </c>
      <c r="I48" t="s">
        <v>17</v>
      </c>
      <c r="J48">
        <v>125</v>
      </c>
    </row>
    <row r="49" spans="1:10" x14ac:dyDescent="0.25">
      <c r="A49">
        <v>587957</v>
      </c>
      <c r="B49" t="s">
        <v>667</v>
      </c>
      <c r="C49" t="s">
        <v>200</v>
      </c>
      <c r="D49">
        <v>3342</v>
      </c>
      <c r="E49" t="s">
        <v>201</v>
      </c>
      <c r="F49" t="s">
        <v>16</v>
      </c>
      <c r="G49" s="2">
        <v>45509</v>
      </c>
      <c r="H49" s="1">
        <v>0.41666666666666669</v>
      </c>
      <c r="I49" t="s">
        <v>25</v>
      </c>
      <c r="J49">
        <v>125</v>
      </c>
    </row>
    <row r="50" spans="1:10" x14ac:dyDescent="0.25">
      <c r="A50">
        <v>585317</v>
      </c>
      <c r="B50" t="s">
        <v>667</v>
      </c>
      <c r="C50" t="s">
        <v>200</v>
      </c>
      <c r="D50">
        <v>3342</v>
      </c>
      <c r="E50" t="s">
        <v>201</v>
      </c>
      <c r="F50" t="s">
        <v>16</v>
      </c>
      <c r="G50" s="2">
        <v>45509</v>
      </c>
      <c r="H50" s="1">
        <v>0.45833333333333331</v>
      </c>
      <c r="I50" t="s">
        <v>17</v>
      </c>
      <c r="J50">
        <v>125</v>
      </c>
    </row>
    <row r="51" spans="1:10" x14ac:dyDescent="0.25">
      <c r="A51">
        <v>588652</v>
      </c>
      <c r="B51" t="s">
        <v>667</v>
      </c>
      <c r="C51" t="s">
        <v>200</v>
      </c>
      <c r="D51">
        <v>3342</v>
      </c>
      <c r="E51" t="s">
        <v>201</v>
      </c>
      <c r="F51" t="s">
        <v>16</v>
      </c>
      <c r="G51" s="2">
        <v>45516</v>
      </c>
      <c r="H51" s="1">
        <v>0.375</v>
      </c>
      <c r="I51" t="s">
        <v>17</v>
      </c>
      <c r="J51">
        <v>125</v>
      </c>
    </row>
    <row r="52" spans="1:10" x14ac:dyDescent="0.25">
      <c r="A52">
        <v>591253</v>
      </c>
      <c r="B52" t="s">
        <v>667</v>
      </c>
      <c r="C52" t="s">
        <v>200</v>
      </c>
      <c r="D52">
        <v>3342</v>
      </c>
      <c r="E52" t="s">
        <v>201</v>
      </c>
      <c r="F52" t="s">
        <v>16</v>
      </c>
      <c r="G52" s="2">
        <v>45516</v>
      </c>
      <c r="H52" s="1">
        <v>0.41666666666666669</v>
      </c>
      <c r="I52" t="s">
        <v>25</v>
      </c>
      <c r="J52">
        <v>125</v>
      </c>
    </row>
    <row r="53" spans="1:10" x14ac:dyDescent="0.25">
      <c r="A53">
        <v>588745</v>
      </c>
      <c r="B53" t="s">
        <v>667</v>
      </c>
      <c r="C53" t="s">
        <v>200</v>
      </c>
      <c r="D53">
        <v>3342</v>
      </c>
      <c r="E53" t="s">
        <v>201</v>
      </c>
      <c r="F53" t="s">
        <v>16</v>
      </c>
      <c r="G53" s="2">
        <v>45516</v>
      </c>
      <c r="H53" s="1">
        <v>0.45833333333333331</v>
      </c>
      <c r="I53" t="s">
        <v>17</v>
      </c>
      <c r="J53">
        <v>125</v>
      </c>
    </row>
    <row r="54" spans="1:10" x14ac:dyDescent="0.25">
      <c r="A54">
        <v>591930</v>
      </c>
      <c r="B54" t="s">
        <v>667</v>
      </c>
      <c r="C54" t="s">
        <v>200</v>
      </c>
      <c r="D54">
        <v>3342</v>
      </c>
      <c r="E54" t="s">
        <v>201</v>
      </c>
      <c r="F54" t="s">
        <v>16</v>
      </c>
      <c r="G54" s="2">
        <v>45523</v>
      </c>
      <c r="H54" s="1">
        <v>0.375</v>
      </c>
      <c r="I54" t="s">
        <v>17</v>
      </c>
      <c r="J54">
        <v>125</v>
      </c>
    </row>
    <row r="55" spans="1:10" x14ac:dyDescent="0.25">
      <c r="A55">
        <v>594449</v>
      </c>
      <c r="B55" t="s">
        <v>667</v>
      </c>
      <c r="C55" t="s">
        <v>200</v>
      </c>
      <c r="D55">
        <v>3342</v>
      </c>
      <c r="E55" t="s">
        <v>201</v>
      </c>
      <c r="F55" t="s">
        <v>16</v>
      </c>
      <c r="G55" s="2">
        <v>45523</v>
      </c>
      <c r="H55" s="1">
        <v>0.41666666666666669</v>
      </c>
      <c r="I55" t="s">
        <v>25</v>
      </c>
      <c r="J55">
        <v>125</v>
      </c>
    </row>
    <row r="56" spans="1:10" x14ac:dyDescent="0.25">
      <c r="A56">
        <v>585763</v>
      </c>
      <c r="B56" t="s">
        <v>667</v>
      </c>
      <c r="C56" t="s">
        <v>589</v>
      </c>
      <c r="D56">
        <v>4060</v>
      </c>
      <c r="E56" t="s">
        <v>590</v>
      </c>
      <c r="F56" t="s">
        <v>101</v>
      </c>
      <c r="G56" s="2">
        <v>45510</v>
      </c>
      <c r="H56" s="1">
        <v>0.375</v>
      </c>
      <c r="I56" t="s">
        <v>102</v>
      </c>
      <c r="J56">
        <v>50</v>
      </c>
    </row>
    <row r="57" spans="1:10" x14ac:dyDescent="0.25">
      <c r="A57">
        <v>589188</v>
      </c>
      <c r="B57" t="s">
        <v>667</v>
      </c>
      <c r="C57" t="s">
        <v>589</v>
      </c>
      <c r="D57">
        <v>4060</v>
      </c>
      <c r="E57" t="s">
        <v>590</v>
      </c>
      <c r="F57" t="s">
        <v>101</v>
      </c>
      <c r="G57" s="2">
        <v>45517</v>
      </c>
      <c r="H57" s="1">
        <v>0.375</v>
      </c>
      <c r="I57" t="s">
        <v>102</v>
      </c>
      <c r="J57">
        <v>50</v>
      </c>
    </row>
    <row r="58" spans="1:10" x14ac:dyDescent="0.25">
      <c r="A58">
        <v>586982</v>
      </c>
      <c r="B58" t="s">
        <v>667</v>
      </c>
      <c r="C58" t="s">
        <v>204</v>
      </c>
      <c r="D58">
        <v>3824</v>
      </c>
      <c r="E58" t="s">
        <v>205</v>
      </c>
      <c r="F58" t="s">
        <v>16</v>
      </c>
      <c r="G58" s="2">
        <v>45512</v>
      </c>
      <c r="H58" s="1">
        <v>0.54166666666666663</v>
      </c>
      <c r="I58" t="s">
        <v>17</v>
      </c>
      <c r="J58">
        <v>125</v>
      </c>
    </row>
    <row r="59" spans="1:10" x14ac:dyDescent="0.25">
      <c r="A59">
        <v>593653</v>
      </c>
      <c r="B59" t="s">
        <v>667</v>
      </c>
      <c r="C59" t="s">
        <v>204</v>
      </c>
      <c r="D59">
        <v>3824</v>
      </c>
      <c r="E59" t="s">
        <v>205</v>
      </c>
      <c r="F59" t="s">
        <v>16</v>
      </c>
      <c r="G59" s="2">
        <v>45526</v>
      </c>
      <c r="H59" s="1">
        <v>0.54166666666666663</v>
      </c>
      <c r="I59" t="s">
        <v>17</v>
      </c>
      <c r="J59">
        <v>125</v>
      </c>
    </row>
    <row r="60" spans="1:10" x14ac:dyDescent="0.25">
      <c r="A60">
        <v>585438</v>
      </c>
      <c r="B60" t="s">
        <v>666</v>
      </c>
      <c r="C60" t="s">
        <v>592</v>
      </c>
      <c r="D60">
        <v>3958</v>
      </c>
      <c r="E60" t="s">
        <v>593</v>
      </c>
      <c r="F60" t="s">
        <v>101</v>
      </c>
      <c r="G60" s="2">
        <v>45509</v>
      </c>
      <c r="H60" s="1">
        <v>0.58333333333333337</v>
      </c>
      <c r="I60" t="s">
        <v>102</v>
      </c>
      <c r="J60">
        <v>50</v>
      </c>
    </row>
    <row r="61" spans="1:10" x14ac:dyDescent="0.25">
      <c r="A61">
        <v>594581</v>
      </c>
      <c r="B61" t="s">
        <v>666</v>
      </c>
      <c r="C61" t="s">
        <v>592</v>
      </c>
      <c r="D61">
        <v>3958</v>
      </c>
      <c r="E61" t="s">
        <v>593</v>
      </c>
      <c r="F61" t="s">
        <v>101</v>
      </c>
      <c r="G61" s="2">
        <v>45523</v>
      </c>
      <c r="H61" s="1">
        <v>0.58333333333333337</v>
      </c>
      <c r="I61" t="s">
        <v>102</v>
      </c>
      <c r="J61">
        <v>50</v>
      </c>
    </row>
    <row r="62" spans="1:10" x14ac:dyDescent="0.25">
      <c r="A62">
        <v>586219</v>
      </c>
      <c r="B62" t="s">
        <v>666</v>
      </c>
      <c r="C62" t="s">
        <v>207</v>
      </c>
      <c r="D62">
        <v>3882</v>
      </c>
      <c r="E62" t="s">
        <v>208</v>
      </c>
      <c r="F62" t="s">
        <v>16</v>
      </c>
      <c r="G62" s="2">
        <v>45511</v>
      </c>
      <c r="H62" s="1">
        <v>0.29166666666666669</v>
      </c>
      <c r="I62" t="s">
        <v>25</v>
      </c>
      <c r="J62">
        <v>125</v>
      </c>
    </row>
    <row r="63" spans="1:10" x14ac:dyDescent="0.25">
      <c r="A63">
        <v>586279</v>
      </c>
      <c r="B63" t="s">
        <v>666</v>
      </c>
      <c r="C63" t="s">
        <v>207</v>
      </c>
      <c r="D63">
        <v>3882</v>
      </c>
      <c r="E63" t="s">
        <v>208</v>
      </c>
      <c r="F63" t="s">
        <v>16</v>
      </c>
      <c r="G63" s="2">
        <v>45511</v>
      </c>
      <c r="H63" s="1">
        <v>0.33333333333333331</v>
      </c>
      <c r="I63" t="s">
        <v>17</v>
      </c>
      <c r="J63">
        <v>125</v>
      </c>
    </row>
    <row r="64" spans="1:10" x14ac:dyDescent="0.25">
      <c r="A64">
        <v>584151</v>
      </c>
      <c r="B64" t="s">
        <v>666</v>
      </c>
      <c r="C64" t="s">
        <v>29</v>
      </c>
      <c r="D64">
        <v>3570</v>
      </c>
      <c r="E64" t="s">
        <v>30</v>
      </c>
      <c r="F64" t="s">
        <v>16</v>
      </c>
      <c r="G64" s="2">
        <v>45506</v>
      </c>
      <c r="H64" s="1">
        <v>0.54166666666666663</v>
      </c>
      <c r="I64" t="s">
        <v>17</v>
      </c>
      <c r="J64">
        <v>125</v>
      </c>
    </row>
    <row r="65" spans="1:10" x14ac:dyDescent="0.25">
      <c r="A65">
        <v>584226</v>
      </c>
      <c r="B65" t="s">
        <v>666</v>
      </c>
      <c r="C65" t="s">
        <v>29</v>
      </c>
      <c r="D65">
        <v>3570</v>
      </c>
      <c r="E65" t="s">
        <v>30</v>
      </c>
      <c r="F65" t="s">
        <v>16</v>
      </c>
      <c r="G65" s="2">
        <v>45506</v>
      </c>
      <c r="H65" s="1">
        <v>0.58333333333333337</v>
      </c>
      <c r="I65" t="s">
        <v>17</v>
      </c>
      <c r="J65">
        <v>125</v>
      </c>
    </row>
    <row r="66" spans="1:10" x14ac:dyDescent="0.25">
      <c r="A66">
        <v>585277</v>
      </c>
      <c r="B66" t="s">
        <v>666</v>
      </c>
      <c r="C66" t="s">
        <v>29</v>
      </c>
      <c r="D66">
        <v>3570</v>
      </c>
      <c r="E66" t="s">
        <v>30</v>
      </c>
      <c r="F66" t="s">
        <v>16</v>
      </c>
      <c r="G66" s="2">
        <v>45509</v>
      </c>
      <c r="H66" s="1">
        <v>0.41666666666666669</v>
      </c>
      <c r="I66" t="s">
        <v>17</v>
      </c>
      <c r="J66">
        <v>125</v>
      </c>
    </row>
    <row r="67" spans="1:10" x14ac:dyDescent="0.25">
      <c r="A67">
        <v>585335</v>
      </c>
      <c r="B67" t="s">
        <v>666</v>
      </c>
      <c r="C67" t="s">
        <v>29</v>
      </c>
      <c r="D67">
        <v>3570</v>
      </c>
      <c r="E67" t="s">
        <v>30</v>
      </c>
      <c r="F67" t="s">
        <v>16</v>
      </c>
      <c r="G67" s="2">
        <v>45509</v>
      </c>
      <c r="H67" s="1">
        <v>0.45833333333333331</v>
      </c>
      <c r="I67" t="s">
        <v>25</v>
      </c>
      <c r="J67">
        <v>125</v>
      </c>
    </row>
    <row r="68" spans="1:10" x14ac:dyDescent="0.25">
      <c r="A68">
        <v>587512</v>
      </c>
      <c r="B68" t="s">
        <v>666</v>
      </c>
      <c r="C68" t="s">
        <v>29</v>
      </c>
      <c r="D68">
        <v>3570</v>
      </c>
      <c r="E68" t="s">
        <v>30</v>
      </c>
      <c r="F68" t="s">
        <v>16</v>
      </c>
      <c r="G68" s="2">
        <v>45513</v>
      </c>
      <c r="H68" s="1">
        <v>0.54166666666666663</v>
      </c>
      <c r="I68" t="s">
        <v>17</v>
      </c>
      <c r="J68">
        <v>125</v>
      </c>
    </row>
    <row r="69" spans="1:10" x14ac:dyDescent="0.25">
      <c r="A69">
        <v>587583</v>
      </c>
      <c r="B69" t="s">
        <v>666</v>
      </c>
      <c r="C69" t="s">
        <v>29</v>
      </c>
      <c r="D69">
        <v>3570</v>
      </c>
      <c r="E69" t="s">
        <v>30</v>
      </c>
      <c r="F69" t="s">
        <v>16</v>
      </c>
      <c r="G69" s="2">
        <v>45513</v>
      </c>
      <c r="H69" s="1">
        <v>0.58333333333333337</v>
      </c>
      <c r="I69" t="s">
        <v>17</v>
      </c>
      <c r="J69">
        <v>125</v>
      </c>
    </row>
    <row r="70" spans="1:10" x14ac:dyDescent="0.25">
      <c r="A70">
        <v>588700</v>
      </c>
      <c r="B70" t="s">
        <v>666</v>
      </c>
      <c r="C70" t="s">
        <v>29</v>
      </c>
      <c r="D70">
        <v>3570</v>
      </c>
      <c r="E70" t="s">
        <v>30</v>
      </c>
      <c r="F70" t="s">
        <v>16</v>
      </c>
      <c r="G70" s="2">
        <v>45516</v>
      </c>
      <c r="H70" s="1">
        <v>0.41666666666666669</v>
      </c>
      <c r="I70" t="s">
        <v>17</v>
      </c>
      <c r="J70">
        <v>125</v>
      </c>
    </row>
    <row r="71" spans="1:10" x14ac:dyDescent="0.25">
      <c r="A71">
        <v>588763</v>
      </c>
      <c r="B71" t="s">
        <v>666</v>
      </c>
      <c r="C71" t="s">
        <v>29</v>
      </c>
      <c r="D71">
        <v>3570</v>
      </c>
      <c r="E71" t="s">
        <v>30</v>
      </c>
      <c r="F71" t="s">
        <v>16</v>
      </c>
      <c r="G71" s="2">
        <v>45516</v>
      </c>
      <c r="H71" s="1">
        <v>0.45833333333333331</v>
      </c>
      <c r="I71" t="s">
        <v>25</v>
      </c>
      <c r="J71">
        <v>125</v>
      </c>
    </row>
    <row r="72" spans="1:10" x14ac:dyDescent="0.25">
      <c r="A72">
        <v>591811</v>
      </c>
      <c r="B72" t="s">
        <v>666</v>
      </c>
      <c r="C72" t="s">
        <v>29</v>
      </c>
      <c r="D72">
        <v>3570</v>
      </c>
      <c r="E72" t="s">
        <v>30</v>
      </c>
      <c r="F72" t="s">
        <v>16</v>
      </c>
      <c r="G72" s="2">
        <v>45520</v>
      </c>
      <c r="H72" s="1">
        <v>0.54166666666666663</v>
      </c>
      <c r="I72" t="s">
        <v>17</v>
      </c>
      <c r="J72">
        <v>125</v>
      </c>
    </row>
    <row r="73" spans="1:10" x14ac:dyDescent="0.25">
      <c r="A73">
        <v>590990</v>
      </c>
      <c r="B73" t="s">
        <v>666</v>
      </c>
      <c r="C73" t="s">
        <v>29</v>
      </c>
      <c r="D73">
        <v>3570</v>
      </c>
      <c r="E73" t="s">
        <v>30</v>
      </c>
      <c r="F73" t="s">
        <v>16</v>
      </c>
      <c r="G73" s="2">
        <v>45520</v>
      </c>
      <c r="H73" s="1">
        <v>0.58333333333333337</v>
      </c>
      <c r="I73" t="s">
        <v>17</v>
      </c>
      <c r="J73">
        <v>125</v>
      </c>
    </row>
    <row r="74" spans="1:10" x14ac:dyDescent="0.25">
      <c r="A74">
        <v>591975</v>
      </c>
      <c r="B74" t="s">
        <v>666</v>
      </c>
      <c r="C74" t="s">
        <v>29</v>
      </c>
      <c r="D74">
        <v>3570</v>
      </c>
      <c r="E74" t="s">
        <v>30</v>
      </c>
      <c r="F74" t="s">
        <v>16</v>
      </c>
      <c r="G74" s="2">
        <v>45523</v>
      </c>
      <c r="H74" s="1">
        <v>0.41666666666666669</v>
      </c>
      <c r="I74" t="s">
        <v>17</v>
      </c>
      <c r="J74">
        <v>125</v>
      </c>
    </row>
    <row r="75" spans="1:10" x14ac:dyDescent="0.25">
      <c r="A75">
        <v>592037</v>
      </c>
      <c r="B75" t="s">
        <v>666</v>
      </c>
      <c r="C75" t="s">
        <v>29</v>
      </c>
      <c r="D75">
        <v>3570</v>
      </c>
      <c r="E75" t="s">
        <v>30</v>
      </c>
      <c r="F75" t="s">
        <v>16</v>
      </c>
      <c r="G75" s="2">
        <v>45523</v>
      </c>
      <c r="H75" s="1">
        <v>0.45833333333333331</v>
      </c>
      <c r="I75" t="s">
        <v>25</v>
      </c>
      <c r="J75">
        <v>125</v>
      </c>
    </row>
    <row r="76" spans="1:10" x14ac:dyDescent="0.25">
      <c r="A76">
        <v>594179</v>
      </c>
      <c r="B76" t="s">
        <v>666</v>
      </c>
      <c r="C76" t="s">
        <v>29</v>
      </c>
      <c r="D76">
        <v>3570</v>
      </c>
      <c r="E76" t="s">
        <v>30</v>
      </c>
      <c r="F76" t="s">
        <v>16</v>
      </c>
      <c r="G76" s="2">
        <v>45527</v>
      </c>
      <c r="H76" s="1">
        <v>0.54166666666666663</v>
      </c>
      <c r="I76" t="s">
        <v>17</v>
      </c>
      <c r="J76">
        <v>125</v>
      </c>
    </row>
    <row r="77" spans="1:10" x14ac:dyDescent="0.25">
      <c r="A77">
        <v>594244</v>
      </c>
      <c r="B77" t="s">
        <v>666</v>
      </c>
      <c r="C77" t="s">
        <v>29</v>
      </c>
      <c r="D77">
        <v>3570</v>
      </c>
      <c r="E77" t="s">
        <v>30</v>
      </c>
      <c r="F77" t="s">
        <v>16</v>
      </c>
      <c r="G77" s="2">
        <v>45527</v>
      </c>
      <c r="H77" s="1">
        <v>0.58333333333333337</v>
      </c>
      <c r="I77" t="s">
        <v>17</v>
      </c>
      <c r="J77">
        <v>125</v>
      </c>
    </row>
    <row r="78" spans="1:10" x14ac:dyDescent="0.25">
      <c r="A78">
        <v>584935</v>
      </c>
      <c r="B78" t="s">
        <v>667</v>
      </c>
      <c r="C78" t="s">
        <v>33</v>
      </c>
      <c r="D78">
        <v>3672</v>
      </c>
      <c r="E78" t="s">
        <v>34</v>
      </c>
      <c r="F78" t="s">
        <v>16</v>
      </c>
      <c r="G78" s="2">
        <v>45505</v>
      </c>
      <c r="H78" s="1">
        <v>0.375</v>
      </c>
      <c r="I78" t="s">
        <v>17</v>
      </c>
      <c r="J78">
        <v>125</v>
      </c>
    </row>
    <row r="79" spans="1:10" x14ac:dyDescent="0.25">
      <c r="A79">
        <v>584018</v>
      </c>
      <c r="B79" t="s">
        <v>667</v>
      </c>
      <c r="C79" t="s">
        <v>33</v>
      </c>
      <c r="D79">
        <v>3672</v>
      </c>
      <c r="E79" t="s">
        <v>34</v>
      </c>
      <c r="F79" t="s">
        <v>16</v>
      </c>
      <c r="G79" s="2">
        <v>45506</v>
      </c>
      <c r="H79" s="1">
        <v>0.375</v>
      </c>
      <c r="I79" t="s">
        <v>17</v>
      </c>
      <c r="J79">
        <v>125</v>
      </c>
    </row>
    <row r="80" spans="1:10" x14ac:dyDescent="0.25">
      <c r="A80">
        <v>586252</v>
      </c>
      <c r="B80" t="s">
        <v>667</v>
      </c>
      <c r="C80" t="s">
        <v>33</v>
      </c>
      <c r="D80">
        <v>3672</v>
      </c>
      <c r="E80" t="s">
        <v>34</v>
      </c>
      <c r="F80" t="s">
        <v>16</v>
      </c>
      <c r="G80" s="2">
        <v>45511</v>
      </c>
      <c r="H80" s="1">
        <v>0.33333333333333331</v>
      </c>
      <c r="I80" t="s">
        <v>17</v>
      </c>
      <c r="J80">
        <v>125</v>
      </c>
    </row>
    <row r="81" spans="1:10" x14ac:dyDescent="0.25">
      <c r="A81">
        <v>586831</v>
      </c>
      <c r="B81" t="s">
        <v>667</v>
      </c>
      <c r="C81" t="s">
        <v>33</v>
      </c>
      <c r="D81">
        <v>3672</v>
      </c>
      <c r="E81" t="s">
        <v>34</v>
      </c>
      <c r="F81" t="s">
        <v>16</v>
      </c>
      <c r="G81" s="2">
        <v>45512</v>
      </c>
      <c r="H81" s="1">
        <v>0.375</v>
      </c>
      <c r="I81" t="s">
        <v>17</v>
      </c>
      <c r="J81">
        <v>125</v>
      </c>
    </row>
    <row r="82" spans="1:10" x14ac:dyDescent="0.25">
      <c r="A82">
        <v>587377</v>
      </c>
      <c r="B82" t="s">
        <v>667</v>
      </c>
      <c r="C82" t="s">
        <v>33</v>
      </c>
      <c r="D82">
        <v>3672</v>
      </c>
      <c r="E82" t="s">
        <v>34</v>
      </c>
      <c r="F82" t="s">
        <v>16</v>
      </c>
      <c r="G82" s="2">
        <v>45513</v>
      </c>
      <c r="H82" s="1">
        <v>0.375</v>
      </c>
      <c r="I82" t="s">
        <v>17</v>
      </c>
      <c r="J82">
        <v>125</v>
      </c>
    </row>
    <row r="83" spans="1:10" x14ac:dyDescent="0.25">
      <c r="A83">
        <v>589672</v>
      </c>
      <c r="B83" t="s">
        <v>667</v>
      </c>
      <c r="C83" t="s">
        <v>33</v>
      </c>
      <c r="D83">
        <v>3672</v>
      </c>
      <c r="E83" t="s">
        <v>34</v>
      </c>
      <c r="F83" t="s">
        <v>16</v>
      </c>
      <c r="G83" s="2">
        <v>45518</v>
      </c>
      <c r="H83" s="1">
        <v>0.33333333333333331</v>
      </c>
      <c r="I83" t="s">
        <v>17</v>
      </c>
      <c r="J83">
        <v>125</v>
      </c>
    </row>
    <row r="84" spans="1:10" x14ac:dyDescent="0.25">
      <c r="A84">
        <v>590251</v>
      </c>
      <c r="B84" t="s">
        <v>667</v>
      </c>
      <c r="C84" t="s">
        <v>33</v>
      </c>
      <c r="D84">
        <v>3672</v>
      </c>
      <c r="E84" t="s">
        <v>34</v>
      </c>
      <c r="F84" t="s">
        <v>16</v>
      </c>
      <c r="G84" s="2">
        <v>45519</v>
      </c>
      <c r="H84" s="1">
        <v>0.375</v>
      </c>
      <c r="I84" t="s">
        <v>17</v>
      </c>
      <c r="J84">
        <v>125</v>
      </c>
    </row>
    <row r="85" spans="1:10" x14ac:dyDescent="0.25">
      <c r="A85">
        <v>590784</v>
      </c>
      <c r="B85" t="s">
        <v>667</v>
      </c>
      <c r="C85" t="s">
        <v>33</v>
      </c>
      <c r="D85">
        <v>3672</v>
      </c>
      <c r="E85" t="s">
        <v>34</v>
      </c>
      <c r="F85" t="s">
        <v>16</v>
      </c>
      <c r="G85" s="2">
        <v>45520</v>
      </c>
      <c r="H85" s="1">
        <v>0.375</v>
      </c>
      <c r="I85" t="s">
        <v>17</v>
      </c>
      <c r="J85">
        <v>125</v>
      </c>
    </row>
    <row r="86" spans="1:10" x14ac:dyDescent="0.25">
      <c r="A86">
        <v>592952</v>
      </c>
      <c r="B86" t="s">
        <v>667</v>
      </c>
      <c r="C86" t="s">
        <v>33</v>
      </c>
      <c r="D86">
        <v>3672</v>
      </c>
      <c r="E86" t="s">
        <v>34</v>
      </c>
      <c r="F86" t="s">
        <v>16</v>
      </c>
      <c r="G86" s="2">
        <v>45525</v>
      </c>
      <c r="H86" s="1">
        <v>0.33333333333333331</v>
      </c>
      <c r="I86" t="s">
        <v>17</v>
      </c>
      <c r="J86">
        <v>125</v>
      </c>
    </row>
    <row r="87" spans="1:10" x14ac:dyDescent="0.25">
      <c r="A87">
        <v>594918</v>
      </c>
      <c r="B87" t="s">
        <v>667</v>
      </c>
      <c r="C87" t="s">
        <v>33</v>
      </c>
      <c r="D87">
        <v>3672</v>
      </c>
      <c r="E87" t="s">
        <v>34</v>
      </c>
      <c r="F87" t="s">
        <v>16</v>
      </c>
      <c r="G87" s="2">
        <v>45526</v>
      </c>
      <c r="H87" s="1">
        <v>0.375</v>
      </c>
      <c r="I87" t="s">
        <v>17</v>
      </c>
      <c r="J87">
        <v>125</v>
      </c>
    </row>
    <row r="88" spans="1:10" x14ac:dyDescent="0.25">
      <c r="A88">
        <v>594071</v>
      </c>
      <c r="B88" t="s">
        <v>667</v>
      </c>
      <c r="C88" t="s">
        <v>33</v>
      </c>
      <c r="D88">
        <v>3672</v>
      </c>
      <c r="E88" t="s">
        <v>34</v>
      </c>
      <c r="F88" t="s">
        <v>16</v>
      </c>
      <c r="G88" s="2">
        <v>45527</v>
      </c>
      <c r="H88" s="1">
        <v>0.375</v>
      </c>
      <c r="I88" t="s">
        <v>17</v>
      </c>
      <c r="J88">
        <v>125</v>
      </c>
    </row>
    <row r="89" spans="1:10" x14ac:dyDescent="0.25">
      <c r="A89">
        <v>583548</v>
      </c>
      <c r="B89" t="s">
        <v>666</v>
      </c>
      <c r="C89" t="s">
        <v>36</v>
      </c>
      <c r="D89">
        <v>3881</v>
      </c>
      <c r="E89" t="s">
        <v>37</v>
      </c>
      <c r="F89" t="s">
        <v>16</v>
      </c>
      <c r="G89" s="2">
        <v>45505</v>
      </c>
      <c r="H89" s="1">
        <v>0.41666666666666669</v>
      </c>
      <c r="I89" t="s">
        <v>17</v>
      </c>
      <c r="J89">
        <v>125</v>
      </c>
    </row>
    <row r="90" spans="1:10" x14ac:dyDescent="0.25">
      <c r="A90">
        <v>583569</v>
      </c>
      <c r="B90" t="s">
        <v>666</v>
      </c>
      <c r="C90" t="s">
        <v>36</v>
      </c>
      <c r="D90">
        <v>3881</v>
      </c>
      <c r="E90" t="s">
        <v>37</v>
      </c>
      <c r="F90" t="s">
        <v>16</v>
      </c>
      <c r="G90" s="2">
        <v>45505</v>
      </c>
      <c r="H90" s="1">
        <v>0.45833333333333331</v>
      </c>
      <c r="I90" t="s">
        <v>17</v>
      </c>
      <c r="J90">
        <v>125</v>
      </c>
    </row>
    <row r="91" spans="1:10" x14ac:dyDescent="0.25">
      <c r="A91">
        <v>587974</v>
      </c>
      <c r="B91" t="s">
        <v>666</v>
      </c>
      <c r="C91" t="s">
        <v>36</v>
      </c>
      <c r="D91">
        <v>3881</v>
      </c>
      <c r="E91" t="s">
        <v>37</v>
      </c>
      <c r="F91" t="s">
        <v>16</v>
      </c>
      <c r="G91" s="2">
        <v>45509</v>
      </c>
      <c r="H91" s="1">
        <v>0.45833333333333331</v>
      </c>
      <c r="I91" t="s">
        <v>25</v>
      </c>
      <c r="J91">
        <v>125</v>
      </c>
    </row>
    <row r="92" spans="1:10" x14ac:dyDescent="0.25">
      <c r="A92">
        <v>586900</v>
      </c>
      <c r="B92" t="s">
        <v>666</v>
      </c>
      <c r="C92" t="s">
        <v>36</v>
      </c>
      <c r="D92">
        <v>3881</v>
      </c>
      <c r="E92" t="s">
        <v>37</v>
      </c>
      <c r="F92" t="s">
        <v>16</v>
      </c>
      <c r="G92" s="2">
        <v>45512</v>
      </c>
      <c r="H92" s="1">
        <v>0.41666666666666669</v>
      </c>
      <c r="I92" t="s">
        <v>17</v>
      </c>
      <c r="J92">
        <v>125</v>
      </c>
    </row>
    <row r="93" spans="1:10" x14ac:dyDescent="0.25">
      <c r="A93">
        <v>588401</v>
      </c>
      <c r="B93" t="s">
        <v>666</v>
      </c>
      <c r="C93" t="s">
        <v>36</v>
      </c>
      <c r="D93">
        <v>3881</v>
      </c>
      <c r="E93" t="s">
        <v>37</v>
      </c>
      <c r="F93" t="s">
        <v>16</v>
      </c>
      <c r="G93" s="2">
        <v>45512</v>
      </c>
      <c r="H93" s="1">
        <v>0.45833333333333331</v>
      </c>
      <c r="I93" t="s">
        <v>17</v>
      </c>
      <c r="J93">
        <v>125</v>
      </c>
    </row>
    <row r="94" spans="1:10" x14ac:dyDescent="0.25">
      <c r="A94">
        <v>593574</v>
      </c>
      <c r="B94" t="s">
        <v>666</v>
      </c>
      <c r="C94" t="s">
        <v>36</v>
      </c>
      <c r="D94">
        <v>3881</v>
      </c>
      <c r="E94" t="s">
        <v>37</v>
      </c>
      <c r="F94" t="s">
        <v>16</v>
      </c>
      <c r="G94" s="2">
        <v>45526</v>
      </c>
      <c r="H94" s="1">
        <v>0.41666666666666669</v>
      </c>
      <c r="I94" t="s">
        <v>17</v>
      </c>
      <c r="J94">
        <v>125</v>
      </c>
    </row>
    <row r="95" spans="1:10" x14ac:dyDescent="0.25">
      <c r="A95">
        <v>593601</v>
      </c>
      <c r="B95" t="s">
        <v>666</v>
      </c>
      <c r="C95" t="s">
        <v>36</v>
      </c>
      <c r="D95">
        <v>3881</v>
      </c>
      <c r="E95" t="s">
        <v>37</v>
      </c>
      <c r="F95" t="s">
        <v>16</v>
      </c>
      <c r="G95" s="2">
        <v>45526</v>
      </c>
      <c r="H95" s="1">
        <v>0.45833333333333331</v>
      </c>
      <c r="I95" t="s">
        <v>17</v>
      </c>
      <c r="J95">
        <v>125</v>
      </c>
    </row>
    <row r="96" spans="1:10" x14ac:dyDescent="0.25">
      <c r="A96">
        <v>584156</v>
      </c>
      <c r="B96" t="s">
        <v>667</v>
      </c>
      <c r="C96" t="s">
        <v>39</v>
      </c>
      <c r="D96">
        <v>3188</v>
      </c>
      <c r="E96" t="s">
        <v>40</v>
      </c>
      <c r="F96" t="s">
        <v>16</v>
      </c>
      <c r="G96" s="2">
        <v>45506</v>
      </c>
      <c r="H96" s="1">
        <v>0.54166666666666663</v>
      </c>
      <c r="I96" t="s">
        <v>41</v>
      </c>
      <c r="J96">
        <v>125</v>
      </c>
    </row>
    <row r="97" spans="1:10" x14ac:dyDescent="0.25">
      <c r="A97">
        <v>584214</v>
      </c>
      <c r="B97" t="s">
        <v>667</v>
      </c>
      <c r="C97" t="s">
        <v>39</v>
      </c>
      <c r="D97">
        <v>3188</v>
      </c>
      <c r="E97" t="s">
        <v>40</v>
      </c>
      <c r="F97" t="s">
        <v>16</v>
      </c>
      <c r="G97" s="2">
        <v>45506</v>
      </c>
      <c r="H97" s="1">
        <v>0.58333333333333337</v>
      </c>
      <c r="I97" t="s">
        <v>17</v>
      </c>
      <c r="J97">
        <v>125</v>
      </c>
    </row>
    <row r="98" spans="1:10" x14ac:dyDescent="0.25">
      <c r="A98">
        <v>584252</v>
      </c>
      <c r="B98" t="s">
        <v>667</v>
      </c>
      <c r="C98" t="s">
        <v>39</v>
      </c>
      <c r="D98">
        <v>3188</v>
      </c>
      <c r="E98" t="s">
        <v>40</v>
      </c>
      <c r="F98" t="s">
        <v>16</v>
      </c>
      <c r="G98" s="2">
        <v>45506</v>
      </c>
      <c r="H98" s="1">
        <v>0.625</v>
      </c>
      <c r="I98" t="s">
        <v>17</v>
      </c>
      <c r="J98">
        <v>125</v>
      </c>
    </row>
    <row r="99" spans="1:10" x14ac:dyDescent="0.25">
      <c r="A99">
        <v>584293</v>
      </c>
      <c r="B99" t="s">
        <v>667</v>
      </c>
      <c r="C99" t="s">
        <v>39</v>
      </c>
      <c r="D99">
        <v>3188</v>
      </c>
      <c r="E99" t="s">
        <v>40</v>
      </c>
      <c r="F99" t="s">
        <v>16</v>
      </c>
      <c r="G99" s="2">
        <v>45506</v>
      </c>
      <c r="H99" s="1">
        <v>0.66666666666666663</v>
      </c>
      <c r="I99" t="s">
        <v>17</v>
      </c>
      <c r="J99">
        <v>125</v>
      </c>
    </row>
    <row r="100" spans="1:10" x14ac:dyDescent="0.25">
      <c r="A100">
        <v>587517</v>
      </c>
      <c r="B100" t="s">
        <v>667</v>
      </c>
      <c r="C100" t="s">
        <v>39</v>
      </c>
      <c r="D100">
        <v>3188</v>
      </c>
      <c r="E100" t="s">
        <v>40</v>
      </c>
      <c r="F100" t="s">
        <v>16</v>
      </c>
      <c r="G100" s="2">
        <v>45513</v>
      </c>
      <c r="H100" s="1">
        <v>0.54166666666666663</v>
      </c>
      <c r="I100" t="s">
        <v>41</v>
      </c>
      <c r="J100">
        <v>125</v>
      </c>
    </row>
    <row r="101" spans="1:10" x14ac:dyDescent="0.25">
      <c r="A101">
        <v>587571</v>
      </c>
      <c r="B101" t="s">
        <v>667</v>
      </c>
      <c r="C101" t="s">
        <v>39</v>
      </c>
      <c r="D101">
        <v>3188</v>
      </c>
      <c r="E101" t="s">
        <v>40</v>
      </c>
      <c r="F101" t="s">
        <v>16</v>
      </c>
      <c r="G101" s="2">
        <v>45513</v>
      </c>
      <c r="H101" s="1">
        <v>0.58333333333333337</v>
      </c>
      <c r="I101" t="s">
        <v>17</v>
      </c>
      <c r="J101">
        <v>125</v>
      </c>
    </row>
    <row r="102" spans="1:10" x14ac:dyDescent="0.25">
      <c r="A102">
        <v>587610</v>
      </c>
      <c r="B102" t="s">
        <v>667</v>
      </c>
      <c r="C102" t="s">
        <v>39</v>
      </c>
      <c r="D102">
        <v>3188</v>
      </c>
      <c r="E102" t="s">
        <v>40</v>
      </c>
      <c r="F102" t="s">
        <v>16</v>
      </c>
      <c r="G102" s="2">
        <v>45513</v>
      </c>
      <c r="H102" s="1">
        <v>0.625</v>
      </c>
      <c r="I102" t="s">
        <v>17</v>
      </c>
      <c r="J102">
        <v>125</v>
      </c>
    </row>
    <row r="103" spans="1:10" x14ac:dyDescent="0.25">
      <c r="A103">
        <v>587653</v>
      </c>
      <c r="B103" t="s">
        <v>667</v>
      </c>
      <c r="C103" t="s">
        <v>39</v>
      </c>
      <c r="D103">
        <v>3188</v>
      </c>
      <c r="E103" t="s">
        <v>40</v>
      </c>
      <c r="F103" t="s">
        <v>16</v>
      </c>
      <c r="G103" s="2">
        <v>45513</v>
      </c>
      <c r="H103" s="1">
        <v>0.66666666666666663</v>
      </c>
      <c r="I103" t="s">
        <v>17</v>
      </c>
      <c r="J103">
        <v>125</v>
      </c>
    </row>
    <row r="104" spans="1:10" x14ac:dyDescent="0.25">
      <c r="A104">
        <v>594183</v>
      </c>
      <c r="B104" t="s">
        <v>667</v>
      </c>
      <c r="C104" t="s">
        <v>39</v>
      </c>
      <c r="D104">
        <v>3188</v>
      </c>
      <c r="E104" t="s">
        <v>40</v>
      </c>
      <c r="F104" t="s">
        <v>16</v>
      </c>
      <c r="G104" s="2">
        <v>45527</v>
      </c>
      <c r="H104" s="1">
        <v>0.54166666666666663</v>
      </c>
      <c r="I104" t="s">
        <v>41</v>
      </c>
      <c r="J104">
        <v>125</v>
      </c>
    </row>
    <row r="105" spans="1:10" x14ac:dyDescent="0.25">
      <c r="A105">
        <v>594256</v>
      </c>
      <c r="B105" t="s">
        <v>667</v>
      </c>
      <c r="C105" t="s">
        <v>39</v>
      </c>
      <c r="D105">
        <v>3188</v>
      </c>
      <c r="E105" t="s">
        <v>40</v>
      </c>
      <c r="F105" t="s">
        <v>16</v>
      </c>
      <c r="G105" s="2">
        <v>45527</v>
      </c>
      <c r="H105" s="1">
        <v>0.58333333333333337</v>
      </c>
      <c r="I105" t="s">
        <v>17</v>
      </c>
      <c r="J105">
        <v>125</v>
      </c>
    </row>
    <row r="106" spans="1:10" x14ac:dyDescent="0.25">
      <c r="A106">
        <v>594304</v>
      </c>
      <c r="B106" t="s">
        <v>667</v>
      </c>
      <c r="C106" t="s">
        <v>39</v>
      </c>
      <c r="D106">
        <v>3188</v>
      </c>
      <c r="E106" t="s">
        <v>40</v>
      </c>
      <c r="F106" t="s">
        <v>16</v>
      </c>
      <c r="G106" s="2">
        <v>45527</v>
      </c>
      <c r="H106" s="1">
        <v>0.625</v>
      </c>
      <c r="I106" t="s">
        <v>17</v>
      </c>
      <c r="J106">
        <v>125</v>
      </c>
    </row>
    <row r="107" spans="1:10" x14ac:dyDescent="0.25">
      <c r="A107">
        <v>594343</v>
      </c>
      <c r="B107" t="s">
        <v>667</v>
      </c>
      <c r="C107" t="s">
        <v>39</v>
      </c>
      <c r="D107">
        <v>3188</v>
      </c>
      <c r="E107" t="s">
        <v>40</v>
      </c>
      <c r="F107" t="s">
        <v>16</v>
      </c>
      <c r="G107" s="2">
        <v>45527</v>
      </c>
      <c r="H107" s="1">
        <v>0.66666666666666663</v>
      </c>
      <c r="I107" t="s">
        <v>17</v>
      </c>
      <c r="J107">
        <v>125</v>
      </c>
    </row>
    <row r="108" spans="1:10" x14ac:dyDescent="0.25">
      <c r="A108">
        <v>586658</v>
      </c>
      <c r="B108" t="s">
        <v>667</v>
      </c>
      <c r="C108" t="s">
        <v>211</v>
      </c>
      <c r="D108">
        <v>3352</v>
      </c>
      <c r="E108" t="s">
        <v>212</v>
      </c>
      <c r="F108" t="s">
        <v>16</v>
      </c>
      <c r="G108" s="2">
        <v>45511</v>
      </c>
      <c r="H108" s="1">
        <v>0.66666666666666663</v>
      </c>
      <c r="I108" t="s">
        <v>17</v>
      </c>
      <c r="J108">
        <v>125</v>
      </c>
    </row>
    <row r="109" spans="1:10" x14ac:dyDescent="0.25">
      <c r="A109">
        <v>586710</v>
      </c>
      <c r="B109" t="s">
        <v>667</v>
      </c>
      <c r="C109" t="s">
        <v>211</v>
      </c>
      <c r="D109">
        <v>3352</v>
      </c>
      <c r="E109" t="s">
        <v>212</v>
      </c>
      <c r="F109" t="s">
        <v>16</v>
      </c>
      <c r="G109" s="2">
        <v>45511</v>
      </c>
      <c r="H109" s="1">
        <v>0.70833333333333337</v>
      </c>
      <c r="I109" t="s">
        <v>17</v>
      </c>
      <c r="J109">
        <v>125</v>
      </c>
    </row>
    <row r="110" spans="1:10" x14ac:dyDescent="0.25">
      <c r="A110">
        <v>590079</v>
      </c>
      <c r="B110" t="s">
        <v>667</v>
      </c>
      <c r="C110" t="s">
        <v>211</v>
      </c>
      <c r="D110">
        <v>3352</v>
      </c>
      <c r="E110" t="s">
        <v>212</v>
      </c>
      <c r="F110" t="s">
        <v>16</v>
      </c>
      <c r="G110" s="2">
        <v>45518</v>
      </c>
      <c r="H110" s="1">
        <v>0.66666666666666663</v>
      </c>
      <c r="I110" t="s">
        <v>17</v>
      </c>
      <c r="J110">
        <v>125</v>
      </c>
    </row>
    <row r="111" spans="1:10" x14ac:dyDescent="0.25">
      <c r="A111">
        <v>590133</v>
      </c>
      <c r="B111" t="s">
        <v>667</v>
      </c>
      <c r="C111" t="s">
        <v>211</v>
      </c>
      <c r="D111">
        <v>3352</v>
      </c>
      <c r="E111" t="s">
        <v>212</v>
      </c>
      <c r="F111" t="s">
        <v>16</v>
      </c>
      <c r="G111" s="2">
        <v>45518</v>
      </c>
      <c r="H111" s="1">
        <v>0.70833333333333337</v>
      </c>
      <c r="I111" t="s">
        <v>17</v>
      </c>
      <c r="J111">
        <v>125</v>
      </c>
    </row>
    <row r="112" spans="1:10" x14ac:dyDescent="0.25">
      <c r="A112">
        <v>593345</v>
      </c>
      <c r="B112" t="s">
        <v>667</v>
      </c>
      <c r="C112" t="s">
        <v>211</v>
      </c>
      <c r="D112">
        <v>3352</v>
      </c>
      <c r="E112" t="s">
        <v>212</v>
      </c>
      <c r="F112" t="s">
        <v>16</v>
      </c>
      <c r="G112" s="2">
        <v>45525</v>
      </c>
      <c r="H112" s="1">
        <v>0.66666666666666663</v>
      </c>
      <c r="I112" t="s">
        <v>17</v>
      </c>
      <c r="J112">
        <v>125</v>
      </c>
    </row>
    <row r="113" spans="1:10" x14ac:dyDescent="0.25">
      <c r="A113">
        <v>593398</v>
      </c>
      <c r="B113" t="s">
        <v>667</v>
      </c>
      <c r="C113" t="s">
        <v>211</v>
      </c>
      <c r="D113">
        <v>3352</v>
      </c>
      <c r="E113" t="s">
        <v>212</v>
      </c>
      <c r="F113" t="s">
        <v>16</v>
      </c>
      <c r="G113" s="2">
        <v>45525</v>
      </c>
      <c r="H113" s="1">
        <v>0.70833333333333337</v>
      </c>
      <c r="I113" t="s">
        <v>17</v>
      </c>
      <c r="J113">
        <v>125</v>
      </c>
    </row>
    <row r="114" spans="1:10" x14ac:dyDescent="0.25">
      <c r="A114">
        <v>586305</v>
      </c>
      <c r="B114" t="s">
        <v>667</v>
      </c>
      <c r="C114" t="s">
        <v>214</v>
      </c>
      <c r="D114">
        <v>3630</v>
      </c>
      <c r="E114" t="s">
        <v>215</v>
      </c>
      <c r="F114" t="s">
        <v>16</v>
      </c>
      <c r="G114" s="2">
        <v>45511</v>
      </c>
      <c r="H114" s="1">
        <v>0.375</v>
      </c>
      <c r="I114" t="s">
        <v>41</v>
      </c>
      <c r="J114">
        <v>125</v>
      </c>
    </row>
    <row r="115" spans="1:10" x14ac:dyDescent="0.25">
      <c r="A115">
        <v>586383</v>
      </c>
      <c r="B115" t="s">
        <v>667</v>
      </c>
      <c r="C115" t="s">
        <v>214</v>
      </c>
      <c r="D115">
        <v>3630</v>
      </c>
      <c r="E115" t="s">
        <v>215</v>
      </c>
      <c r="F115" t="s">
        <v>16</v>
      </c>
      <c r="G115" s="2">
        <v>45511</v>
      </c>
      <c r="H115" s="1">
        <v>0.41666666666666669</v>
      </c>
      <c r="I115" t="s">
        <v>17</v>
      </c>
      <c r="J115">
        <v>125</v>
      </c>
    </row>
    <row r="116" spans="1:10" x14ac:dyDescent="0.25">
      <c r="A116">
        <v>586441</v>
      </c>
      <c r="B116" t="s">
        <v>667</v>
      </c>
      <c r="C116" t="s">
        <v>214</v>
      </c>
      <c r="D116">
        <v>3630</v>
      </c>
      <c r="E116" t="s">
        <v>215</v>
      </c>
      <c r="F116" t="s">
        <v>16</v>
      </c>
      <c r="G116" s="2">
        <v>45511</v>
      </c>
      <c r="H116" s="1">
        <v>0.45833333333333331</v>
      </c>
      <c r="I116" t="s">
        <v>25</v>
      </c>
      <c r="J116">
        <v>125</v>
      </c>
    </row>
    <row r="117" spans="1:10" x14ac:dyDescent="0.25">
      <c r="A117">
        <v>589186</v>
      </c>
      <c r="B117" t="s">
        <v>666</v>
      </c>
      <c r="C117" t="s">
        <v>214</v>
      </c>
      <c r="D117">
        <v>3630</v>
      </c>
      <c r="E117" t="s">
        <v>215</v>
      </c>
      <c r="F117" t="s">
        <v>16</v>
      </c>
      <c r="G117" s="2">
        <v>45517</v>
      </c>
      <c r="H117" s="1">
        <v>0.375</v>
      </c>
      <c r="I117" t="s">
        <v>25</v>
      </c>
      <c r="J117">
        <v>125</v>
      </c>
    </row>
    <row r="118" spans="1:10" x14ac:dyDescent="0.25">
      <c r="A118">
        <v>589262</v>
      </c>
      <c r="B118" t="s">
        <v>666</v>
      </c>
      <c r="C118" t="s">
        <v>214</v>
      </c>
      <c r="D118">
        <v>3630</v>
      </c>
      <c r="E118" t="s">
        <v>215</v>
      </c>
      <c r="F118" t="s">
        <v>16</v>
      </c>
      <c r="G118" s="2">
        <v>45517</v>
      </c>
      <c r="H118" s="1">
        <v>0.41666666666666669</v>
      </c>
      <c r="I118" t="s">
        <v>17</v>
      </c>
      <c r="J118">
        <v>125</v>
      </c>
    </row>
    <row r="119" spans="1:10" x14ac:dyDescent="0.25">
      <c r="A119">
        <v>589727</v>
      </c>
      <c r="B119" t="s">
        <v>667</v>
      </c>
      <c r="C119" t="s">
        <v>214</v>
      </c>
      <c r="D119">
        <v>3630</v>
      </c>
      <c r="E119" t="s">
        <v>215</v>
      </c>
      <c r="F119" t="s">
        <v>16</v>
      </c>
      <c r="G119" s="2">
        <v>45518</v>
      </c>
      <c r="H119" s="1">
        <v>0.375</v>
      </c>
      <c r="I119" t="s">
        <v>41</v>
      </c>
      <c r="J119">
        <v>125</v>
      </c>
    </row>
    <row r="120" spans="1:10" x14ac:dyDescent="0.25">
      <c r="A120">
        <v>589802</v>
      </c>
      <c r="B120" t="s">
        <v>667</v>
      </c>
      <c r="C120" t="s">
        <v>214</v>
      </c>
      <c r="D120">
        <v>3630</v>
      </c>
      <c r="E120" t="s">
        <v>215</v>
      </c>
      <c r="F120" t="s">
        <v>16</v>
      </c>
      <c r="G120" s="2">
        <v>45518</v>
      </c>
      <c r="H120" s="1">
        <v>0.41666666666666669</v>
      </c>
      <c r="I120" t="s">
        <v>17</v>
      </c>
      <c r="J120">
        <v>125</v>
      </c>
    </row>
    <row r="121" spans="1:10" x14ac:dyDescent="0.25">
      <c r="A121">
        <v>589860</v>
      </c>
      <c r="B121" t="s">
        <v>667</v>
      </c>
      <c r="C121" t="s">
        <v>214</v>
      </c>
      <c r="D121">
        <v>3630</v>
      </c>
      <c r="E121" t="s">
        <v>215</v>
      </c>
      <c r="F121" t="s">
        <v>16</v>
      </c>
      <c r="G121" s="2">
        <v>45518</v>
      </c>
      <c r="H121" s="1">
        <v>0.45833333333333331</v>
      </c>
      <c r="I121" t="s">
        <v>25</v>
      </c>
      <c r="J121">
        <v>125</v>
      </c>
    </row>
    <row r="122" spans="1:10" x14ac:dyDescent="0.25">
      <c r="A122">
        <v>584304</v>
      </c>
      <c r="B122" t="s">
        <v>667</v>
      </c>
      <c r="C122" t="s">
        <v>46</v>
      </c>
      <c r="D122">
        <v>3945</v>
      </c>
      <c r="E122" t="s">
        <v>47</v>
      </c>
      <c r="F122" t="s">
        <v>16</v>
      </c>
      <c r="G122" s="2">
        <v>45506</v>
      </c>
      <c r="H122" s="1">
        <v>0.66666666666666663</v>
      </c>
      <c r="I122" t="s">
        <v>17</v>
      </c>
      <c r="J122">
        <v>125</v>
      </c>
    </row>
    <row r="123" spans="1:10" x14ac:dyDescent="0.25">
      <c r="A123">
        <v>587664</v>
      </c>
      <c r="B123" t="s">
        <v>667</v>
      </c>
      <c r="C123" t="s">
        <v>46</v>
      </c>
      <c r="D123">
        <v>3945</v>
      </c>
      <c r="E123" t="s">
        <v>47</v>
      </c>
      <c r="F123" t="s">
        <v>16</v>
      </c>
      <c r="G123" s="2">
        <v>45513</v>
      </c>
      <c r="H123" s="1">
        <v>0.66666666666666663</v>
      </c>
      <c r="I123" t="s">
        <v>17</v>
      </c>
      <c r="J123">
        <v>125</v>
      </c>
    </row>
    <row r="124" spans="1:10" x14ac:dyDescent="0.25">
      <c r="A124">
        <v>591780</v>
      </c>
      <c r="B124" t="s">
        <v>667</v>
      </c>
      <c r="C124" t="s">
        <v>46</v>
      </c>
      <c r="D124">
        <v>3945</v>
      </c>
      <c r="E124" t="s">
        <v>47</v>
      </c>
      <c r="F124" t="s">
        <v>16</v>
      </c>
      <c r="G124" s="2">
        <v>45520</v>
      </c>
      <c r="H124" s="1">
        <v>0.66666666666666663</v>
      </c>
      <c r="I124" t="s">
        <v>17</v>
      </c>
      <c r="J124">
        <v>125</v>
      </c>
    </row>
    <row r="125" spans="1:10" x14ac:dyDescent="0.25">
      <c r="A125">
        <v>583887</v>
      </c>
      <c r="B125" t="s">
        <v>666</v>
      </c>
      <c r="C125" t="s">
        <v>50</v>
      </c>
      <c r="D125">
        <v>3337</v>
      </c>
      <c r="E125" t="s">
        <v>51</v>
      </c>
      <c r="F125" t="s">
        <v>16</v>
      </c>
      <c r="G125" s="2">
        <v>45505</v>
      </c>
      <c r="H125" s="1">
        <v>0.70833333333333337</v>
      </c>
      <c r="I125" t="s">
        <v>17</v>
      </c>
      <c r="J125">
        <v>125</v>
      </c>
    </row>
    <row r="126" spans="1:10" x14ac:dyDescent="0.25">
      <c r="A126">
        <v>585203</v>
      </c>
      <c r="B126" t="s">
        <v>666</v>
      </c>
      <c r="C126" t="s">
        <v>50</v>
      </c>
      <c r="D126">
        <v>3337</v>
      </c>
      <c r="E126" t="s">
        <v>51</v>
      </c>
      <c r="F126" t="s">
        <v>16</v>
      </c>
      <c r="G126" s="2">
        <v>45509</v>
      </c>
      <c r="H126" s="1">
        <v>0.33333333333333331</v>
      </c>
      <c r="I126" t="s">
        <v>17</v>
      </c>
      <c r="J126">
        <v>125</v>
      </c>
    </row>
    <row r="127" spans="1:10" x14ac:dyDescent="0.25">
      <c r="A127">
        <v>585210</v>
      </c>
      <c r="B127" t="s">
        <v>666</v>
      </c>
      <c r="C127" t="s">
        <v>50</v>
      </c>
      <c r="D127">
        <v>3337</v>
      </c>
      <c r="E127" t="s">
        <v>51</v>
      </c>
      <c r="F127" t="s">
        <v>16</v>
      </c>
      <c r="G127" s="2">
        <v>45509</v>
      </c>
      <c r="H127" s="1">
        <v>0.375</v>
      </c>
      <c r="I127" t="s">
        <v>25</v>
      </c>
      <c r="J127">
        <v>125</v>
      </c>
    </row>
    <row r="128" spans="1:10" x14ac:dyDescent="0.25">
      <c r="A128">
        <v>587944</v>
      </c>
      <c r="B128" t="s">
        <v>666</v>
      </c>
      <c r="C128" t="s">
        <v>50</v>
      </c>
      <c r="D128">
        <v>3337</v>
      </c>
      <c r="E128" t="s">
        <v>51</v>
      </c>
      <c r="F128" t="s">
        <v>16</v>
      </c>
      <c r="G128" s="2">
        <v>45509</v>
      </c>
      <c r="H128" s="1">
        <v>0.41666666666666669</v>
      </c>
      <c r="I128" t="s">
        <v>17</v>
      </c>
      <c r="J128">
        <v>125</v>
      </c>
    </row>
    <row r="129" spans="1:10" x14ac:dyDescent="0.25">
      <c r="A129">
        <v>591900</v>
      </c>
      <c r="B129" t="s">
        <v>666</v>
      </c>
      <c r="C129" t="s">
        <v>50</v>
      </c>
      <c r="D129">
        <v>3337</v>
      </c>
      <c r="E129" t="s">
        <v>51</v>
      </c>
      <c r="F129" t="s">
        <v>16</v>
      </c>
      <c r="G129" s="2">
        <v>45523</v>
      </c>
      <c r="H129" s="1">
        <v>0.33333333333333331</v>
      </c>
      <c r="I129" t="s">
        <v>17</v>
      </c>
      <c r="J129">
        <v>125</v>
      </c>
    </row>
    <row r="130" spans="1:10" x14ac:dyDescent="0.25">
      <c r="A130">
        <v>591913</v>
      </c>
      <c r="B130" t="s">
        <v>666</v>
      </c>
      <c r="C130" t="s">
        <v>50</v>
      </c>
      <c r="D130">
        <v>3337</v>
      </c>
      <c r="E130" t="s">
        <v>51</v>
      </c>
      <c r="F130" t="s">
        <v>16</v>
      </c>
      <c r="G130" s="2">
        <v>45523</v>
      </c>
      <c r="H130" s="1">
        <v>0.375</v>
      </c>
      <c r="I130" t="s">
        <v>25</v>
      </c>
      <c r="J130">
        <v>125</v>
      </c>
    </row>
    <row r="131" spans="1:10" x14ac:dyDescent="0.25">
      <c r="A131">
        <v>594523</v>
      </c>
      <c r="B131" t="s">
        <v>666</v>
      </c>
      <c r="C131" t="s">
        <v>50</v>
      </c>
      <c r="D131">
        <v>3337</v>
      </c>
      <c r="E131" t="s">
        <v>51</v>
      </c>
      <c r="F131" t="s">
        <v>16</v>
      </c>
      <c r="G131" s="2">
        <v>45523</v>
      </c>
      <c r="H131" s="1">
        <v>0.41666666666666669</v>
      </c>
      <c r="I131" t="s">
        <v>25</v>
      </c>
      <c r="J131">
        <v>125</v>
      </c>
    </row>
    <row r="132" spans="1:10" x14ac:dyDescent="0.25">
      <c r="A132">
        <v>585952</v>
      </c>
      <c r="B132" t="s">
        <v>667</v>
      </c>
      <c r="C132" t="s">
        <v>217</v>
      </c>
      <c r="D132">
        <v>3534</v>
      </c>
      <c r="E132" t="s">
        <v>218</v>
      </c>
      <c r="F132" t="s">
        <v>16</v>
      </c>
      <c r="G132" s="2">
        <v>45510</v>
      </c>
      <c r="H132" s="1">
        <v>0.58333333333333337</v>
      </c>
      <c r="I132" t="s">
        <v>25</v>
      </c>
      <c r="J132">
        <v>125</v>
      </c>
    </row>
    <row r="133" spans="1:10" x14ac:dyDescent="0.25">
      <c r="A133">
        <v>586469</v>
      </c>
      <c r="B133" t="s">
        <v>667</v>
      </c>
      <c r="C133" t="s">
        <v>217</v>
      </c>
      <c r="D133">
        <v>3534</v>
      </c>
      <c r="E133" t="s">
        <v>218</v>
      </c>
      <c r="F133" t="s">
        <v>16</v>
      </c>
      <c r="G133" s="2">
        <v>45511</v>
      </c>
      <c r="H133" s="1">
        <v>0.54166666666666663</v>
      </c>
      <c r="I133" t="s">
        <v>17</v>
      </c>
      <c r="J133">
        <v>125</v>
      </c>
    </row>
    <row r="134" spans="1:10" x14ac:dyDescent="0.25">
      <c r="A134">
        <v>586529</v>
      </c>
      <c r="B134" t="s">
        <v>667</v>
      </c>
      <c r="C134" t="s">
        <v>217</v>
      </c>
      <c r="D134">
        <v>3534</v>
      </c>
      <c r="E134" t="s">
        <v>218</v>
      </c>
      <c r="F134" t="s">
        <v>16</v>
      </c>
      <c r="G134" s="2">
        <v>45511</v>
      </c>
      <c r="H134" s="1">
        <v>0.58333333333333337</v>
      </c>
      <c r="I134" t="s">
        <v>17</v>
      </c>
      <c r="J134">
        <v>125</v>
      </c>
    </row>
    <row r="135" spans="1:10" x14ac:dyDescent="0.25">
      <c r="A135">
        <v>589378</v>
      </c>
      <c r="B135" t="s">
        <v>667</v>
      </c>
      <c r="C135" t="s">
        <v>217</v>
      </c>
      <c r="D135">
        <v>3534</v>
      </c>
      <c r="E135" t="s">
        <v>218</v>
      </c>
      <c r="F135" t="s">
        <v>16</v>
      </c>
      <c r="G135" s="2">
        <v>45517</v>
      </c>
      <c r="H135" s="1">
        <v>0.58333333333333337</v>
      </c>
      <c r="I135" t="s">
        <v>25</v>
      </c>
      <c r="J135">
        <v>125</v>
      </c>
    </row>
    <row r="136" spans="1:10" x14ac:dyDescent="0.25">
      <c r="A136">
        <v>589891</v>
      </c>
      <c r="B136" t="s">
        <v>667</v>
      </c>
      <c r="C136" t="s">
        <v>217</v>
      </c>
      <c r="D136">
        <v>3534</v>
      </c>
      <c r="E136" t="s">
        <v>218</v>
      </c>
      <c r="F136" t="s">
        <v>16</v>
      </c>
      <c r="G136" s="2">
        <v>45518</v>
      </c>
      <c r="H136" s="1">
        <v>0.54166666666666663</v>
      </c>
      <c r="I136" t="s">
        <v>17</v>
      </c>
      <c r="J136">
        <v>125</v>
      </c>
    </row>
    <row r="137" spans="1:10" x14ac:dyDescent="0.25">
      <c r="A137">
        <v>589952</v>
      </c>
      <c r="B137" t="s">
        <v>667</v>
      </c>
      <c r="C137" t="s">
        <v>217</v>
      </c>
      <c r="D137">
        <v>3534</v>
      </c>
      <c r="E137" t="s">
        <v>218</v>
      </c>
      <c r="F137" t="s">
        <v>16</v>
      </c>
      <c r="G137" s="2">
        <v>45518</v>
      </c>
      <c r="H137" s="1">
        <v>0.58333333333333337</v>
      </c>
      <c r="I137" t="s">
        <v>17</v>
      </c>
      <c r="J137">
        <v>125</v>
      </c>
    </row>
    <row r="138" spans="1:10" x14ac:dyDescent="0.25">
      <c r="A138">
        <v>592651</v>
      </c>
      <c r="B138" t="s">
        <v>667</v>
      </c>
      <c r="C138" t="s">
        <v>217</v>
      </c>
      <c r="D138">
        <v>3534</v>
      </c>
      <c r="E138" t="s">
        <v>218</v>
      </c>
      <c r="F138" t="s">
        <v>16</v>
      </c>
      <c r="G138" s="2">
        <v>45524</v>
      </c>
      <c r="H138" s="1">
        <v>0.58333333333333337</v>
      </c>
      <c r="I138" t="s">
        <v>25</v>
      </c>
      <c r="J138">
        <v>125</v>
      </c>
    </row>
    <row r="139" spans="1:10" x14ac:dyDescent="0.25">
      <c r="A139">
        <v>593161</v>
      </c>
      <c r="B139" t="s">
        <v>667</v>
      </c>
      <c r="C139" t="s">
        <v>217</v>
      </c>
      <c r="D139">
        <v>3534</v>
      </c>
      <c r="E139" t="s">
        <v>218</v>
      </c>
      <c r="F139" t="s">
        <v>16</v>
      </c>
      <c r="G139" s="2">
        <v>45525</v>
      </c>
      <c r="H139" s="1">
        <v>0.54166666666666663</v>
      </c>
      <c r="I139" t="s">
        <v>17</v>
      </c>
      <c r="J139">
        <v>125</v>
      </c>
    </row>
    <row r="140" spans="1:10" x14ac:dyDescent="0.25">
      <c r="A140">
        <v>593220</v>
      </c>
      <c r="B140" t="s">
        <v>667</v>
      </c>
      <c r="C140" t="s">
        <v>217</v>
      </c>
      <c r="D140">
        <v>3534</v>
      </c>
      <c r="E140" t="s">
        <v>218</v>
      </c>
      <c r="F140" t="s">
        <v>16</v>
      </c>
      <c r="G140" s="2">
        <v>45525</v>
      </c>
      <c r="H140" s="1">
        <v>0.58333333333333337</v>
      </c>
      <c r="I140" t="s">
        <v>17</v>
      </c>
      <c r="J140">
        <v>125</v>
      </c>
    </row>
    <row r="141" spans="1:10" x14ac:dyDescent="0.25">
      <c r="A141">
        <v>585787</v>
      </c>
      <c r="B141" t="s">
        <v>667</v>
      </c>
      <c r="C141" t="s">
        <v>220</v>
      </c>
      <c r="D141">
        <v>3604</v>
      </c>
      <c r="E141" t="s">
        <v>221</v>
      </c>
      <c r="F141" t="s">
        <v>16</v>
      </c>
      <c r="G141" s="2">
        <v>45510</v>
      </c>
      <c r="H141" s="1">
        <v>0.41666666666666669</v>
      </c>
      <c r="I141" t="s">
        <v>17</v>
      </c>
      <c r="J141">
        <v>125</v>
      </c>
    </row>
    <row r="142" spans="1:10" x14ac:dyDescent="0.25">
      <c r="A142">
        <v>586311</v>
      </c>
      <c r="B142" t="s">
        <v>666</v>
      </c>
      <c r="C142" t="s">
        <v>220</v>
      </c>
      <c r="D142">
        <v>3604</v>
      </c>
      <c r="E142" t="s">
        <v>221</v>
      </c>
      <c r="F142" t="s">
        <v>16</v>
      </c>
      <c r="G142" s="2">
        <v>45511</v>
      </c>
      <c r="H142" s="1">
        <v>0.375</v>
      </c>
      <c r="I142" t="s">
        <v>25</v>
      </c>
      <c r="J142">
        <v>125</v>
      </c>
    </row>
    <row r="143" spans="1:10" x14ac:dyDescent="0.25">
      <c r="A143">
        <v>587903</v>
      </c>
      <c r="B143" t="s">
        <v>666</v>
      </c>
      <c r="C143" t="s">
        <v>220</v>
      </c>
      <c r="D143">
        <v>3604</v>
      </c>
      <c r="E143" t="s">
        <v>221</v>
      </c>
      <c r="F143" t="s">
        <v>16</v>
      </c>
      <c r="G143" s="2">
        <v>45511</v>
      </c>
      <c r="H143" s="1">
        <v>0.41666666666666669</v>
      </c>
      <c r="I143" t="s">
        <v>17</v>
      </c>
      <c r="J143">
        <v>125</v>
      </c>
    </row>
    <row r="144" spans="1:10" x14ac:dyDescent="0.25">
      <c r="A144">
        <v>589214</v>
      </c>
      <c r="B144" t="s">
        <v>667</v>
      </c>
      <c r="C144" t="s">
        <v>220</v>
      </c>
      <c r="D144">
        <v>3604</v>
      </c>
      <c r="E144" t="s">
        <v>221</v>
      </c>
      <c r="F144" t="s">
        <v>16</v>
      </c>
      <c r="G144" s="2">
        <v>45517</v>
      </c>
      <c r="H144" s="1">
        <v>0.41666666666666669</v>
      </c>
      <c r="I144" t="s">
        <v>17</v>
      </c>
      <c r="J144">
        <v>125</v>
      </c>
    </row>
    <row r="145" spans="1:10" x14ac:dyDescent="0.25">
      <c r="A145">
        <v>589733</v>
      </c>
      <c r="B145" t="s">
        <v>666</v>
      </c>
      <c r="C145" t="s">
        <v>220</v>
      </c>
      <c r="D145">
        <v>3604</v>
      </c>
      <c r="E145" t="s">
        <v>221</v>
      </c>
      <c r="F145" t="s">
        <v>16</v>
      </c>
      <c r="G145" s="2">
        <v>45518</v>
      </c>
      <c r="H145" s="1">
        <v>0.375</v>
      </c>
      <c r="I145" t="s">
        <v>25</v>
      </c>
      <c r="J145">
        <v>125</v>
      </c>
    </row>
    <row r="146" spans="1:10" x14ac:dyDescent="0.25">
      <c r="A146">
        <v>589823</v>
      </c>
      <c r="B146" t="s">
        <v>666</v>
      </c>
      <c r="C146" t="s">
        <v>220</v>
      </c>
      <c r="D146">
        <v>3604</v>
      </c>
      <c r="E146" t="s">
        <v>221</v>
      </c>
      <c r="F146" t="s">
        <v>16</v>
      </c>
      <c r="G146" s="2">
        <v>45518</v>
      </c>
      <c r="H146" s="1">
        <v>0.41666666666666669</v>
      </c>
      <c r="I146" t="s">
        <v>17</v>
      </c>
      <c r="J146">
        <v>125</v>
      </c>
    </row>
    <row r="147" spans="1:10" x14ac:dyDescent="0.25">
      <c r="A147">
        <v>593011</v>
      </c>
      <c r="B147" t="s">
        <v>666</v>
      </c>
      <c r="C147" t="s">
        <v>220</v>
      </c>
      <c r="D147">
        <v>3604</v>
      </c>
      <c r="E147" t="s">
        <v>221</v>
      </c>
      <c r="F147" t="s">
        <v>16</v>
      </c>
      <c r="G147" s="2">
        <v>45525</v>
      </c>
      <c r="H147" s="1">
        <v>0.375</v>
      </c>
      <c r="I147" t="s">
        <v>25</v>
      </c>
      <c r="J147">
        <v>125</v>
      </c>
    </row>
    <row r="148" spans="1:10" x14ac:dyDescent="0.25">
      <c r="A148">
        <v>593095</v>
      </c>
      <c r="B148" t="s">
        <v>666</v>
      </c>
      <c r="C148" t="s">
        <v>220</v>
      </c>
      <c r="D148">
        <v>3604</v>
      </c>
      <c r="E148" t="s">
        <v>221</v>
      </c>
      <c r="F148" t="s">
        <v>16</v>
      </c>
      <c r="G148" s="2">
        <v>45525</v>
      </c>
      <c r="H148" s="1">
        <v>0.41666666666666669</v>
      </c>
      <c r="I148" t="s">
        <v>17</v>
      </c>
      <c r="J148">
        <v>125</v>
      </c>
    </row>
    <row r="149" spans="1:10" x14ac:dyDescent="0.25">
      <c r="A149">
        <v>583432</v>
      </c>
      <c r="B149" t="s">
        <v>666</v>
      </c>
      <c r="C149" t="s">
        <v>54</v>
      </c>
      <c r="D149">
        <v>3433</v>
      </c>
      <c r="E149" t="s">
        <v>55</v>
      </c>
      <c r="F149" t="s">
        <v>16</v>
      </c>
      <c r="G149" s="2">
        <v>45505</v>
      </c>
      <c r="H149" s="1">
        <v>0.33333333333333331</v>
      </c>
      <c r="I149" t="s">
        <v>25</v>
      </c>
      <c r="J149">
        <v>125</v>
      </c>
    </row>
    <row r="150" spans="1:10" x14ac:dyDescent="0.25">
      <c r="A150">
        <v>583504</v>
      </c>
      <c r="B150" t="s">
        <v>666</v>
      </c>
      <c r="C150" t="s">
        <v>54</v>
      </c>
      <c r="D150">
        <v>3433</v>
      </c>
      <c r="E150" t="s">
        <v>55</v>
      </c>
      <c r="F150" t="s">
        <v>16</v>
      </c>
      <c r="G150" s="2">
        <v>45505</v>
      </c>
      <c r="H150" s="1">
        <v>0.375</v>
      </c>
      <c r="I150" t="s">
        <v>17</v>
      </c>
      <c r="J150">
        <v>125</v>
      </c>
    </row>
    <row r="151" spans="1:10" x14ac:dyDescent="0.25">
      <c r="A151">
        <v>583550</v>
      </c>
      <c r="B151" t="s">
        <v>666</v>
      </c>
      <c r="C151" t="s">
        <v>54</v>
      </c>
      <c r="D151">
        <v>3433</v>
      </c>
      <c r="E151" t="s">
        <v>55</v>
      </c>
      <c r="F151" t="s">
        <v>16</v>
      </c>
      <c r="G151" s="2">
        <v>45505</v>
      </c>
      <c r="H151" s="1">
        <v>0.41666666666666669</v>
      </c>
      <c r="I151" t="s">
        <v>17</v>
      </c>
      <c r="J151">
        <v>125</v>
      </c>
    </row>
    <row r="152" spans="1:10" x14ac:dyDescent="0.25">
      <c r="A152">
        <v>583930</v>
      </c>
      <c r="B152" t="s">
        <v>667</v>
      </c>
      <c r="C152" t="s">
        <v>54</v>
      </c>
      <c r="D152">
        <v>3433</v>
      </c>
      <c r="E152" t="s">
        <v>55</v>
      </c>
      <c r="F152" t="s">
        <v>16</v>
      </c>
      <c r="G152" s="2">
        <v>45506</v>
      </c>
      <c r="H152" s="1">
        <v>0.29166666666666669</v>
      </c>
      <c r="I152" t="s">
        <v>41</v>
      </c>
      <c r="J152">
        <v>125</v>
      </c>
    </row>
    <row r="153" spans="1:10" x14ac:dyDescent="0.25">
      <c r="A153">
        <v>588170</v>
      </c>
      <c r="B153" t="s">
        <v>667</v>
      </c>
      <c r="C153" t="s">
        <v>54</v>
      </c>
      <c r="D153">
        <v>3433</v>
      </c>
      <c r="E153" t="s">
        <v>55</v>
      </c>
      <c r="F153" t="s">
        <v>16</v>
      </c>
      <c r="G153" s="2">
        <v>45511</v>
      </c>
      <c r="H153" s="1">
        <v>0.33333333333333331</v>
      </c>
      <c r="I153" t="s">
        <v>17</v>
      </c>
      <c r="J153">
        <v>125</v>
      </c>
    </row>
    <row r="154" spans="1:10" x14ac:dyDescent="0.25">
      <c r="A154">
        <v>586301</v>
      </c>
      <c r="B154" t="s">
        <v>667</v>
      </c>
      <c r="C154" t="s">
        <v>54</v>
      </c>
      <c r="D154">
        <v>3433</v>
      </c>
      <c r="E154" t="s">
        <v>55</v>
      </c>
      <c r="F154" t="s">
        <v>16</v>
      </c>
      <c r="G154" s="2">
        <v>45511</v>
      </c>
      <c r="H154" s="1">
        <v>0.375</v>
      </c>
      <c r="I154" t="s">
        <v>17</v>
      </c>
      <c r="J154">
        <v>125</v>
      </c>
    </row>
    <row r="155" spans="1:10" x14ac:dyDescent="0.25">
      <c r="A155">
        <v>586782</v>
      </c>
      <c r="B155" t="s">
        <v>666</v>
      </c>
      <c r="C155" t="s">
        <v>54</v>
      </c>
      <c r="D155">
        <v>3433</v>
      </c>
      <c r="E155" t="s">
        <v>55</v>
      </c>
      <c r="F155" t="s">
        <v>16</v>
      </c>
      <c r="G155" s="2">
        <v>45512</v>
      </c>
      <c r="H155" s="1">
        <v>0.33333333333333331</v>
      </c>
      <c r="I155" t="s">
        <v>25</v>
      </c>
      <c r="J155">
        <v>125</v>
      </c>
    </row>
    <row r="156" spans="1:10" x14ac:dyDescent="0.25">
      <c r="A156">
        <v>586855</v>
      </c>
      <c r="B156" t="s">
        <v>666</v>
      </c>
      <c r="C156" t="s">
        <v>54</v>
      </c>
      <c r="D156">
        <v>3433</v>
      </c>
      <c r="E156" t="s">
        <v>55</v>
      </c>
      <c r="F156" t="s">
        <v>16</v>
      </c>
      <c r="G156" s="2">
        <v>45512</v>
      </c>
      <c r="H156" s="1">
        <v>0.375</v>
      </c>
      <c r="I156" t="s">
        <v>17</v>
      </c>
      <c r="J156">
        <v>125</v>
      </c>
    </row>
    <row r="157" spans="1:10" x14ac:dyDescent="0.25">
      <c r="A157">
        <v>587286</v>
      </c>
      <c r="B157" t="s">
        <v>667</v>
      </c>
      <c r="C157" t="s">
        <v>54</v>
      </c>
      <c r="D157">
        <v>3433</v>
      </c>
      <c r="E157" t="s">
        <v>55</v>
      </c>
      <c r="F157" t="s">
        <v>16</v>
      </c>
      <c r="G157" s="2">
        <v>45513</v>
      </c>
      <c r="H157" s="1">
        <v>0.29166666666666669</v>
      </c>
      <c r="I157" t="s">
        <v>41</v>
      </c>
      <c r="J157">
        <v>125</v>
      </c>
    </row>
    <row r="158" spans="1:10" x14ac:dyDescent="0.25">
      <c r="A158">
        <v>588171</v>
      </c>
      <c r="B158" t="s">
        <v>667</v>
      </c>
      <c r="C158" t="s">
        <v>54</v>
      </c>
      <c r="D158">
        <v>3433</v>
      </c>
      <c r="E158" t="s">
        <v>55</v>
      </c>
      <c r="F158" t="s">
        <v>16</v>
      </c>
      <c r="G158" s="2">
        <v>45513</v>
      </c>
      <c r="H158" s="1">
        <v>0.33333333333333331</v>
      </c>
      <c r="I158" t="s">
        <v>17</v>
      </c>
      <c r="J158">
        <v>125</v>
      </c>
    </row>
    <row r="159" spans="1:10" x14ac:dyDescent="0.25">
      <c r="A159">
        <v>589709</v>
      </c>
      <c r="B159" t="s">
        <v>667</v>
      </c>
      <c r="C159" t="s">
        <v>54</v>
      </c>
      <c r="D159">
        <v>3433</v>
      </c>
      <c r="E159" t="s">
        <v>55</v>
      </c>
      <c r="F159" t="s">
        <v>16</v>
      </c>
      <c r="G159" s="2">
        <v>45518</v>
      </c>
      <c r="H159" s="1">
        <v>0.33333333333333331</v>
      </c>
      <c r="I159" t="s">
        <v>17</v>
      </c>
      <c r="J159">
        <v>125</v>
      </c>
    </row>
    <row r="160" spans="1:10" x14ac:dyDescent="0.25">
      <c r="A160">
        <v>589723</v>
      </c>
      <c r="B160" t="s">
        <v>667</v>
      </c>
      <c r="C160" t="s">
        <v>54</v>
      </c>
      <c r="D160">
        <v>3433</v>
      </c>
      <c r="E160" t="s">
        <v>55</v>
      </c>
      <c r="F160" t="s">
        <v>16</v>
      </c>
      <c r="G160" s="2">
        <v>45518</v>
      </c>
      <c r="H160" s="1">
        <v>0.375</v>
      </c>
      <c r="I160" t="s">
        <v>17</v>
      </c>
      <c r="J160">
        <v>125</v>
      </c>
    </row>
    <row r="161" spans="1:10" x14ac:dyDescent="0.25">
      <c r="A161">
        <v>590203</v>
      </c>
      <c r="B161" t="s">
        <v>666</v>
      </c>
      <c r="C161" t="s">
        <v>54</v>
      </c>
      <c r="D161">
        <v>3433</v>
      </c>
      <c r="E161" t="s">
        <v>55</v>
      </c>
      <c r="F161" t="s">
        <v>16</v>
      </c>
      <c r="G161" s="2">
        <v>45519</v>
      </c>
      <c r="H161" s="1">
        <v>0.33333333333333331</v>
      </c>
      <c r="I161" t="s">
        <v>25</v>
      </c>
      <c r="J161">
        <v>125</v>
      </c>
    </row>
    <row r="162" spans="1:10" x14ac:dyDescent="0.25">
      <c r="A162">
        <v>590271</v>
      </c>
      <c r="B162" t="s">
        <v>666</v>
      </c>
      <c r="C162" t="s">
        <v>54</v>
      </c>
      <c r="D162">
        <v>3433</v>
      </c>
      <c r="E162" t="s">
        <v>55</v>
      </c>
      <c r="F162" t="s">
        <v>16</v>
      </c>
      <c r="G162" s="2">
        <v>45519</v>
      </c>
      <c r="H162" s="1">
        <v>0.375</v>
      </c>
      <c r="I162" t="s">
        <v>17</v>
      </c>
      <c r="J162">
        <v>125</v>
      </c>
    </row>
    <row r="163" spans="1:10" x14ac:dyDescent="0.25">
      <c r="A163">
        <v>590697</v>
      </c>
      <c r="B163" t="s">
        <v>667</v>
      </c>
      <c r="C163" t="s">
        <v>54</v>
      </c>
      <c r="D163">
        <v>3433</v>
      </c>
      <c r="E163" t="s">
        <v>55</v>
      </c>
      <c r="F163" t="s">
        <v>16</v>
      </c>
      <c r="G163" s="2">
        <v>45520</v>
      </c>
      <c r="H163" s="1">
        <v>0.29166666666666669</v>
      </c>
      <c r="I163" t="s">
        <v>41</v>
      </c>
      <c r="J163">
        <v>125</v>
      </c>
    </row>
    <row r="164" spans="1:10" x14ac:dyDescent="0.25">
      <c r="A164">
        <v>590763</v>
      </c>
      <c r="B164" t="s">
        <v>667</v>
      </c>
      <c r="C164" t="s">
        <v>54</v>
      </c>
      <c r="D164">
        <v>3433</v>
      </c>
      <c r="E164" t="s">
        <v>55</v>
      </c>
      <c r="F164" t="s">
        <v>16</v>
      </c>
      <c r="G164" s="2">
        <v>45520</v>
      </c>
      <c r="H164" s="1">
        <v>0.33333333333333331</v>
      </c>
      <c r="I164" t="s">
        <v>17</v>
      </c>
      <c r="J164">
        <v>125</v>
      </c>
    </row>
    <row r="165" spans="1:10" x14ac:dyDescent="0.25">
      <c r="A165">
        <v>592987</v>
      </c>
      <c r="B165" t="s">
        <v>667</v>
      </c>
      <c r="C165" t="s">
        <v>54</v>
      </c>
      <c r="D165">
        <v>3433</v>
      </c>
      <c r="E165" t="s">
        <v>55</v>
      </c>
      <c r="F165" t="s">
        <v>16</v>
      </c>
      <c r="G165" s="2">
        <v>45525</v>
      </c>
      <c r="H165" s="1">
        <v>0.33333333333333331</v>
      </c>
      <c r="I165" t="s">
        <v>17</v>
      </c>
      <c r="J165">
        <v>125</v>
      </c>
    </row>
    <row r="166" spans="1:10" x14ac:dyDescent="0.25">
      <c r="A166">
        <v>593001</v>
      </c>
      <c r="B166" t="s">
        <v>667</v>
      </c>
      <c r="C166" t="s">
        <v>54</v>
      </c>
      <c r="D166">
        <v>3433</v>
      </c>
      <c r="E166" t="s">
        <v>55</v>
      </c>
      <c r="F166" t="s">
        <v>16</v>
      </c>
      <c r="G166" s="2">
        <v>45525</v>
      </c>
      <c r="H166" s="1">
        <v>0.375</v>
      </c>
      <c r="I166" t="s">
        <v>17</v>
      </c>
      <c r="J166">
        <v>125</v>
      </c>
    </row>
    <row r="167" spans="1:10" x14ac:dyDescent="0.25">
      <c r="A167">
        <v>593468</v>
      </c>
      <c r="B167" t="s">
        <v>666</v>
      </c>
      <c r="C167" t="s">
        <v>54</v>
      </c>
      <c r="D167">
        <v>3433</v>
      </c>
      <c r="E167" t="s">
        <v>55</v>
      </c>
      <c r="F167" t="s">
        <v>16</v>
      </c>
      <c r="G167" s="2">
        <v>45526</v>
      </c>
      <c r="H167" s="1">
        <v>0.33333333333333331</v>
      </c>
      <c r="I167" t="s">
        <v>25</v>
      </c>
      <c r="J167">
        <v>125</v>
      </c>
    </row>
    <row r="168" spans="1:10" x14ac:dyDescent="0.25">
      <c r="A168">
        <v>593530</v>
      </c>
      <c r="B168" t="s">
        <v>666</v>
      </c>
      <c r="C168" t="s">
        <v>54</v>
      </c>
      <c r="D168">
        <v>3433</v>
      </c>
      <c r="E168" t="s">
        <v>55</v>
      </c>
      <c r="F168" t="s">
        <v>16</v>
      </c>
      <c r="G168" s="2">
        <v>45526</v>
      </c>
      <c r="H168" s="1">
        <v>0.375</v>
      </c>
      <c r="I168" t="s">
        <v>17</v>
      </c>
      <c r="J168">
        <v>125</v>
      </c>
    </row>
    <row r="169" spans="1:10" x14ac:dyDescent="0.25">
      <c r="A169">
        <v>593957</v>
      </c>
      <c r="B169" t="s">
        <v>667</v>
      </c>
      <c r="C169" t="s">
        <v>54</v>
      </c>
      <c r="D169">
        <v>3433</v>
      </c>
      <c r="E169" t="s">
        <v>55</v>
      </c>
      <c r="F169" t="s">
        <v>16</v>
      </c>
      <c r="G169" s="2">
        <v>45527</v>
      </c>
      <c r="H169" s="1">
        <v>0.29166666666666669</v>
      </c>
      <c r="I169" t="s">
        <v>41</v>
      </c>
      <c r="J169">
        <v>125</v>
      </c>
    </row>
    <row r="170" spans="1:10" x14ac:dyDescent="0.25">
      <c r="A170">
        <v>595087</v>
      </c>
      <c r="B170" t="s">
        <v>667</v>
      </c>
      <c r="C170" t="s">
        <v>54</v>
      </c>
      <c r="D170">
        <v>3433</v>
      </c>
      <c r="E170" t="s">
        <v>55</v>
      </c>
      <c r="F170" t="s">
        <v>16</v>
      </c>
      <c r="G170" s="2">
        <v>45527</v>
      </c>
      <c r="H170" s="1">
        <v>0.33333333333333331</v>
      </c>
      <c r="I170" t="s">
        <v>17</v>
      </c>
      <c r="J170">
        <v>125</v>
      </c>
    </row>
    <row r="171" spans="1:10" x14ac:dyDescent="0.25">
      <c r="A171">
        <v>583745</v>
      </c>
      <c r="B171" t="s">
        <v>667</v>
      </c>
      <c r="C171" t="s">
        <v>59</v>
      </c>
      <c r="D171">
        <v>3359</v>
      </c>
      <c r="E171" t="s">
        <v>60</v>
      </c>
      <c r="F171" t="s">
        <v>16</v>
      </c>
      <c r="G171" s="2">
        <v>45505</v>
      </c>
      <c r="H171" s="1">
        <v>0.625</v>
      </c>
      <c r="I171" t="s">
        <v>17</v>
      </c>
      <c r="J171">
        <v>125</v>
      </c>
    </row>
    <row r="172" spans="1:10" x14ac:dyDescent="0.25">
      <c r="A172">
        <v>583818</v>
      </c>
      <c r="B172" t="s">
        <v>667</v>
      </c>
      <c r="C172" t="s">
        <v>59</v>
      </c>
      <c r="D172">
        <v>3359</v>
      </c>
      <c r="E172" t="s">
        <v>60</v>
      </c>
      <c r="F172" t="s">
        <v>16</v>
      </c>
      <c r="G172" s="2">
        <v>45505</v>
      </c>
      <c r="H172" s="1">
        <v>0.66666666666666663</v>
      </c>
      <c r="I172" t="s">
        <v>25</v>
      </c>
      <c r="J172">
        <v>125</v>
      </c>
    </row>
    <row r="173" spans="1:10" x14ac:dyDescent="0.25">
      <c r="A173">
        <v>586105</v>
      </c>
      <c r="B173" t="s">
        <v>667</v>
      </c>
      <c r="C173" t="s">
        <v>59</v>
      </c>
      <c r="D173">
        <v>3359</v>
      </c>
      <c r="E173" t="s">
        <v>60</v>
      </c>
      <c r="F173" t="s">
        <v>16</v>
      </c>
      <c r="G173" s="2">
        <v>45510</v>
      </c>
      <c r="H173" s="1">
        <v>0.66666666666666663</v>
      </c>
      <c r="I173" t="s">
        <v>17</v>
      </c>
      <c r="J173">
        <v>125</v>
      </c>
    </row>
    <row r="174" spans="1:10" x14ac:dyDescent="0.25">
      <c r="A174">
        <v>586479</v>
      </c>
      <c r="B174" t="s">
        <v>666</v>
      </c>
      <c r="C174" t="s">
        <v>59</v>
      </c>
      <c r="D174">
        <v>3359</v>
      </c>
      <c r="E174" t="s">
        <v>60</v>
      </c>
      <c r="F174" t="s">
        <v>16</v>
      </c>
      <c r="G174" s="2">
        <v>45511</v>
      </c>
      <c r="H174" s="1">
        <v>0.54166666666666663</v>
      </c>
      <c r="I174" t="s">
        <v>25</v>
      </c>
      <c r="J174">
        <v>125</v>
      </c>
    </row>
    <row r="175" spans="1:10" x14ac:dyDescent="0.25">
      <c r="A175">
        <v>587099</v>
      </c>
      <c r="B175" t="s">
        <v>667</v>
      </c>
      <c r="C175" t="s">
        <v>59</v>
      </c>
      <c r="D175">
        <v>3359</v>
      </c>
      <c r="E175" t="s">
        <v>60</v>
      </c>
      <c r="F175" t="s">
        <v>16</v>
      </c>
      <c r="G175" s="2">
        <v>45512</v>
      </c>
      <c r="H175" s="1">
        <v>0.625</v>
      </c>
      <c r="I175" t="s">
        <v>17</v>
      </c>
      <c r="J175">
        <v>125</v>
      </c>
    </row>
    <row r="176" spans="1:10" x14ac:dyDescent="0.25">
      <c r="A176">
        <v>587168</v>
      </c>
      <c r="B176" t="s">
        <v>667</v>
      </c>
      <c r="C176" t="s">
        <v>59</v>
      </c>
      <c r="D176">
        <v>3359</v>
      </c>
      <c r="E176" t="s">
        <v>60</v>
      </c>
      <c r="F176" t="s">
        <v>16</v>
      </c>
      <c r="G176" s="2">
        <v>45512</v>
      </c>
      <c r="H176" s="1">
        <v>0.66666666666666663</v>
      </c>
      <c r="I176" t="s">
        <v>25</v>
      </c>
      <c r="J176">
        <v>125</v>
      </c>
    </row>
    <row r="177" spans="1:10" x14ac:dyDescent="0.25">
      <c r="A177">
        <v>589900</v>
      </c>
      <c r="B177" t="s">
        <v>666</v>
      </c>
      <c r="C177" t="s">
        <v>59</v>
      </c>
      <c r="D177">
        <v>3359</v>
      </c>
      <c r="E177" t="s">
        <v>60</v>
      </c>
      <c r="F177" t="s">
        <v>16</v>
      </c>
      <c r="G177" s="2">
        <v>45518</v>
      </c>
      <c r="H177" s="1">
        <v>0.54166666666666663</v>
      </c>
      <c r="I177" t="s">
        <v>25</v>
      </c>
      <c r="J177">
        <v>125</v>
      </c>
    </row>
    <row r="178" spans="1:10" x14ac:dyDescent="0.25">
      <c r="A178">
        <v>590516</v>
      </c>
      <c r="B178" t="s">
        <v>667</v>
      </c>
      <c r="C178" t="s">
        <v>59</v>
      </c>
      <c r="D178">
        <v>3359</v>
      </c>
      <c r="E178" t="s">
        <v>60</v>
      </c>
      <c r="F178" t="s">
        <v>16</v>
      </c>
      <c r="G178" s="2">
        <v>45519</v>
      </c>
      <c r="H178" s="1">
        <v>0.625</v>
      </c>
      <c r="I178" t="s">
        <v>17</v>
      </c>
      <c r="J178">
        <v>125</v>
      </c>
    </row>
    <row r="179" spans="1:10" x14ac:dyDescent="0.25">
      <c r="A179">
        <v>590582</v>
      </c>
      <c r="B179" t="s">
        <v>667</v>
      </c>
      <c r="C179" t="s">
        <v>59</v>
      </c>
      <c r="D179">
        <v>3359</v>
      </c>
      <c r="E179" t="s">
        <v>60</v>
      </c>
      <c r="F179" t="s">
        <v>16</v>
      </c>
      <c r="G179" s="2">
        <v>45519</v>
      </c>
      <c r="H179" s="1">
        <v>0.66666666666666663</v>
      </c>
      <c r="I179" t="s">
        <v>25</v>
      </c>
      <c r="J179">
        <v>125</v>
      </c>
    </row>
    <row r="180" spans="1:10" x14ac:dyDescent="0.25">
      <c r="A180">
        <v>592804</v>
      </c>
      <c r="B180" t="s">
        <v>667</v>
      </c>
      <c r="C180" t="s">
        <v>59</v>
      </c>
      <c r="D180">
        <v>3359</v>
      </c>
      <c r="E180" t="s">
        <v>60</v>
      </c>
      <c r="F180" t="s">
        <v>16</v>
      </c>
      <c r="G180" s="2">
        <v>45524</v>
      </c>
      <c r="H180" s="1">
        <v>0.66666666666666663</v>
      </c>
      <c r="I180" t="s">
        <v>17</v>
      </c>
      <c r="J180">
        <v>125</v>
      </c>
    </row>
    <row r="181" spans="1:10" x14ac:dyDescent="0.25">
      <c r="A181">
        <v>593170</v>
      </c>
      <c r="B181" t="s">
        <v>666</v>
      </c>
      <c r="C181" t="s">
        <v>59</v>
      </c>
      <c r="D181">
        <v>3359</v>
      </c>
      <c r="E181" t="s">
        <v>60</v>
      </c>
      <c r="F181" t="s">
        <v>16</v>
      </c>
      <c r="G181" s="2">
        <v>45525</v>
      </c>
      <c r="H181" s="1">
        <v>0.54166666666666663</v>
      </c>
      <c r="I181" t="s">
        <v>25</v>
      </c>
      <c r="J181">
        <v>125</v>
      </c>
    </row>
    <row r="182" spans="1:10" x14ac:dyDescent="0.25">
      <c r="A182">
        <v>594968</v>
      </c>
      <c r="B182" t="s">
        <v>667</v>
      </c>
      <c r="C182" t="s">
        <v>59</v>
      </c>
      <c r="D182">
        <v>3359</v>
      </c>
      <c r="E182" t="s">
        <v>60</v>
      </c>
      <c r="F182" t="s">
        <v>16</v>
      </c>
      <c r="G182" s="2">
        <v>45526</v>
      </c>
      <c r="H182" s="1">
        <v>0.625</v>
      </c>
      <c r="I182" t="s">
        <v>17</v>
      </c>
      <c r="J182">
        <v>125</v>
      </c>
    </row>
    <row r="183" spans="1:10" x14ac:dyDescent="0.25">
      <c r="A183">
        <v>593838</v>
      </c>
      <c r="B183" t="s">
        <v>667</v>
      </c>
      <c r="C183" t="s">
        <v>59</v>
      </c>
      <c r="D183">
        <v>3359</v>
      </c>
      <c r="E183" t="s">
        <v>60</v>
      </c>
      <c r="F183" t="s">
        <v>16</v>
      </c>
      <c r="G183" s="2">
        <v>45526</v>
      </c>
      <c r="H183" s="1">
        <v>0.66666666666666663</v>
      </c>
      <c r="I183" t="s">
        <v>25</v>
      </c>
      <c r="J183">
        <v>125</v>
      </c>
    </row>
    <row r="184" spans="1:10" x14ac:dyDescent="0.25">
      <c r="A184">
        <v>584087</v>
      </c>
      <c r="B184" t="s">
        <v>667</v>
      </c>
      <c r="C184" t="s">
        <v>63</v>
      </c>
      <c r="D184">
        <v>3378</v>
      </c>
      <c r="E184" t="s">
        <v>64</v>
      </c>
      <c r="F184" t="s">
        <v>16</v>
      </c>
      <c r="G184" s="2">
        <v>45506</v>
      </c>
      <c r="H184" s="1">
        <v>0.41666666666666669</v>
      </c>
      <c r="I184" t="s">
        <v>17</v>
      </c>
      <c r="J184">
        <v>125</v>
      </c>
    </row>
    <row r="185" spans="1:10" x14ac:dyDescent="0.25">
      <c r="A185">
        <v>586393</v>
      </c>
      <c r="B185" t="s">
        <v>667</v>
      </c>
      <c r="C185" t="s">
        <v>63</v>
      </c>
      <c r="D185">
        <v>3378</v>
      </c>
      <c r="E185" t="s">
        <v>64</v>
      </c>
      <c r="F185" t="s">
        <v>16</v>
      </c>
      <c r="G185" s="2">
        <v>45511</v>
      </c>
      <c r="H185" s="1">
        <v>0.41666666666666669</v>
      </c>
      <c r="I185" t="s">
        <v>17</v>
      </c>
      <c r="J185">
        <v>125</v>
      </c>
    </row>
    <row r="186" spans="1:10" x14ac:dyDescent="0.25">
      <c r="A186">
        <v>589811</v>
      </c>
      <c r="B186" t="s">
        <v>667</v>
      </c>
      <c r="C186" t="s">
        <v>63</v>
      </c>
      <c r="D186">
        <v>3378</v>
      </c>
      <c r="E186" t="s">
        <v>64</v>
      </c>
      <c r="F186" t="s">
        <v>16</v>
      </c>
      <c r="G186" s="2">
        <v>45518</v>
      </c>
      <c r="H186" s="1">
        <v>0.41666666666666669</v>
      </c>
      <c r="I186" t="s">
        <v>17</v>
      </c>
      <c r="J186">
        <v>125</v>
      </c>
    </row>
    <row r="187" spans="1:10" x14ac:dyDescent="0.25">
      <c r="A187">
        <v>590849</v>
      </c>
      <c r="B187" t="s">
        <v>667</v>
      </c>
      <c r="C187" t="s">
        <v>63</v>
      </c>
      <c r="D187">
        <v>3378</v>
      </c>
      <c r="E187" t="s">
        <v>64</v>
      </c>
      <c r="F187" t="s">
        <v>16</v>
      </c>
      <c r="G187" s="2">
        <v>45520</v>
      </c>
      <c r="H187" s="1">
        <v>0.41666666666666669</v>
      </c>
      <c r="I187" t="s">
        <v>17</v>
      </c>
      <c r="J187">
        <v>125</v>
      </c>
    </row>
    <row r="188" spans="1:10" x14ac:dyDescent="0.25">
      <c r="A188">
        <v>593084</v>
      </c>
      <c r="B188" t="s">
        <v>667</v>
      </c>
      <c r="C188" t="s">
        <v>63</v>
      </c>
      <c r="D188">
        <v>3378</v>
      </c>
      <c r="E188" t="s">
        <v>64</v>
      </c>
      <c r="F188" t="s">
        <v>16</v>
      </c>
      <c r="G188" s="2">
        <v>45525</v>
      </c>
      <c r="H188" s="1">
        <v>0.41666666666666669</v>
      </c>
      <c r="I188" t="s">
        <v>17</v>
      </c>
      <c r="J188">
        <v>125</v>
      </c>
    </row>
    <row r="189" spans="1:10" x14ac:dyDescent="0.25">
      <c r="A189">
        <v>594104</v>
      </c>
      <c r="B189" t="s">
        <v>667</v>
      </c>
      <c r="C189" t="s">
        <v>63</v>
      </c>
      <c r="D189">
        <v>3378</v>
      </c>
      <c r="E189" t="s">
        <v>64</v>
      </c>
      <c r="F189" t="s">
        <v>16</v>
      </c>
      <c r="G189" s="2">
        <v>45527</v>
      </c>
      <c r="H189" s="1">
        <v>0.41666666666666669</v>
      </c>
      <c r="I189" t="s">
        <v>17</v>
      </c>
      <c r="J189">
        <v>125</v>
      </c>
    </row>
    <row r="190" spans="1:10" x14ac:dyDescent="0.25">
      <c r="A190">
        <v>586651</v>
      </c>
      <c r="B190" t="s">
        <v>667</v>
      </c>
      <c r="C190" t="s">
        <v>223</v>
      </c>
      <c r="D190">
        <v>3660</v>
      </c>
      <c r="E190" t="s">
        <v>224</v>
      </c>
      <c r="F190" t="s">
        <v>16</v>
      </c>
      <c r="G190" s="2">
        <v>45511</v>
      </c>
      <c r="H190" s="1">
        <v>0.66666666666666663</v>
      </c>
      <c r="I190" t="s">
        <v>41</v>
      </c>
      <c r="J190">
        <v>125</v>
      </c>
    </row>
    <row r="191" spans="1:10" x14ac:dyDescent="0.25">
      <c r="A191">
        <v>593339</v>
      </c>
      <c r="B191" t="s">
        <v>667</v>
      </c>
      <c r="C191" t="s">
        <v>223</v>
      </c>
      <c r="D191">
        <v>3660</v>
      </c>
      <c r="E191" t="s">
        <v>224</v>
      </c>
      <c r="F191" t="s">
        <v>16</v>
      </c>
      <c r="G191" s="2">
        <v>45525</v>
      </c>
      <c r="H191" s="1">
        <v>0.66666666666666663</v>
      </c>
      <c r="I191" t="s">
        <v>41</v>
      </c>
      <c r="J191">
        <v>125</v>
      </c>
    </row>
    <row r="192" spans="1:10" x14ac:dyDescent="0.25">
      <c r="A192">
        <v>588581</v>
      </c>
      <c r="B192" t="s">
        <v>666</v>
      </c>
      <c r="C192" t="s">
        <v>596</v>
      </c>
      <c r="D192">
        <v>3678</v>
      </c>
      <c r="E192" t="s">
        <v>597</v>
      </c>
      <c r="F192" t="s">
        <v>16</v>
      </c>
      <c r="G192" s="2">
        <v>45516</v>
      </c>
      <c r="H192" s="1">
        <v>0.29166666666666669</v>
      </c>
      <c r="I192" t="s">
        <v>17</v>
      </c>
      <c r="J192">
        <v>125</v>
      </c>
    </row>
    <row r="193" spans="1:10" x14ac:dyDescent="0.25">
      <c r="A193">
        <v>591861</v>
      </c>
      <c r="B193" t="s">
        <v>666</v>
      </c>
      <c r="C193" t="s">
        <v>596</v>
      </c>
      <c r="D193">
        <v>3678</v>
      </c>
      <c r="E193" t="s">
        <v>597</v>
      </c>
      <c r="F193" t="s">
        <v>16</v>
      </c>
      <c r="G193" s="2">
        <v>45523</v>
      </c>
      <c r="H193" s="1">
        <v>0.29166666666666669</v>
      </c>
      <c r="I193" t="s">
        <v>17</v>
      </c>
      <c r="J193">
        <v>125</v>
      </c>
    </row>
    <row r="194" spans="1:10" x14ac:dyDescent="0.25">
      <c r="A194">
        <v>588426</v>
      </c>
      <c r="B194" t="s">
        <v>666</v>
      </c>
      <c r="C194" t="s">
        <v>226</v>
      </c>
      <c r="D194">
        <v>3946</v>
      </c>
      <c r="E194" t="s">
        <v>227</v>
      </c>
      <c r="F194" t="s">
        <v>16</v>
      </c>
      <c r="G194" s="2">
        <v>45512</v>
      </c>
      <c r="H194" s="1">
        <v>0.625</v>
      </c>
      <c r="I194" t="s">
        <v>17</v>
      </c>
      <c r="J194">
        <v>125</v>
      </c>
    </row>
    <row r="195" spans="1:10" x14ac:dyDescent="0.25">
      <c r="A195">
        <v>590526</v>
      </c>
      <c r="B195" t="s">
        <v>666</v>
      </c>
      <c r="C195" t="s">
        <v>226</v>
      </c>
      <c r="D195">
        <v>3946</v>
      </c>
      <c r="E195" t="s">
        <v>227</v>
      </c>
      <c r="F195" t="s">
        <v>16</v>
      </c>
      <c r="G195" s="2">
        <v>45519</v>
      </c>
      <c r="H195" s="1">
        <v>0.625</v>
      </c>
      <c r="I195" t="s">
        <v>17</v>
      </c>
      <c r="J195">
        <v>125</v>
      </c>
    </row>
    <row r="196" spans="1:10" x14ac:dyDescent="0.25">
      <c r="A196">
        <v>593781</v>
      </c>
      <c r="B196" t="s">
        <v>666</v>
      </c>
      <c r="C196" t="s">
        <v>226</v>
      </c>
      <c r="D196">
        <v>3946</v>
      </c>
      <c r="E196" t="s">
        <v>227</v>
      </c>
      <c r="F196" t="s">
        <v>16</v>
      </c>
      <c r="G196" s="2">
        <v>45526</v>
      </c>
      <c r="H196" s="1">
        <v>0.625</v>
      </c>
      <c r="I196" t="s">
        <v>17</v>
      </c>
      <c r="J196">
        <v>125</v>
      </c>
    </row>
    <row r="197" spans="1:10" x14ac:dyDescent="0.25">
      <c r="A197">
        <v>583466</v>
      </c>
      <c r="B197" t="s">
        <v>667</v>
      </c>
      <c r="C197" t="s">
        <v>66</v>
      </c>
      <c r="D197">
        <v>3577</v>
      </c>
      <c r="E197" t="s">
        <v>67</v>
      </c>
      <c r="F197" t="s">
        <v>16</v>
      </c>
      <c r="G197" s="2">
        <v>45505</v>
      </c>
      <c r="H197" s="1">
        <v>0.375</v>
      </c>
      <c r="I197" t="s">
        <v>17</v>
      </c>
      <c r="J197">
        <v>125</v>
      </c>
    </row>
    <row r="198" spans="1:10" x14ac:dyDescent="0.25">
      <c r="A198">
        <v>583514</v>
      </c>
      <c r="B198" t="s">
        <v>667</v>
      </c>
      <c r="C198" t="s">
        <v>66</v>
      </c>
      <c r="D198">
        <v>3577</v>
      </c>
      <c r="E198" t="s">
        <v>67</v>
      </c>
      <c r="F198" t="s">
        <v>16</v>
      </c>
      <c r="G198" s="2">
        <v>45505</v>
      </c>
      <c r="H198" s="1">
        <v>0.41666666666666669</v>
      </c>
      <c r="I198" t="s">
        <v>17</v>
      </c>
      <c r="J198">
        <v>125</v>
      </c>
    </row>
    <row r="199" spans="1:10" x14ac:dyDescent="0.25">
      <c r="A199">
        <v>583563</v>
      </c>
      <c r="B199" t="s">
        <v>667</v>
      </c>
      <c r="C199" t="s">
        <v>66</v>
      </c>
      <c r="D199">
        <v>3577</v>
      </c>
      <c r="E199" t="s">
        <v>67</v>
      </c>
      <c r="F199" t="s">
        <v>16</v>
      </c>
      <c r="G199" s="2">
        <v>45505</v>
      </c>
      <c r="H199" s="1">
        <v>0.45833333333333331</v>
      </c>
      <c r="I199" t="s">
        <v>17</v>
      </c>
      <c r="J199">
        <v>125</v>
      </c>
    </row>
    <row r="200" spans="1:10" x14ac:dyDescent="0.25">
      <c r="A200">
        <v>586220</v>
      </c>
      <c r="B200" t="s">
        <v>667</v>
      </c>
      <c r="C200" t="s">
        <v>66</v>
      </c>
      <c r="D200">
        <v>3577</v>
      </c>
      <c r="E200" t="s">
        <v>67</v>
      </c>
      <c r="F200" t="s">
        <v>16</v>
      </c>
      <c r="G200" s="2">
        <v>45511</v>
      </c>
      <c r="H200" s="1">
        <v>0.29166666666666669</v>
      </c>
      <c r="I200" t="s">
        <v>17</v>
      </c>
      <c r="J200">
        <v>125</v>
      </c>
    </row>
    <row r="201" spans="1:10" x14ac:dyDescent="0.25">
      <c r="A201">
        <v>586262</v>
      </c>
      <c r="B201" t="s">
        <v>667</v>
      </c>
      <c r="C201" t="s">
        <v>66</v>
      </c>
      <c r="D201">
        <v>3577</v>
      </c>
      <c r="E201" t="s">
        <v>67</v>
      </c>
      <c r="F201" t="s">
        <v>16</v>
      </c>
      <c r="G201" s="2">
        <v>45511</v>
      </c>
      <c r="H201" s="1">
        <v>0.33333333333333331</v>
      </c>
      <c r="I201" t="s">
        <v>25</v>
      </c>
      <c r="J201">
        <v>125</v>
      </c>
    </row>
    <row r="202" spans="1:10" x14ac:dyDescent="0.25">
      <c r="A202">
        <v>588217</v>
      </c>
      <c r="B202" t="s">
        <v>667</v>
      </c>
      <c r="C202" t="s">
        <v>66</v>
      </c>
      <c r="D202">
        <v>3577</v>
      </c>
      <c r="E202" t="s">
        <v>67</v>
      </c>
      <c r="F202" t="s">
        <v>16</v>
      </c>
      <c r="G202" s="2">
        <v>45511</v>
      </c>
      <c r="H202" s="1">
        <v>0.375</v>
      </c>
      <c r="I202" t="s">
        <v>17</v>
      </c>
      <c r="J202">
        <v>125</v>
      </c>
    </row>
    <row r="203" spans="1:10" x14ac:dyDescent="0.25">
      <c r="A203">
        <v>586818</v>
      </c>
      <c r="B203" t="s">
        <v>667</v>
      </c>
      <c r="C203" t="s">
        <v>66</v>
      </c>
      <c r="D203">
        <v>3577</v>
      </c>
      <c r="E203" t="s">
        <v>67</v>
      </c>
      <c r="F203" t="s">
        <v>16</v>
      </c>
      <c r="G203" s="2">
        <v>45512</v>
      </c>
      <c r="H203" s="1">
        <v>0.375</v>
      </c>
      <c r="I203" t="s">
        <v>17</v>
      </c>
      <c r="J203">
        <v>125</v>
      </c>
    </row>
    <row r="204" spans="1:10" x14ac:dyDescent="0.25">
      <c r="A204">
        <v>586867</v>
      </c>
      <c r="B204" t="s">
        <v>667</v>
      </c>
      <c r="C204" t="s">
        <v>66</v>
      </c>
      <c r="D204">
        <v>3577</v>
      </c>
      <c r="E204" t="s">
        <v>67</v>
      </c>
      <c r="F204" t="s">
        <v>16</v>
      </c>
      <c r="G204" s="2">
        <v>45512</v>
      </c>
      <c r="H204" s="1">
        <v>0.41666666666666669</v>
      </c>
      <c r="I204" t="s">
        <v>17</v>
      </c>
      <c r="J204">
        <v>125</v>
      </c>
    </row>
    <row r="205" spans="1:10" x14ac:dyDescent="0.25">
      <c r="A205">
        <v>586919</v>
      </c>
      <c r="B205" t="s">
        <v>667</v>
      </c>
      <c r="C205" t="s">
        <v>66</v>
      </c>
      <c r="D205">
        <v>3577</v>
      </c>
      <c r="E205" t="s">
        <v>67</v>
      </c>
      <c r="F205" t="s">
        <v>16</v>
      </c>
      <c r="G205" s="2">
        <v>45512</v>
      </c>
      <c r="H205" s="1">
        <v>0.45833333333333331</v>
      </c>
      <c r="I205" t="s">
        <v>17</v>
      </c>
      <c r="J205">
        <v>125</v>
      </c>
    </row>
    <row r="206" spans="1:10" x14ac:dyDescent="0.25">
      <c r="A206">
        <v>589641</v>
      </c>
      <c r="B206" t="s">
        <v>667</v>
      </c>
      <c r="C206" t="s">
        <v>66</v>
      </c>
      <c r="D206">
        <v>3577</v>
      </c>
      <c r="E206" t="s">
        <v>67</v>
      </c>
      <c r="F206" t="s">
        <v>16</v>
      </c>
      <c r="G206" s="2">
        <v>45518</v>
      </c>
      <c r="H206" s="1">
        <v>0.29166666666666669</v>
      </c>
      <c r="I206" t="s">
        <v>17</v>
      </c>
      <c r="J206">
        <v>125</v>
      </c>
    </row>
    <row r="207" spans="1:10" x14ac:dyDescent="0.25">
      <c r="A207">
        <v>589679</v>
      </c>
      <c r="B207" t="s">
        <v>667</v>
      </c>
      <c r="C207" t="s">
        <v>66</v>
      </c>
      <c r="D207">
        <v>3577</v>
      </c>
      <c r="E207" t="s">
        <v>67</v>
      </c>
      <c r="F207" t="s">
        <v>16</v>
      </c>
      <c r="G207" s="2">
        <v>45518</v>
      </c>
      <c r="H207" s="1">
        <v>0.33333333333333331</v>
      </c>
      <c r="I207" t="s">
        <v>25</v>
      </c>
      <c r="J207">
        <v>125</v>
      </c>
    </row>
    <row r="208" spans="1:10" x14ac:dyDescent="0.25">
      <c r="A208">
        <v>589766</v>
      </c>
      <c r="B208" t="s">
        <v>667</v>
      </c>
      <c r="C208" t="s">
        <v>66</v>
      </c>
      <c r="D208">
        <v>3577</v>
      </c>
      <c r="E208" t="s">
        <v>67</v>
      </c>
      <c r="F208" t="s">
        <v>16</v>
      </c>
      <c r="G208" s="2">
        <v>45518</v>
      </c>
      <c r="H208" s="1">
        <v>0.375</v>
      </c>
      <c r="I208" t="s">
        <v>17</v>
      </c>
      <c r="J208">
        <v>125</v>
      </c>
    </row>
    <row r="209" spans="1:10" x14ac:dyDescent="0.25">
      <c r="A209">
        <v>590238</v>
      </c>
      <c r="B209" t="s">
        <v>667</v>
      </c>
      <c r="C209" t="s">
        <v>66</v>
      </c>
      <c r="D209">
        <v>3577</v>
      </c>
      <c r="E209" t="s">
        <v>67</v>
      </c>
      <c r="F209" t="s">
        <v>16</v>
      </c>
      <c r="G209" s="2">
        <v>45519</v>
      </c>
      <c r="H209" s="1">
        <v>0.375</v>
      </c>
      <c r="I209" t="s">
        <v>17</v>
      </c>
      <c r="J209">
        <v>125</v>
      </c>
    </row>
    <row r="210" spans="1:10" x14ac:dyDescent="0.25">
      <c r="A210">
        <v>590286</v>
      </c>
      <c r="B210" t="s">
        <v>667</v>
      </c>
      <c r="C210" t="s">
        <v>66</v>
      </c>
      <c r="D210">
        <v>3577</v>
      </c>
      <c r="E210" t="s">
        <v>67</v>
      </c>
      <c r="F210" t="s">
        <v>16</v>
      </c>
      <c r="G210" s="2">
        <v>45519</v>
      </c>
      <c r="H210" s="1">
        <v>0.41666666666666669</v>
      </c>
      <c r="I210" t="s">
        <v>17</v>
      </c>
      <c r="J210">
        <v>125</v>
      </c>
    </row>
    <row r="211" spans="1:10" x14ac:dyDescent="0.25">
      <c r="A211">
        <v>590337</v>
      </c>
      <c r="B211" t="s">
        <v>667</v>
      </c>
      <c r="C211" t="s">
        <v>66</v>
      </c>
      <c r="D211">
        <v>3577</v>
      </c>
      <c r="E211" t="s">
        <v>67</v>
      </c>
      <c r="F211" t="s">
        <v>16</v>
      </c>
      <c r="G211" s="2">
        <v>45519</v>
      </c>
      <c r="H211" s="1">
        <v>0.45833333333333331</v>
      </c>
      <c r="I211" t="s">
        <v>17</v>
      </c>
      <c r="J211">
        <v>125</v>
      </c>
    </row>
    <row r="212" spans="1:10" x14ac:dyDescent="0.25">
      <c r="A212">
        <v>592923</v>
      </c>
      <c r="B212" t="s">
        <v>667</v>
      </c>
      <c r="C212" t="s">
        <v>66</v>
      </c>
      <c r="D212">
        <v>3577</v>
      </c>
      <c r="E212" t="s">
        <v>67</v>
      </c>
      <c r="F212" t="s">
        <v>16</v>
      </c>
      <c r="G212" s="2">
        <v>45525</v>
      </c>
      <c r="H212" s="1">
        <v>0.29166666666666669</v>
      </c>
      <c r="I212" t="s">
        <v>17</v>
      </c>
      <c r="J212">
        <v>125</v>
      </c>
    </row>
    <row r="213" spans="1:10" x14ac:dyDescent="0.25">
      <c r="A213">
        <v>592959</v>
      </c>
      <c r="B213" t="s">
        <v>667</v>
      </c>
      <c r="C213" t="s">
        <v>66</v>
      </c>
      <c r="D213">
        <v>3577</v>
      </c>
      <c r="E213" t="s">
        <v>67</v>
      </c>
      <c r="F213" t="s">
        <v>16</v>
      </c>
      <c r="G213" s="2">
        <v>45525</v>
      </c>
      <c r="H213" s="1">
        <v>0.33333333333333331</v>
      </c>
      <c r="I213" t="s">
        <v>25</v>
      </c>
      <c r="J213">
        <v>125</v>
      </c>
    </row>
    <row r="214" spans="1:10" x14ac:dyDescent="0.25">
      <c r="A214">
        <v>593042</v>
      </c>
      <c r="B214" t="s">
        <v>667</v>
      </c>
      <c r="C214" t="s">
        <v>66</v>
      </c>
      <c r="D214">
        <v>3577</v>
      </c>
      <c r="E214" t="s">
        <v>67</v>
      </c>
      <c r="F214" t="s">
        <v>16</v>
      </c>
      <c r="G214" s="2">
        <v>45525</v>
      </c>
      <c r="H214" s="1">
        <v>0.375</v>
      </c>
      <c r="I214" t="s">
        <v>17</v>
      </c>
      <c r="J214">
        <v>125</v>
      </c>
    </row>
    <row r="215" spans="1:10" x14ac:dyDescent="0.25">
      <c r="A215">
        <v>594923</v>
      </c>
      <c r="B215" t="s">
        <v>667</v>
      </c>
      <c r="C215" t="s">
        <v>66</v>
      </c>
      <c r="D215">
        <v>3577</v>
      </c>
      <c r="E215" t="s">
        <v>67</v>
      </c>
      <c r="F215" t="s">
        <v>16</v>
      </c>
      <c r="G215" s="2">
        <v>45526</v>
      </c>
      <c r="H215" s="1">
        <v>0.375</v>
      </c>
      <c r="I215" t="s">
        <v>17</v>
      </c>
      <c r="J215">
        <v>125</v>
      </c>
    </row>
    <row r="216" spans="1:10" x14ac:dyDescent="0.25">
      <c r="A216">
        <v>593548</v>
      </c>
      <c r="B216" t="s">
        <v>667</v>
      </c>
      <c r="C216" t="s">
        <v>66</v>
      </c>
      <c r="D216">
        <v>3577</v>
      </c>
      <c r="E216" t="s">
        <v>67</v>
      </c>
      <c r="F216" t="s">
        <v>16</v>
      </c>
      <c r="G216" s="2">
        <v>45526</v>
      </c>
      <c r="H216" s="1">
        <v>0.41666666666666669</v>
      </c>
      <c r="I216" t="s">
        <v>17</v>
      </c>
      <c r="J216">
        <v>125</v>
      </c>
    </row>
    <row r="217" spans="1:10" x14ac:dyDescent="0.25">
      <c r="A217">
        <v>593596</v>
      </c>
      <c r="B217" t="s">
        <v>667</v>
      </c>
      <c r="C217" t="s">
        <v>66</v>
      </c>
      <c r="D217">
        <v>3577</v>
      </c>
      <c r="E217" t="s">
        <v>67</v>
      </c>
      <c r="F217" t="s">
        <v>16</v>
      </c>
      <c r="G217" s="2">
        <v>45526</v>
      </c>
      <c r="H217" s="1">
        <v>0.45833333333333331</v>
      </c>
      <c r="I217" t="s">
        <v>17</v>
      </c>
      <c r="J217">
        <v>125</v>
      </c>
    </row>
    <row r="218" spans="1:10" x14ac:dyDescent="0.25">
      <c r="A218">
        <v>589042</v>
      </c>
      <c r="B218" t="s">
        <v>666</v>
      </c>
      <c r="C218" t="s">
        <v>599</v>
      </c>
      <c r="D218">
        <v>3992</v>
      </c>
      <c r="E218" t="s">
        <v>600</v>
      </c>
      <c r="F218" t="s">
        <v>101</v>
      </c>
      <c r="G218" s="2">
        <v>45516</v>
      </c>
      <c r="H218" s="1">
        <v>0.70833333333333337</v>
      </c>
      <c r="I218" t="s">
        <v>102</v>
      </c>
      <c r="J218">
        <v>50</v>
      </c>
    </row>
    <row r="219" spans="1:10" x14ac:dyDescent="0.25">
      <c r="A219">
        <v>592315</v>
      </c>
      <c r="B219" t="s">
        <v>666</v>
      </c>
      <c r="C219" t="s">
        <v>599</v>
      </c>
      <c r="D219">
        <v>3992</v>
      </c>
      <c r="E219" t="s">
        <v>600</v>
      </c>
      <c r="F219" t="s">
        <v>101</v>
      </c>
      <c r="G219" s="2">
        <v>45523</v>
      </c>
      <c r="H219" s="1">
        <v>0.70833333333333337</v>
      </c>
      <c r="I219" t="s">
        <v>102</v>
      </c>
      <c r="J219">
        <v>50</v>
      </c>
    </row>
    <row r="220" spans="1:10" x14ac:dyDescent="0.25">
      <c r="A220">
        <v>583523</v>
      </c>
      <c r="B220" t="s">
        <v>666</v>
      </c>
      <c r="C220" t="s">
        <v>70</v>
      </c>
      <c r="D220">
        <v>3801</v>
      </c>
      <c r="E220" t="s">
        <v>71</v>
      </c>
      <c r="F220" t="s">
        <v>16</v>
      </c>
      <c r="G220" s="2">
        <v>45505</v>
      </c>
      <c r="H220" s="1">
        <v>0.41666666666666669</v>
      </c>
      <c r="I220" t="s">
        <v>25</v>
      </c>
      <c r="J220">
        <v>125</v>
      </c>
    </row>
    <row r="221" spans="1:10" x14ac:dyDescent="0.25">
      <c r="A221">
        <v>583589</v>
      </c>
      <c r="B221" t="s">
        <v>666</v>
      </c>
      <c r="C221" t="s">
        <v>70</v>
      </c>
      <c r="D221">
        <v>3801</v>
      </c>
      <c r="E221" t="s">
        <v>71</v>
      </c>
      <c r="F221" t="s">
        <v>16</v>
      </c>
      <c r="G221" s="2">
        <v>45505</v>
      </c>
      <c r="H221" s="1">
        <v>0.45833333333333331</v>
      </c>
      <c r="I221" t="s">
        <v>17</v>
      </c>
      <c r="J221">
        <v>125</v>
      </c>
    </row>
    <row r="222" spans="1:10" x14ac:dyDescent="0.25">
      <c r="A222">
        <v>587946</v>
      </c>
      <c r="B222" t="s">
        <v>666</v>
      </c>
      <c r="C222" t="s">
        <v>70</v>
      </c>
      <c r="D222">
        <v>3801</v>
      </c>
      <c r="E222" t="s">
        <v>71</v>
      </c>
      <c r="F222" t="s">
        <v>16</v>
      </c>
      <c r="G222" s="2">
        <v>45509</v>
      </c>
      <c r="H222" s="1">
        <v>0.375</v>
      </c>
      <c r="I222" t="s">
        <v>17</v>
      </c>
      <c r="J222">
        <v>125</v>
      </c>
    </row>
    <row r="223" spans="1:10" x14ac:dyDescent="0.25">
      <c r="A223">
        <v>585278</v>
      </c>
      <c r="B223" t="s">
        <v>666</v>
      </c>
      <c r="C223" t="s">
        <v>70</v>
      </c>
      <c r="D223">
        <v>3801</v>
      </c>
      <c r="E223" t="s">
        <v>71</v>
      </c>
      <c r="F223" t="s">
        <v>16</v>
      </c>
      <c r="G223" s="2">
        <v>45509</v>
      </c>
      <c r="H223" s="1">
        <v>0.41666666666666669</v>
      </c>
      <c r="I223" t="s">
        <v>17</v>
      </c>
      <c r="J223">
        <v>125</v>
      </c>
    </row>
    <row r="224" spans="1:10" x14ac:dyDescent="0.25">
      <c r="A224">
        <v>586876</v>
      </c>
      <c r="B224" t="s">
        <v>666</v>
      </c>
      <c r="C224" t="s">
        <v>70</v>
      </c>
      <c r="D224">
        <v>3801</v>
      </c>
      <c r="E224" t="s">
        <v>71</v>
      </c>
      <c r="F224" t="s">
        <v>16</v>
      </c>
      <c r="G224" s="2">
        <v>45512</v>
      </c>
      <c r="H224" s="1">
        <v>0.41666666666666669</v>
      </c>
      <c r="I224" t="s">
        <v>25</v>
      </c>
      <c r="J224">
        <v>125</v>
      </c>
    </row>
    <row r="225" spans="1:10" x14ac:dyDescent="0.25">
      <c r="A225">
        <v>586945</v>
      </c>
      <c r="B225" t="s">
        <v>666</v>
      </c>
      <c r="C225" t="s">
        <v>70</v>
      </c>
      <c r="D225">
        <v>3801</v>
      </c>
      <c r="E225" t="s">
        <v>71</v>
      </c>
      <c r="F225" t="s">
        <v>16</v>
      </c>
      <c r="G225" s="2">
        <v>45512</v>
      </c>
      <c r="H225" s="1">
        <v>0.45833333333333331</v>
      </c>
      <c r="I225" t="s">
        <v>17</v>
      </c>
      <c r="J225">
        <v>125</v>
      </c>
    </row>
    <row r="226" spans="1:10" x14ac:dyDescent="0.25">
      <c r="A226">
        <v>588701</v>
      </c>
      <c r="B226" t="s">
        <v>666</v>
      </c>
      <c r="C226" t="s">
        <v>70</v>
      </c>
      <c r="D226">
        <v>3801</v>
      </c>
      <c r="E226" t="s">
        <v>71</v>
      </c>
      <c r="F226" t="s">
        <v>16</v>
      </c>
      <c r="G226" s="2">
        <v>45516</v>
      </c>
      <c r="H226" s="1">
        <v>0.41666666666666669</v>
      </c>
      <c r="I226" t="s">
        <v>17</v>
      </c>
      <c r="J226">
        <v>125</v>
      </c>
    </row>
    <row r="227" spans="1:10" x14ac:dyDescent="0.25">
      <c r="A227">
        <v>591218</v>
      </c>
      <c r="B227" t="s">
        <v>666</v>
      </c>
      <c r="C227" t="s">
        <v>70</v>
      </c>
      <c r="D227">
        <v>3801</v>
      </c>
      <c r="E227" t="s">
        <v>71</v>
      </c>
      <c r="F227" t="s">
        <v>16</v>
      </c>
      <c r="G227" s="2">
        <v>45517</v>
      </c>
      <c r="H227" s="1">
        <v>0.45833333333333331</v>
      </c>
      <c r="I227" t="s">
        <v>41</v>
      </c>
      <c r="J227">
        <v>125</v>
      </c>
    </row>
    <row r="228" spans="1:10" x14ac:dyDescent="0.25">
      <c r="A228">
        <v>591976</v>
      </c>
      <c r="B228" t="s">
        <v>666</v>
      </c>
      <c r="C228" t="s">
        <v>70</v>
      </c>
      <c r="D228">
        <v>3801</v>
      </c>
      <c r="E228" t="s">
        <v>71</v>
      </c>
      <c r="F228" t="s">
        <v>16</v>
      </c>
      <c r="G228" s="2">
        <v>45523</v>
      </c>
      <c r="H228" s="1">
        <v>0.41666666666666669</v>
      </c>
      <c r="I228" t="s">
        <v>17</v>
      </c>
      <c r="J228">
        <v>125</v>
      </c>
    </row>
    <row r="229" spans="1:10" x14ac:dyDescent="0.25">
      <c r="A229">
        <v>594495</v>
      </c>
      <c r="B229" t="s">
        <v>666</v>
      </c>
      <c r="C229" t="s">
        <v>70</v>
      </c>
      <c r="D229">
        <v>3801</v>
      </c>
      <c r="E229" t="s">
        <v>71</v>
      </c>
      <c r="F229" t="s">
        <v>16</v>
      </c>
      <c r="G229" s="2">
        <v>45524</v>
      </c>
      <c r="H229" s="1">
        <v>0.45833333333333331</v>
      </c>
      <c r="I229" t="s">
        <v>41</v>
      </c>
      <c r="J229">
        <v>125</v>
      </c>
    </row>
    <row r="230" spans="1:10" x14ac:dyDescent="0.25">
      <c r="A230">
        <v>593556</v>
      </c>
      <c r="B230" t="s">
        <v>666</v>
      </c>
      <c r="C230" t="s">
        <v>70</v>
      </c>
      <c r="D230">
        <v>3801</v>
      </c>
      <c r="E230" t="s">
        <v>71</v>
      </c>
      <c r="F230" t="s">
        <v>16</v>
      </c>
      <c r="G230" s="2">
        <v>45526</v>
      </c>
      <c r="H230" s="1">
        <v>0.41666666666666669</v>
      </c>
      <c r="I230" t="s">
        <v>25</v>
      </c>
      <c r="J230">
        <v>125</v>
      </c>
    </row>
    <row r="231" spans="1:10" x14ac:dyDescent="0.25">
      <c r="A231">
        <v>593613</v>
      </c>
      <c r="B231" t="s">
        <v>666</v>
      </c>
      <c r="C231" t="s">
        <v>70</v>
      </c>
      <c r="D231">
        <v>3801</v>
      </c>
      <c r="E231" t="s">
        <v>71</v>
      </c>
      <c r="F231" t="s">
        <v>16</v>
      </c>
      <c r="G231" s="2">
        <v>45526</v>
      </c>
      <c r="H231" s="1">
        <v>0.45833333333333331</v>
      </c>
      <c r="I231" t="s">
        <v>17</v>
      </c>
      <c r="J231">
        <v>125</v>
      </c>
    </row>
    <row r="232" spans="1:10" x14ac:dyDescent="0.25">
      <c r="A232">
        <v>584963</v>
      </c>
      <c r="B232" t="s">
        <v>667</v>
      </c>
      <c r="C232" t="s">
        <v>75</v>
      </c>
      <c r="D232">
        <v>3664</v>
      </c>
      <c r="E232" t="s">
        <v>76</v>
      </c>
      <c r="F232" t="s">
        <v>16</v>
      </c>
      <c r="G232" s="2">
        <v>45505</v>
      </c>
      <c r="H232" s="1">
        <v>0.45833333333333331</v>
      </c>
      <c r="I232" t="s">
        <v>17</v>
      </c>
      <c r="J232">
        <v>125</v>
      </c>
    </row>
    <row r="233" spans="1:10" x14ac:dyDescent="0.25">
      <c r="A233">
        <v>584118</v>
      </c>
      <c r="B233" t="s">
        <v>667</v>
      </c>
      <c r="C233" t="s">
        <v>75</v>
      </c>
      <c r="D233">
        <v>3664</v>
      </c>
      <c r="E233" t="s">
        <v>76</v>
      </c>
      <c r="F233" t="s">
        <v>16</v>
      </c>
      <c r="G233" s="2">
        <v>45506</v>
      </c>
      <c r="H233" s="1">
        <v>0.45833333333333331</v>
      </c>
      <c r="I233" t="s">
        <v>17</v>
      </c>
      <c r="J233">
        <v>125</v>
      </c>
    </row>
    <row r="234" spans="1:10" x14ac:dyDescent="0.25">
      <c r="A234">
        <v>585273</v>
      </c>
      <c r="B234" t="s">
        <v>667</v>
      </c>
      <c r="C234" t="s">
        <v>75</v>
      </c>
      <c r="D234">
        <v>3664</v>
      </c>
      <c r="E234" t="s">
        <v>76</v>
      </c>
      <c r="F234" t="s">
        <v>16</v>
      </c>
      <c r="G234" s="2">
        <v>45509</v>
      </c>
      <c r="H234" s="1">
        <v>0.41666666666666669</v>
      </c>
      <c r="I234" t="s">
        <v>17</v>
      </c>
      <c r="J234">
        <v>125</v>
      </c>
    </row>
    <row r="235" spans="1:10" x14ac:dyDescent="0.25">
      <c r="A235">
        <v>585315</v>
      </c>
      <c r="B235" t="s">
        <v>667</v>
      </c>
      <c r="C235" t="s">
        <v>75</v>
      </c>
      <c r="D235">
        <v>3664</v>
      </c>
      <c r="E235" t="s">
        <v>76</v>
      </c>
      <c r="F235" t="s">
        <v>16</v>
      </c>
      <c r="G235" s="2">
        <v>45509</v>
      </c>
      <c r="H235" s="1">
        <v>0.45833333333333331</v>
      </c>
      <c r="I235" t="s">
        <v>25</v>
      </c>
      <c r="J235">
        <v>125</v>
      </c>
    </row>
    <row r="236" spans="1:10" x14ac:dyDescent="0.25">
      <c r="A236">
        <v>585846</v>
      </c>
      <c r="B236" t="s">
        <v>667</v>
      </c>
      <c r="C236" t="s">
        <v>75</v>
      </c>
      <c r="D236">
        <v>3664</v>
      </c>
      <c r="E236" t="s">
        <v>76</v>
      </c>
      <c r="F236" t="s">
        <v>16</v>
      </c>
      <c r="G236" s="2">
        <v>45510</v>
      </c>
      <c r="H236" s="1">
        <v>0.45833333333333331</v>
      </c>
      <c r="I236" t="s">
        <v>17</v>
      </c>
      <c r="J236">
        <v>125</v>
      </c>
    </row>
    <row r="237" spans="1:10" x14ac:dyDescent="0.25">
      <c r="A237">
        <v>586389</v>
      </c>
      <c r="B237" t="s">
        <v>666</v>
      </c>
      <c r="C237" t="s">
        <v>75</v>
      </c>
      <c r="D237">
        <v>3664</v>
      </c>
      <c r="E237" t="s">
        <v>76</v>
      </c>
      <c r="F237" t="s">
        <v>16</v>
      </c>
      <c r="G237" s="2">
        <v>45511</v>
      </c>
      <c r="H237" s="1">
        <v>0.41666666666666669</v>
      </c>
      <c r="I237" t="s">
        <v>25</v>
      </c>
      <c r="J237">
        <v>125</v>
      </c>
    </row>
    <row r="238" spans="1:10" x14ac:dyDescent="0.25">
      <c r="A238">
        <v>586432</v>
      </c>
      <c r="B238" t="s">
        <v>666</v>
      </c>
      <c r="C238" t="s">
        <v>75</v>
      </c>
      <c r="D238">
        <v>3664</v>
      </c>
      <c r="E238" t="s">
        <v>76</v>
      </c>
      <c r="F238" t="s">
        <v>16</v>
      </c>
      <c r="G238" s="2">
        <v>45511</v>
      </c>
      <c r="H238" s="1">
        <v>0.45833333333333331</v>
      </c>
      <c r="I238" t="s">
        <v>25</v>
      </c>
      <c r="J238">
        <v>125</v>
      </c>
    </row>
    <row r="239" spans="1:10" x14ac:dyDescent="0.25">
      <c r="A239">
        <v>586914</v>
      </c>
      <c r="B239" t="s">
        <v>667</v>
      </c>
      <c r="C239" t="s">
        <v>75</v>
      </c>
      <c r="D239">
        <v>3664</v>
      </c>
      <c r="E239" t="s">
        <v>76</v>
      </c>
      <c r="F239" t="s">
        <v>16</v>
      </c>
      <c r="G239" s="2">
        <v>45512</v>
      </c>
      <c r="H239" s="1">
        <v>0.45833333333333331</v>
      </c>
      <c r="I239" t="s">
        <v>17</v>
      </c>
      <c r="J239">
        <v>125</v>
      </c>
    </row>
    <row r="240" spans="1:10" x14ac:dyDescent="0.25">
      <c r="A240">
        <v>588498</v>
      </c>
      <c r="B240" t="s">
        <v>667</v>
      </c>
      <c r="C240" t="s">
        <v>75</v>
      </c>
      <c r="D240">
        <v>3664</v>
      </c>
      <c r="E240" t="s">
        <v>76</v>
      </c>
      <c r="F240" t="s">
        <v>16</v>
      </c>
      <c r="G240" s="2">
        <v>45513</v>
      </c>
      <c r="H240" s="1">
        <v>0.41666666666666669</v>
      </c>
      <c r="I240" t="s">
        <v>17</v>
      </c>
      <c r="J240">
        <v>125</v>
      </c>
    </row>
    <row r="241" spans="1:10" x14ac:dyDescent="0.25">
      <c r="A241">
        <v>588696</v>
      </c>
      <c r="B241" t="s">
        <v>667</v>
      </c>
      <c r="C241" t="s">
        <v>75</v>
      </c>
      <c r="D241">
        <v>3664</v>
      </c>
      <c r="E241" t="s">
        <v>76</v>
      </c>
      <c r="F241" t="s">
        <v>16</v>
      </c>
      <c r="G241" s="2">
        <v>45516</v>
      </c>
      <c r="H241" s="1">
        <v>0.41666666666666669</v>
      </c>
      <c r="I241" t="s">
        <v>17</v>
      </c>
      <c r="J241">
        <v>125</v>
      </c>
    </row>
    <row r="242" spans="1:10" x14ac:dyDescent="0.25">
      <c r="A242">
        <v>588743</v>
      </c>
      <c r="B242" t="s">
        <v>667</v>
      </c>
      <c r="C242" t="s">
        <v>75</v>
      </c>
      <c r="D242">
        <v>3664</v>
      </c>
      <c r="E242" t="s">
        <v>76</v>
      </c>
      <c r="F242" t="s">
        <v>16</v>
      </c>
      <c r="G242" s="2">
        <v>45516</v>
      </c>
      <c r="H242" s="1">
        <v>0.45833333333333331</v>
      </c>
      <c r="I242" t="s">
        <v>25</v>
      </c>
      <c r="J242">
        <v>125</v>
      </c>
    </row>
    <row r="243" spans="1:10" x14ac:dyDescent="0.25">
      <c r="A243">
        <v>589273</v>
      </c>
      <c r="B243" t="s">
        <v>667</v>
      </c>
      <c r="C243" t="s">
        <v>75</v>
      </c>
      <c r="D243">
        <v>3664</v>
      </c>
      <c r="E243" t="s">
        <v>76</v>
      </c>
      <c r="F243" t="s">
        <v>16</v>
      </c>
      <c r="G243" s="2">
        <v>45517</v>
      </c>
      <c r="H243" s="1">
        <v>0.45833333333333331</v>
      </c>
      <c r="I243" t="s">
        <v>17</v>
      </c>
      <c r="J243">
        <v>125</v>
      </c>
    </row>
    <row r="244" spans="1:10" x14ac:dyDescent="0.25">
      <c r="A244">
        <v>589807</v>
      </c>
      <c r="B244" t="s">
        <v>666</v>
      </c>
      <c r="C244" t="s">
        <v>75</v>
      </c>
      <c r="D244">
        <v>3664</v>
      </c>
      <c r="E244" t="s">
        <v>76</v>
      </c>
      <c r="F244" t="s">
        <v>16</v>
      </c>
      <c r="G244" s="2">
        <v>45518</v>
      </c>
      <c r="H244" s="1">
        <v>0.41666666666666669</v>
      </c>
      <c r="I244" t="s">
        <v>25</v>
      </c>
      <c r="J244">
        <v>125</v>
      </c>
    </row>
    <row r="245" spans="1:10" x14ac:dyDescent="0.25">
      <c r="A245">
        <v>589852</v>
      </c>
      <c r="B245" t="s">
        <v>666</v>
      </c>
      <c r="C245" t="s">
        <v>75</v>
      </c>
      <c r="D245">
        <v>3664</v>
      </c>
      <c r="E245" t="s">
        <v>76</v>
      </c>
      <c r="F245" t="s">
        <v>16</v>
      </c>
      <c r="G245" s="2">
        <v>45518</v>
      </c>
      <c r="H245" s="1">
        <v>0.45833333333333331</v>
      </c>
      <c r="I245" t="s">
        <v>25</v>
      </c>
      <c r="J245">
        <v>125</v>
      </c>
    </row>
    <row r="246" spans="1:10" x14ac:dyDescent="0.25">
      <c r="A246">
        <v>590332</v>
      </c>
      <c r="B246" t="s">
        <v>667</v>
      </c>
      <c r="C246" t="s">
        <v>75</v>
      </c>
      <c r="D246">
        <v>3664</v>
      </c>
      <c r="E246" t="s">
        <v>76</v>
      </c>
      <c r="F246" t="s">
        <v>16</v>
      </c>
      <c r="G246" s="2">
        <v>45519</v>
      </c>
      <c r="H246" s="1">
        <v>0.45833333333333331</v>
      </c>
      <c r="I246" t="s">
        <v>17</v>
      </c>
      <c r="J246">
        <v>125</v>
      </c>
    </row>
    <row r="247" spans="1:10" x14ac:dyDescent="0.25">
      <c r="A247">
        <v>590886</v>
      </c>
      <c r="B247" t="s">
        <v>667</v>
      </c>
      <c r="C247" t="s">
        <v>75</v>
      </c>
      <c r="D247">
        <v>3664</v>
      </c>
      <c r="E247" t="s">
        <v>76</v>
      </c>
      <c r="F247" t="s">
        <v>16</v>
      </c>
      <c r="G247" s="2">
        <v>45520</v>
      </c>
      <c r="H247" s="1">
        <v>0.45833333333333331</v>
      </c>
      <c r="I247" t="s">
        <v>17</v>
      </c>
      <c r="J247">
        <v>125</v>
      </c>
    </row>
    <row r="248" spans="1:10" x14ac:dyDescent="0.25">
      <c r="A248">
        <v>594480</v>
      </c>
      <c r="B248" t="s">
        <v>667</v>
      </c>
      <c r="C248" t="s">
        <v>75</v>
      </c>
      <c r="D248">
        <v>3664</v>
      </c>
      <c r="E248" t="s">
        <v>76</v>
      </c>
      <c r="F248" t="s">
        <v>16</v>
      </c>
      <c r="G248" s="2">
        <v>45523</v>
      </c>
      <c r="H248" s="1">
        <v>0.41666666666666669</v>
      </c>
      <c r="I248" t="s">
        <v>17</v>
      </c>
      <c r="J248">
        <v>125</v>
      </c>
    </row>
    <row r="249" spans="1:10" x14ac:dyDescent="0.25">
      <c r="A249">
        <v>592021</v>
      </c>
      <c r="B249" t="s">
        <v>667</v>
      </c>
      <c r="C249" t="s">
        <v>75</v>
      </c>
      <c r="D249">
        <v>3664</v>
      </c>
      <c r="E249" t="s">
        <v>76</v>
      </c>
      <c r="F249" t="s">
        <v>16</v>
      </c>
      <c r="G249" s="2">
        <v>45523</v>
      </c>
      <c r="H249" s="1">
        <v>0.45833333333333331</v>
      </c>
      <c r="I249" t="s">
        <v>25</v>
      </c>
      <c r="J249">
        <v>125</v>
      </c>
    </row>
    <row r="250" spans="1:10" x14ac:dyDescent="0.25">
      <c r="A250">
        <v>593081</v>
      </c>
      <c r="B250" t="s">
        <v>666</v>
      </c>
      <c r="C250" t="s">
        <v>75</v>
      </c>
      <c r="D250">
        <v>3664</v>
      </c>
      <c r="E250" t="s">
        <v>76</v>
      </c>
      <c r="F250" t="s">
        <v>16</v>
      </c>
      <c r="G250" s="2">
        <v>45525</v>
      </c>
      <c r="H250" s="1">
        <v>0.41666666666666669</v>
      </c>
      <c r="I250" t="s">
        <v>25</v>
      </c>
      <c r="J250">
        <v>125</v>
      </c>
    </row>
    <row r="251" spans="1:10" x14ac:dyDescent="0.25">
      <c r="A251">
        <v>593122</v>
      </c>
      <c r="B251" t="s">
        <v>666</v>
      </c>
      <c r="C251" t="s">
        <v>75</v>
      </c>
      <c r="D251">
        <v>3664</v>
      </c>
      <c r="E251" t="s">
        <v>76</v>
      </c>
      <c r="F251" t="s">
        <v>16</v>
      </c>
      <c r="G251" s="2">
        <v>45525</v>
      </c>
      <c r="H251" s="1">
        <v>0.45833333333333331</v>
      </c>
      <c r="I251" t="s">
        <v>25</v>
      </c>
      <c r="J251">
        <v>125</v>
      </c>
    </row>
    <row r="252" spans="1:10" x14ac:dyDescent="0.25">
      <c r="A252">
        <v>594928</v>
      </c>
      <c r="B252" t="s">
        <v>667</v>
      </c>
      <c r="C252" t="s">
        <v>75</v>
      </c>
      <c r="D252">
        <v>3664</v>
      </c>
      <c r="E252" t="s">
        <v>76</v>
      </c>
      <c r="F252" t="s">
        <v>16</v>
      </c>
      <c r="G252" s="2">
        <v>45526</v>
      </c>
      <c r="H252" s="1">
        <v>0.45833333333333331</v>
      </c>
      <c r="I252" t="s">
        <v>17</v>
      </c>
      <c r="J252">
        <v>125</v>
      </c>
    </row>
    <row r="253" spans="1:10" x14ac:dyDescent="0.25">
      <c r="A253">
        <v>595110</v>
      </c>
      <c r="B253" t="s">
        <v>667</v>
      </c>
      <c r="C253" t="s">
        <v>75</v>
      </c>
      <c r="D253">
        <v>3664</v>
      </c>
      <c r="E253" t="s">
        <v>76</v>
      </c>
      <c r="F253" t="s">
        <v>16</v>
      </c>
      <c r="G253" s="2">
        <v>45527</v>
      </c>
      <c r="H253" s="1">
        <v>0.45833333333333331</v>
      </c>
      <c r="I253" t="s">
        <v>17</v>
      </c>
      <c r="J253">
        <v>125</v>
      </c>
    </row>
    <row r="254" spans="1:10" x14ac:dyDescent="0.25">
      <c r="A254">
        <v>585255</v>
      </c>
      <c r="B254" t="s">
        <v>666</v>
      </c>
      <c r="C254" t="s">
        <v>602</v>
      </c>
      <c r="D254">
        <v>4033</v>
      </c>
      <c r="E254" t="s">
        <v>603</v>
      </c>
      <c r="F254" t="s">
        <v>16</v>
      </c>
      <c r="G254" s="2">
        <v>45509</v>
      </c>
      <c r="H254" s="1">
        <v>0.375</v>
      </c>
      <c r="I254" t="s">
        <v>25</v>
      </c>
      <c r="J254">
        <v>125</v>
      </c>
    </row>
    <row r="255" spans="1:10" x14ac:dyDescent="0.25">
      <c r="A255">
        <v>585298</v>
      </c>
      <c r="B255" t="s">
        <v>666</v>
      </c>
      <c r="C255" t="s">
        <v>602</v>
      </c>
      <c r="D255">
        <v>4033</v>
      </c>
      <c r="E255" t="s">
        <v>603</v>
      </c>
      <c r="F255" t="s">
        <v>16</v>
      </c>
      <c r="G255" s="2">
        <v>45509</v>
      </c>
      <c r="H255" s="1">
        <v>0.41666666666666669</v>
      </c>
      <c r="I255" t="s">
        <v>25</v>
      </c>
      <c r="J255">
        <v>125</v>
      </c>
    </row>
    <row r="256" spans="1:10" x14ac:dyDescent="0.25">
      <c r="A256">
        <v>585330</v>
      </c>
      <c r="B256" t="s">
        <v>666</v>
      </c>
      <c r="C256" t="s">
        <v>602</v>
      </c>
      <c r="D256">
        <v>4033</v>
      </c>
      <c r="E256" t="s">
        <v>603</v>
      </c>
      <c r="F256" t="s">
        <v>16</v>
      </c>
      <c r="G256" s="2">
        <v>45509</v>
      </c>
      <c r="H256" s="1">
        <v>0.45833333333333331</v>
      </c>
      <c r="I256" t="s">
        <v>17</v>
      </c>
      <c r="J256">
        <v>125</v>
      </c>
    </row>
    <row r="257" spans="1:10" x14ac:dyDescent="0.25">
      <c r="A257">
        <v>585823</v>
      </c>
      <c r="B257" t="s">
        <v>666</v>
      </c>
      <c r="C257" t="s">
        <v>602</v>
      </c>
      <c r="D257">
        <v>4033</v>
      </c>
      <c r="E257" t="s">
        <v>603</v>
      </c>
      <c r="F257" t="s">
        <v>16</v>
      </c>
      <c r="G257" s="2">
        <v>45510</v>
      </c>
      <c r="H257" s="1">
        <v>0.41666666666666669</v>
      </c>
      <c r="I257" t="s">
        <v>17</v>
      </c>
      <c r="J257">
        <v>125</v>
      </c>
    </row>
    <row r="258" spans="1:10" x14ac:dyDescent="0.25">
      <c r="A258">
        <v>585873</v>
      </c>
      <c r="B258" t="s">
        <v>666</v>
      </c>
      <c r="C258" t="s">
        <v>602</v>
      </c>
      <c r="D258">
        <v>4033</v>
      </c>
      <c r="E258" t="s">
        <v>603</v>
      </c>
      <c r="F258" t="s">
        <v>16</v>
      </c>
      <c r="G258" s="2">
        <v>45510</v>
      </c>
      <c r="H258" s="1">
        <v>0.45833333333333331</v>
      </c>
      <c r="I258" t="s">
        <v>17</v>
      </c>
      <c r="J258">
        <v>125</v>
      </c>
    </row>
    <row r="259" spans="1:10" x14ac:dyDescent="0.25">
      <c r="A259">
        <v>591952</v>
      </c>
      <c r="B259" t="s">
        <v>666</v>
      </c>
      <c r="C259" t="s">
        <v>602</v>
      </c>
      <c r="D259">
        <v>4033</v>
      </c>
      <c r="E259" t="s">
        <v>603</v>
      </c>
      <c r="F259" t="s">
        <v>16</v>
      </c>
      <c r="G259" s="2">
        <v>45523</v>
      </c>
      <c r="H259" s="1">
        <v>0.375</v>
      </c>
      <c r="I259" t="s">
        <v>25</v>
      </c>
      <c r="J259">
        <v>125</v>
      </c>
    </row>
    <row r="260" spans="1:10" x14ac:dyDescent="0.25">
      <c r="A260">
        <v>591992</v>
      </c>
      <c r="B260" t="s">
        <v>666</v>
      </c>
      <c r="C260" t="s">
        <v>602</v>
      </c>
      <c r="D260">
        <v>4033</v>
      </c>
      <c r="E260" t="s">
        <v>603</v>
      </c>
      <c r="F260" t="s">
        <v>16</v>
      </c>
      <c r="G260" s="2">
        <v>45523</v>
      </c>
      <c r="H260" s="1">
        <v>0.41666666666666669</v>
      </c>
      <c r="I260" t="s">
        <v>25</v>
      </c>
      <c r="J260">
        <v>125</v>
      </c>
    </row>
    <row r="261" spans="1:10" x14ac:dyDescent="0.25">
      <c r="A261">
        <v>592035</v>
      </c>
      <c r="B261" t="s">
        <v>666</v>
      </c>
      <c r="C261" t="s">
        <v>602</v>
      </c>
      <c r="D261">
        <v>4033</v>
      </c>
      <c r="E261" t="s">
        <v>603</v>
      </c>
      <c r="F261" t="s">
        <v>16</v>
      </c>
      <c r="G261" s="2">
        <v>45523</v>
      </c>
      <c r="H261" s="1">
        <v>0.45833333333333331</v>
      </c>
      <c r="I261" t="s">
        <v>17</v>
      </c>
      <c r="J261">
        <v>125</v>
      </c>
    </row>
    <row r="262" spans="1:10" x14ac:dyDescent="0.25">
      <c r="A262">
        <v>594689</v>
      </c>
      <c r="B262" t="s">
        <v>666</v>
      </c>
      <c r="C262" t="s">
        <v>602</v>
      </c>
      <c r="D262">
        <v>4033</v>
      </c>
      <c r="E262" t="s">
        <v>603</v>
      </c>
      <c r="F262" t="s">
        <v>16</v>
      </c>
      <c r="G262" s="2">
        <v>45524</v>
      </c>
      <c r="H262" s="1">
        <v>0.41666666666666669</v>
      </c>
      <c r="I262" t="s">
        <v>17</v>
      </c>
      <c r="J262">
        <v>125</v>
      </c>
    </row>
    <row r="263" spans="1:10" x14ac:dyDescent="0.25">
      <c r="A263">
        <v>594692</v>
      </c>
      <c r="B263" t="s">
        <v>666</v>
      </c>
      <c r="C263" t="s">
        <v>602</v>
      </c>
      <c r="D263">
        <v>4033</v>
      </c>
      <c r="E263" t="s">
        <v>603</v>
      </c>
      <c r="F263" t="s">
        <v>16</v>
      </c>
      <c r="G263" s="2">
        <v>45524</v>
      </c>
      <c r="H263" s="1">
        <v>0.45833333333333331</v>
      </c>
      <c r="I263" t="s">
        <v>17</v>
      </c>
      <c r="J263">
        <v>125</v>
      </c>
    </row>
    <row r="264" spans="1:10" x14ac:dyDescent="0.25">
      <c r="A264">
        <v>586670</v>
      </c>
      <c r="B264" t="s">
        <v>666</v>
      </c>
      <c r="C264" t="s">
        <v>229</v>
      </c>
      <c r="D264">
        <v>3805</v>
      </c>
      <c r="E264" t="s">
        <v>230</v>
      </c>
      <c r="F264" t="s">
        <v>16</v>
      </c>
      <c r="G264" s="2">
        <v>45511</v>
      </c>
      <c r="H264" s="1">
        <v>0.66666666666666663</v>
      </c>
      <c r="I264" t="s">
        <v>17</v>
      </c>
      <c r="J264">
        <v>125</v>
      </c>
    </row>
    <row r="265" spans="1:10" x14ac:dyDescent="0.25">
      <c r="A265">
        <v>590122</v>
      </c>
      <c r="B265" t="s">
        <v>666</v>
      </c>
      <c r="C265" t="s">
        <v>229</v>
      </c>
      <c r="D265">
        <v>3805</v>
      </c>
      <c r="E265" t="s">
        <v>230</v>
      </c>
      <c r="F265" t="s">
        <v>16</v>
      </c>
      <c r="G265" s="2">
        <v>45518</v>
      </c>
      <c r="H265" s="1">
        <v>0.66666666666666663</v>
      </c>
      <c r="I265" t="s">
        <v>17</v>
      </c>
      <c r="J265">
        <v>125</v>
      </c>
    </row>
    <row r="266" spans="1:10" x14ac:dyDescent="0.25">
      <c r="A266">
        <v>593387</v>
      </c>
      <c r="B266" t="s">
        <v>666</v>
      </c>
      <c r="C266" t="s">
        <v>229</v>
      </c>
      <c r="D266">
        <v>3805</v>
      </c>
      <c r="E266" t="s">
        <v>230</v>
      </c>
      <c r="F266" t="s">
        <v>16</v>
      </c>
      <c r="G266" s="2">
        <v>45525</v>
      </c>
      <c r="H266" s="1">
        <v>0.66666666666666663</v>
      </c>
      <c r="I266" t="s">
        <v>17</v>
      </c>
      <c r="J266">
        <v>125</v>
      </c>
    </row>
    <row r="267" spans="1:10" x14ac:dyDescent="0.25">
      <c r="A267">
        <v>584954</v>
      </c>
      <c r="B267" t="s">
        <v>666</v>
      </c>
      <c r="C267" t="s">
        <v>79</v>
      </c>
      <c r="D267">
        <v>3674</v>
      </c>
      <c r="E267" t="s">
        <v>80</v>
      </c>
      <c r="F267" t="s">
        <v>16</v>
      </c>
      <c r="G267" s="2">
        <v>45505</v>
      </c>
      <c r="H267" s="1">
        <v>0.375</v>
      </c>
      <c r="I267" t="s">
        <v>25</v>
      </c>
      <c r="J267">
        <v>125</v>
      </c>
    </row>
    <row r="268" spans="1:10" x14ac:dyDescent="0.25">
      <c r="A268">
        <v>583529</v>
      </c>
      <c r="B268" t="s">
        <v>666</v>
      </c>
      <c r="C268" t="s">
        <v>79</v>
      </c>
      <c r="D268">
        <v>3674</v>
      </c>
      <c r="E268" t="s">
        <v>80</v>
      </c>
      <c r="F268" t="s">
        <v>16</v>
      </c>
      <c r="G268" s="2">
        <v>45505</v>
      </c>
      <c r="H268" s="1">
        <v>0.41666666666666669</v>
      </c>
      <c r="I268" t="s">
        <v>17</v>
      </c>
      <c r="J268">
        <v>125</v>
      </c>
    </row>
    <row r="269" spans="1:10" x14ac:dyDescent="0.25">
      <c r="A269">
        <v>583585</v>
      </c>
      <c r="B269" t="s">
        <v>666</v>
      </c>
      <c r="C269" t="s">
        <v>79</v>
      </c>
      <c r="D269">
        <v>3674</v>
      </c>
      <c r="E269" t="s">
        <v>80</v>
      </c>
      <c r="F269" t="s">
        <v>16</v>
      </c>
      <c r="G269" s="2">
        <v>45505</v>
      </c>
      <c r="H269" s="1">
        <v>0.45833333333333331</v>
      </c>
      <c r="I269" t="s">
        <v>17</v>
      </c>
      <c r="J269">
        <v>125</v>
      </c>
    </row>
    <row r="270" spans="1:10" x14ac:dyDescent="0.25">
      <c r="A270">
        <v>586824</v>
      </c>
      <c r="B270" t="s">
        <v>666</v>
      </c>
      <c r="C270" t="s">
        <v>79</v>
      </c>
      <c r="D270">
        <v>3674</v>
      </c>
      <c r="E270" t="s">
        <v>80</v>
      </c>
      <c r="F270" t="s">
        <v>16</v>
      </c>
      <c r="G270" s="2">
        <v>45512</v>
      </c>
      <c r="H270" s="1">
        <v>0.375</v>
      </c>
      <c r="I270" t="s">
        <v>25</v>
      </c>
      <c r="J270">
        <v>125</v>
      </c>
    </row>
    <row r="271" spans="1:10" x14ac:dyDescent="0.25">
      <c r="A271">
        <v>586882</v>
      </c>
      <c r="B271" t="s">
        <v>666</v>
      </c>
      <c r="C271" t="s">
        <v>79</v>
      </c>
      <c r="D271">
        <v>3674</v>
      </c>
      <c r="E271" t="s">
        <v>80</v>
      </c>
      <c r="F271" t="s">
        <v>16</v>
      </c>
      <c r="G271" s="2">
        <v>45512</v>
      </c>
      <c r="H271" s="1">
        <v>0.41666666666666669</v>
      </c>
      <c r="I271" t="s">
        <v>17</v>
      </c>
      <c r="J271">
        <v>125</v>
      </c>
    </row>
    <row r="272" spans="1:10" x14ac:dyDescent="0.25">
      <c r="A272">
        <v>588388</v>
      </c>
      <c r="B272" t="s">
        <v>666</v>
      </c>
      <c r="C272" t="s">
        <v>79</v>
      </c>
      <c r="D272">
        <v>3674</v>
      </c>
      <c r="E272" t="s">
        <v>80</v>
      </c>
      <c r="F272" t="s">
        <v>16</v>
      </c>
      <c r="G272" s="2">
        <v>45512</v>
      </c>
      <c r="H272" s="1">
        <v>0.45833333333333331</v>
      </c>
      <c r="I272" t="s">
        <v>17</v>
      </c>
      <c r="J272">
        <v>125</v>
      </c>
    </row>
    <row r="273" spans="1:10" x14ac:dyDescent="0.25">
      <c r="A273">
        <v>590244</v>
      </c>
      <c r="B273" t="s">
        <v>666</v>
      </c>
      <c r="C273" t="s">
        <v>79</v>
      </c>
      <c r="D273">
        <v>3674</v>
      </c>
      <c r="E273" t="s">
        <v>80</v>
      </c>
      <c r="F273" t="s">
        <v>16</v>
      </c>
      <c r="G273" s="2">
        <v>45519</v>
      </c>
      <c r="H273" s="1">
        <v>0.375</v>
      </c>
      <c r="I273" t="s">
        <v>25</v>
      </c>
      <c r="J273">
        <v>125</v>
      </c>
    </row>
    <row r="274" spans="1:10" x14ac:dyDescent="0.25">
      <c r="A274">
        <v>590300</v>
      </c>
      <c r="B274" t="s">
        <v>666</v>
      </c>
      <c r="C274" t="s">
        <v>79</v>
      </c>
      <c r="D274">
        <v>3674</v>
      </c>
      <c r="E274" t="s">
        <v>80</v>
      </c>
      <c r="F274" t="s">
        <v>16</v>
      </c>
      <c r="G274" s="2">
        <v>45519</v>
      </c>
      <c r="H274" s="1">
        <v>0.41666666666666669</v>
      </c>
      <c r="I274" t="s">
        <v>17</v>
      </c>
      <c r="J274">
        <v>125</v>
      </c>
    </row>
    <row r="275" spans="1:10" x14ac:dyDescent="0.25">
      <c r="A275">
        <v>590366</v>
      </c>
      <c r="B275" t="s">
        <v>666</v>
      </c>
      <c r="C275" t="s">
        <v>79</v>
      </c>
      <c r="D275">
        <v>3674</v>
      </c>
      <c r="E275" t="s">
        <v>80</v>
      </c>
      <c r="F275" t="s">
        <v>16</v>
      </c>
      <c r="G275" s="2">
        <v>45519</v>
      </c>
      <c r="H275" s="1">
        <v>0.45833333333333331</v>
      </c>
      <c r="I275" t="s">
        <v>17</v>
      </c>
      <c r="J275">
        <v>125</v>
      </c>
    </row>
    <row r="276" spans="1:10" x14ac:dyDescent="0.25">
      <c r="A276">
        <v>593507</v>
      </c>
      <c r="B276" t="s">
        <v>666</v>
      </c>
      <c r="C276" t="s">
        <v>79</v>
      </c>
      <c r="D276">
        <v>3674</v>
      </c>
      <c r="E276" t="s">
        <v>80</v>
      </c>
      <c r="F276" t="s">
        <v>16</v>
      </c>
      <c r="G276" s="2">
        <v>45526</v>
      </c>
      <c r="H276" s="1">
        <v>0.375</v>
      </c>
      <c r="I276" t="s">
        <v>25</v>
      </c>
      <c r="J276">
        <v>125</v>
      </c>
    </row>
    <row r="277" spans="1:10" x14ac:dyDescent="0.25">
      <c r="A277">
        <v>593562</v>
      </c>
      <c r="B277" t="s">
        <v>666</v>
      </c>
      <c r="C277" t="s">
        <v>79</v>
      </c>
      <c r="D277">
        <v>3674</v>
      </c>
      <c r="E277" t="s">
        <v>80</v>
      </c>
      <c r="F277" t="s">
        <v>16</v>
      </c>
      <c r="G277" s="2">
        <v>45526</v>
      </c>
      <c r="H277" s="1">
        <v>0.41666666666666669</v>
      </c>
      <c r="I277" t="s">
        <v>17</v>
      </c>
      <c r="J277">
        <v>125</v>
      </c>
    </row>
    <row r="278" spans="1:10" x14ac:dyDescent="0.25">
      <c r="A278">
        <v>593620</v>
      </c>
      <c r="B278" t="s">
        <v>666</v>
      </c>
      <c r="C278" t="s">
        <v>79</v>
      </c>
      <c r="D278">
        <v>3674</v>
      </c>
      <c r="E278" t="s">
        <v>80</v>
      </c>
      <c r="F278" t="s">
        <v>16</v>
      </c>
      <c r="G278" s="2">
        <v>45526</v>
      </c>
      <c r="H278" s="1">
        <v>0.45833333333333331</v>
      </c>
      <c r="I278" t="s">
        <v>17</v>
      </c>
      <c r="J278">
        <v>125</v>
      </c>
    </row>
    <row r="279" spans="1:10" x14ac:dyDescent="0.25">
      <c r="A279">
        <v>583436</v>
      </c>
      <c r="B279" t="s">
        <v>666</v>
      </c>
      <c r="C279" t="s">
        <v>82</v>
      </c>
      <c r="D279">
        <v>3518</v>
      </c>
      <c r="E279" t="s">
        <v>83</v>
      </c>
      <c r="F279" t="s">
        <v>16</v>
      </c>
      <c r="G279" s="2">
        <v>45505</v>
      </c>
      <c r="H279" s="1">
        <v>0.33333333333333331</v>
      </c>
      <c r="I279" t="s">
        <v>17</v>
      </c>
      <c r="J279">
        <v>125</v>
      </c>
    </row>
    <row r="280" spans="1:10" x14ac:dyDescent="0.25">
      <c r="A280">
        <v>583490</v>
      </c>
      <c r="B280" t="s">
        <v>666</v>
      </c>
      <c r="C280" t="s">
        <v>82</v>
      </c>
      <c r="D280">
        <v>3518</v>
      </c>
      <c r="E280" t="s">
        <v>83</v>
      </c>
      <c r="F280" t="s">
        <v>16</v>
      </c>
      <c r="G280" s="2">
        <v>45505</v>
      </c>
      <c r="H280" s="1">
        <v>0.375</v>
      </c>
      <c r="I280" t="s">
        <v>17</v>
      </c>
      <c r="J280">
        <v>125</v>
      </c>
    </row>
    <row r="281" spans="1:10" x14ac:dyDescent="0.25">
      <c r="A281">
        <v>584695</v>
      </c>
      <c r="B281" t="s">
        <v>666</v>
      </c>
      <c r="C281" t="s">
        <v>82</v>
      </c>
      <c r="D281">
        <v>3518</v>
      </c>
      <c r="E281" t="s">
        <v>83</v>
      </c>
      <c r="F281" t="s">
        <v>16</v>
      </c>
      <c r="G281" s="2">
        <v>45505</v>
      </c>
      <c r="H281" s="1">
        <v>0.41666666666666669</v>
      </c>
      <c r="I281" t="s">
        <v>17</v>
      </c>
      <c r="J281">
        <v>125</v>
      </c>
    </row>
    <row r="282" spans="1:10" x14ac:dyDescent="0.25">
      <c r="A282">
        <v>583443</v>
      </c>
      <c r="B282" t="s">
        <v>666</v>
      </c>
      <c r="C282" t="s">
        <v>82</v>
      </c>
      <c r="D282">
        <v>3518</v>
      </c>
      <c r="E282" t="s">
        <v>83</v>
      </c>
      <c r="F282" t="s">
        <v>16</v>
      </c>
      <c r="G282" s="2">
        <v>45505</v>
      </c>
      <c r="H282" s="1">
        <v>0.45833333333333331</v>
      </c>
      <c r="I282" t="s">
        <v>17</v>
      </c>
      <c r="J282">
        <v>125</v>
      </c>
    </row>
    <row r="283" spans="1:10" x14ac:dyDescent="0.25">
      <c r="A283">
        <v>585154</v>
      </c>
      <c r="B283" t="s">
        <v>666</v>
      </c>
      <c r="C283" t="s">
        <v>82</v>
      </c>
      <c r="D283">
        <v>3518</v>
      </c>
      <c r="E283" t="s">
        <v>83</v>
      </c>
      <c r="F283" t="s">
        <v>16</v>
      </c>
      <c r="G283" s="2">
        <v>45509</v>
      </c>
      <c r="H283" s="1">
        <v>0.29166666666666669</v>
      </c>
      <c r="I283" t="s">
        <v>17</v>
      </c>
      <c r="J283">
        <v>125</v>
      </c>
    </row>
    <row r="284" spans="1:10" x14ac:dyDescent="0.25">
      <c r="A284">
        <v>585170</v>
      </c>
      <c r="B284" t="s">
        <v>666</v>
      </c>
      <c r="C284" t="s">
        <v>82</v>
      </c>
      <c r="D284">
        <v>3518</v>
      </c>
      <c r="E284" t="s">
        <v>83</v>
      </c>
      <c r="F284" t="s">
        <v>16</v>
      </c>
      <c r="G284" s="2">
        <v>45509</v>
      </c>
      <c r="H284" s="1">
        <v>0.33333333333333331</v>
      </c>
      <c r="I284" t="s">
        <v>17</v>
      </c>
      <c r="J284">
        <v>125</v>
      </c>
    </row>
    <row r="285" spans="1:10" x14ac:dyDescent="0.25">
      <c r="A285">
        <v>587947</v>
      </c>
      <c r="B285" t="s">
        <v>666</v>
      </c>
      <c r="C285" t="s">
        <v>82</v>
      </c>
      <c r="D285">
        <v>3518</v>
      </c>
      <c r="E285" t="s">
        <v>83</v>
      </c>
      <c r="F285" t="s">
        <v>16</v>
      </c>
      <c r="G285" s="2">
        <v>45509</v>
      </c>
      <c r="H285" s="1">
        <v>0.375</v>
      </c>
      <c r="I285" t="s">
        <v>17</v>
      </c>
      <c r="J285">
        <v>125</v>
      </c>
    </row>
    <row r="286" spans="1:10" x14ac:dyDescent="0.25">
      <c r="A286">
        <v>585270</v>
      </c>
      <c r="B286" t="s">
        <v>666</v>
      </c>
      <c r="C286" t="s">
        <v>82</v>
      </c>
      <c r="D286">
        <v>3518</v>
      </c>
      <c r="E286" t="s">
        <v>83</v>
      </c>
      <c r="F286" t="s">
        <v>16</v>
      </c>
      <c r="G286" s="2">
        <v>45509</v>
      </c>
      <c r="H286" s="1">
        <v>0.41666666666666669</v>
      </c>
      <c r="I286" t="s">
        <v>25</v>
      </c>
      <c r="J286">
        <v>125</v>
      </c>
    </row>
    <row r="287" spans="1:10" x14ac:dyDescent="0.25">
      <c r="A287">
        <v>586230</v>
      </c>
      <c r="B287" t="s">
        <v>666</v>
      </c>
      <c r="C287" t="s">
        <v>82</v>
      </c>
      <c r="D287">
        <v>3518</v>
      </c>
      <c r="E287" t="s">
        <v>83</v>
      </c>
      <c r="F287" t="s">
        <v>16</v>
      </c>
      <c r="G287" s="2">
        <v>45511</v>
      </c>
      <c r="H287" s="1">
        <v>0.29166666666666669</v>
      </c>
      <c r="I287" t="s">
        <v>17</v>
      </c>
      <c r="J287">
        <v>125</v>
      </c>
    </row>
    <row r="288" spans="1:10" x14ac:dyDescent="0.25">
      <c r="A288">
        <v>586243</v>
      </c>
      <c r="B288" t="s">
        <v>666</v>
      </c>
      <c r="C288" t="s">
        <v>82</v>
      </c>
      <c r="D288">
        <v>3518</v>
      </c>
      <c r="E288" t="s">
        <v>83</v>
      </c>
      <c r="F288" t="s">
        <v>16</v>
      </c>
      <c r="G288" s="2">
        <v>45511</v>
      </c>
      <c r="H288" s="1">
        <v>0.33333333333333331</v>
      </c>
      <c r="I288" t="s">
        <v>25</v>
      </c>
      <c r="J288">
        <v>125</v>
      </c>
    </row>
    <row r="289" spans="1:10" x14ac:dyDescent="0.25">
      <c r="A289">
        <v>586308</v>
      </c>
      <c r="B289" t="s">
        <v>666</v>
      </c>
      <c r="C289" t="s">
        <v>82</v>
      </c>
      <c r="D289">
        <v>3518</v>
      </c>
      <c r="E289" t="s">
        <v>83</v>
      </c>
      <c r="F289" t="s">
        <v>16</v>
      </c>
      <c r="G289" s="2">
        <v>45511</v>
      </c>
      <c r="H289" s="1">
        <v>0.375</v>
      </c>
      <c r="I289" t="s">
        <v>17</v>
      </c>
      <c r="J289">
        <v>125</v>
      </c>
    </row>
    <row r="290" spans="1:10" x14ac:dyDescent="0.25">
      <c r="A290">
        <v>586359</v>
      </c>
      <c r="B290" t="s">
        <v>666</v>
      </c>
      <c r="C290" t="s">
        <v>82</v>
      </c>
      <c r="D290">
        <v>3518</v>
      </c>
      <c r="E290" t="s">
        <v>83</v>
      </c>
      <c r="F290" t="s">
        <v>16</v>
      </c>
      <c r="G290" s="2">
        <v>45511</v>
      </c>
      <c r="H290" s="1">
        <v>0.41666666666666669</v>
      </c>
      <c r="I290" t="s">
        <v>17</v>
      </c>
      <c r="J290">
        <v>125</v>
      </c>
    </row>
    <row r="291" spans="1:10" x14ac:dyDescent="0.25">
      <c r="A291">
        <v>586231</v>
      </c>
      <c r="B291" t="s">
        <v>666</v>
      </c>
      <c r="C291" t="s">
        <v>82</v>
      </c>
      <c r="D291">
        <v>3518</v>
      </c>
      <c r="E291" t="s">
        <v>83</v>
      </c>
      <c r="F291" t="s">
        <v>16</v>
      </c>
      <c r="G291" s="2">
        <v>45511</v>
      </c>
      <c r="H291" s="1">
        <v>0.45833333333333331</v>
      </c>
      <c r="I291" t="s">
        <v>17</v>
      </c>
      <c r="J291">
        <v>125</v>
      </c>
    </row>
    <row r="292" spans="1:10" x14ac:dyDescent="0.25">
      <c r="A292">
        <v>586793</v>
      </c>
      <c r="B292" t="s">
        <v>666</v>
      </c>
      <c r="C292" t="s">
        <v>82</v>
      </c>
      <c r="D292">
        <v>3518</v>
      </c>
      <c r="E292" t="s">
        <v>83</v>
      </c>
      <c r="F292" t="s">
        <v>16</v>
      </c>
      <c r="G292" s="2">
        <v>45512</v>
      </c>
      <c r="H292" s="1">
        <v>0.33333333333333331</v>
      </c>
      <c r="I292" t="s">
        <v>17</v>
      </c>
      <c r="J292">
        <v>125</v>
      </c>
    </row>
    <row r="293" spans="1:10" x14ac:dyDescent="0.25">
      <c r="A293">
        <v>587915</v>
      </c>
      <c r="B293" t="s">
        <v>666</v>
      </c>
      <c r="C293" t="s">
        <v>82</v>
      </c>
      <c r="D293">
        <v>3518</v>
      </c>
      <c r="E293" t="s">
        <v>83</v>
      </c>
      <c r="F293" t="s">
        <v>16</v>
      </c>
      <c r="G293" s="2">
        <v>45512</v>
      </c>
      <c r="H293" s="1">
        <v>0.375</v>
      </c>
      <c r="I293" t="s">
        <v>17</v>
      </c>
      <c r="J293">
        <v>125</v>
      </c>
    </row>
    <row r="294" spans="1:10" x14ac:dyDescent="0.25">
      <c r="A294">
        <v>588066</v>
      </c>
      <c r="B294" t="s">
        <v>666</v>
      </c>
      <c r="C294" t="s">
        <v>82</v>
      </c>
      <c r="D294">
        <v>3518</v>
      </c>
      <c r="E294" t="s">
        <v>83</v>
      </c>
      <c r="F294" t="s">
        <v>16</v>
      </c>
      <c r="G294" s="2">
        <v>45512</v>
      </c>
      <c r="H294" s="1">
        <v>0.41666666666666669</v>
      </c>
      <c r="I294" t="s">
        <v>17</v>
      </c>
      <c r="J294">
        <v>125</v>
      </c>
    </row>
    <row r="295" spans="1:10" x14ac:dyDescent="0.25">
      <c r="A295">
        <v>588579</v>
      </c>
      <c r="B295" t="s">
        <v>666</v>
      </c>
      <c r="C295" t="s">
        <v>82</v>
      </c>
      <c r="D295">
        <v>3518</v>
      </c>
      <c r="E295" t="s">
        <v>83</v>
      </c>
      <c r="F295" t="s">
        <v>16</v>
      </c>
      <c r="G295" s="2">
        <v>45516</v>
      </c>
      <c r="H295" s="1">
        <v>0.29166666666666669</v>
      </c>
      <c r="I295" t="s">
        <v>17</v>
      </c>
      <c r="J295">
        <v>125</v>
      </c>
    </row>
    <row r="296" spans="1:10" x14ac:dyDescent="0.25">
      <c r="A296">
        <v>588595</v>
      </c>
      <c r="B296" t="s">
        <v>666</v>
      </c>
      <c r="C296" t="s">
        <v>82</v>
      </c>
      <c r="D296">
        <v>3518</v>
      </c>
      <c r="E296" t="s">
        <v>83</v>
      </c>
      <c r="F296" t="s">
        <v>16</v>
      </c>
      <c r="G296" s="2">
        <v>45516</v>
      </c>
      <c r="H296" s="1">
        <v>0.33333333333333331</v>
      </c>
      <c r="I296" t="s">
        <v>17</v>
      </c>
      <c r="J296">
        <v>125</v>
      </c>
    </row>
    <row r="297" spans="1:10" x14ac:dyDescent="0.25">
      <c r="A297">
        <v>591245</v>
      </c>
      <c r="B297" t="s">
        <v>666</v>
      </c>
      <c r="C297" t="s">
        <v>82</v>
      </c>
      <c r="D297">
        <v>3518</v>
      </c>
      <c r="E297" t="s">
        <v>83</v>
      </c>
      <c r="F297" t="s">
        <v>16</v>
      </c>
      <c r="G297" s="2">
        <v>45516</v>
      </c>
      <c r="H297" s="1">
        <v>0.375</v>
      </c>
      <c r="I297" t="s">
        <v>17</v>
      </c>
      <c r="J297">
        <v>125</v>
      </c>
    </row>
    <row r="298" spans="1:10" x14ac:dyDescent="0.25">
      <c r="A298">
        <v>588693</v>
      </c>
      <c r="B298" t="s">
        <v>666</v>
      </c>
      <c r="C298" t="s">
        <v>82</v>
      </c>
      <c r="D298">
        <v>3518</v>
      </c>
      <c r="E298" t="s">
        <v>83</v>
      </c>
      <c r="F298" t="s">
        <v>16</v>
      </c>
      <c r="G298" s="2">
        <v>45516</v>
      </c>
      <c r="H298" s="1">
        <v>0.41666666666666669</v>
      </c>
      <c r="I298" t="s">
        <v>25</v>
      </c>
      <c r="J298">
        <v>125</v>
      </c>
    </row>
    <row r="299" spans="1:10" x14ac:dyDescent="0.25">
      <c r="A299">
        <v>589650</v>
      </c>
      <c r="B299" t="s">
        <v>666</v>
      </c>
      <c r="C299" t="s">
        <v>82</v>
      </c>
      <c r="D299">
        <v>3518</v>
      </c>
      <c r="E299" t="s">
        <v>83</v>
      </c>
      <c r="F299" t="s">
        <v>16</v>
      </c>
      <c r="G299" s="2">
        <v>45518</v>
      </c>
      <c r="H299" s="1">
        <v>0.29166666666666669</v>
      </c>
      <c r="I299" t="s">
        <v>17</v>
      </c>
      <c r="J299">
        <v>125</v>
      </c>
    </row>
    <row r="300" spans="1:10" x14ac:dyDescent="0.25">
      <c r="A300">
        <v>589664</v>
      </c>
      <c r="B300" t="s">
        <v>666</v>
      </c>
      <c r="C300" t="s">
        <v>82</v>
      </c>
      <c r="D300">
        <v>3518</v>
      </c>
      <c r="E300" t="s">
        <v>83</v>
      </c>
      <c r="F300" t="s">
        <v>16</v>
      </c>
      <c r="G300" s="2">
        <v>45518</v>
      </c>
      <c r="H300" s="1">
        <v>0.33333333333333331</v>
      </c>
      <c r="I300" t="s">
        <v>25</v>
      </c>
      <c r="J300">
        <v>125</v>
      </c>
    </row>
    <row r="301" spans="1:10" x14ac:dyDescent="0.25">
      <c r="A301">
        <v>589730</v>
      </c>
      <c r="B301" t="s">
        <v>666</v>
      </c>
      <c r="C301" t="s">
        <v>82</v>
      </c>
      <c r="D301">
        <v>3518</v>
      </c>
      <c r="E301" t="s">
        <v>83</v>
      </c>
      <c r="F301" t="s">
        <v>16</v>
      </c>
      <c r="G301" s="2">
        <v>45518</v>
      </c>
      <c r="H301" s="1">
        <v>0.375</v>
      </c>
      <c r="I301" t="s">
        <v>17</v>
      </c>
      <c r="J301">
        <v>125</v>
      </c>
    </row>
    <row r="302" spans="1:10" x14ac:dyDescent="0.25">
      <c r="A302">
        <v>589783</v>
      </c>
      <c r="B302" t="s">
        <v>666</v>
      </c>
      <c r="C302" t="s">
        <v>82</v>
      </c>
      <c r="D302">
        <v>3518</v>
      </c>
      <c r="E302" t="s">
        <v>83</v>
      </c>
      <c r="F302" t="s">
        <v>16</v>
      </c>
      <c r="G302" s="2">
        <v>45518</v>
      </c>
      <c r="H302" s="1">
        <v>0.41666666666666669</v>
      </c>
      <c r="I302" t="s">
        <v>17</v>
      </c>
      <c r="J302">
        <v>125</v>
      </c>
    </row>
    <row r="303" spans="1:10" x14ac:dyDescent="0.25">
      <c r="A303">
        <v>589649</v>
      </c>
      <c r="B303" t="s">
        <v>666</v>
      </c>
      <c r="C303" t="s">
        <v>82</v>
      </c>
      <c r="D303">
        <v>3518</v>
      </c>
      <c r="E303" t="s">
        <v>83</v>
      </c>
      <c r="F303" t="s">
        <v>16</v>
      </c>
      <c r="G303" s="2">
        <v>45518</v>
      </c>
      <c r="H303" s="1">
        <v>0.45833333333333331</v>
      </c>
      <c r="I303" t="s">
        <v>17</v>
      </c>
      <c r="J303">
        <v>125</v>
      </c>
    </row>
    <row r="304" spans="1:10" x14ac:dyDescent="0.25">
      <c r="A304">
        <v>590214</v>
      </c>
      <c r="B304" t="s">
        <v>666</v>
      </c>
      <c r="C304" t="s">
        <v>82</v>
      </c>
      <c r="D304">
        <v>3518</v>
      </c>
      <c r="E304" t="s">
        <v>83</v>
      </c>
      <c r="F304" t="s">
        <v>16</v>
      </c>
      <c r="G304" s="2">
        <v>45519</v>
      </c>
      <c r="H304" s="1">
        <v>0.33333333333333331</v>
      </c>
      <c r="I304" t="s">
        <v>17</v>
      </c>
      <c r="J304">
        <v>125</v>
      </c>
    </row>
    <row r="305" spans="1:10" x14ac:dyDescent="0.25">
      <c r="A305">
        <v>590277</v>
      </c>
      <c r="B305" t="s">
        <v>666</v>
      </c>
      <c r="C305" t="s">
        <v>82</v>
      </c>
      <c r="D305">
        <v>3518</v>
      </c>
      <c r="E305" t="s">
        <v>83</v>
      </c>
      <c r="F305" t="s">
        <v>16</v>
      </c>
      <c r="G305" s="2">
        <v>45519</v>
      </c>
      <c r="H305" s="1">
        <v>0.375</v>
      </c>
      <c r="I305" t="s">
        <v>17</v>
      </c>
      <c r="J305">
        <v>125</v>
      </c>
    </row>
    <row r="306" spans="1:10" x14ac:dyDescent="0.25">
      <c r="A306">
        <v>590207</v>
      </c>
      <c r="B306" t="s">
        <v>666</v>
      </c>
      <c r="C306" t="s">
        <v>82</v>
      </c>
      <c r="D306">
        <v>3518</v>
      </c>
      <c r="E306" t="s">
        <v>83</v>
      </c>
      <c r="F306" t="s">
        <v>16</v>
      </c>
      <c r="G306" s="2">
        <v>45519</v>
      </c>
      <c r="H306" s="1">
        <v>0.45833333333333331</v>
      </c>
      <c r="I306" t="s">
        <v>17</v>
      </c>
      <c r="J306">
        <v>125</v>
      </c>
    </row>
    <row r="307" spans="1:10" x14ac:dyDescent="0.25">
      <c r="A307">
        <v>591859</v>
      </c>
      <c r="B307" t="s">
        <v>666</v>
      </c>
      <c r="C307" t="s">
        <v>82</v>
      </c>
      <c r="D307">
        <v>3518</v>
      </c>
      <c r="E307" t="s">
        <v>83</v>
      </c>
      <c r="F307" t="s">
        <v>16</v>
      </c>
      <c r="G307" s="2">
        <v>45523</v>
      </c>
      <c r="H307" s="1">
        <v>0.29166666666666669</v>
      </c>
      <c r="I307" t="s">
        <v>17</v>
      </c>
      <c r="J307">
        <v>125</v>
      </c>
    </row>
    <row r="308" spans="1:10" x14ac:dyDescent="0.25">
      <c r="A308">
        <v>591875</v>
      </c>
      <c r="B308" t="s">
        <v>666</v>
      </c>
      <c r="C308" t="s">
        <v>82</v>
      </c>
      <c r="D308">
        <v>3518</v>
      </c>
      <c r="E308" t="s">
        <v>83</v>
      </c>
      <c r="F308" t="s">
        <v>16</v>
      </c>
      <c r="G308" s="2">
        <v>45523</v>
      </c>
      <c r="H308" s="1">
        <v>0.33333333333333331</v>
      </c>
      <c r="I308" t="s">
        <v>17</v>
      </c>
      <c r="J308">
        <v>125</v>
      </c>
    </row>
    <row r="309" spans="1:10" x14ac:dyDescent="0.25">
      <c r="A309">
        <v>594473</v>
      </c>
      <c r="B309" t="s">
        <v>666</v>
      </c>
      <c r="C309" t="s">
        <v>82</v>
      </c>
      <c r="D309">
        <v>3518</v>
      </c>
      <c r="E309" t="s">
        <v>83</v>
      </c>
      <c r="F309" t="s">
        <v>16</v>
      </c>
      <c r="G309" s="2">
        <v>45523</v>
      </c>
      <c r="H309" s="1">
        <v>0.375</v>
      </c>
      <c r="I309" t="s">
        <v>17</v>
      </c>
      <c r="J309">
        <v>125</v>
      </c>
    </row>
    <row r="310" spans="1:10" x14ac:dyDescent="0.25">
      <c r="A310">
        <v>591968</v>
      </c>
      <c r="B310" t="s">
        <v>666</v>
      </c>
      <c r="C310" t="s">
        <v>82</v>
      </c>
      <c r="D310">
        <v>3518</v>
      </c>
      <c r="E310" t="s">
        <v>83</v>
      </c>
      <c r="F310" t="s">
        <v>16</v>
      </c>
      <c r="G310" s="2">
        <v>45523</v>
      </c>
      <c r="H310" s="1">
        <v>0.41666666666666669</v>
      </c>
      <c r="I310" t="s">
        <v>25</v>
      </c>
      <c r="J310">
        <v>125</v>
      </c>
    </row>
    <row r="311" spans="1:10" x14ac:dyDescent="0.25">
      <c r="A311">
        <v>592930</v>
      </c>
      <c r="B311" t="s">
        <v>666</v>
      </c>
      <c r="C311" t="s">
        <v>82</v>
      </c>
      <c r="D311">
        <v>3518</v>
      </c>
      <c r="E311" t="s">
        <v>83</v>
      </c>
      <c r="F311" t="s">
        <v>16</v>
      </c>
      <c r="G311" s="2">
        <v>45525</v>
      </c>
      <c r="H311" s="1">
        <v>0.29166666666666669</v>
      </c>
      <c r="I311" t="s">
        <v>17</v>
      </c>
      <c r="J311">
        <v>125</v>
      </c>
    </row>
    <row r="312" spans="1:10" x14ac:dyDescent="0.25">
      <c r="A312">
        <v>592944</v>
      </c>
      <c r="B312" t="s">
        <v>666</v>
      </c>
      <c r="C312" t="s">
        <v>82</v>
      </c>
      <c r="D312">
        <v>3518</v>
      </c>
      <c r="E312" t="s">
        <v>83</v>
      </c>
      <c r="F312" t="s">
        <v>16</v>
      </c>
      <c r="G312" s="2">
        <v>45525</v>
      </c>
      <c r="H312" s="1">
        <v>0.33333333333333331</v>
      </c>
      <c r="I312" t="s">
        <v>25</v>
      </c>
      <c r="J312">
        <v>125</v>
      </c>
    </row>
    <row r="313" spans="1:10" x14ac:dyDescent="0.25">
      <c r="A313">
        <v>593008</v>
      </c>
      <c r="B313" t="s">
        <v>666</v>
      </c>
      <c r="C313" t="s">
        <v>82</v>
      </c>
      <c r="D313">
        <v>3518</v>
      </c>
      <c r="E313" t="s">
        <v>83</v>
      </c>
      <c r="F313" t="s">
        <v>16</v>
      </c>
      <c r="G313" s="2">
        <v>45525</v>
      </c>
      <c r="H313" s="1">
        <v>0.375</v>
      </c>
      <c r="I313" t="s">
        <v>17</v>
      </c>
      <c r="J313">
        <v>125</v>
      </c>
    </row>
    <row r="314" spans="1:10" x14ac:dyDescent="0.25">
      <c r="A314">
        <v>593058</v>
      </c>
      <c r="B314" t="s">
        <v>666</v>
      </c>
      <c r="C314" t="s">
        <v>82</v>
      </c>
      <c r="D314">
        <v>3518</v>
      </c>
      <c r="E314" t="s">
        <v>83</v>
      </c>
      <c r="F314" t="s">
        <v>16</v>
      </c>
      <c r="G314" s="2">
        <v>45525</v>
      </c>
      <c r="H314" s="1">
        <v>0.41666666666666669</v>
      </c>
      <c r="I314" t="s">
        <v>17</v>
      </c>
      <c r="J314">
        <v>125</v>
      </c>
    </row>
    <row r="315" spans="1:10" x14ac:dyDescent="0.25">
      <c r="A315">
        <v>592931</v>
      </c>
      <c r="B315" t="s">
        <v>666</v>
      </c>
      <c r="C315" t="s">
        <v>82</v>
      </c>
      <c r="D315">
        <v>3518</v>
      </c>
      <c r="E315" t="s">
        <v>83</v>
      </c>
      <c r="F315" t="s">
        <v>16</v>
      </c>
      <c r="G315" s="2">
        <v>45525</v>
      </c>
      <c r="H315" s="1">
        <v>0.45833333333333331</v>
      </c>
      <c r="I315" t="s">
        <v>17</v>
      </c>
      <c r="J315">
        <v>125</v>
      </c>
    </row>
    <row r="316" spans="1:10" x14ac:dyDescent="0.25">
      <c r="A316">
        <v>593478</v>
      </c>
      <c r="B316" t="s">
        <v>666</v>
      </c>
      <c r="C316" t="s">
        <v>82</v>
      </c>
      <c r="D316">
        <v>3518</v>
      </c>
      <c r="E316" t="s">
        <v>83</v>
      </c>
      <c r="F316" t="s">
        <v>16</v>
      </c>
      <c r="G316" s="2">
        <v>45526</v>
      </c>
      <c r="H316" s="1">
        <v>0.33333333333333331</v>
      </c>
      <c r="I316" t="s">
        <v>17</v>
      </c>
      <c r="J316">
        <v>125</v>
      </c>
    </row>
    <row r="317" spans="1:10" x14ac:dyDescent="0.25">
      <c r="A317">
        <v>593534</v>
      </c>
      <c r="B317" t="s">
        <v>666</v>
      </c>
      <c r="C317" t="s">
        <v>82</v>
      </c>
      <c r="D317">
        <v>3518</v>
      </c>
      <c r="E317" t="s">
        <v>83</v>
      </c>
      <c r="F317" t="s">
        <v>16</v>
      </c>
      <c r="G317" s="2">
        <v>45526</v>
      </c>
      <c r="H317" s="1">
        <v>0.375</v>
      </c>
      <c r="I317" t="s">
        <v>17</v>
      </c>
      <c r="J317">
        <v>125</v>
      </c>
    </row>
    <row r="318" spans="1:10" x14ac:dyDescent="0.25">
      <c r="A318">
        <v>593472</v>
      </c>
      <c r="B318" t="s">
        <v>666</v>
      </c>
      <c r="C318" t="s">
        <v>82</v>
      </c>
      <c r="D318">
        <v>3518</v>
      </c>
      <c r="E318" t="s">
        <v>83</v>
      </c>
      <c r="F318" t="s">
        <v>16</v>
      </c>
      <c r="G318" s="2">
        <v>45526</v>
      </c>
      <c r="H318" s="1">
        <v>0.45833333333333331</v>
      </c>
      <c r="I318" t="s">
        <v>17</v>
      </c>
      <c r="J318">
        <v>125</v>
      </c>
    </row>
    <row r="319" spans="1:10" x14ac:dyDescent="0.25">
      <c r="A319">
        <v>583633</v>
      </c>
      <c r="B319" t="s">
        <v>666</v>
      </c>
      <c r="C319" t="s">
        <v>85</v>
      </c>
      <c r="D319">
        <v>3826</v>
      </c>
      <c r="E319" t="s">
        <v>86</v>
      </c>
      <c r="F319" t="s">
        <v>16</v>
      </c>
      <c r="G319" s="2">
        <v>45505</v>
      </c>
      <c r="H319" s="1">
        <v>0.54166666666666663</v>
      </c>
      <c r="I319" t="s">
        <v>17</v>
      </c>
      <c r="J319">
        <v>125</v>
      </c>
    </row>
    <row r="320" spans="1:10" x14ac:dyDescent="0.25">
      <c r="A320">
        <v>586480</v>
      </c>
      <c r="B320" t="s">
        <v>667</v>
      </c>
      <c r="C320" t="s">
        <v>232</v>
      </c>
      <c r="D320">
        <v>3892</v>
      </c>
      <c r="E320" t="s">
        <v>233</v>
      </c>
      <c r="F320" t="s">
        <v>16</v>
      </c>
      <c r="G320" s="2">
        <v>45511</v>
      </c>
      <c r="H320" s="1">
        <v>0.54166666666666663</v>
      </c>
      <c r="I320" t="s">
        <v>25</v>
      </c>
      <c r="J320">
        <v>125</v>
      </c>
    </row>
    <row r="321" spans="1:10" x14ac:dyDescent="0.25">
      <c r="A321">
        <v>586565</v>
      </c>
      <c r="B321" t="s">
        <v>667</v>
      </c>
      <c r="C321" t="s">
        <v>232</v>
      </c>
      <c r="D321">
        <v>3892</v>
      </c>
      <c r="E321" t="s">
        <v>233</v>
      </c>
      <c r="F321" t="s">
        <v>16</v>
      </c>
      <c r="G321" s="2">
        <v>45511</v>
      </c>
      <c r="H321" s="1">
        <v>0.58333333333333337</v>
      </c>
      <c r="I321" t="s">
        <v>17</v>
      </c>
      <c r="J321">
        <v>125</v>
      </c>
    </row>
    <row r="322" spans="1:10" x14ac:dyDescent="0.25">
      <c r="A322">
        <v>586619</v>
      </c>
      <c r="B322" t="s">
        <v>667</v>
      </c>
      <c r="C322" t="s">
        <v>232</v>
      </c>
      <c r="D322">
        <v>3892</v>
      </c>
      <c r="E322" t="s">
        <v>233</v>
      </c>
      <c r="F322" t="s">
        <v>16</v>
      </c>
      <c r="G322" s="2">
        <v>45511</v>
      </c>
      <c r="H322" s="1">
        <v>0.625</v>
      </c>
      <c r="I322" t="s">
        <v>41</v>
      </c>
      <c r="J322">
        <v>125</v>
      </c>
    </row>
    <row r="323" spans="1:10" x14ac:dyDescent="0.25">
      <c r="A323">
        <v>586498</v>
      </c>
      <c r="B323" t="s">
        <v>667</v>
      </c>
      <c r="C323" t="s">
        <v>232</v>
      </c>
      <c r="D323">
        <v>3892</v>
      </c>
      <c r="E323" t="s">
        <v>233</v>
      </c>
      <c r="F323" t="s">
        <v>16</v>
      </c>
      <c r="G323" s="2">
        <v>45511</v>
      </c>
      <c r="H323" s="1">
        <v>0.66666666666666663</v>
      </c>
      <c r="I323" t="s">
        <v>25</v>
      </c>
      <c r="J323">
        <v>125</v>
      </c>
    </row>
    <row r="324" spans="1:10" x14ac:dyDescent="0.25">
      <c r="A324">
        <v>589901</v>
      </c>
      <c r="B324" t="s">
        <v>667</v>
      </c>
      <c r="C324" t="s">
        <v>232</v>
      </c>
      <c r="D324">
        <v>3892</v>
      </c>
      <c r="E324" t="s">
        <v>233</v>
      </c>
      <c r="F324" t="s">
        <v>16</v>
      </c>
      <c r="G324" s="2">
        <v>45518</v>
      </c>
      <c r="H324" s="1">
        <v>0.54166666666666663</v>
      </c>
      <c r="I324" t="s">
        <v>25</v>
      </c>
      <c r="J324">
        <v>125</v>
      </c>
    </row>
    <row r="325" spans="1:10" x14ac:dyDescent="0.25">
      <c r="A325">
        <v>589981</v>
      </c>
      <c r="B325" t="s">
        <v>667</v>
      </c>
      <c r="C325" t="s">
        <v>232</v>
      </c>
      <c r="D325">
        <v>3892</v>
      </c>
      <c r="E325" t="s">
        <v>233</v>
      </c>
      <c r="F325" t="s">
        <v>16</v>
      </c>
      <c r="G325" s="2">
        <v>45518</v>
      </c>
      <c r="H325" s="1">
        <v>0.58333333333333337</v>
      </c>
      <c r="I325" t="s">
        <v>17</v>
      </c>
      <c r="J325">
        <v>125</v>
      </c>
    </row>
    <row r="326" spans="1:10" x14ac:dyDescent="0.25">
      <c r="A326">
        <v>590037</v>
      </c>
      <c r="B326" t="s">
        <v>667</v>
      </c>
      <c r="C326" t="s">
        <v>232</v>
      </c>
      <c r="D326">
        <v>3892</v>
      </c>
      <c r="E326" t="s">
        <v>233</v>
      </c>
      <c r="F326" t="s">
        <v>16</v>
      </c>
      <c r="G326" s="2">
        <v>45518</v>
      </c>
      <c r="H326" s="1">
        <v>0.625</v>
      </c>
      <c r="I326" t="s">
        <v>41</v>
      </c>
      <c r="J326">
        <v>125</v>
      </c>
    </row>
    <row r="327" spans="1:10" x14ac:dyDescent="0.25">
      <c r="A327">
        <v>589919</v>
      </c>
      <c r="B327" t="s">
        <v>667</v>
      </c>
      <c r="C327" t="s">
        <v>232</v>
      </c>
      <c r="D327">
        <v>3892</v>
      </c>
      <c r="E327" t="s">
        <v>233</v>
      </c>
      <c r="F327" t="s">
        <v>16</v>
      </c>
      <c r="G327" s="2">
        <v>45518</v>
      </c>
      <c r="H327" s="1">
        <v>0.66666666666666663</v>
      </c>
      <c r="I327" t="s">
        <v>25</v>
      </c>
      <c r="J327">
        <v>125</v>
      </c>
    </row>
    <row r="328" spans="1:10" x14ac:dyDescent="0.25">
      <c r="A328">
        <v>592197</v>
      </c>
      <c r="B328" t="s">
        <v>667</v>
      </c>
      <c r="C328" t="s">
        <v>232</v>
      </c>
      <c r="D328">
        <v>3892</v>
      </c>
      <c r="E328" t="s">
        <v>233</v>
      </c>
      <c r="F328" t="s">
        <v>16</v>
      </c>
      <c r="G328" s="2">
        <v>45523</v>
      </c>
      <c r="H328" s="1">
        <v>0.625</v>
      </c>
      <c r="I328" t="s">
        <v>25</v>
      </c>
      <c r="J328">
        <v>125</v>
      </c>
    </row>
    <row r="329" spans="1:10" x14ac:dyDescent="0.25">
      <c r="A329">
        <v>593189</v>
      </c>
      <c r="B329" t="s">
        <v>667</v>
      </c>
      <c r="C329" t="s">
        <v>232</v>
      </c>
      <c r="D329">
        <v>3892</v>
      </c>
      <c r="E329" t="s">
        <v>233</v>
      </c>
      <c r="F329" t="s">
        <v>16</v>
      </c>
      <c r="G329" s="2">
        <v>45525</v>
      </c>
      <c r="H329" s="1">
        <v>0.54166666666666663</v>
      </c>
      <c r="I329" t="s">
        <v>25</v>
      </c>
      <c r="J329">
        <v>125</v>
      </c>
    </row>
    <row r="330" spans="1:10" x14ac:dyDescent="0.25">
      <c r="A330">
        <v>593248</v>
      </c>
      <c r="B330" t="s">
        <v>667</v>
      </c>
      <c r="C330" t="s">
        <v>232</v>
      </c>
      <c r="D330">
        <v>3892</v>
      </c>
      <c r="E330" t="s">
        <v>233</v>
      </c>
      <c r="F330" t="s">
        <v>16</v>
      </c>
      <c r="G330" s="2">
        <v>45525</v>
      </c>
      <c r="H330" s="1">
        <v>0.58333333333333337</v>
      </c>
      <c r="I330" t="s">
        <v>17</v>
      </c>
      <c r="J330">
        <v>125</v>
      </c>
    </row>
    <row r="331" spans="1:10" x14ac:dyDescent="0.25">
      <c r="A331">
        <v>593302</v>
      </c>
      <c r="B331" t="s">
        <v>667</v>
      </c>
      <c r="C331" t="s">
        <v>232</v>
      </c>
      <c r="D331">
        <v>3892</v>
      </c>
      <c r="E331" t="s">
        <v>233</v>
      </c>
      <c r="F331" t="s">
        <v>16</v>
      </c>
      <c r="G331" s="2">
        <v>45525</v>
      </c>
      <c r="H331" s="1">
        <v>0.625</v>
      </c>
      <c r="I331" t="s">
        <v>41</v>
      </c>
      <c r="J331">
        <v>125</v>
      </c>
    </row>
    <row r="332" spans="1:10" x14ac:dyDescent="0.25">
      <c r="A332">
        <v>585177</v>
      </c>
      <c r="B332" t="s">
        <v>667</v>
      </c>
      <c r="C332" t="s">
        <v>235</v>
      </c>
      <c r="D332">
        <v>3923</v>
      </c>
      <c r="E332" t="s">
        <v>236</v>
      </c>
      <c r="F332" t="s">
        <v>16</v>
      </c>
      <c r="G332" s="2">
        <v>45509</v>
      </c>
      <c r="H332" s="1">
        <v>0.33333333333333331</v>
      </c>
      <c r="I332" t="s">
        <v>17</v>
      </c>
      <c r="J332">
        <v>125</v>
      </c>
    </row>
    <row r="333" spans="1:10" x14ac:dyDescent="0.25">
      <c r="A333">
        <v>585865</v>
      </c>
      <c r="B333" t="s">
        <v>667</v>
      </c>
      <c r="C333" t="s">
        <v>235</v>
      </c>
      <c r="D333">
        <v>3923</v>
      </c>
      <c r="E333" t="s">
        <v>236</v>
      </c>
      <c r="F333" t="s">
        <v>16</v>
      </c>
      <c r="G333" s="2">
        <v>45510</v>
      </c>
      <c r="H333" s="1">
        <v>0.45833333333333331</v>
      </c>
      <c r="I333" t="s">
        <v>17</v>
      </c>
      <c r="J333">
        <v>125</v>
      </c>
    </row>
    <row r="334" spans="1:10" x14ac:dyDescent="0.25">
      <c r="A334">
        <v>586442</v>
      </c>
      <c r="B334" t="s">
        <v>667</v>
      </c>
      <c r="C334" t="s">
        <v>235</v>
      </c>
      <c r="D334">
        <v>3923</v>
      </c>
      <c r="E334" t="s">
        <v>236</v>
      </c>
      <c r="F334" t="s">
        <v>16</v>
      </c>
      <c r="G334" s="2">
        <v>45511</v>
      </c>
      <c r="H334" s="1">
        <v>0.45833333333333331</v>
      </c>
      <c r="I334" t="s">
        <v>17</v>
      </c>
      <c r="J334">
        <v>125</v>
      </c>
    </row>
    <row r="335" spans="1:10" x14ac:dyDescent="0.25">
      <c r="A335">
        <v>588497</v>
      </c>
      <c r="B335" t="s">
        <v>666</v>
      </c>
      <c r="C335" t="s">
        <v>235</v>
      </c>
      <c r="D335">
        <v>3923</v>
      </c>
      <c r="E335" t="s">
        <v>236</v>
      </c>
      <c r="F335" t="s">
        <v>16</v>
      </c>
      <c r="G335" s="2">
        <v>45513</v>
      </c>
      <c r="H335" s="1">
        <v>0.41666666666666669</v>
      </c>
      <c r="I335" t="s">
        <v>25</v>
      </c>
      <c r="J335">
        <v>125</v>
      </c>
    </row>
    <row r="336" spans="1:10" x14ac:dyDescent="0.25">
      <c r="A336">
        <v>587476</v>
      </c>
      <c r="B336" t="s">
        <v>666</v>
      </c>
      <c r="C336" t="s">
        <v>235</v>
      </c>
      <c r="D336">
        <v>3923</v>
      </c>
      <c r="E336" t="s">
        <v>236</v>
      </c>
      <c r="F336" t="s">
        <v>16</v>
      </c>
      <c r="G336" s="2">
        <v>45513</v>
      </c>
      <c r="H336" s="1">
        <v>0.45833333333333331</v>
      </c>
      <c r="I336" t="s">
        <v>17</v>
      </c>
      <c r="J336">
        <v>125</v>
      </c>
    </row>
    <row r="337" spans="1:10" x14ac:dyDescent="0.25">
      <c r="A337">
        <v>588628</v>
      </c>
      <c r="B337" t="s">
        <v>667</v>
      </c>
      <c r="C337" t="s">
        <v>235</v>
      </c>
      <c r="D337">
        <v>3923</v>
      </c>
      <c r="E337" t="s">
        <v>236</v>
      </c>
      <c r="F337" t="s">
        <v>16</v>
      </c>
      <c r="G337" s="2">
        <v>45516</v>
      </c>
      <c r="H337" s="1">
        <v>0.33333333333333331</v>
      </c>
      <c r="I337" t="s">
        <v>17</v>
      </c>
      <c r="J337">
        <v>125</v>
      </c>
    </row>
    <row r="338" spans="1:10" x14ac:dyDescent="0.25">
      <c r="A338">
        <v>589292</v>
      </c>
      <c r="B338" t="s">
        <v>667</v>
      </c>
      <c r="C338" t="s">
        <v>235</v>
      </c>
      <c r="D338">
        <v>3923</v>
      </c>
      <c r="E338" t="s">
        <v>236</v>
      </c>
      <c r="F338" t="s">
        <v>16</v>
      </c>
      <c r="G338" s="2">
        <v>45517</v>
      </c>
      <c r="H338" s="1">
        <v>0.45833333333333331</v>
      </c>
      <c r="I338" t="s">
        <v>17</v>
      </c>
      <c r="J338">
        <v>125</v>
      </c>
    </row>
    <row r="339" spans="1:10" x14ac:dyDescent="0.25">
      <c r="A339">
        <v>589861</v>
      </c>
      <c r="B339" t="s">
        <v>667</v>
      </c>
      <c r="C339" t="s">
        <v>235</v>
      </c>
      <c r="D339">
        <v>3923</v>
      </c>
      <c r="E339" t="s">
        <v>236</v>
      </c>
      <c r="F339" t="s">
        <v>16</v>
      </c>
      <c r="G339" s="2">
        <v>45518</v>
      </c>
      <c r="H339" s="1">
        <v>0.45833333333333331</v>
      </c>
      <c r="I339" t="s">
        <v>17</v>
      </c>
      <c r="J339">
        <v>125</v>
      </c>
    </row>
    <row r="340" spans="1:10" x14ac:dyDescent="0.25">
      <c r="A340">
        <v>590845</v>
      </c>
      <c r="B340" t="s">
        <v>666</v>
      </c>
      <c r="C340" t="s">
        <v>235</v>
      </c>
      <c r="D340">
        <v>3923</v>
      </c>
      <c r="E340" t="s">
        <v>236</v>
      </c>
      <c r="F340" t="s">
        <v>16</v>
      </c>
      <c r="G340" s="2">
        <v>45520</v>
      </c>
      <c r="H340" s="1">
        <v>0.41666666666666669</v>
      </c>
      <c r="I340" t="s">
        <v>25</v>
      </c>
      <c r="J340">
        <v>125</v>
      </c>
    </row>
    <row r="341" spans="1:10" x14ac:dyDescent="0.25">
      <c r="A341">
        <v>590885</v>
      </c>
      <c r="B341" t="s">
        <v>666</v>
      </c>
      <c r="C341" t="s">
        <v>235</v>
      </c>
      <c r="D341">
        <v>3923</v>
      </c>
      <c r="E341" t="s">
        <v>236</v>
      </c>
      <c r="F341" t="s">
        <v>16</v>
      </c>
      <c r="G341" s="2">
        <v>45520</v>
      </c>
      <c r="H341" s="1">
        <v>0.45833333333333331</v>
      </c>
      <c r="I341" t="s">
        <v>17</v>
      </c>
      <c r="J341">
        <v>125</v>
      </c>
    </row>
    <row r="342" spans="1:10" x14ac:dyDescent="0.25">
      <c r="A342">
        <v>591906</v>
      </c>
      <c r="B342" t="s">
        <v>667</v>
      </c>
      <c r="C342" t="s">
        <v>235</v>
      </c>
      <c r="D342">
        <v>3923</v>
      </c>
      <c r="E342" t="s">
        <v>236</v>
      </c>
      <c r="F342" t="s">
        <v>16</v>
      </c>
      <c r="G342" s="2">
        <v>45523</v>
      </c>
      <c r="H342" s="1">
        <v>0.33333333333333331</v>
      </c>
      <c r="I342" t="s">
        <v>17</v>
      </c>
      <c r="J342">
        <v>125</v>
      </c>
    </row>
    <row r="343" spans="1:10" x14ac:dyDescent="0.25">
      <c r="A343">
        <v>592565</v>
      </c>
      <c r="B343" t="s">
        <v>667</v>
      </c>
      <c r="C343" t="s">
        <v>235</v>
      </c>
      <c r="D343">
        <v>3923</v>
      </c>
      <c r="E343" t="s">
        <v>236</v>
      </c>
      <c r="F343" t="s">
        <v>16</v>
      </c>
      <c r="G343" s="2">
        <v>45524</v>
      </c>
      <c r="H343" s="1">
        <v>0.45833333333333331</v>
      </c>
      <c r="I343" t="s">
        <v>17</v>
      </c>
      <c r="J343">
        <v>125</v>
      </c>
    </row>
    <row r="344" spans="1:10" x14ac:dyDescent="0.25">
      <c r="A344">
        <v>593131</v>
      </c>
      <c r="B344" t="s">
        <v>667</v>
      </c>
      <c r="C344" t="s">
        <v>235</v>
      </c>
      <c r="D344">
        <v>3923</v>
      </c>
      <c r="E344" t="s">
        <v>236</v>
      </c>
      <c r="F344" t="s">
        <v>16</v>
      </c>
      <c r="G344" s="2">
        <v>45525</v>
      </c>
      <c r="H344" s="1">
        <v>0.45833333333333331</v>
      </c>
      <c r="I344" t="s">
        <v>17</v>
      </c>
      <c r="J344">
        <v>125</v>
      </c>
    </row>
    <row r="345" spans="1:10" x14ac:dyDescent="0.25">
      <c r="A345">
        <v>594101</v>
      </c>
      <c r="B345" t="s">
        <v>666</v>
      </c>
      <c r="C345" t="s">
        <v>235</v>
      </c>
      <c r="D345">
        <v>3923</v>
      </c>
      <c r="E345" t="s">
        <v>236</v>
      </c>
      <c r="F345" t="s">
        <v>16</v>
      </c>
      <c r="G345" s="2">
        <v>45527</v>
      </c>
      <c r="H345" s="1">
        <v>0.41666666666666669</v>
      </c>
      <c r="I345" t="s">
        <v>25</v>
      </c>
      <c r="J345">
        <v>125</v>
      </c>
    </row>
    <row r="346" spans="1:10" x14ac:dyDescent="0.25">
      <c r="A346">
        <v>594142</v>
      </c>
      <c r="B346" t="s">
        <v>666</v>
      </c>
      <c r="C346" t="s">
        <v>235</v>
      </c>
      <c r="D346">
        <v>3923</v>
      </c>
      <c r="E346" t="s">
        <v>236</v>
      </c>
      <c r="F346" t="s">
        <v>16</v>
      </c>
      <c r="G346" s="2">
        <v>45527</v>
      </c>
      <c r="H346" s="1">
        <v>0.45833333333333331</v>
      </c>
      <c r="I346" t="s">
        <v>17</v>
      </c>
      <c r="J346">
        <v>125</v>
      </c>
    </row>
    <row r="347" spans="1:10" x14ac:dyDescent="0.25">
      <c r="A347">
        <v>588610</v>
      </c>
      <c r="B347" t="s">
        <v>667</v>
      </c>
      <c r="C347" t="s">
        <v>605</v>
      </c>
      <c r="D347">
        <v>3635</v>
      </c>
      <c r="E347" t="s">
        <v>606</v>
      </c>
      <c r="F347" t="s">
        <v>16</v>
      </c>
      <c r="G347" s="2">
        <v>45516</v>
      </c>
      <c r="H347" s="1">
        <v>0.33333333333333331</v>
      </c>
      <c r="I347" t="s">
        <v>17</v>
      </c>
      <c r="J347">
        <v>125</v>
      </c>
    </row>
    <row r="348" spans="1:10" x14ac:dyDescent="0.25">
      <c r="A348">
        <v>588663</v>
      </c>
      <c r="B348" t="s">
        <v>667</v>
      </c>
      <c r="C348" t="s">
        <v>605</v>
      </c>
      <c r="D348">
        <v>3635</v>
      </c>
      <c r="E348" t="s">
        <v>606</v>
      </c>
      <c r="F348" t="s">
        <v>16</v>
      </c>
      <c r="G348" s="2">
        <v>45516</v>
      </c>
      <c r="H348" s="1">
        <v>0.375</v>
      </c>
      <c r="I348" t="s">
        <v>17</v>
      </c>
      <c r="J348">
        <v>125</v>
      </c>
    </row>
    <row r="349" spans="1:10" x14ac:dyDescent="0.25">
      <c r="A349">
        <v>591889</v>
      </c>
      <c r="B349" t="s">
        <v>667</v>
      </c>
      <c r="C349" t="s">
        <v>605</v>
      </c>
      <c r="D349">
        <v>3635</v>
      </c>
      <c r="E349" t="s">
        <v>606</v>
      </c>
      <c r="F349" t="s">
        <v>16</v>
      </c>
      <c r="G349" s="2">
        <v>45523</v>
      </c>
      <c r="H349" s="1">
        <v>0.33333333333333331</v>
      </c>
      <c r="I349" t="s">
        <v>17</v>
      </c>
      <c r="J349">
        <v>125</v>
      </c>
    </row>
    <row r="350" spans="1:10" x14ac:dyDescent="0.25">
      <c r="A350">
        <v>591939</v>
      </c>
      <c r="B350" t="s">
        <v>667</v>
      </c>
      <c r="C350" t="s">
        <v>605</v>
      </c>
      <c r="D350">
        <v>3635</v>
      </c>
      <c r="E350" t="s">
        <v>606</v>
      </c>
      <c r="F350" t="s">
        <v>16</v>
      </c>
      <c r="G350" s="2">
        <v>45523</v>
      </c>
      <c r="H350" s="1">
        <v>0.375</v>
      </c>
      <c r="I350" t="s">
        <v>17</v>
      </c>
      <c r="J350">
        <v>125</v>
      </c>
    </row>
    <row r="351" spans="1:10" x14ac:dyDescent="0.25">
      <c r="A351">
        <v>583406</v>
      </c>
      <c r="B351" t="s">
        <v>666</v>
      </c>
      <c r="C351" t="s">
        <v>89</v>
      </c>
      <c r="D351">
        <v>3859</v>
      </c>
      <c r="E351" t="s">
        <v>90</v>
      </c>
      <c r="F351" t="s">
        <v>16</v>
      </c>
      <c r="G351" s="2">
        <v>45505</v>
      </c>
      <c r="H351" s="1">
        <v>0.29166666666666669</v>
      </c>
      <c r="I351" t="s">
        <v>25</v>
      </c>
      <c r="J351">
        <v>125</v>
      </c>
    </row>
    <row r="352" spans="1:10" x14ac:dyDescent="0.25">
      <c r="A352">
        <v>583446</v>
      </c>
      <c r="B352" t="s">
        <v>666</v>
      </c>
      <c r="C352" t="s">
        <v>89</v>
      </c>
      <c r="D352">
        <v>3859</v>
      </c>
      <c r="E352" t="s">
        <v>90</v>
      </c>
      <c r="F352" t="s">
        <v>16</v>
      </c>
      <c r="G352" s="2">
        <v>45505</v>
      </c>
      <c r="H352" s="1">
        <v>0.33333333333333331</v>
      </c>
      <c r="I352" t="s">
        <v>17</v>
      </c>
      <c r="J352">
        <v>125</v>
      </c>
    </row>
    <row r="353" spans="1:10" x14ac:dyDescent="0.25">
      <c r="A353">
        <v>583484</v>
      </c>
      <c r="B353" t="s">
        <v>666</v>
      </c>
      <c r="C353" t="s">
        <v>89</v>
      </c>
      <c r="D353">
        <v>3859</v>
      </c>
      <c r="E353" t="s">
        <v>90</v>
      </c>
      <c r="F353" t="s">
        <v>16</v>
      </c>
      <c r="G353" s="2">
        <v>45505</v>
      </c>
      <c r="H353" s="1">
        <v>0.375</v>
      </c>
      <c r="I353" t="s">
        <v>17</v>
      </c>
      <c r="J353">
        <v>125</v>
      </c>
    </row>
    <row r="354" spans="1:10" x14ac:dyDescent="0.25">
      <c r="A354">
        <v>588345</v>
      </c>
      <c r="B354" t="s">
        <v>666</v>
      </c>
      <c r="C354" t="s">
        <v>89</v>
      </c>
      <c r="D354">
        <v>3859</v>
      </c>
      <c r="E354" t="s">
        <v>90</v>
      </c>
      <c r="F354" t="s">
        <v>16</v>
      </c>
      <c r="G354" s="2">
        <v>45512</v>
      </c>
      <c r="H354" s="1">
        <v>0.29166666666666669</v>
      </c>
      <c r="I354" t="s">
        <v>25</v>
      </c>
      <c r="J354">
        <v>125</v>
      </c>
    </row>
    <row r="355" spans="1:10" x14ac:dyDescent="0.25">
      <c r="A355">
        <v>586796</v>
      </c>
      <c r="B355" t="s">
        <v>666</v>
      </c>
      <c r="C355" t="s">
        <v>89</v>
      </c>
      <c r="D355">
        <v>3859</v>
      </c>
      <c r="E355" t="s">
        <v>90</v>
      </c>
      <c r="F355" t="s">
        <v>16</v>
      </c>
      <c r="G355" s="2">
        <v>45512</v>
      </c>
      <c r="H355" s="1">
        <v>0.33333333333333331</v>
      </c>
      <c r="I355" t="s">
        <v>17</v>
      </c>
      <c r="J355">
        <v>125</v>
      </c>
    </row>
    <row r="356" spans="1:10" x14ac:dyDescent="0.25">
      <c r="A356">
        <v>586835</v>
      </c>
      <c r="B356" t="s">
        <v>666</v>
      </c>
      <c r="C356" t="s">
        <v>89</v>
      </c>
      <c r="D356">
        <v>3859</v>
      </c>
      <c r="E356" t="s">
        <v>90</v>
      </c>
      <c r="F356" t="s">
        <v>16</v>
      </c>
      <c r="G356" s="2">
        <v>45512</v>
      </c>
      <c r="H356" s="1">
        <v>0.375</v>
      </c>
      <c r="I356" t="s">
        <v>17</v>
      </c>
      <c r="J356">
        <v>125</v>
      </c>
    </row>
    <row r="357" spans="1:10" x14ac:dyDescent="0.25">
      <c r="A357">
        <v>585558</v>
      </c>
      <c r="B357" t="s">
        <v>667</v>
      </c>
      <c r="C357" t="s">
        <v>238</v>
      </c>
      <c r="D357">
        <v>4053</v>
      </c>
      <c r="E357" t="s">
        <v>239</v>
      </c>
      <c r="F357" t="s">
        <v>16</v>
      </c>
      <c r="G357" s="2">
        <v>45509</v>
      </c>
      <c r="H357" s="1">
        <v>0.66666666666666663</v>
      </c>
      <c r="I357" t="s">
        <v>17</v>
      </c>
      <c r="J357">
        <v>125</v>
      </c>
    </row>
    <row r="358" spans="1:10" x14ac:dyDescent="0.25">
      <c r="A358">
        <v>589095</v>
      </c>
      <c r="B358" t="s">
        <v>667</v>
      </c>
      <c r="C358" t="s">
        <v>238</v>
      </c>
      <c r="D358">
        <v>4053</v>
      </c>
      <c r="E358" t="s">
        <v>239</v>
      </c>
      <c r="F358" t="s">
        <v>16</v>
      </c>
      <c r="G358" s="2">
        <v>45517</v>
      </c>
      <c r="H358" s="1">
        <v>0.29166666666666669</v>
      </c>
      <c r="I358" t="s">
        <v>17</v>
      </c>
      <c r="J358">
        <v>125</v>
      </c>
    </row>
    <row r="359" spans="1:10" x14ac:dyDescent="0.25">
      <c r="A359">
        <v>592373</v>
      </c>
      <c r="B359" t="s">
        <v>667</v>
      </c>
      <c r="C359" t="s">
        <v>238</v>
      </c>
      <c r="D359">
        <v>4053</v>
      </c>
      <c r="E359" t="s">
        <v>239</v>
      </c>
      <c r="F359" t="s">
        <v>16</v>
      </c>
      <c r="G359" s="2">
        <v>45524</v>
      </c>
      <c r="H359" s="1">
        <v>0.29166666666666669</v>
      </c>
      <c r="I359" t="s">
        <v>17</v>
      </c>
      <c r="J359">
        <v>125</v>
      </c>
    </row>
    <row r="360" spans="1:10" x14ac:dyDescent="0.25">
      <c r="A360">
        <v>583532</v>
      </c>
      <c r="B360" t="s">
        <v>666</v>
      </c>
      <c r="C360" t="s">
        <v>92</v>
      </c>
      <c r="D360">
        <v>3592</v>
      </c>
      <c r="E360" t="s">
        <v>93</v>
      </c>
      <c r="F360" t="s">
        <v>16</v>
      </c>
      <c r="G360" s="2">
        <v>45505</v>
      </c>
      <c r="H360" s="1">
        <v>0.41666666666666669</v>
      </c>
      <c r="I360" t="s">
        <v>17</v>
      </c>
      <c r="J360">
        <v>125</v>
      </c>
    </row>
    <row r="361" spans="1:10" x14ac:dyDescent="0.25">
      <c r="A361">
        <v>583574</v>
      </c>
      <c r="B361" t="s">
        <v>666</v>
      </c>
      <c r="C361" t="s">
        <v>92</v>
      </c>
      <c r="D361">
        <v>3592</v>
      </c>
      <c r="E361" t="s">
        <v>93</v>
      </c>
      <c r="F361" t="s">
        <v>16</v>
      </c>
      <c r="G361" s="2">
        <v>45505</v>
      </c>
      <c r="H361" s="1">
        <v>0.45833333333333331</v>
      </c>
      <c r="I361" t="s">
        <v>17</v>
      </c>
      <c r="J361">
        <v>125</v>
      </c>
    </row>
    <row r="362" spans="1:10" x14ac:dyDescent="0.25">
      <c r="A362">
        <v>586885</v>
      </c>
      <c r="B362" t="s">
        <v>666</v>
      </c>
      <c r="C362" t="s">
        <v>92</v>
      </c>
      <c r="D362">
        <v>3592</v>
      </c>
      <c r="E362" t="s">
        <v>93</v>
      </c>
      <c r="F362" t="s">
        <v>16</v>
      </c>
      <c r="G362" s="2">
        <v>45512</v>
      </c>
      <c r="H362" s="1">
        <v>0.41666666666666669</v>
      </c>
      <c r="I362" t="s">
        <v>17</v>
      </c>
      <c r="J362">
        <v>125</v>
      </c>
    </row>
    <row r="363" spans="1:10" x14ac:dyDescent="0.25">
      <c r="A363">
        <v>588372</v>
      </c>
      <c r="B363" t="s">
        <v>666</v>
      </c>
      <c r="C363" t="s">
        <v>92</v>
      </c>
      <c r="D363">
        <v>3592</v>
      </c>
      <c r="E363" t="s">
        <v>93</v>
      </c>
      <c r="F363" t="s">
        <v>16</v>
      </c>
      <c r="G363" s="2">
        <v>45512</v>
      </c>
      <c r="H363" s="1">
        <v>0.45833333333333331</v>
      </c>
      <c r="I363" t="s">
        <v>17</v>
      </c>
      <c r="J363">
        <v>125</v>
      </c>
    </row>
    <row r="364" spans="1:10" x14ac:dyDescent="0.25">
      <c r="A364">
        <v>590301</v>
      </c>
      <c r="B364" t="s">
        <v>666</v>
      </c>
      <c r="C364" t="s">
        <v>92</v>
      </c>
      <c r="D364">
        <v>3592</v>
      </c>
      <c r="E364" t="s">
        <v>93</v>
      </c>
      <c r="F364" t="s">
        <v>16</v>
      </c>
      <c r="G364" s="2">
        <v>45519</v>
      </c>
      <c r="H364" s="1">
        <v>0.41666666666666669</v>
      </c>
      <c r="I364" t="s">
        <v>17</v>
      </c>
      <c r="J364">
        <v>125</v>
      </c>
    </row>
    <row r="365" spans="1:10" x14ac:dyDescent="0.25">
      <c r="A365">
        <v>590347</v>
      </c>
      <c r="B365" t="s">
        <v>666</v>
      </c>
      <c r="C365" t="s">
        <v>92</v>
      </c>
      <c r="D365">
        <v>3592</v>
      </c>
      <c r="E365" t="s">
        <v>93</v>
      </c>
      <c r="F365" t="s">
        <v>16</v>
      </c>
      <c r="G365" s="2">
        <v>45519</v>
      </c>
      <c r="H365" s="1">
        <v>0.45833333333333331</v>
      </c>
      <c r="I365" t="s">
        <v>17</v>
      </c>
      <c r="J365">
        <v>125</v>
      </c>
    </row>
    <row r="366" spans="1:10" x14ac:dyDescent="0.25">
      <c r="A366">
        <v>593563</v>
      </c>
      <c r="B366" t="s">
        <v>666</v>
      </c>
      <c r="C366" t="s">
        <v>92</v>
      </c>
      <c r="D366">
        <v>3592</v>
      </c>
      <c r="E366" t="s">
        <v>93</v>
      </c>
      <c r="F366" t="s">
        <v>16</v>
      </c>
      <c r="G366" s="2">
        <v>45526</v>
      </c>
      <c r="H366" s="1">
        <v>0.41666666666666669</v>
      </c>
      <c r="I366" t="s">
        <v>17</v>
      </c>
      <c r="J366">
        <v>125</v>
      </c>
    </row>
    <row r="367" spans="1:10" x14ac:dyDescent="0.25">
      <c r="A367">
        <v>593624</v>
      </c>
      <c r="B367" t="s">
        <v>666</v>
      </c>
      <c r="C367" t="s">
        <v>92</v>
      </c>
      <c r="D367">
        <v>3592</v>
      </c>
      <c r="E367" t="s">
        <v>93</v>
      </c>
      <c r="F367" t="s">
        <v>16</v>
      </c>
      <c r="G367" s="2">
        <v>45526</v>
      </c>
      <c r="H367" s="1">
        <v>0.45833333333333331</v>
      </c>
      <c r="I367" t="s">
        <v>17</v>
      </c>
      <c r="J367">
        <v>125</v>
      </c>
    </row>
    <row r="368" spans="1:10" x14ac:dyDescent="0.25">
      <c r="A368">
        <v>585001</v>
      </c>
      <c r="B368" t="s">
        <v>667</v>
      </c>
      <c r="C368" t="s">
        <v>95</v>
      </c>
      <c r="D368">
        <v>4113</v>
      </c>
      <c r="E368" t="s">
        <v>96</v>
      </c>
      <c r="F368" t="s">
        <v>16</v>
      </c>
      <c r="G368" s="2">
        <v>45505</v>
      </c>
      <c r="H368" s="1">
        <v>0.625</v>
      </c>
      <c r="I368" t="s">
        <v>17</v>
      </c>
      <c r="J368">
        <v>125</v>
      </c>
    </row>
    <row r="369" spans="1:10" x14ac:dyDescent="0.25">
      <c r="A369">
        <v>588047</v>
      </c>
      <c r="B369" t="s">
        <v>667</v>
      </c>
      <c r="C369" t="s">
        <v>95</v>
      </c>
      <c r="D369">
        <v>4113</v>
      </c>
      <c r="E369" t="s">
        <v>96</v>
      </c>
      <c r="F369" t="s">
        <v>16</v>
      </c>
      <c r="G369" s="2">
        <v>45509</v>
      </c>
      <c r="H369" s="1">
        <v>0.625</v>
      </c>
      <c r="I369" t="s">
        <v>25</v>
      </c>
      <c r="J369">
        <v>125</v>
      </c>
    </row>
    <row r="370" spans="1:10" x14ac:dyDescent="0.25">
      <c r="A370">
        <v>585567</v>
      </c>
      <c r="B370" t="s">
        <v>667</v>
      </c>
      <c r="C370" t="s">
        <v>95</v>
      </c>
      <c r="D370">
        <v>4113</v>
      </c>
      <c r="E370" t="s">
        <v>96</v>
      </c>
      <c r="F370" t="s">
        <v>16</v>
      </c>
      <c r="G370" s="2">
        <v>45509</v>
      </c>
      <c r="H370" s="1">
        <v>0.66666666666666663</v>
      </c>
      <c r="I370" t="s">
        <v>17</v>
      </c>
      <c r="J370">
        <v>125</v>
      </c>
    </row>
    <row r="371" spans="1:10" x14ac:dyDescent="0.25">
      <c r="A371">
        <v>585618</v>
      </c>
      <c r="B371" t="s">
        <v>667</v>
      </c>
      <c r="C371" t="s">
        <v>95</v>
      </c>
      <c r="D371">
        <v>4113</v>
      </c>
      <c r="E371" t="s">
        <v>96</v>
      </c>
      <c r="F371" t="s">
        <v>16</v>
      </c>
      <c r="G371" s="2">
        <v>45509</v>
      </c>
      <c r="H371" s="1">
        <v>0.70833333333333337</v>
      </c>
      <c r="I371" t="s">
        <v>17</v>
      </c>
      <c r="J371">
        <v>125</v>
      </c>
    </row>
    <row r="372" spans="1:10" x14ac:dyDescent="0.25">
      <c r="A372">
        <v>588938</v>
      </c>
      <c r="B372" t="s">
        <v>667</v>
      </c>
      <c r="C372" t="s">
        <v>95</v>
      </c>
      <c r="D372">
        <v>4113</v>
      </c>
      <c r="E372" t="s">
        <v>96</v>
      </c>
      <c r="F372" t="s">
        <v>16</v>
      </c>
      <c r="G372" s="2">
        <v>45516</v>
      </c>
      <c r="H372" s="1">
        <v>0.625</v>
      </c>
      <c r="I372" t="s">
        <v>25</v>
      </c>
      <c r="J372">
        <v>125</v>
      </c>
    </row>
    <row r="373" spans="1:10" x14ac:dyDescent="0.25">
      <c r="A373">
        <v>588992</v>
      </c>
      <c r="B373" t="s">
        <v>667</v>
      </c>
      <c r="C373" t="s">
        <v>95</v>
      </c>
      <c r="D373">
        <v>4113</v>
      </c>
      <c r="E373" t="s">
        <v>96</v>
      </c>
      <c r="F373" t="s">
        <v>16</v>
      </c>
      <c r="G373" s="2">
        <v>45516</v>
      </c>
      <c r="H373" s="1">
        <v>0.66666666666666663</v>
      </c>
      <c r="I373" t="s">
        <v>17</v>
      </c>
      <c r="J373">
        <v>125</v>
      </c>
    </row>
    <row r="374" spans="1:10" x14ac:dyDescent="0.25">
      <c r="A374">
        <v>589045</v>
      </c>
      <c r="B374" t="s">
        <v>667</v>
      </c>
      <c r="C374" t="s">
        <v>95</v>
      </c>
      <c r="D374">
        <v>4113</v>
      </c>
      <c r="E374" t="s">
        <v>96</v>
      </c>
      <c r="F374" t="s">
        <v>16</v>
      </c>
      <c r="G374" s="2">
        <v>45516</v>
      </c>
      <c r="H374" s="1">
        <v>0.70833333333333337</v>
      </c>
      <c r="I374" t="s">
        <v>17</v>
      </c>
      <c r="J374">
        <v>125</v>
      </c>
    </row>
    <row r="375" spans="1:10" x14ac:dyDescent="0.25">
      <c r="A375">
        <v>592212</v>
      </c>
      <c r="B375" t="s">
        <v>667</v>
      </c>
      <c r="C375" t="s">
        <v>95</v>
      </c>
      <c r="D375">
        <v>4113</v>
      </c>
      <c r="E375" t="s">
        <v>96</v>
      </c>
      <c r="F375" t="s">
        <v>16</v>
      </c>
      <c r="G375" s="2">
        <v>45523</v>
      </c>
      <c r="H375" s="1">
        <v>0.625</v>
      </c>
      <c r="I375" t="s">
        <v>25</v>
      </c>
      <c r="J375">
        <v>125</v>
      </c>
    </row>
    <row r="376" spans="1:10" x14ac:dyDescent="0.25">
      <c r="A376">
        <v>592263</v>
      </c>
      <c r="B376" t="s">
        <v>667</v>
      </c>
      <c r="C376" t="s">
        <v>95</v>
      </c>
      <c r="D376">
        <v>4113</v>
      </c>
      <c r="E376" t="s">
        <v>96</v>
      </c>
      <c r="F376" t="s">
        <v>16</v>
      </c>
      <c r="G376" s="2">
        <v>45523</v>
      </c>
      <c r="H376" s="1">
        <v>0.66666666666666663</v>
      </c>
      <c r="I376" t="s">
        <v>17</v>
      </c>
      <c r="J376">
        <v>125</v>
      </c>
    </row>
    <row r="377" spans="1:10" x14ac:dyDescent="0.25">
      <c r="A377">
        <v>594586</v>
      </c>
      <c r="B377" t="s">
        <v>667</v>
      </c>
      <c r="C377" t="s">
        <v>95</v>
      </c>
      <c r="D377">
        <v>4113</v>
      </c>
      <c r="E377" t="s">
        <v>96</v>
      </c>
      <c r="F377" t="s">
        <v>16</v>
      </c>
      <c r="G377" s="2">
        <v>45523</v>
      </c>
      <c r="H377" s="1">
        <v>0.70833333333333337</v>
      </c>
      <c r="I377" t="s">
        <v>17</v>
      </c>
      <c r="J377">
        <v>125</v>
      </c>
    </row>
    <row r="378" spans="1:10" x14ac:dyDescent="0.25">
      <c r="A378">
        <v>586592</v>
      </c>
      <c r="B378" t="s">
        <v>667</v>
      </c>
      <c r="C378" t="s">
        <v>241</v>
      </c>
      <c r="D378">
        <v>3350</v>
      </c>
      <c r="E378" t="s">
        <v>242</v>
      </c>
      <c r="F378" t="s">
        <v>16</v>
      </c>
      <c r="G378" s="2">
        <v>45511</v>
      </c>
      <c r="H378" s="1">
        <v>0.625</v>
      </c>
      <c r="I378" t="s">
        <v>17</v>
      </c>
      <c r="J378">
        <v>125</v>
      </c>
    </row>
    <row r="379" spans="1:10" x14ac:dyDescent="0.25">
      <c r="A379">
        <v>586648</v>
      </c>
      <c r="B379" t="s">
        <v>667</v>
      </c>
      <c r="C379" t="s">
        <v>241</v>
      </c>
      <c r="D379">
        <v>3350</v>
      </c>
      <c r="E379" t="s">
        <v>242</v>
      </c>
      <c r="F379" t="s">
        <v>16</v>
      </c>
      <c r="G379" s="2">
        <v>45511</v>
      </c>
      <c r="H379" s="1">
        <v>0.66666666666666663</v>
      </c>
      <c r="I379" t="s">
        <v>17</v>
      </c>
      <c r="J379">
        <v>125</v>
      </c>
    </row>
    <row r="380" spans="1:10" x14ac:dyDescent="0.25">
      <c r="A380">
        <v>590013</v>
      </c>
      <c r="B380" t="s">
        <v>667</v>
      </c>
      <c r="C380" t="s">
        <v>241</v>
      </c>
      <c r="D380">
        <v>3350</v>
      </c>
      <c r="E380" t="s">
        <v>242</v>
      </c>
      <c r="F380" t="s">
        <v>16</v>
      </c>
      <c r="G380" s="2">
        <v>45518</v>
      </c>
      <c r="H380" s="1">
        <v>0.625</v>
      </c>
      <c r="I380" t="s">
        <v>17</v>
      </c>
      <c r="J380">
        <v>125</v>
      </c>
    </row>
    <row r="381" spans="1:10" x14ac:dyDescent="0.25">
      <c r="A381">
        <v>590070</v>
      </c>
      <c r="B381" t="s">
        <v>667</v>
      </c>
      <c r="C381" t="s">
        <v>241</v>
      </c>
      <c r="D381">
        <v>3350</v>
      </c>
      <c r="E381" t="s">
        <v>242</v>
      </c>
      <c r="F381" t="s">
        <v>16</v>
      </c>
      <c r="G381" s="2">
        <v>45518</v>
      </c>
      <c r="H381" s="1">
        <v>0.66666666666666663</v>
      </c>
      <c r="I381" t="s">
        <v>17</v>
      </c>
      <c r="J381">
        <v>125</v>
      </c>
    </row>
    <row r="382" spans="1:10" x14ac:dyDescent="0.25">
      <c r="A382">
        <v>583681</v>
      </c>
      <c r="B382" t="s">
        <v>666</v>
      </c>
      <c r="C382" t="s">
        <v>244</v>
      </c>
      <c r="D382">
        <v>3601</v>
      </c>
      <c r="E382" t="s">
        <v>245</v>
      </c>
      <c r="F382" t="s">
        <v>16</v>
      </c>
      <c r="G382" s="2">
        <v>45505</v>
      </c>
      <c r="H382" s="1">
        <v>0.58333333333333337</v>
      </c>
      <c r="I382" t="s">
        <v>25</v>
      </c>
      <c r="J382">
        <v>125</v>
      </c>
    </row>
    <row r="383" spans="1:10" x14ac:dyDescent="0.25">
      <c r="A383">
        <v>588172</v>
      </c>
      <c r="B383" t="s">
        <v>667</v>
      </c>
      <c r="C383" t="s">
        <v>244</v>
      </c>
      <c r="D383">
        <v>3601</v>
      </c>
      <c r="E383" t="s">
        <v>245</v>
      </c>
      <c r="F383" t="s">
        <v>16</v>
      </c>
      <c r="G383" s="2">
        <v>45510</v>
      </c>
      <c r="H383" s="1">
        <v>0.625</v>
      </c>
      <c r="I383" t="s">
        <v>17</v>
      </c>
      <c r="J383">
        <v>125</v>
      </c>
    </row>
    <row r="384" spans="1:10" x14ac:dyDescent="0.25">
      <c r="A384">
        <v>586095</v>
      </c>
      <c r="B384" t="s">
        <v>667</v>
      </c>
      <c r="C384" t="s">
        <v>244</v>
      </c>
      <c r="D384">
        <v>3601</v>
      </c>
      <c r="E384" t="s">
        <v>245</v>
      </c>
      <c r="F384" t="s">
        <v>16</v>
      </c>
      <c r="G384" s="2">
        <v>45510</v>
      </c>
      <c r="H384" s="1">
        <v>0.66666666666666663</v>
      </c>
      <c r="I384" t="s">
        <v>17</v>
      </c>
      <c r="J384">
        <v>125</v>
      </c>
    </row>
    <row r="385" spans="1:10" x14ac:dyDescent="0.25">
      <c r="A385">
        <v>587035</v>
      </c>
      <c r="B385" t="s">
        <v>666</v>
      </c>
      <c r="C385" t="s">
        <v>244</v>
      </c>
      <c r="D385">
        <v>3601</v>
      </c>
      <c r="E385" t="s">
        <v>245</v>
      </c>
      <c r="F385" t="s">
        <v>16</v>
      </c>
      <c r="G385" s="2">
        <v>45512</v>
      </c>
      <c r="H385" s="1">
        <v>0.58333333333333337</v>
      </c>
      <c r="I385" t="s">
        <v>25</v>
      </c>
      <c r="J385">
        <v>125</v>
      </c>
    </row>
    <row r="386" spans="1:10" x14ac:dyDescent="0.25">
      <c r="A386">
        <v>589456</v>
      </c>
      <c r="B386" t="s">
        <v>667</v>
      </c>
      <c r="C386" t="s">
        <v>244</v>
      </c>
      <c r="D386">
        <v>3601</v>
      </c>
      <c r="E386" t="s">
        <v>245</v>
      </c>
      <c r="F386" t="s">
        <v>16</v>
      </c>
      <c r="G386" s="2">
        <v>45517</v>
      </c>
      <c r="H386" s="1">
        <v>0.625</v>
      </c>
      <c r="I386" t="s">
        <v>17</v>
      </c>
      <c r="J386">
        <v>125</v>
      </c>
    </row>
    <row r="387" spans="1:10" x14ac:dyDescent="0.25">
      <c r="A387">
        <v>589517</v>
      </c>
      <c r="B387" t="s">
        <v>667</v>
      </c>
      <c r="C387" t="s">
        <v>244</v>
      </c>
      <c r="D387">
        <v>3601</v>
      </c>
      <c r="E387" t="s">
        <v>245</v>
      </c>
      <c r="F387" t="s">
        <v>16</v>
      </c>
      <c r="G387" s="2">
        <v>45517</v>
      </c>
      <c r="H387" s="1">
        <v>0.66666666666666663</v>
      </c>
      <c r="I387" t="s">
        <v>17</v>
      </c>
      <c r="J387">
        <v>125</v>
      </c>
    </row>
    <row r="388" spans="1:10" x14ac:dyDescent="0.25">
      <c r="A388">
        <v>590450</v>
      </c>
      <c r="B388" t="s">
        <v>666</v>
      </c>
      <c r="C388" t="s">
        <v>244</v>
      </c>
      <c r="D388">
        <v>3601</v>
      </c>
      <c r="E388" t="s">
        <v>245</v>
      </c>
      <c r="F388" t="s">
        <v>16</v>
      </c>
      <c r="G388" s="2">
        <v>45519</v>
      </c>
      <c r="H388" s="1">
        <v>0.58333333333333337</v>
      </c>
      <c r="I388" t="s">
        <v>25</v>
      </c>
      <c r="J388">
        <v>125</v>
      </c>
    </row>
    <row r="389" spans="1:10" x14ac:dyDescent="0.25">
      <c r="A389">
        <v>592731</v>
      </c>
      <c r="B389" t="s">
        <v>667</v>
      </c>
      <c r="C389" t="s">
        <v>244</v>
      </c>
      <c r="D389">
        <v>3601</v>
      </c>
      <c r="E389" t="s">
        <v>245</v>
      </c>
      <c r="F389" t="s">
        <v>16</v>
      </c>
      <c r="G389" s="2">
        <v>45524</v>
      </c>
      <c r="H389" s="1">
        <v>0.625</v>
      </c>
      <c r="I389" t="s">
        <v>17</v>
      </c>
      <c r="J389">
        <v>125</v>
      </c>
    </row>
    <row r="390" spans="1:10" x14ac:dyDescent="0.25">
      <c r="A390">
        <v>592796</v>
      </c>
      <c r="B390" t="s">
        <v>667</v>
      </c>
      <c r="C390" t="s">
        <v>244</v>
      </c>
      <c r="D390">
        <v>3601</v>
      </c>
      <c r="E390" t="s">
        <v>245</v>
      </c>
      <c r="F390" t="s">
        <v>16</v>
      </c>
      <c r="G390" s="2">
        <v>45524</v>
      </c>
      <c r="H390" s="1">
        <v>0.66666666666666663</v>
      </c>
      <c r="I390" t="s">
        <v>17</v>
      </c>
      <c r="J390">
        <v>125</v>
      </c>
    </row>
    <row r="391" spans="1:10" x14ac:dyDescent="0.25">
      <c r="A391">
        <v>588732</v>
      </c>
      <c r="B391" t="s">
        <v>667</v>
      </c>
      <c r="C391" t="s">
        <v>608</v>
      </c>
      <c r="D391">
        <v>4121</v>
      </c>
      <c r="E391" t="s">
        <v>609</v>
      </c>
      <c r="F391" t="s">
        <v>16</v>
      </c>
      <c r="G391" s="2">
        <v>45516</v>
      </c>
      <c r="H391" s="1">
        <v>0.41666666666666669</v>
      </c>
      <c r="I391" t="s">
        <v>17</v>
      </c>
      <c r="J391">
        <v>125</v>
      </c>
    </row>
    <row r="392" spans="1:10" x14ac:dyDescent="0.25">
      <c r="A392">
        <v>594511</v>
      </c>
      <c r="B392" t="s">
        <v>667</v>
      </c>
      <c r="C392" t="s">
        <v>608</v>
      </c>
      <c r="D392">
        <v>4121</v>
      </c>
      <c r="E392" t="s">
        <v>609</v>
      </c>
      <c r="F392" t="s">
        <v>16</v>
      </c>
      <c r="G392" s="2">
        <v>45523</v>
      </c>
      <c r="H392" s="1">
        <v>0.41666666666666669</v>
      </c>
      <c r="I392" t="s">
        <v>17</v>
      </c>
      <c r="J392">
        <v>125</v>
      </c>
    </row>
    <row r="393" spans="1:10" x14ac:dyDescent="0.25">
      <c r="A393">
        <v>583991</v>
      </c>
      <c r="B393" t="s">
        <v>666</v>
      </c>
      <c r="C393" t="s">
        <v>99</v>
      </c>
      <c r="D393">
        <v>3967</v>
      </c>
      <c r="E393" t="s">
        <v>100</v>
      </c>
      <c r="F393" t="s">
        <v>101</v>
      </c>
      <c r="G393" s="2">
        <v>45506</v>
      </c>
      <c r="H393" s="1">
        <v>0.33333333333333331</v>
      </c>
      <c r="I393" t="s">
        <v>102</v>
      </c>
      <c r="J393">
        <v>50</v>
      </c>
    </row>
    <row r="394" spans="1:10" x14ac:dyDescent="0.25">
      <c r="A394">
        <v>590755</v>
      </c>
      <c r="B394" t="s">
        <v>666</v>
      </c>
      <c r="C394" t="s">
        <v>99</v>
      </c>
      <c r="D394">
        <v>3967</v>
      </c>
      <c r="E394" t="s">
        <v>100</v>
      </c>
      <c r="F394" t="s">
        <v>101</v>
      </c>
      <c r="G394" s="2">
        <v>45520</v>
      </c>
      <c r="H394" s="1">
        <v>0.33333333333333331</v>
      </c>
      <c r="I394" t="s">
        <v>102</v>
      </c>
      <c r="J394">
        <v>50</v>
      </c>
    </row>
    <row r="395" spans="1:10" x14ac:dyDescent="0.25">
      <c r="A395">
        <v>594014</v>
      </c>
      <c r="B395" t="s">
        <v>666</v>
      </c>
      <c r="C395" t="s">
        <v>99</v>
      </c>
      <c r="D395">
        <v>3967</v>
      </c>
      <c r="E395" t="s">
        <v>100</v>
      </c>
      <c r="F395" t="s">
        <v>101</v>
      </c>
      <c r="G395" s="2">
        <v>45527</v>
      </c>
      <c r="H395" s="1">
        <v>0.33333333333333331</v>
      </c>
      <c r="I395" t="s">
        <v>102</v>
      </c>
      <c r="J395">
        <v>50</v>
      </c>
    </row>
    <row r="396" spans="1:10" x14ac:dyDescent="0.25">
      <c r="A396">
        <v>586638</v>
      </c>
      <c r="B396" t="s">
        <v>667</v>
      </c>
      <c r="C396" t="s">
        <v>611</v>
      </c>
      <c r="D396">
        <v>4106</v>
      </c>
      <c r="E396" t="s">
        <v>612</v>
      </c>
      <c r="F396" t="s">
        <v>101</v>
      </c>
      <c r="G396" s="2">
        <v>45511</v>
      </c>
      <c r="H396" s="1">
        <v>0.625</v>
      </c>
      <c r="I396" t="s">
        <v>102</v>
      </c>
      <c r="J396">
        <v>50</v>
      </c>
    </row>
    <row r="397" spans="1:10" x14ac:dyDescent="0.25">
      <c r="A397">
        <v>590055</v>
      </c>
      <c r="B397" t="s">
        <v>667</v>
      </c>
      <c r="C397" t="s">
        <v>611</v>
      </c>
      <c r="D397">
        <v>4106</v>
      </c>
      <c r="E397" t="s">
        <v>612</v>
      </c>
      <c r="F397" t="s">
        <v>101</v>
      </c>
      <c r="G397" s="2">
        <v>45518</v>
      </c>
      <c r="H397" s="1">
        <v>0.625</v>
      </c>
      <c r="I397" t="s">
        <v>102</v>
      </c>
      <c r="J397">
        <v>50</v>
      </c>
    </row>
    <row r="398" spans="1:10" x14ac:dyDescent="0.25">
      <c r="A398">
        <v>593319</v>
      </c>
      <c r="B398" t="s">
        <v>667</v>
      </c>
      <c r="C398" t="s">
        <v>611</v>
      </c>
      <c r="D398">
        <v>4106</v>
      </c>
      <c r="E398" t="s">
        <v>612</v>
      </c>
      <c r="F398" t="s">
        <v>101</v>
      </c>
      <c r="G398" s="2">
        <v>45525</v>
      </c>
      <c r="H398" s="1">
        <v>0.625</v>
      </c>
      <c r="I398" t="s">
        <v>102</v>
      </c>
      <c r="J398">
        <v>50</v>
      </c>
    </row>
    <row r="399" spans="1:10" x14ac:dyDescent="0.25">
      <c r="A399">
        <v>585657</v>
      </c>
      <c r="B399" t="s">
        <v>666</v>
      </c>
      <c r="C399" t="s">
        <v>247</v>
      </c>
      <c r="D399">
        <v>3440</v>
      </c>
      <c r="E399" t="s">
        <v>248</v>
      </c>
      <c r="F399" t="s">
        <v>16</v>
      </c>
      <c r="G399" s="2">
        <v>45510</v>
      </c>
      <c r="H399" s="1">
        <v>0.29166666666666669</v>
      </c>
      <c r="I399" t="s">
        <v>17</v>
      </c>
      <c r="J399">
        <v>125</v>
      </c>
    </row>
    <row r="400" spans="1:10" x14ac:dyDescent="0.25">
      <c r="A400">
        <v>585676</v>
      </c>
      <c r="B400" t="s">
        <v>666</v>
      </c>
      <c r="C400" t="s">
        <v>247</v>
      </c>
      <c r="D400">
        <v>3440</v>
      </c>
      <c r="E400" t="s">
        <v>248</v>
      </c>
      <c r="F400" t="s">
        <v>16</v>
      </c>
      <c r="G400" s="2">
        <v>45510</v>
      </c>
      <c r="H400" s="1">
        <v>0.33333333333333331</v>
      </c>
      <c r="I400" t="s">
        <v>25</v>
      </c>
      <c r="J400">
        <v>125</v>
      </c>
    </row>
    <row r="401" spans="1:10" x14ac:dyDescent="0.25">
      <c r="A401">
        <v>585775</v>
      </c>
      <c r="B401" t="s">
        <v>666</v>
      </c>
      <c r="C401" t="s">
        <v>247</v>
      </c>
      <c r="D401">
        <v>3440</v>
      </c>
      <c r="E401" t="s">
        <v>248</v>
      </c>
      <c r="F401" t="s">
        <v>16</v>
      </c>
      <c r="G401" s="2">
        <v>45510</v>
      </c>
      <c r="H401" s="1">
        <v>0.375</v>
      </c>
      <c r="I401" t="s">
        <v>17</v>
      </c>
      <c r="J401">
        <v>125</v>
      </c>
    </row>
    <row r="402" spans="1:10" x14ac:dyDescent="0.25">
      <c r="A402">
        <v>585782</v>
      </c>
      <c r="B402" t="s">
        <v>666</v>
      </c>
      <c r="C402" t="s">
        <v>247</v>
      </c>
      <c r="D402">
        <v>3440</v>
      </c>
      <c r="E402" t="s">
        <v>248</v>
      </c>
      <c r="F402" t="s">
        <v>16</v>
      </c>
      <c r="G402" s="2">
        <v>45510</v>
      </c>
      <c r="H402" s="1">
        <v>0.41666666666666669</v>
      </c>
      <c r="I402" t="s">
        <v>17</v>
      </c>
      <c r="J402">
        <v>125</v>
      </c>
    </row>
    <row r="403" spans="1:10" x14ac:dyDescent="0.25">
      <c r="A403">
        <v>588106</v>
      </c>
      <c r="B403" t="s">
        <v>666</v>
      </c>
      <c r="C403" t="s">
        <v>247</v>
      </c>
      <c r="D403">
        <v>3440</v>
      </c>
      <c r="E403" t="s">
        <v>248</v>
      </c>
      <c r="F403" t="s">
        <v>16</v>
      </c>
      <c r="G403" s="2">
        <v>45510</v>
      </c>
      <c r="H403" s="1">
        <v>0.45833333333333331</v>
      </c>
      <c r="I403" t="s">
        <v>25</v>
      </c>
      <c r="J403">
        <v>125</v>
      </c>
    </row>
    <row r="404" spans="1:10" x14ac:dyDescent="0.25">
      <c r="A404">
        <v>588234</v>
      </c>
      <c r="B404" t="s">
        <v>666</v>
      </c>
      <c r="C404" t="s">
        <v>247</v>
      </c>
      <c r="D404">
        <v>3440</v>
      </c>
      <c r="E404" t="s">
        <v>248</v>
      </c>
      <c r="F404" t="s">
        <v>16</v>
      </c>
      <c r="G404" s="2">
        <v>45511</v>
      </c>
      <c r="H404" s="1">
        <v>0.375</v>
      </c>
      <c r="I404" t="s">
        <v>17</v>
      </c>
      <c r="J404">
        <v>125</v>
      </c>
    </row>
    <row r="405" spans="1:10" x14ac:dyDescent="0.25">
      <c r="A405">
        <v>586365</v>
      </c>
      <c r="B405" t="s">
        <v>666</v>
      </c>
      <c r="C405" t="s">
        <v>247</v>
      </c>
      <c r="D405">
        <v>3440</v>
      </c>
      <c r="E405" t="s">
        <v>248</v>
      </c>
      <c r="F405" t="s">
        <v>16</v>
      </c>
      <c r="G405" s="2">
        <v>45511</v>
      </c>
      <c r="H405" s="1">
        <v>0.41666666666666669</v>
      </c>
      <c r="I405" t="s">
        <v>17</v>
      </c>
      <c r="J405">
        <v>125</v>
      </c>
    </row>
    <row r="406" spans="1:10" x14ac:dyDescent="0.25">
      <c r="A406">
        <v>586425</v>
      </c>
      <c r="B406" t="s">
        <v>666</v>
      </c>
      <c r="C406" t="s">
        <v>247</v>
      </c>
      <c r="D406">
        <v>3440</v>
      </c>
      <c r="E406" t="s">
        <v>248</v>
      </c>
      <c r="F406" t="s">
        <v>16</v>
      </c>
      <c r="G406" s="2">
        <v>45511</v>
      </c>
      <c r="H406" s="1">
        <v>0.45833333333333331</v>
      </c>
      <c r="I406" t="s">
        <v>17</v>
      </c>
      <c r="J406">
        <v>125</v>
      </c>
    </row>
    <row r="407" spans="1:10" x14ac:dyDescent="0.25">
      <c r="A407">
        <v>589083</v>
      </c>
      <c r="B407" t="s">
        <v>666</v>
      </c>
      <c r="C407" t="s">
        <v>247</v>
      </c>
      <c r="D407">
        <v>3440</v>
      </c>
      <c r="E407" t="s">
        <v>248</v>
      </c>
      <c r="F407" t="s">
        <v>16</v>
      </c>
      <c r="G407" s="2">
        <v>45517</v>
      </c>
      <c r="H407" s="1">
        <v>0.29166666666666669</v>
      </c>
      <c r="I407" t="s">
        <v>17</v>
      </c>
      <c r="J407">
        <v>125</v>
      </c>
    </row>
    <row r="408" spans="1:10" x14ac:dyDescent="0.25">
      <c r="A408">
        <v>589103</v>
      </c>
      <c r="B408" t="s">
        <v>666</v>
      </c>
      <c r="C408" t="s">
        <v>247</v>
      </c>
      <c r="D408">
        <v>3440</v>
      </c>
      <c r="E408" t="s">
        <v>248</v>
      </c>
      <c r="F408" t="s">
        <v>16</v>
      </c>
      <c r="G408" s="2">
        <v>45517</v>
      </c>
      <c r="H408" s="1">
        <v>0.33333333333333331</v>
      </c>
      <c r="I408" t="s">
        <v>25</v>
      </c>
      <c r="J408">
        <v>125</v>
      </c>
    </row>
    <row r="409" spans="1:10" x14ac:dyDescent="0.25">
      <c r="A409">
        <v>589198</v>
      </c>
      <c r="B409" t="s">
        <v>666</v>
      </c>
      <c r="C409" t="s">
        <v>247</v>
      </c>
      <c r="D409">
        <v>3440</v>
      </c>
      <c r="E409" t="s">
        <v>248</v>
      </c>
      <c r="F409" t="s">
        <v>16</v>
      </c>
      <c r="G409" s="2">
        <v>45517</v>
      </c>
      <c r="H409" s="1">
        <v>0.375</v>
      </c>
      <c r="I409" t="s">
        <v>17</v>
      </c>
      <c r="J409">
        <v>125</v>
      </c>
    </row>
    <row r="410" spans="1:10" x14ac:dyDescent="0.25">
      <c r="A410">
        <v>589209</v>
      </c>
      <c r="B410" t="s">
        <v>666</v>
      </c>
      <c r="C410" t="s">
        <v>247</v>
      </c>
      <c r="D410">
        <v>3440</v>
      </c>
      <c r="E410" t="s">
        <v>248</v>
      </c>
      <c r="F410" t="s">
        <v>16</v>
      </c>
      <c r="G410" s="2">
        <v>45517</v>
      </c>
      <c r="H410" s="1">
        <v>0.41666666666666669</v>
      </c>
      <c r="I410" t="s">
        <v>17</v>
      </c>
      <c r="J410">
        <v>125</v>
      </c>
    </row>
    <row r="411" spans="1:10" x14ac:dyDescent="0.25">
      <c r="A411">
        <v>589297</v>
      </c>
      <c r="B411" t="s">
        <v>666</v>
      </c>
      <c r="C411" t="s">
        <v>247</v>
      </c>
      <c r="D411">
        <v>3440</v>
      </c>
      <c r="E411" t="s">
        <v>248</v>
      </c>
      <c r="F411" t="s">
        <v>16</v>
      </c>
      <c r="G411" s="2">
        <v>45517</v>
      </c>
      <c r="H411" s="1">
        <v>0.45833333333333331</v>
      </c>
      <c r="I411" t="s">
        <v>25</v>
      </c>
      <c r="J411">
        <v>125</v>
      </c>
    </row>
    <row r="412" spans="1:10" x14ac:dyDescent="0.25">
      <c r="A412">
        <v>589846</v>
      </c>
      <c r="B412" t="s">
        <v>666</v>
      </c>
      <c r="C412" t="s">
        <v>247</v>
      </c>
      <c r="D412">
        <v>3440</v>
      </c>
      <c r="E412" t="s">
        <v>248</v>
      </c>
      <c r="F412" t="s">
        <v>16</v>
      </c>
      <c r="G412" s="2">
        <v>45518</v>
      </c>
      <c r="H412" s="1">
        <v>0.375</v>
      </c>
      <c r="I412" t="s">
        <v>17</v>
      </c>
      <c r="J412">
        <v>125</v>
      </c>
    </row>
    <row r="413" spans="1:10" x14ac:dyDescent="0.25">
      <c r="A413">
        <v>589785</v>
      </c>
      <c r="B413" t="s">
        <v>666</v>
      </c>
      <c r="C413" t="s">
        <v>247</v>
      </c>
      <c r="D413">
        <v>3440</v>
      </c>
      <c r="E413" t="s">
        <v>248</v>
      </c>
      <c r="F413" t="s">
        <v>16</v>
      </c>
      <c r="G413" s="2">
        <v>45518</v>
      </c>
      <c r="H413" s="1">
        <v>0.41666666666666669</v>
      </c>
      <c r="I413" t="s">
        <v>17</v>
      </c>
      <c r="J413">
        <v>125</v>
      </c>
    </row>
    <row r="414" spans="1:10" x14ac:dyDescent="0.25">
      <c r="A414">
        <v>589839</v>
      </c>
      <c r="B414" t="s">
        <v>666</v>
      </c>
      <c r="C414" t="s">
        <v>247</v>
      </c>
      <c r="D414">
        <v>3440</v>
      </c>
      <c r="E414" t="s">
        <v>248</v>
      </c>
      <c r="F414" t="s">
        <v>16</v>
      </c>
      <c r="G414" s="2">
        <v>45518</v>
      </c>
      <c r="H414" s="1">
        <v>0.45833333333333331</v>
      </c>
      <c r="I414" t="s">
        <v>17</v>
      </c>
      <c r="J414">
        <v>125</v>
      </c>
    </row>
    <row r="415" spans="1:10" x14ac:dyDescent="0.25">
      <c r="A415">
        <v>592361</v>
      </c>
      <c r="B415" t="s">
        <v>666</v>
      </c>
      <c r="C415" t="s">
        <v>247</v>
      </c>
      <c r="D415">
        <v>3440</v>
      </c>
      <c r="E415" t="s">
        <v>248</v>
      </c>
      <c r="F415" t="s">
        <v>16</v>
      </c>
      <c r="G415" s="2">
        <v>45524</v>
      </c>
      <c r="H415" s="1">
        <v>0.29166666666666669</v>
      </c>
      <c r="I415" t="s">
        <v>17</v>
      </c>
      <c r="J415">
        <v>125</v>
      </c>
    </row>
    <row r="416" spans="1:10" x14ac:dyDescent="0.25">
      <c r="A416">
        <v>592381</v>
      </c>
      <c r="B416" t="s">
        <v>666</v>
      </c>
      <c r="C416" t="s">
        <v>247</v>
      </c>
      <c r="D416">
        <v>3440</v>
      </c>
      <c r="E416" t="s">
        <v>248</v>
      </c>
      <c r="F416" t="s">
        <v>16</v>
      </c>
      <c r="G416" s="2">
        <v>45524</v>
      </c>
      <c r="H416" s="1">
        <v>0.33333333333333331</v>
      </c>
      <c r="I416" t="s">
        <v>25</v>
      </c>
      <c r="J416">
        <v>125</v>
      </c>
    </row>
    <row r="417" spans="1:10" x14ac:dyDescent="0.25">
      <c r="A417">
        <v>592471</v>
      </c>
      <c r="B417" t="s">
        <v>666</v>
      </c>
      <c r="C417" t="s">
        <v>247</v>
      </c>
      <c r="D417">
        <v>3440</v>
      </c>
      <c r="E417" t="s">
        <v>248</v>
      </c>
      <c r="F417" t="s">
        <v>16</v>
      </c>
      <c r="G417" s="2">
        <v>45524</v>
      </c>
      <c r="H417" s="1">
        <v>0.375</v>
      </c>
      <c r="I417" t="s">
        <v>17</v>
      </c>
      <c r="J417">
        <v>125</v>
      </c>
    </row>
    <row r="418" spans="1:10" x14ac:dyDescent="0.25">
      <c r="A418">
        <v>592482</v>
      </c>
      <c r="B418" t="s">
        <v>666</v>
      </c>
      <c r="C418" t="s">
        <v>247</v>
      </c>
      <c r="D418">
        <v>3440</v>
      </c>
      <c r="E418" t="s">
        <v>248</v>
      </c>
      <c r="F418" t="s">
        <v>16</v>
      </c>
      <c r="G418" s="2">
        <v>45524</v>
      </c>
      <c r="H418" s="1">
        <v>0.41666666666666669</v>
      </c>
      <c r="I418" t="s">
        <v>17</v>
      </c>
      <c r="J418">
        <v>125</v>
      </c>
    </row>
    <row r="419" spans="1:10" x14ac:dyDescent="0.25">
      <c r="A419">
        <v>592570</v>
      </c>
      <c r="B419" t="s">
        <v>666</v>
      </c>
      <c r="C419" t="s">
        <v>247</v>
      </c>
      <c r="D419">
        <v>3440</v>
      </c>
      <c r="E419" t="s">
        <v>248</v>
      </c>
      <c r="F419" t="s">
        <v>16</v>
      </c>
      <c r="G419" s="2">
        <v>45524</v>
      </c>
      <c r="H419" s="1">
        <v>0.45833333333333331</v>
      </c>
      <c r="I419" t="s">
        <v>25</v>
      </c>
      <c r="J419">
        <v>125</v>
      </c>
    </row>
    <row r="420" spans="1:10" x14ac:dyDescent="0.25">
      <c r="A420">
        <v>593116</v>
      </c>
      <c r="B420" t="s">
        <v>666</v>
      </c>
      <c r="C420" t="s">
        <v>247</v>
      </c>
      <c r="D420">
        <v>3440</v>
      </c>
      <c r="E420" t="s">
        <v>248</v>
      </c>
      <c r="F420" t="s">
        <v>16</v>
      </c>
      <c r="G420" s="2">
        <v>45525</v>
      </c>
      <c r="H420" s="1">
        <v>0.375</v>
      </c>
      <c r="I420" t="s">
        <v>17</v>
      </c>
      <c r="J420">
        <v>125</v>
      </c>
    </row>
    <row r="421" spans="1:10" x14ac:dyDescent="0.25">
      <c r="A421">
        <v>593059</v>
      </c>
      <c r="B421" t="s">
        <v>666</v>
      </c>
      <c r="C421" t="s">
        <v>247</v>
      </c>
      <c r="D421">
        <v>3440</v>
      </c>
      <c r="E421" t="s">
        <v>248</v>
      </c>
      <c r="F421" t="s">
        <v>16</v>
      </c>
      <c r="G421" s="2">
        <v>45525</v>
      </c>
      <c r="H421" s="1">
        <v>0.41666666666666669</v>
      </c>
      <c r="I421" t="s">
        <v>17</v>
      </c>
      <c r="J421">
        <v>125</v>
      </c>
    </row>
    <row r="422" spans="1:10" x14ac:dyDescent="0.25">
      <c r="A422">
        <v>593148</v>
      </c>
      <c r="B422" t="s">
        <v>666</v>
      </c>
      <c r="C422" t="s">
        <v>247</v>
      </c>
      <c r="D422">
        <v>3440</v>
      </c>
      <c r="E422" t="s">
        <v>248</v>
      </c>
      <c r="F422" t="s">
        <v>16</v>
      </c>
      <c r="G422" s="2">
        <v>45525</v>
      </c>
      <c r="H422" s="1">
        <v>0.45833333333333331</v>
      </c>
      <c r="I422" t="s">
        <v>17</v>
      </c>
      <c r="J422">
        <v>125</v>
      </c>
    </row>
    <row r="423" spans="1:10" x14ac:dyDescent="0.25">
      <c r="A423">
        <v>583913</v>
      </c>
      <c r="B423" t="s">
        <v>667</v>
      </c>
      <c r="C423" t="s">
        <v>105</v>
      </c>
      <c r="D423">
        <v>3737</v>
      </c>
      <c r="E423" t="s">
        <v>106</v>
      </c>
      <c r="F423" t="s">
        <v>16</v>
      </c>
      <c r="G423" s="2">
        <v>45505</v>
      </c>
      <c r="H423" s="1">
        <v>0.75</v>
      </c>
      <c r="I423" t="s">
        <v>17</v>
      </c>
      <c r="J423">
        <v>125</v>
      </c>
    </row>
    <row r="424" spans="1:10" x14ac:dyDescent="0.25">
      <c r="A424">
        <v>584343</v>
      </c>
      <c r="B424" t="s">
        <v>667</v>
      </c>
      <c r="C424" t="s">
        <v>105</v>
      </c>
      <c r="D424">
        <v>3737</v>
      </c>
      <c r="E424" t="s">
        <v>106</v>
      </c>
      <c r="F424" t="s">
        <v>16</v>
      </c>
      <c r="G424" s="2">
        <v>45506</v>
      </c>
      <c r="H424" s="1">
        <v>0.70833333333333337</v>
      </c>
      <c r="I424" t="s">
        <v>17</v>
      </c>
      <c r="J424">
        <v>125</v>
      </c>
    </row>
    <row r="425" spans="1:10" x14ac:dyDescent="0.25">
      <c r="A425">
        <v>588412</v>
      </c>
      <c r="B425" t="s">
        <v>667</v>
      </c>
      <c r="C425" t="s">
        <v>105</v>
      </c>
      <c r="D425">
        <v>3737</v>
      </c>
      <c r="E425" t="s">
        <v>106</v>
      </c>
      <c r="F425" t="s">
        <v>16</v>
      </c>
      <c r="G425" s="2">
        <v>45512</v>
      </c>
      <c r="H425" s="1">
        <v>0.70833333333333337</v>
      </c>
      <c r="I425" t="s">
        <v>17</v>
      </c>
      <c r="J425">
        <v>125</v>
      </c>
    </row>
    <row r="426" spans="1:10" x14ac:dyDescent="0.25">
      <c r="A426">
        <v>587701</v>
      </c>
      <c r="B426" t="s">
        <v>667</v>
      </c>
      <c r="C426" t="s">
        <v>105</v>
      </c>
      <c r="D426">
        <v>3737</v>
      </c>
      <c r="E426" t="s">
        <v>106</v>
      </c>
      <c r="F426" t="s">
        <v>16</v>
      </c>
      <c r="G426" s="2">
        <v>45513</v>
      </c>
      <c r="H426" s="1">
        <v>0.70833333333333337</v>
      </c>
      <c r="I426" t="s">
        <v>17</v>
      </c>
      <c r="J426">
        <v>125</v>
      </c>
    </row>
    <row r="427" spans="1:10" x14ac:dyDescent="0.25">
      <c r="A427">
        <v>590663</v>
      </c>
      <c r="B427" t="s">
        <v>667</v>
      </c>
      <c r="C427" t="s">
        <v>105</v>
      </c>
      <c r="D427">
        <v>3737</v>
      </c>
      <c r="E427" t="s">
        <v>106</v>
      </c>
      <c r="F427" t="s">
        <v>16</v>
      </c>
      <c r="G427" s="2">
        <v>45519</v>
      </c>
      <c r="H427" s="1">
        <v>0.70833333333333337</v>
      </c>
      <c r="I427" t="s">
        <v>17</v>
      </c>
      <c r="J427">
        <v>125</v>
      </c>
    </row>
    <row r="428" spans="1:10" x14ac:dyDescent="0.25">
      <c r="A428">
        <v>594612</v>
      </c>
      <c r="B428" t="s">
        <v>667</v>
      </c>
      <c r="C428" t="s">
        <v>105</v>
      </c>
      <c r="D428">
        <v>3737</v>
      </c>
      <c r="E428" t="s">
        <v>106</v>
      </c>
      <c r="F428" t="s">
        <v>16</v>
      </c>
      <c r="G428" s="2">
        <v>45525</v>
      </c>
      <c r="H428" s="1">
        <v>0.66666666666666663</v>
      </c>
      <c r="I428" t="s">
        <v>17</v>
      </c>
      <c r="J428">
        <v>125</v>
      </c>
    </row>
    <row r="429" spans="1:10" x14ac:dyDescent="0.25">
      <c r="A429">
        <v>594364</v>
      </c>
      <c r="B429" t="s">
        <v>667</v>
      </c>
      <c r="C429" t="s">
        <v>105</v>
      </c>
      <c r="D429">
        <v>3737</v>
      </c>
      <c r="E429" t="s">
        <v>106</v>
      </c>
      <c r="F429" t="s">
        <v>16</v>
      </c>
      <c r="G429" s="2">
        <v>45527</v>
      </c>
      <c r="H429" s="1">
        <v>0.70833333333333337</v>
      </c>
      <c r="I429" t="s">
        <v>17</v>
      </c>
      <c r="J429">
        <v>125</v>
      </c>
    </row>
    <row r="430" spans="1:10" x14ac:dyDescent="0.25">
      <c r="A430">
        <v>583619</v>
      </c>
      <c r="B430" t="s">
        <v>666</v>
      </c>
      <c r="C430" t="s">
        <v>108</v>
      </c>
      <c r="D430">
        <v>3441</v>
      </c>
      <c r="E430" t="s">
        <v>109</v>
      </c>
      <c r="F430" t="s">
        <v>16</v>
      </c>
      <c r="G430" s="2">
        <v>45505</v>
      </c>
      <c r="H430" s="1">
        <v>0.54166666666666663</v>
      </c>
      <c r="I430" t="s">
        <v>25</v>
      </c>
      <c r="J430">
        <v>125</v>
      </c>
    </row>
    <row r="431" spans="1:10" x14ac:dyDescent="0.25">
      <c r="A431">
        <v>583676</v>
      </c>
      <c r="B431" t="s">
        <v>666</v>
      </c>
      <c r="C431" t="s">
        <v>108</v>
      </c>
      <c r="D431">
        <v>3441</v>
      </c>
      <c r="E431" t="s">
        <v>109</v>
      </c>
      <c r="F431" t="s">
        <v>16</v>
      </c>
      <c r="G431" s="2">
        <v>45505</v>
      </c>
      <c r="H431" s="1">
        <v>0.58333333333333337</v>
      </c>
      <c r="I431" t="s">
        <v>17</v>
      </c>
      <c r="J431">
        <v>125</v>
      </c>
    </row>
    <row r="432" spans="1:10" x14ac:dyDescent="0.25">
      <c r="A432">
        <v>585690</v>
      </c>
      <c r="B432" t="s">
        <v>666</v>
      </c>
      <c r="C432" t="s">
        <v>108</v>
      </c>
      <c r="D432">
        <v>3441</v>
      </c>
      <c r="E432" t="s">
        <v>109</v>
      </c>
      <c r="F432" t="s">
        <v>16</v>
      </c>
      <c r="G432" s="2">
        <v>45510</v>
      </c>
      <c r="H432" s="1">
        <v>0.33333333333333331</v>
      </c>
      <c r="I432" t="s">
        <v>17</v>
      </c>
      <c r="J432">
        <v>125</v>
      </c>
    </row>
    <row r="433" spans="1:10" x14ac:dyDescent="0.25">
      <c r="A433">
        <v>585740</v>
      </c>
      <c r="B433" t="s">
        <v>666</v>
      </c>
      <c r="C433" t="s">
        <v>108</v>
      </c>
      <c r="D433">
        <v>3441</v>
      </c>
      <c r="E433" t="s">
        <v>109</v>
      </c>
      <c r="F433" t="s">
        <v>16</v>
      </c>
      <c r="G433" s="2">
        <v>45510</v>
      </c>
      <c r="H433" s="1">
        <v>0.375</v>
      </c>
      <c r="I433" t="s">
        <v>17</v>
      </c>
      <c r="J433">
        <v>125</v>
      </c>
    </row>
    <row r="434" spans="1:10" x14ac:dyDescent="0.25">
      <c r="A434">
        <v>586975</v>
      </c>
      <c r="B434" t="s">
        <v>666</v>
      </c>
      <c r="C434" t="s">
        <v>108</v>
      </c>
      <c r="D434">
        <v>3441</v>
      </c>
      <c r="E434" t="s">
        <v>109</v>
      </c>
      <c r="F434" t="s">
        <v>16</v>
      </c>
      <c r="G434" s="2">
        <v>45512</v>
      </c>
      <c r="H434" s="1">
        <v>0.54166666666666663</v>
      </c>
      <c r="I434" t="s">
        <v>25</v>
      </c>
      <c r="J434">
        <v>125</v>
      </c>
    </row>
    <row r="435" spans="1:10" x14ac:dyDescent="0.25">
      <c r="A435">
        <v>587030</v>
      </c>
      <c r="B435" t="s">
        <v>666</v>
      </c>
      <c r="C435" t="s">
        <v>108</v>
      </c>
      <c r="D435">
        <v>3441</v>
      </c>
      <c r="E435" t="s">
        <v>109</v>
      </c>
      <c r="F435" t="s">
        <v>16</v>
      </c>
      <c r="G435" s="2">
        <v>45512</v>
      </c>
      <c r="H435" s="1">
        <v>0.58333333333333337</v>
      </c>
      <c r="I435" t="s">
        <v>17</v>
      </c>
      <c r="J435">
        <v>125</v>
      </c>
    </row>
    <row r="436" spans="1:10" x14ac:dyDescent="0.25">
      <c r="A436">
        <v>589115</v>
      </c>
      <c r="B436" t="s">
        <v>666</v>
      </c>
      <c r="C436" t="s">
        <v>108</v>
      </c>
      <c r="D436">
        <v>3441</v>
      </c>
      <c r="E436" t="s">
        <v>109</v>
      </c>
      <c r="F436" t="s">
        <v>16</v>
      </c>
      <c r="G436" s="2">
        <v>45517</v>
      </c>
      <c r="H436" s="1">
        <v>0.33333333333333331</v>
      </c>
      <c r="I436" t="s">
        <v>17</v>
      </c>
      <c r="J436">
        <v>125</v>
      </c>
    </row>
    <row r="437" spans="1:10" x14ac:dyDescent="0.25">
      <c r="A437">
        <v>589166</v>
      </c>
      <c r="B437" t="s">
        <v>666</v>
      </c>
      <c r="C437" t="s">
        <v>108</v>
      </c>
      <c r="D437">
        <v>3441</v>
      </c>
      <c r="E437" t="s">
        <v>109</v>
      </c>
      <c r="F437" t="s">
        <v>16</v>
      </c>
      <c r="G437" s="2">
        <v>45517</v>
      </c>
      <c r="H437" s="1">
        <v>0.375</v>
      </c>
      <c r="I437" t="s">
        <v>17</v>
      </c>
      <c r="J437">
        <v>125</v>
      </c>
    </row>
    <row r="438" spans="1:10" x14ac:dyDescent="0.25">
      <c r="A438">
        <v>590391</v>
      </c>
      <c r="B438" t="s">
        <v>666</v>
      </c>
      <c r="C438" t="s">
        <v>108</v>
      </c>
      <c r="D438">
        <v>3441</v>
      </c>
      <c r="E438" t="s">
        <v>109</v>
      </c>
      <c r="F438" t="s">
        <v>16</v>
      </c>
      <c r="G438" s="2">
        <v>45519</v>
      </c>
      <c r="H438" s="1">
        <v>0.54166666666666663</v>
      </c>
      <c r="I438" t="s">
        <v>25</v>
      </c>
      <c r="J438">
        <v>125</v>
      </c>
    </row>
    <row r="439" spans="1:10" x14ac:dyDescent="0.25">
      <c r="A439">
        <v>590445</v>
      </c>
      <c r="B439" t="s">
        <v>666</v>
      </c>
      <c r="C439" t="s">
        <v>108</v>
      </c>
      <c r="D439">
        <v>3441</v>
      </c>
      <c r="E439" t="s">
        <v>109</v>
      </c>
      <c r="F439" t="s">
        <v>16</v>
      </c>
      <c r="G439" s="2">
        <v>45519</v>
      </c>
      <c r="H439" s="1">
        <v>0.58333333333333337</v>
      </c>
      <c r="I439" t="s">
        <v>17</v>
      </c>
      <c r="J439">
        <v>125</v>
      </c>
    </row>
    <row r="440" spans="1:10" x14ac:dyDescent="0.25">
      <c r="A440">
        <v>592393</v>
      </c>
      <c r="B440" t="s">
        <v>666</v>
      </c>
      <c r="C440" t="s">
        <v>108</v>
      </c>
      <c r="D440">
        <v>3441</v>
      </c>
      <c r="E440" t="s">
        <v>109</v>
      </c>
      <c r="F440" t="s">
        <v>16</v>
      </c>
      <c r="G440" s="2">
        <v>45524</v>
      </c>
      <c r="H440" s="1">
        <v>0.33333333333333331</v>
      </c>
      <c r="I440" t="s">
        <v>17</v>
      </c>
      <c r="J440">
        <v>125</v>
      </c>
    </row>
    <row r="441" spans="1:10" x14ac:dyDescent="0.25">
      <c r="A441">
        <v>592443</v>
      </c>
      <c r="B441" t="s">
        <v>666</v>
      </c>
      <c r="C441" t="s">
        <v>108</v>
      </c>
      <c r="D441">
        <v>3441</v>
      </c>
      <c r="E441" t="s">
        <v>109</v>
      </c>
      <c r="F441" t="s">
        <v>16</v>
      </c>
      <c r="G441" s="2">
        <v>45524</v>
      </c>
      <c r="H441" s="1">
        <v>0.375</v>
      </c>
      <c r="I441" t="s">
        <v>17</v>
      </c>
      <c r="J441">
        <v>125</v>
      </c>
    </row>
    <row r="442" spans="1:10" x14ac:dyDescent="0.25">
      <c r="A442">
        <v>594996</v>
      </c>
      <c r="B442" t="s">
        <v>666</v>
      </c>
      <c r="C442" t="s">
        <v>108</v>
      </c>
      <c r="D442">
        <v>3441</v>
      </c>
      <c r="E442" t="s">
        <v>109</v>
      </c>
      <c r="F442" t="s">
        <v>16</v>
      </c>
      <c r="G442" s="2">
        <v>45526</v>
      </c>
      <c r="H442" s="1">
        <v>0.54166666666666663</v>
      </c>
      <c r="I442" t="s">
        <v>25</v>
      </c>
      <c r="J442">
        <v>125</v>
      </c>
    </row>
    <row r="443" spans="1:10" x14ac:dyDescent="0.25">
      <c r="A443">
        <v>593699</v>
      </c>
      <c r="B443" t="s">
        <v>666</v>
      </c>
      <c r="C443" t="s">
        <v>108</v>
      </c>
      <c r="D443">
        <v>3441</v>
      </c>
      <c r="E443" t="s">
        <v>109</v>
      </c>
      <c r="F443" t="s">
        <v>16</v>
      </c>
      <c r="G443" s="2">
        <v>45526</v>
      </c>
      <c r="H443" s="1">
        <v>0.58333333333333337</v>
      </c>
      <c r="I443" t="s">
        <v>17</v>
      </c>
      <c r="J443">
        <v>125</v>
      </c>
    </row>
    <row r="444" spans="1:10" x14ac:dyDescent="0.25">
      <c r="A444">
        <v>583933</v>
      </c>
      <c r="B444" t="s">
        <v>666</v>
      </c>
      <c r="C444" t="s">
        <v>111</v>
      </c>
      <c r="D444">
        <v>3443</v>
      </c>
      <c r="E444" t="s">
        <v>112</v>
      </c>
      <c r="F444" t="s">
        <v>16</v>
      </c>
      <c r="G444" s="2">
        <v>45506</v>
      </c>
      <c r="H444" s="1">
        <v>0.29166666666666669</v>
      </c>
      <c r="I444" t="s">
        <v>25</v>
      </c>
      <c r="J444">
        <v>125</v>
      </c>
    </row>
    <row r="445" spans="1:10" x14ac:dyDescent="0.25">
      <c r="A445">
        <v>583985</v>
      </c>
      <c r="B445" t="s">
        <v>666</v>
      </c>
      <c r="C445" t="s">
        <v>111</v>
      </c>
      <c r="D445">
        <v>3443</v>
      </c>
      <c r="E445" t="s">
        <v>112</v>
      </c>
      <c r="F445" t="s">
        <v>16</v>
      </c>
      <c r="G445" s="2">
        <v>45506</v>
      </c>
      <c r="H445" s="1">
        <v>0.33333333333333331</v>
      </c>
      <c r="I445" t="s">
        <v>17</v>
      </c>
      <c r="J445">
        <v>125</v>
      </c>
    </row>
    <row r="446" spans="1:10" x14ac:dyDescent="0.25">
      <c r="A446">
        <v>585031</v>
      </c>
      <c r="B446" t="s">
        <v>666</v>
      </c>
      <c r="C446" t="s">
        <v>111</v>
      </c>
      <c r="D446">
        <v>3443</v>
      </c>
      <c r="E446" t="s">
        <v>112</v>
      </c>
      <c r="F446" t="s">
        <v>16</v>
      </c>
      <c r="G446" s="2">
        <v>45506</v>
      </c>
      <c r="H446" s="1">
        <v>0.375</v>
      </c>
      <c r="I446" t="s">
        <v>17</v>
      </c>
      <c r="J446">
        <v>125</v>
      </c>
    </row>
    <row r="447" spans="1:10" x14ac:dyDescent="0.25">
      <c r="A447">
        <v>587289</v>
      </c>
      <c r="B447" t="s">
        <v>666</v>
      </c>
      <c r="C447" t="s">
        <v>111</v>
      </c>
      <c r="D447">
        <v>3443</v>
      </c>
      <c r="E447" t="s">
        <v>112</v>
      </c>
      <c r="F447" t="s">
        <v>16</v>
      </c>
      <c r="G447" s="2">
        <v>45513</v>
      </c>
      <c r="H447" s="1">
        <v>0.29166666666666669</v>
      </c>
      <c r="I447" t="s">
        <v>25</v>
      </c>
      <c r="J447">
        <v>125</v>
      </c>
    </row>
    <row r="448" spans="1:10" x14ac:dyDescent="0.25">
      <c r="A448">
        <v>587342</v>
      </c>
      <c r="B448" t="s">
        <v>666</v>
      </c>
      <c r="C448" t="s">
        <v>111</v>
      </c>
      <c r="D448">
        <v>3443</v>
      </c>
      <c r="E448" t="s">
        <v>112</v>
      </c>
      <c r="F448" t="s">
        <v>16</v>
      </c>
      <c r="G448" s="2">
        <v>45513</v>
      </c>
      <c r="H448" s="1">
        <v>0.33333333333333331</v>
      </c>
      <c r="I448" t="s">
        <v>17</v>
      </c>
      <c r="J448">
        <v>125</v>
      </c>
    </row>
    <row r="449" spans="1:10" x14ac:dyDescent="0.25">
      <c r="A449">
        <v>587403</v>
      </c>
      <c r="B449" t="s">
        <v>666</v>
      </c>
      <c r="C449" t="s">
        <v>111</v>
      </c>
      <c r="D449">
        <v>3443</v>
      </c>
      <c r="E449" t="s">
        <v>112</v>
      </c>
      <c r="F449" t="s">
        <v>16</v>
      </c>
      <c r="G449" s="2">
        <v>45513</v>
      </c>
      <c r="H449" s="1">
        <v>0.375</v>
      </c>
      <c r="I449" t="s">
        <v>17</v>
      </c>
      <c r="J449">
        <v>125</v>
      </c>
    </row>
    <row r="450" spans="1:10" x14ac:dyDescent="0.25">
      <c r="A450">
        <v>590700</v>
      </c>
      <c r="B450" t="s">
        <v>666</v>
      </c>
      <c r="C450" t="s">
        <v>111</v>
      </c>
      <c r="D450">
        <v>3443</v>
      </c>
      <c r="E450" t="s">
        <v>112</v>
      </c>
      <c r="F450" t="s">
        <v>16</v>
      </c>
      <c r="G450" s="2">
        <v>45520</v>
      </c>
      <c r="H450" s="1">
        <v>0.29166666666666669</v>
      </c>
      <c r="I450" t="s">
        <v>25</v>
      </c>
      <c r="J450">
        <v>125</v>
      </c>
    </row>
    <row r="451" spans="1:10" x14ac:dyDescent="0.25">
      <c r="A451">
        <v>591729</v>
      </c>
      <c r="B451" t="s">
        <v>666</v>
      </c>
      <c r="C451" t="s">
        <v>111</v>
      </c>
      <c r="D451">
        <v>3443</v>
      </c>
      <c r="E451" t="s">
        <v>112</v>
      </c>
      <c r="F451" t="s">
        <v>16</v>
      </c>
      <c r="G451" s="2">
        <v>45520</v>
      </c>
      <c r="H451" s="1">
        <v>0.33333333333333331</v>
      </c>
      <c r="I451" t="s">
        <v>17</v>
      </c>
      <c r="J451">
        <v>125</v>
      </c>
    </row>
    <row r="452" spans="1:10" x14ac:dyDescent="0.25">
      <c r="A452">
        <v>590806</v>
      </c>
      <c r="B452" t="s">
        <v>666</v>
      </c>
      <c r="C452" t="s">
        <v>111</v>
      </c>
      <c r="D452">
        <v>3443</v>
      </c>
      <c r="E452" t="s">
        <v>112</v>
      </c>
      <c r="F452" t="s">
        <v>16</v>
      </c>
      <c r="G452" s="2">
        <v>45520</v>
      </c>
      <c r="H452" s="1">
        <v>0.375</v>
      </c>
      <c r="I452" t="s">
        <v>17</v>
      </c>
      <c r="J452">
        <v>125</v>
      </c>
    </row>
    <row r="453" spans="1:10" x14ac:dyDescent="0.25">
      <c r="A453">
        <v>593960</v>
      </c>
      <c r="B453" t="s">
        <v>666</v>
      </c>
      <c r="C453" t="s">
        <v>111</v>
      </c>
      <c r="D453">
        <v>3443</v>
      </c>
      <c r="E453" t="s">
        <v>112</v>
      </c>
      <c r="F453" t="s">
        <v>16</v>
      </c>
      <c r="G453" s="2">
        <v>45527</v>
      </c>
      <c r="H453" s="1">
        <v>0.29166666666666669</v>
      </c>
      <c r="I453" t="s">
        <v>25</v>
      </c>
      <c r="J453">
        <v>125</v>
      </c>
    </row>
    <row r="454" spans="1:10" x14ac:dyDescent="0.25">
      <c r="A454">
        <v>594009</v>
      </c>
      <c r="B454" t="s">
        <v>666</v>
      </c>
      <c r="C454" t="s">
        <v>111</v>
      </c>
      <c r="D454">
        <v>3443</v>
      </c>
      <c r="E454" t="s">
        <v>112</v>
      </c>
      <c r="F454" t="s">
        <v>16</v>
      </c>
      <c r="G454" s="2">
        <v>45527</v>
      </c>
      <c r="H454" s="1">
        <v>0.33333333333333331</v>
      </c>
      <c r="I454" t="s">
        <v>17</v>
      </c>
      <c r="J454">
        <v>125</v>
      </c>
    </row>
    <row r="455" spans="1:10" x14ac:dyDescent="0.25">
      <c r="A455">
        <v>594062</v>
      </c>
      <c r="B455" t="s">
        <v>666</v>
      </c>
      <c r="C455" t="s">
        <v>111</v>
      </c>
      <c r="D455">
        <v>3443</v>
      </c>
      <c r="E455" t="s">
        <v>112</v>
      </c>
      <c r="F455" t="s">
        <v>16</v>
      </c>
      <c r="G455" s="2">
        <v>45527</v>
      </c>
      <c r="H455" s="1">
        <v>0.375</v>
      </c>
      <c r="I455" t="s">
        <v>17</v>
      </c>
      <c r="J455">
        <v>125</v>
      </c>
    </row>
    <row r="456" spans="1:10" x14ac:dyDescent="0.25">
      <c r="A456">
        <v>583696</v>
      </c>
      <c r="B456" t="s">
        <v>667</v>
      </c>
      <c r="C456" t="s">
        <v>114</v>
      </c>
      <c r="D456">
        <v>3991</v>
      </c>
      <c r="E456" t="s">
        <v>115</v>
      </c>
      <c r="F456" t="s">
        <v>101</v>
      </c>
      <c r="G456" s="2">
        <v>45505</v>
      </c>
      <c r="H456" s="1">
        <v>0.58333333333333337</v>
      </c>
      <c r="I456" t="s">
        <v>102</v>
      </c>
      <c r="J456">
        <v>50</v>
      </c>
    </row>
    <row r="457" spans="1:10" x14ac:dyDescent="0.25">
      <c r="A457">
        <v>587049</v>
      </c>
      <c r="B457" t="s">
        <v>667</v>
      </c>
      <c r="C457" t="s">
        <v>114</v>
      </c>
      <c r="D457">
        <v>3991</v>
      </c>
      <c r="E457" t="s">
        <v>115</v>
      </c>
      <c r="F457" t="s">
        <v>101</v>
      </c>
      <c r="G457" s="2">
        <v>45512</v>
      </c>
      <c r="H457" s="1">
        <v>0.58333333333333337</v>
      </c>
      <c r="I457" t="s">
        <v>102</v>
      </c>
      <c r="J457">
        <v>50</v>
      </c>
    </row>
    <row r="458" spans="1:10" x14ac:dyDescent="0.25">
      <c r="A458">
        <v>585358</v>
      </c>
      <c r="B458" t="s">
        <v>667</v>
      </c>
      <c r="C458" t="s">
        <v>250</v>
      </c>
      <c r="D458">
        <v>3353</v>
      </c>
      <c r="E458" t="s">
        <v>251</v>
      </c>
      <c r="F458" t="s">
        <v>16</v>
      </c>
      <c r="G458" s="2">
        <v>45509</v>
      </c>
      <c r="H458" s="1">
        <v>0.54166666666666663</v>
      </c>
      <c r="I458" t="s">
        <v>17</v>
      </c>
      <c r="J458">
        <v>125</v>
      </c>
    </row>
    <row r="459" spans="1:10" x14ac:dyDescent="0.25">
      <c r="A459">
        <v>585437</v>
      </c>
      <c r="B459" t="s">
        <v>667</v>
      </c>
      <c r="C459" t="s">
        <v>250</v>
      </c>
      <c r="D459">
        <v>3353</v>
      </c>
      <c r="E459" t="s">
        <v>251</v>
      </c>
      <c r="F459" t="s">
        <v>16</v>
      </c>
      <c r="G459" s="2">
        <v>45509</v>
      </c>
      <c r="H459" s="1">
        <v>0.58333333333333337</v>
      </c>
      <c r="I459" t="s">
        <v>25</v>
      </c>
      <c r="J459">
        <v>125</v>
      </c>
    </row>
    <row r="460" spans="1:10" x14ac:dyDescent="0.25">
      <c r="A460">
        <v>585464</v>
      </c>
      <c r="B460" t="s">
        <v>667</v>
      </c>
      <c r="C460" t="s">
        <v>250</v>
      </c>
      <c r="D460">
        <v>3353</v>
      </c>
      <c r="E460" t="s">
        <v>251</v>
      </c>
      <c r="F460" t="s">
        <v>16</v>
      </c>
      <c r="G460" s="2">
        <v>45509</v>
      </c>
      <c r="H460" s="1">
        <v>0.625</v>
      </c>
      <c r="I460" t="s">
        <v>17</v>
      </c>
      <c r="J460">
        <v>125</v>
      </c>
    </row>
    <row r="461" spans="1:10" x14ac:dyDescent="0.25">
      <c r="A461">
        <v>586465</v>
      </c>
      <c r="B461" t="s">
        <v>667</v>
      </c>
      <c r="C461" t="s">
        <v>250</v>
      </c>
      <c r="D461">
        <v>3353</v>
      </c>
      <c r="E461" t="s">
        <v>251</v>
      </c>
      <c r="F461" t="s">
        <v>16</v>
      </c>
      <c r="G461" s="2">
        <v>45511</v>
      </c>
      <c r="H461" s="1">
        <v>0.54166666666666663</v>
      </c>
      <c r="I461" t="s">
        <v>41</v>
      </c>
      <c r="J461">
        <v>125</v>
      </c>
    </row>
    <row r="462" spans="1:10" x14ac:dyDescent="0.25">
      <c r="A462">
        <v>586567</v>
      </c>
      <c r="B462" t="s">
        <v>667</v>
      </c>
      <c r="C462" t="s">
        <v>250</v>
      </c>
      <c r="D462">
        <v>3353</v>
      </c>
      <c r="E462" t="s">
        <v>251</v>
      </c>
      <c r="F462" t="s">
        <v>16</v>
      </c>
      <c r="G462" s="2">
        <v>45511</v>
      </c>
      <c r="H462" s="1">
        <v>0.58333333333333337</v>
      </c>
      <c r="I462" t="s">
        <v>25</v>
      </c>
      <c r="J462">
        <v>125</v>
      </c>
    </row>
    <row r="463" spans="1:10" x14ac:dyDescent="0.25">
      <c r="A463">
        <v>588787</v>
      </c>
      <c r="B463" t="s">
        <v>667</v>
      </c>
      <c r="C463" t="s">
        <v>250</v>
      </c>
      <c r="D463">
        <v>3353</v>
      </c>
      <c r="E463" t="s">
        <v>251</v>
      </c>
      <c r="F463" t="s">
        <v>16</v>
      </c>
      <c r="G463" s="2">
        <v>45516</v>
      </c>
      <c r="H463" s="1">
        <v>0.54166666666666663</v>
      </c>
      <c r="I463" t="s">
        <v>17</v>
      </c>
      <c r="J463">
        <v>125</v>
      </c>
    </row>
    <row r="464" spans="1:10" x14ac:dyDescent="0.25">
      <c r="A464">
        <v>588867</v>
      </c>
      <c r="B464" t="s">
        <v>667</v>
      </c>
      <c r="C464" t="s">
        <v>250</v>
      </c>
      <c r="D464">
        <v>3353</v>
      </c>
      <c r="E464" t="s">
        <v>251</v>
      </c>
      <c r="F464" t="s">
        <v>16</v>
      </c>
      <c r="G464" s="2">
        <v>45516</v>
      </c>
      <c r="H464" s="1">
        <v>0.58333333333333337</v>
      </c>
      <c r="I464" t="s">
        <v>25</v>
      </c>
      <c r="J464">
        <v>125</v>
      </c>
    </row>
    <row r="465" spans="1:10" x14ac:dyDescent="0.25">
      <c r="A465">
        <v>588898</v>
      </c>
      <c r="B465" t="s">
        <v>667</v>
      </c>
      <c r="C465" t="s">
        <v>250</v>
      </c>
      <c r="D465">
        <v>3353</v>
      </c>
      <c r="E465" t="s">
        <v>251</v>
      </c>
      <c r="F465" t="s">
        <v>16</v>
      </c>
      <c r="G465" s="2">
        <v>45516</v>
      </c>
      <c r="H465" s="1">
        <v>0.625</v>
      </c>
      <c r="I465" t="s">
        <v>17</v>
      </c>
      <c r="J465">
        <v>125</v>
      </c>
    </row>
    <row r="466" spans="1:10" x14ac:dyDescent="0.25">
      <c r="A466">
        <v>589887</v>
      </c>
      <c r="B466" t="s">
        <v>667</v>
      </c>
      <c r="C466" t="s">
        <v>250</v>
      </c>
      <c r="D466">
        <v>3353</v>
      </c>
      <c r="E466" t="s">
        <v>251</v>
      </c>
      <c r="F466" t="s">
        <v>16</v>
      </c>
      <c r="G466" s="2">
        <v>45518</v>
      </c>
      <c r="H466" s="1">
        <v>0.54166666666666663</v>
      </c>
      <c r="I466" t="s">
        <v>41</v>
      </c>
      <c r="J466">
        <v>125</v>
      </c>
    </row>
    <row r="467" spans="1:10" x14ac:dyDescent="0.25">
      <c r="A467">
        <v>589982</v>
      </c>
      <c r="B467" t="s">
        <v>667</v>
      </c>
      <c r="C467" t="s">
        <v>250</v>
      </c>
      <c r="D467">
        <v>3353</v>
      </c>
      <c r="E467" t="s">
        <v>251</v>
      </c>
      <c r="F467" t="s">
        <v>16</v>
      </c>
      <c r="G467" s="2">
        <v>45518</v>
      </c>
      <c r="H467" s="1">
        <v>0.58333333333333337</v>
      </c>
      <c r="I467" t="s">
        <v>25</v>
      </c>
      <c r="J467">
        <v>125</v>
      </c>
    </row>
    <row r="468" spans="1:10" x14ac:dyDescent="0.25">
      <c r="A468">
        <v>592063</v>
      </c>
      <c r="B468" t="s">
        <v>667</v>
      </c>
      <c r="C468" t="s">
        <v>250</v>
      </c>
      <c r="D468">
        <v>3353</v>
      </c>
      <c r="E468" t="s">
        <v>251</v>
      </c>
      <c r="F468" t="s">
        <v>16</v>
      </c>
      <c r="G468" s="2">
        <v>45523</v>
      </c>
      <c r="H468" s="1">
        <v>0.54166666666666663</v>
      </c>
      <c r="I468" t="s">
        <v>17</v>
      </c>
      <c r="J468">
        <v>125</v>
      </c>
    </row>
    <row r="469" spans="1:10" x14ac:dyDescent="0.25">
      <c r="A469">
        <v>592143</v>
      </c>
      <c r="B469" t="s">
        <v>667</v>
      </c>
      <c r="C469" t="s">
        <v>250</v>
      </c>
      <c r="D469">
        <v>3353</v>
      </c>
      <c r="E469" t="s">
        <v>251</v>
      </c>
      <c r="F469" t="s">
        <v>16</v>
      </c>
      <c r="G469" s="2">
        <v>45523</v>
      </c>
      <c r="H469" s="1">
        <v>0.58333333333333337</v>
      </c>
      <c r="I469" t="s">
        <v>25</v>
      </c>
      <c r="J469">
        <v>125</v>
      </c>
    </row>
    <row r="470" spans="1:10" x14ac:dyDescent="0.25">
      <c r="A470">
        <v>592174</v>
      </c>
      <c r="B470" t="s">
        <v>667</v>
      </c>
      <c r="C470" t="s">
        <v>250</v>
      </c>
      <c r="D470">
        <v>3353</v>
      </c>
      <c r="E470" t="s">
        <v>251</v>
      </c>
      <c r="F470" t="s">
        <v>16</v>
      </c>
      <c r="G470" s="2">
        <v>45523</v>
      </c>
      <c r="H470" s="1">
        <v>0.625</v>
      </c>
      <c r="I470" t="s">
        <v>17</v>
      </c>
      <c r="J470">
        <v>125</v>
      </c>
    </row>
    <row r="471" spans="1:10" x14ac:dyDescent="0.25">
      <c r="A471">
        <v>593157</v>
      </c>
      <c r="B471" t="s">
        <v>667</v>
      </c>
      <c r="C471" t="s">
        <v>250</v>
      </c>
      <c r="D471">
        <v>3353</v>
      </c>
      <c r="E471" t="s">
        <v>251</v>
      </c>
      <c r="F471" t="s">
        <v>16</v>
      </c>
      <c r="G471" s="2">
        <v>45525</v>
      </c>
      <c r="H471" s="1">
        <v>0.54166666666666663</v>
      </c>
      <c r="I471" t="s">
        <v>41</v>
      </c>
      <c r="J471">
        <v>125</v>
      </c>
    </row>
    <row r="472" spans="1:10" x14ac:dyDescent="0.25">
      <c r="A472">
        <v>593249</v>
      </c>
      <c r="B472" t="s">
        <v>667</v>
      </c>
      <c r="C472" t="s">
        <v>250</v>
      </c>
      <c r="D472">
        <v>3353</v>
      </c>
      <c r="E472" t="s">
        <v>251</v>
      </c>
      <c r="F472" t="s">
        <v>16</v>
      </c>
      <c r="G472" s="2">
        <v>45525</v>
      </c>
      <c r="H472" s="1">
        <v>0.58333333333333337</v>
      </c>
      <c r="I472" t="s">
        <v>25</v>
      </c>
      <c r="J472">
        <v>125</v>
      </c>
    </row>
    <row r="473" spans="1:10" x14ac:dyDescent="0.25">
      <c r="A473">
        <v>589975</v>
      </c>
      <c r="B473" t="s">
        <v>666</v>
      </c>
      <c r="C473" t="s">
        <v>614</v>
      </c>
      <c r="D473">
        <v>3886</v>
      </c>
      <c r="E473" t="s">
        <v>615</v>
      </c>
      <c r="F473" t="s">
        <v>16</v>
      </c>
      <c r="G473" s="2">
        <v>45518</v>
      </c>
      <c r="H473" s="1">
        <v>0.58333333333333337</v>
      </c>
      <c r="I473" t="s">
        <v>25</v>
      </c>
      <c r="J473">
        <v>125</v>
      </c>
    </row>
    <row r="474" spans="1:10" x14ac:dyDescent="0.25">
      <c r="A474">
        <v>590024</v>
      </c>
      <c r="B474" t="s">
        <v>666</v>
      </c>
      <c r="C474" t="s">
        <v>614</v>
      </c>
      <c r="D474">
        <v>3886</v>
      </c>
      <c r="E474" t="s">
        <v>615</v>
      </c>
      <c r="F474" t="s">
        <v>16</v>
      </c>
      <c r="G474" s="2">
        <v>45518</v>
      </c>
      <c r="H474" s="1">
        <v>0.625</v>
      </c>
      <c r="I474" t="s">
        <v>17</v>
      </c>
      <c r="J474">
        <v>125</v>
      </c>
    </row>
    <row r="475" spans="1:10" x14ac:dyDescent="0.25">
      <c r="A475">
        <v>593242</v>
      </c>
      <c r="B475" t="s">
        <v>666</v>
      </c>
      <c r="C475" t="s">
        <v>614</v>
      </c>
      <c r="D475">
        <v>3886</v>
      </c>
      <c r="E475" t="s">
        <v>615</v>
      </c>
      <c r="F475" t="s">
        <v>16</v>
      </c>
      <c r="G475" s="2">
        <v>45525</v>
      </c>
      <c r="H475" s="1">
        <v>0.58333333333333337</v>
      </c>
      <c r="I475" t="s">
        <v>25</v>
      </c>
      <c r="J475">
        <v>125</v>
      </c>
    </row>
    <row r="476" spans="1:10" x14ac:dyDescent="0.25">
      <c r="A476">
        <v>593289</v>
      </c>
      <c r="B476" t="s">
        <v>666</v>
      </c>
      <c r="C476" t="s">
        <v>614</v>
      </c>
      <c r="D476">
        <v>3886</v>
      </c>
      <c r="E476" t="s">
        <v>615</v>
      </c>
      <c r="F476" t="s">
        <v>16</v>
      </c>
      <c r="G476" s="2">
        <v>45525</v>
      </c>
      <c r="H476" s="1">
        <v>0.625</v>
      </c>
      <c r="I476" t="s">
        <v>17</v>
      </c>
      <c r="J476">
        <v>125</v>
      </c>
    </row>
    <row r="477" spans="1:10" x14ac:dyDescent="0.25">
      <c r="A477">
        <v>587967</v>
      </c>
      <c r="B477" t="s">
        <v>667</v>
      </c>
      <c r="C477" t="s">
        <v>617</v>
      </c>
      <c r="D477">
        <v>4031</v>
      </c>
      <c r="E477" t="s">
        <v>618</v>
      </c>
      <c r="F477" t="s">
        <v>101</v>
      </c>
      <c r="G477" s="2">
        <v>45513</v>
      </c>
      <c r="H477" s="1">
        <v>0.70833333333333337</v>
      </c>
      <c r="I477" t="s">
        <v>102</v>
      </c>
      <c r="J477">
        <v>50</v>
      </c>
    </row>
    <row r="478" spans="1:10" x14ac:dyDescent="0.25">
      <c r="A478">
        <v>591109</v>
      </c>
      <c r="B478" t="s">
        <v>667</v>
      </c>
      <c r="C478" t="s">
        <v>617</v>
      </c>
      <c r="D478">
        <v>4031</v>
      </c>
      <c r="E478" t="s">
        <v>618</v>
      </c>
      <c r="F478" t="s">
        <v>101</v>
      </c>
      <c r="G478" s="2">
        <v>45520</v>
      </c>
      <c r="H478" s="1">
        <v>0.70833333333333337</v>
      </c>
      <c r="I478" t="s">
        <v>102</v>
      </c>
      <c r="J478">
        <v>50</v>
      </c>
    </row>
    <row r="479" spans="1:10" x14ac:dyDescent="0.25">
      <c r="A479">
        <v>594370</v>
      </c>
      <c r="B479" t="s">
        <v>667</v>
      </c>
      <c r="C479" t="s">
        <v>617</v>
      </c>
      <c r="D479">
        <v>4031</v>
      </c>
      <c r="E479" t="s">
        <v>618</v>
      </c>
      <c r="F479" t="s">
        <v>101</v>
      </c>
      <c r="G479" s="2">
        <v>45527</v>
      </c>
      <c r="H479" s="1">
        <v>0.70833333333333337</v>
      </c>
      <c r="I479" t="s">
        <v>102</v>
      </c>
      <c r="J479">
        <v>50</v>
      </c>
    </row>
    <row r="480" spans="1:10" x14ac:dyDescent="0.25">
      <c r="A480">
        <v>583975</v>
      </c>
      <c r="B480" t="s">
        <v>666</v>
      </c>
      <c r="C480" t="s">
        <v>118</v>
      </c>
      <c r="D480">
        <v>3894</v>
      </c>
      <c r="E480" t="s">
        <v>119</v>
      </c>
      <c r="F480" t="s">
        <v>16</v>
      </c>
      <c r="G480" s="2">
        <v>45506</v>
      </c>
      <c r="H480" s="1">
        <v>0.33333333333333331</v>
      </c>
      <c r="I480" t="s">
        <v>17</v>
      </c>
      <c r="J480">
        <v>125</v>
      </c>
    </row>
    <row r="481" spans="1:10" x14ac:dyDescent="0.25">
      <c r="A481">
        <v>584023</v>
      </c>
      <c r="B481" t="s">
        <v>666</v>
      </c>
      <c r="C481" t="s">
        <v>118</v>
      </c>
      <c r="D481">
        <v>3894</v>
      </c>
      <c r="E481" t="s">
        <v>119</v>
      </c>
      <c r="F481" t="s">
        <v>16</v>
      </c>
      <c r="G481" s="2">
        <v>45506</v>
      </c>
      <c r="H481" s="1">
        <v>0.375</v>
      </c>
      <c r="I481" t="s">
        <v>17</v>
      </c>
      <c r="J481">
        <v>125</v>
      </c>
    </row>
    <row r="482" spans="1:10" x14ac:dyDescent="0.25">
      <c r="A482">
        <v>586369</v>
      </c>
      <c r="B482" t="s">
        <v>666</v>
      </c>
      <c r="C482" t="s">
        <v>118</v>
      </c>
      <c r="D482">
        <v>3894</v>
      </c>
      <c r="E482" t="s">
        <v>119</v>
      </c>
      <c r="F482" t="s">
        <v>16</v>
      </c>
      <c r="G482" s="2">
        <v>45511</v>
      </c>
      <c r="H482" s="1">
        <v>0.41666666666666669</v>
      </c>
      <c r="I482" t="s">
        <v>17</v>
      </c>
      <c r="J482">
        <v>125</v>
      </c>
    </row>
    <row r="483" spans="1:10" x14ac:dyDescent="0.25">
      <c r="A483">
        <v>586427</v>
      </c>
      <c r="B483" t="s">
        <v>666</v>
      </c>
      <c r="C483" t="s">
        <v>118</v>
      </c>
      <c r="D483">
        <v>3894</v>
      </c>
      <c r="E483" t="s">
        <v>119</v>
      </c>
      <c r="F483" t="s">
        <v>16</v>
      </c>
      <c r="G483" s="2">
        <v>45511</v>
      </c>
      <c r="H483" s="1">
        <v>0.45833333333333331</v>
      </c>
      <c r="I483" t="s">
        <v>17</v>
      </c>
      <c r="J483">
        <v>125</v>
      </c>
    </row>
    <row r="484" spans="1:10" x14ac:dyDescent="0.25">
      <c r="A484">
        <v>587332</v>
      </c>
      <c r="B484" t="s">
        <v>666</v>
      </c>
      <c r="C484" t="s">
        <v>118</v>
      </c>
      <c r="D484">
        <v>3894</v>
      </c>
      <c r="E484" t="s">
        <v>119</v>
      </c>
      <c r="F484" t="s">
        <v>16</v>
      </c>
      <c r="G484" s="2">
        <v>45513</v>
      </c>
      <c r="H484" s="1">
        <v>0.33333333333333331</v>
      </c>
      <c r="I484" t="s">
        <v>17</v>
      </c>
      <c r="J484">
        <v>125</v>
      </c>
    </row>
    <row r="485" spans="1:10" x14ac:dyDescent="0.25">
      <c r="A485">
        <v>587382</v>
      </c>
      <c r="B485" t="s">
        <v>666</v>
      </c>
      <c r="C485" t="s">
        <v>118</v>
      </c>
      <c r="D485">
        <v>3894</v>
      </c>
      <c r="E485" t="s">
        <v>119</v>
      </c>
      <c r="F485" t="s">
        <v>16</v>
      </c>
      <c r="G485" s="2">
        <v>45513</v>
      </c>
      <c r="H485" s="1">
        <v>0.375</v>
      </c>
      <c r="I485" t="s">
        <v>17</v>
      </c>
      <c r="J485">
        <v>125</v>
      </c>
    </row>
    <row r="486" spans="1:10" x14ac:dyDescent="0.25">
      <c r="A486">
        <v>587384</v>
      </c>
      <c r="B486" t="s">
        <v>666</v>
      </c>
      <c r="C486" t="s">
        <v>118</v>
      </c>
      <c r="D486">
        <v>3894</v>
      </c>
      <c r="E486" t="s">
        <v>119</v>
      </c>
      <c r="F486" t="s">
        <v>16</v>
      </c>
      <c r="G486" s="2">
        <v>45513</v>
      </c>
      <c r="H486" s="1">
        <v>0.41666666666666669</v>
      </c>
      <c r="I486" t="s">
        <v>17</v>
      </c>
      <c r="J486">
        <v>125</v>
      </c>
    </row>
    <row r="487" spans="1:10" x14ac:dyDescent="0.25">
      <c r="A487">
        <v>589788</v>
      </c>
      <c r="B487" t="s">
        <v>666</v>
      </c>
      <c r="C487" t="s">
        <v>118</v>
      </c>
      <c r="D487">
        <v>3894</v>
      </c>
      <c r="E487" t="s">
        <v>119</v>
      </c>
      <c r="F487" t="s">
        <v>16</v>
      </c>
      <c r="G487" s="2">
        <v>45518</v>
      </c>
      <c r="H487" s="1">
        <v>0.41666666666666669</v>
      </c>
      <c r="I487" t="s">
        <v>17</v>
      </c>
      <c r="J487">
        <v>125</v>
      </c>
    </row>
    <row r="488" spans="1:10" x14ac:dyDescent="0.25">
      <c r="A488">
        <v>589848</v>
      </c>
      <c r="B488" t="s">
        <v>666</v>
      </c>
      <c r="C488" t="s">
        <v>118</v>
      </c>
      <c r="D488">
        <v>3894</v>
      </c>
      <c r="E488" t="s">
        <v>119</v>
      </c>
      <c r="F488" t="s">
        <v>16</v>
      </c>
      <c r="G488" s="2">
        <v>45518</v>
      </c>
      <c r="H488" s="1">
        <v>0.45833333333333331</v>
      </c>
      <c r="I488" t="s">
        <v>17</v>
      </c>
      <c r="J488">
        <v>125</v>
      </c>
    </row>
    <row r="489" spans="1:10" x14ac:dyDescent="0.25">
      <c r="A489">
        <v>590741</v>
      </c>
      <c r="B489" t="s">
        <v>666</v>
      </c>
      <c r="C489" t="s">
        <v>118</v>
      </c>
      <c r="D489">
        <v>3894</v>
      </c>
      <c r="E489" t="s">
        <v>119</v>
      </c>
      <c r="F489" t="s">
        <v>16</v>
      </c>
      <c r="G489" s="2">
        <v>45520</v>
      </c>
      <c r="H489" s="1">
        <v>0.33333333333333331</v>
      </c>
      <c r="I489" t="s">
        <v>17</v>
      </c>
      <c r="J489">
        <v>125</v>
      </c>
    </row>
    <row r="490" spans="1:10" x14ac:dyDescent="0.25">
      <c r="A490">
        <v>590789</v>
      </c>
      <c r="B490" t="s">
        <v>666</v>
      </c>
      <c r="C490" t="s">
        <v>118</v>
      </c>
      <c r="D490">
        <v>3894</v>
      </c>
      <c r="E490" t="s">
        <v>119</v>
      </c>
      <c r="F490" t="s">
        <v>16</v>
      </c>
      <c r="G490" s="2">
        <v>45520</v>
      </c>
      <c r="H490" s="1">
        <v>0.375</v>
      </c>
      <c r="I490" t="s">
        <v>17</v>
      </c>
      <c r="J490">
        <v>125</v>
      </c>
    </row>
    <row r="491" spans="1:10" x14ac:dyDescent="0.25">
      <c r="A491">
        <v>590809</v>
      </c>
      <c r="B491" t="s">
        <v>666</v>
      </c>
      <c r="C491" t="s">
        <v>118</v>
      </c>
      <c r="D491">
        <v>3894</v>
      </c>
      <c r="E491" t="s">
        <v>119</v>
      </c>
      <c r="F491" t="s">
        <v>16</v>
      </c>
      <c r="G491" s="2">
        <v>45520</v>
      </c>
      <c r="H491" s="1">
        <v>0.41666666666666669</v>
      </c>
      <c r="I491" t="s">
        <v>17</v>
      </c>
      <c r="J491">
        <v>125</v>
      </c>
    </row>
    <row r="492" spans="1:10" x14ac:dyDescent="0.25">
      <c r="A492">
        <v>594000</v>
      </c>
      <c r="B492" t="s">
        <v>666</v>
      </c>
      <c r="C492" t="s">
        <v>118</v>
      </c>
      <c r="D492">
        <v>3894</v>
      </c>
      <c r="E492" t="s">
        <v>119</v>
      </c>
      <c r="F492" t="s">
        <v>16</v>
      </c>
      <c r="G492" s="2">
        <v>45527</v>
      </c>
      <c r="H492" s="1">
        <v>0.33333333333333331</v>
      </c>
      <c r="I492" t="s">
        <v>17</v>
      </c>
      <c r="J492">
        <v>125</v>
      </c>
    </row>
    <row r="493" spans="1:10" x14ac:dyDescent="0.25">
      <c r="A493">
        <v>594065</v>
      </c>
      <c r="B493" t="s">
        <v>666</v>
      </c>
      <c r="C493" t="s">
        <v>118</v>
      </c>
      <c r="D493">
        <v>3894</v>
      </c>
      <c r="E493" t="s">
        <v>119</v>
      </c>
      <c r="F493" t="s">
        <v>16</v>
      </c>
      <c r="G493" s="2">
        <v>45527</v>
      </c>
      <c r="H493" s="1">
        <v>0.375</v>
      </c>
      <c r="I493" t="s">
        <v>17</v>
      </c>
      <c r="J493">
        <v>125</v>
      </c>
    </row>
    <row r="494" spans="1:10" x14ac:dyDescent="0.25">
      <c r="A494">
        <v>594045</v>
      </c>
      <c r="B494" t="s">
        <v>666</v>
      </c>
      <c r="C494" t="s">
        <v>118</v>
      </c>
      <c r="D494">
        <v>3894</v>
      </c>
      <c r="E494" t="s">
        <v>119</v>
      </c>
      <c r="F494" t="s">
        <v>16</v>
      </c>
      <c r="G494" s="2">
        <v>45527</v>
      </c>
      <c r="H494" s="1">
        <v>0.41666666666666669</v>
      </c>
      <c r="I494" t="s">
        <v>17</v>
      </c>
      <c r="J494">
        <v>125</v>
      </c>
    </row>
    <row r="495" spans="1:10" x14ac:dyDescent="0.25">
      <c r="A495">
        <v>584053</v>
      </c>
      <c r="B495" t="s">
        <v>667</v>
      </c>
      <c r="C495" t="s">
        <v>122</v>
      </c>
      <c r="D495">
        <v>3330</v>
      </c>
      <c r="E495" t="s">
        <v>123</v>
      </c>
      <c r="F495" t="s">
        <v>16</v>
      </c>
      <c r="G495" s="2">
        <v>45506</v>
      </c>
      <c r="H495" s="1">
        <v>0.41666666666666669</v>
      </c>
      <c r="I495" t="s">
        <v>41</v>
      </c>
      <c r="J495">
        <v>125</v>
      </c>
    </row>
    <row r="496" spans="1:10" x14ac:dyDescent="0.25">
      <c r="A496">
        <v>586300</v>
      </c>
      <c r="B496" t="s">
        <v>667</v>
      </c>
      <c r="C496" t="s">
        <v>122</v>
      </c>
      <c r="D496">
        <v>3330</v>
      </c>
      <c r="E496" t="s">
        <v>123</v>
      </c>
      <c r="F496" t="s">
        <v>16</v>
      </c>
      <c r="G496" s="2">
        <v>45511</v>
      </c>
      <c r="H496" s="1">
        <v>0.375</v>
      </c>
      <c r="I496" t="s">
        <v>17</v>
      </c>
      <c r="J496">
        <v>125</v>
      </c>
    </row>
    <row r="497" spans="1:10" x14ac:dyDescent="0.25">
      <c r="A497">
        <v>586353</v>
      </c>
      <c r="B497" t="s">
        <v>667</v>
      </c>
      <c r="C497" t="s">
        <v>122</v>
      </c>
      <c r="D497">
        <v>3330</v>
      </c>
      <c r="E497" t="s">
        <v>123</v>
      </c>
      <c r="F497" t="s">
        <v>16</v>
      </c>
      <c r="G497" s="2">
        <v>45511</v>
      </c>
      <c r="H497" s="1">
        <v>0.41666666666666669</v>
      </c>
      <c r="I497" t="s">
        <v>17</v>
      </c>
      <c r="J497">
        <v>125</v>
      </c>
    </row>
    <row r="498" spans="1:10" x14ac:dyDescent="0.25">
      <c r="A498">
        <v>587412</v>
      </c>
      <c r="B498" t="s">
        <v>667</v>
      </c>
      <c r="C498" t="s">
        <v>122</v>
      </c>
      <c r="D498">
        <v>3330</v>
      </c>
      <c r="E498" t="s">
        <v>123</v>
      </c>
      <c r="F498" t="s">
        <v>16</v>
      </c>
      <c r="G498" s="2">
        <v>45513</v>
      </c>
      <c r="H498" s="1">
        <v>0.41666666666666669</v>
      </c>
      <c r="I498" t="s">
        <v>41</v>
      </c>
      <c r="J498">
        <v>125</v>
      </c>
    </row>
    <row r="499" spans="1:10" x14ac:dyDescent="0.25">
      <c r="A499">
        <v>589722</v>
      </c>
      <c r="B499" t="s">
        <v>667</v>
      </c>
      <c r="C499" t="s">
        <v>122</v>
      </c>
      <c r="D499">
        <v>3330</v>
      </c>
      <c r="E499" t="s">
        <v>123</v>
      </c>
      <c r="F499" t="s">
        <v>16</v>
      </c>
      <c r="G499" s="2">
        <v>45518</v>
      </c>
      <c r="H499" s="1">
        <v>0.375</v>
      </c>
      <c r="I499" t="s">
        <v>17</v>
      </c>
      <c r="J499">
        <v>125</v>
      </c>
    </row>
    <row r="500" spans="1:10" x14ac:dyDescent="0.25">
      <c r="A500">
        <v>589777</v>
      </c>
      <c r="B500" t="s">
        <v>667</v>
      </c>
      <c r="C500" t="s">
        <v>122</v>
      </c>
      <c r="D500">
        <v>3330</v>
      </c>
      <c r="E500" t="s">
        <v>123</v>
      </c>
      <c r="F500" t="s">
        <v>16</v>
      </c>
      <c r="G500" s="2">
        <v>45518</v>
      </c>
      <c r="H500" s="1">
        <v>0.41666666666666669</v>
      </c>
      <c r="I500" t="s">
        <v>17</v>
      </c>
      <c r="J500">
        <v>125</v>
      </c>
    </row>
    <row r="501" spans="1:10" x14ac:dyDescent="0.25">
      <c r="A501">
        <v>590821</v>
      </c>
      <c r="B501" t="s">
        <v>667</v>
      </c>
      <c r="C501" t="s">
        <v>122</v>
      </c>
      <c r="D501">
        <v>3330</v>
      </c>
      <c r="E501" t="s">
        <v>123</v>
      </c>
      <c r="F501" t="s">
        <v>16</v>
      </c>
      <c r="G501" s="2">
        <v>45520</v>
      </c>
      <c r="H501" s="1">
        <v>0.41666666666666669</v>
      </c>
      <c r="I501" t="s">
        <v>41</v>
      </c>
      <c r="J501">
        <v>125</v>
      </c>
    </row>
    <row r="502" spans="1:10" x14ac:dyDescent="0.25">
      <c r="A502">
        <v>593000</v>
      </c>
      <c r="B502" t="s">
        <v>667</v>
      </c>
      <c r="C502" t="s">
        <v>122</v>
      </c>
      <c r="D502">
        <v>3330</v>
      </c>
      <c r="E502" t="s">
        <v>123</v>
      </c>
      <c r="F502" t="s">
        <v>16</v>
      </c>
      <c r="G502" s="2">
        <v>45525</v>
      </c>
      <c r="H502" s="1">
        <v>0.375</v>
      </c>
      <c r="I502" t="s">
        <v>17</v>
      </c>
      <c r="J502">
        <v>125</v>
      </c>
    </row>
    <row r="503" spans="1:10" x14ac:dyDescent="0.25">
      <c r="A503">
        <v>594079</v>
      </c>
      <c r="B503" t="s">
        <v>667</v>
      </c>
      <c r="C503" t="s">
        <v>122</v>
      </c>
      <c r="D503">
        <v>3330</v>
      </c>
      <c r="E503" t="s">
        <v>123</v>
      </c>
      <c r="F503" t="s">
        <v>16</v>
      </c>
      <c r="G503" s="2">
        <v>45527</v>
      </c>
      <c r="H503" s="1">
        <v>0.41666666666666669</v>
      </c>
      <c r="I503" t="s">
        <v>41</v>
      </c>
      <c r="J503">
        <v>125</v>
      </c>
    </row>
    <row r="504" spans="1:10" x14ac:dyDescent="0.25">
      <c r="A504">
        <v>587624</v>
      </c>
      <c r="B504" t="s">
        <v>666</v>
      </c>
      <c r="C504" t="s">
        <v>253</v>
      </c>
      <c r="D504">
        <v>3921</v>
      </c>
      <c r="E504" t="s">
        <v>254</v>
      </c>
      <c r="F504" t="s">
        <v>16</v>
      </c>
      <c r="G504" s="2">
        <v>45513</v>
      </c>
      <c r="H504" s="1">
        <v>0.625</v>
      </c>
      <c r="I504" t="s">
        <v>17</v>
      </c>
      <c r="J504">
        <v>125</v>
      </c>
    </row>
    <row r="505" spans="1:10" x14ac:dyDescent="0.25">
      <c r="A505">
        <v>594951</v>
      </c>
      <c r="B505" t="s">
        <v>666</v>
      </c>
      <c r="C505" t="s">
        <v>672</v>
      </c>
      <c r="D505">
        <v>4154</v>
      </c>
      <c r="E505" t="s">
        <v>673</v>
      </c>
      <c r="F505" t="s">
        <v>16</v>
      </c>
      <c r="G505" s="2">
        <v>45526</v>
      </c>
      <c r="H505" s="1">
        <v>0.54166666666666663</v>
      </c>
      <c r="I505" t="s">
        <v>17</v>
      </c>
      <c r="J505">
        <v>125</v>
      </c>
    </row>
    <row r="506" spans="1:10" x14ac:dyDescent="0.25">
      <c r="A506">
        <v>586026</v>
      </c>
      <c r="B506" t="s">
        <v>667</v>
      </c>
      <c r="C506" t="s">
        <v>256</v>
      </c>
      <c r="D506">
        <v>3569</v>
      </c>
      <c r="E506" t="s">
        <v>257</v>
      </c>
      <c r="F506" t="s">
        <v>16</v>
      </c>
      <c r="G506" s="2">
        <v>45510</v>
      </c>
      <c r="H506" s="1">
        <v>0.625</v>
      </c>
      <c r="I506" t="s">
        <v>17</v>
      </c>
      <c r="J506">
        <v>125</v>
      </c>
    </row>
    <row r="507" spans="1:10" x14ac:dyDescent="0.25">
      <c r="A507">
        <v>589449</v>
      </c>
      <c r="B507" t="s">
        <v>667</v>
      </c>
      <c r="C507" t="s">
        <v>256</v>
      </c>
      <c r="D507">
        <v>3569</v>
      </c>
      <c r="E507" t="s">
        <v>257</v>
      </c>
      <c r="F507" t="s">
        <v>16</v>
      </c>
      <c r="G507" s="2">
        <v>45517</v>
      </c>
      <c r="H507" s="1">
        <v>0.625</v>
      </c>
      <c r="I507" t="s">
        <v>17</v>
      </c>
      <c r="J507">
        <v>125</v>
      </c>
    </row>
    <row r="508" spans="1:10" x14ac:dyDescent="0.25">
      <c r="A508">
        <v>594610</v>
      </c>
      <c r="B508" t="s">
        <v>667</v>
      </c>
      <c r="C508" t="s">
        <v>256</v>
      </c>
      <c r="D508">
        <v>3569</v>
      </c>
      <c r="E508" t="s">
        <v>257</v>
      </c>
      <c r="F508" t="s">
        <v>16</v>
      </c>
      <c r="G508" s="2">
        <v>45525</v>
      </c>
      <c r="H508" s="1">
        <v>0.625</v>
      </c>
      <c r="I508" t="s">
        <v>17</v>
      </c>
      <c r="J508">
        <v>125</v>
      </c>
    </row>
    <row r="509" spans="1:10" x14ac:dyDescent="0.25">
      <c r="A509">
        <v>595129</v>
      </c>
      <c r="B509" t="s">
        <v>666</v>
      </c>
      <c r="C509" t="s">
        <v>674</v>
      </c>
      <c r="D509">
        <v>4155</v>
      </c>
      <c r="E509" t="s">
        <v>675</v>
      </c>
      <c r="F509" t="s">
        <v>101</v>
      </c>
      <c r="G509" s="2">
        <v>45527</v>
      </c>
      <c r="H509" s="1">
        <v>0.54166666666666663</v>
      </c>
      <c r="I509" t="s">
        <v>102</v>
      </c>
      <c r="J509">
        <v>50</v>
      </c>
    </row>
    <row r="510" spans="1:10" x14ac:dyDescent="0.25">
      <c r="A510">
        <v>584261</v>
      </c>
      <c r="B510" t="s">
        <v>666</v>
      </c>
      <c r="C510" t="s">
        <v>259</v>
      </c>
      <c r="D510">
        <v>3931</v>
      </c>
      <c r="E510" t="s">
        <v>260</v>
      </c>
      <c r="F510" t="s">
        <v>16</v>
      </c>
      <c r="G510" s="2">
        <v>45506</v>
      </c>
      <c r="H510" s="1">
        <v>0.625</v>
      </c>
      <c r="I510" t="s">
        <v>17</v>
      </c>
      <c r="J510">
        <v>125</v>
      </c>
    </row>
    <row r="511" spans="1:10" x14ac:dyDescent="0.25">
      <c r="A511">
        <v>586492</v>
      </c>
      <c r="B511" t="s">
        <v>666</v>
      </c>
      <c r="C511" t="s">
        <v>259</v>
      </c>
      <c r="D511">
        <v>3931</v>
      </c>
      <c r="E511" t="s">
        <v>260</v>
      </c>
      <c r="F511" t="s">
        <v>16</v>
      </c>
      <c r="G511" s="2">
        <v>45511</v>
      </c>
      <c r="H511" s="1">
        <v>0.54166666666666663</v>
      </c>
      <c r="I511" t="s">
        <v>25</v>
      </c>
      <c r="J511">
        <v>125</v>
      </c>
    </row>
    <row r="512" spans="1:10" x14ac:dyDescent="0.25">
      <c r="A512">
        <v>586545</v>
      </c>
      <c r="B512" t="s">
        <v>666</v>
      </c>
      <c r="C512" t="s">
        <v>259</v>
      </c>
      <c r="D512">
        <v>3931</v>
      </c>
      <c r="E512" t="s">
        <v>260</v>
      </c>
      <c r="F512" t="s">
        <v>16</v>
      </c>
      <c r="G512" s="2">
        <v>45511</v>
      </c>
      <c r="H512" s="1">
        <v>0.58333333333333337</v>
      </c>
      <c r="I512" t="s">
        <v>17</v>
      </c>
      <c r="J512">
        <v>125</v>
      </c>
    </row>
    <row r="513" spans="1:10" x14ac:dyDescent="0.25">
      <c r="A513">
        <v>587619</v>
      </c>
      <c r="B513" t="s">
        <v>666</v>
      </c>
      <c r="C513" t="s">
        <v>259</v>
      </c>
      <c r="D513">
        <v>3931</v>
      </c>
      <c r="E513" t="s">
        <v>260</v>
      </c>
      <c r="F513" t="s">
        <v>16</v>
      </c>
      <c r="G513" s="2">
        <v>45513</v>
      </c>
      <c r="H513" s="1">
        <v>0.625</v>
      </c>
      <c r="I513" t="s">
        <v>17</v>
      </c>
      <c r="J513">
        <v>125</v>
      </c>
    </row>
    <row r="514" spans="1:10" x14ac:dyDescent="0.25">
      <c r="A514">
        <v>589913</v>
      </c>
      <c r="B514" t="s">
        <v>666</v>
      </c>
      <c r="C514" t="s">
        <v>259</v>
      </c>
      <c r="D514">
        <v>3931</v>
      </c>
      <c r="E514" t="s">
        <v>260</v>
      </c>
      <c r="F514" t="s">
        <v>16</v>
      </c>
      <c r="G514" s="2">
        <v>45518</v>
      </c>
      <c r="H514" s="1">
        <v>0.54166666666666663</v>
      </c>
      <c r="I514" t="s">
        <v>25</v>
      </c>
      <c r="J514">
        <v>125</v>
      </c>
    </row>
    <row r="515" spans="1:10" x14ac:dyDescent="0.25">
      <c r="A515">
        <v>589965</v>
      </c>
      <c r="B515" t="s">
        <v>666</v>
      </c>
      <c r="C515" t="s">
        <v>259</v>
      </c>
      <c r="D515">
        <v>3931</v>
      </c>
      <c r="E515" t="s">
        <v>260</v>
      </c>
      <c r="F515" t="s">
        <v>16</v>
      </c>
      <c r="G515" s="2">
        <v>45518</v>
      </c>
      <c r="H515" s="1">
        <v>0.58333333333333337</v>
      </c>
      <c r="I515" t="s">
        <v>17</v>
      </c>
      <c r="J515">
        <v>125</v>
      </c>
    </row>
    <row r="516" spans="1:10" x14ac:dyDescent="0.25">
      <c r="A516">
        <v>583999</v>
      </c>
      <c r="B516" t="s">
        <v>667</v>
      </c>
      <c r="C516" t="s">
        <v>125</v>
      </c>
      <c r="D516">
        <v>3431</v>
      </c>
      <c r="E516" t="s">
        <v>126</v>
      </c>
      <c r="F516" t="s">
        <v>16</v>
      </c>
      <c r="G516" s="2">
        <v>45506</v>
      </c>
      <c r="H516" s="1">
        <v>0.375</v>
      </c>
      <c r="I516" t="s">
        <v>17</v>
      </c>
      <c r="J516">
        <v>125</v>
      </c>
    </row>
    <row r="517" spans="1:10" x14ac:dyDescent="0.25">
      <c r="A517">
        <v>584054</v>
      </c>
      <c r="B517" t="s">
        <v>667</v>
      </c>
      <c r="C517" t="s">
        <v>125</v>
      </c>
      <c r="D517">
        <v>3431</v>
      </c>
      <c r="E517" t="s">
        <v>126</v>
      </c>
      <c r="F517" t="s">
        <v>16</v>
      </c>
      <c r="G517" s="2">
        <v>45506</v>
      </c>
      <c r="H517" s="1">
        <v>0.41666666666666669</v>
      </c>
      <c r="I517" t="s">
        <v>25</v>
      </c>
      <c r="J517">
        <v>125</v>
      </c>
    </row>
    <row r="518" spans="1:10" x14ac:dyDescent="0.25">
      <c r="A518">
        <v>584110</v>
      </c>
      <c r="B518" t="s">
        <v>667</v>
      </c>
      <c r="C518" t="s">
        <v>125</v>
      </c>
      <c r="D518">
        <v>3431</v>
      </c>
      <c r="E518" t="s">
        <v>126</v>
      </c>
      <c r="F518" t="s">
        <v>16</v>
      </c>
      <c r="G518" s="2">
        <v>45506</v>
      </c>
      <c r="H518" s="1">
        <v>0.45833333333333331</v>
      </c>
      <c r="I518" t="s">
        <v>41</v>
      </c>
      <c r="J518">
        <v>125</v>
      </c>
    </row>
    <row r="519" spans="1:10" x14ac:dyDescent="0.25">
      <c r="A519">
        <v>585665</v>
      </c>
      <c r="B519" t="s">
        <v>667</v>
      </c>
      <c r="C519" t="s">
        <v>125</v>
      </c>
      <c r="D519">
        <v>3431</v>
      </c>
      <c r="E519" t="s">
        <v>126</v>
      </c>
      <c r="F519" t="s">
        <v>16</v>
      </c>
      <c r="G519" s="2">
        <v>45510</v>
      </c>
      <c r="H519" s="1">
        <v>0.29166666666666669</v>
      </c>
      <c r="I519" t="s">
        <v>25</v>
      </c>
      <c r="J519">
        <v>125</v>
      </c>
    </row>
    <row r="520" spans="1:10" x14ac:dyDescent="0.25">
      <c r="A520">
        <v>585686</v>
      </c>
      <c r="B520" t="s">
        <v>667</v>
      </c>
      <c r="C520" t="s">
        <v>125</v>
      </c>
      <c r="D520">
        <v>3431</v>
      </c>
      <c r="E520" t="s">
        <v>126</v>
      </c>
      <c r="F520" t="s">
        <v>16</v>
      </c>
      <c r="G520" s="2">
        <v>45510</v>
      </c>
      <c r="H520" s="1">
        <v>0.33333333333333331</v>
      </c>
      <c r="I520" t="s">
        <v>17</v>
      </c>
      <c r="J520">
        <v>125</v>
      </c>
    </row>
    <row r="521" spans="1:10" x14ac:dyDescent="0.25">
      <c r="A521">
        <v>587358</v>
      </c>
      <c r="B521" t="s">
        <v>667</v>
      </c>
      <c r="C521" t="s">
        <v>125</v>
      </c>
      <c r="D521">
        <v>3431</v>
      </c>
      <c r="E521" t="s">
        <v>126</v>
      </c>
      <c r="F521" t="s">
        <v>16</v>
      </c>
      <c r="G521" s="2">
        <v>45513</v>
      </c>
      <c r="H521" s="1">
        <v>0.375</v>
      </c>
      <c r="I521" t="s">
        <v>17</v>
      </c>
      <c r="J521">
        <v>125</v>
      </c>
    </row>
    <row r="522" spans="1:10" x14ac:dyDescent="0.25">
      <c r="A522">
        <v>587413</v>
      </c>
      <c r="B522" t="s">
        <v>667</v>
      </c>
      <c r="C522" t="s">
        <v>125</v>
      </c>
      <c r="D522">
        <v>3431</v>
      </c>
      <c r="E522" t="s">
        <v>126</v>
      </c>
      <c r="F522" t="s">
        <v>16</v>
      </c>
      <c r="G522" s="2">
        <v>45513</v>
      </c>
      <c r="H522" s="1">
        <v>0.41666666666666669</v>
      </c>
      <c r="I522" t="s">
        <v>25</v>
      </c>
      <c r="J522">
        <v>125</v>
      </c>
    </row>
    <row r="523" spans="1:10" x14ac:dyDescent="0.25">
      <c r="A523">
        <v>587469</v>
      </c>
      <c r="B523" t="s">
        <v>667</v>
      </c>
      <c r="C523" t="s">
        <v>125</v>
      </c>
      <c r="D523">
        <v>3431</v>
      </c>
      <c r="E523" t="s">
        <v>126</v>
      </c>
      <c r="F523" t="s">
        <v>16</v>
      </c>
      <c r="G523" s="2">
        <v>45513</v>
      </c>
      <c r="H523" s="1">
        <v>0.45833333333333331</v>
      </c>
      <c r="I523" t="s">
        <v>41</v>
      </c>
      <c r="J523">
        <v>125</v>
      </c>
    </row>
    <row r="524" spans="1:10" x14ac:dyDescent="0.25">
      <c r="A524">
        <v>589091</v>
      </c>
      <c r="B524" t="s">
        <v>667</v>
      </c>
      <c r="C524" t="s">
        <v>125</v>
      </c>
      <c r="D524">
        <v>3431</v>
      </c>
      <c r="E524" t="s">
        <v>126</v>
      </c>
      <c r="F524" t="s">
        <v>16</v>
      </c>
      <c r="G524" s="2">
        <v>45517</v>
      </c>
      <c r="H524" s="1">
        <v>0.29166666666666669</v>
      </c>
      <c r="I524" t="s">
        <v>25</v>
      </c>
      <c r="J524">
        <v>125</v>
      </c>
    </row>
    <row r="525" spans="1:10" x14ac:dyDescent="0.25">
      <c r="A525">
        <v>589112</v>
      </c>
      <c r="B525" t="s">
        <v>667</v>
      </c>
      <c r="C525" t="s">
        <v>125</v>
      </c>
      <c r="D525">
        <v>3431</v>
      </c>
      <c r="E525" t="s">
        <v>126</v>
      </c>
      <c r="F525" t="s">
        <v>16</v>
      </c>
      <c r="G525" s="2">
        <v>45517</v>
      </c>
      <c r="H525" s="1">
        <v>0.33333333333333331</v>
      </c>
      <c r="I525" t="s">
        <v>17</v>
      </c>
      <c r="J525">
        <v>125</v>
      </c>
    </row>
    <row r="526" spans="1:10" x14ac:dyDescent="0.25">
      <c r="A526">
        <v>590768</v>
      </c>
      <c r="B526" t="s">
        <v>667</v>
      </c>
      <c r="C526" t="s">
        <v>125</v>
      </c>
      <c r="D526">
        <v>3431</v>
      </c>
      <c r="E526" t="s">
        <v>126</v>
      </c>
      <c r="F526" t="s">
        <v>16</v>
      </c>
      <c r="G526" s="2">
        <v>45520</v>
      </c>
      <c r="H526" s="1">
        <v>0.375</v>
      </c>
      <c r="I526" t="s">
        <v>17</v>
      </c>
      <c r="J526">
        <v>125</v>
      </c>
    </row>
    <row r="527" spans="1:10" x14ac:dyDescent="0.25">
      <c r="A527">
        <v>590822</v>
      </c>
      <c r="B527" t="s">
        <v>667</v>
      </c>
      <c r="C527" t="s">
        <v>125</v>
      </c>
      <c r="D527">
        <v>3431</v>
      </c>
      <c r="E527" t="s">
        <v>126</v>
      </c>
      <c r="F527" t="s">
        <v>16</v>
      </c>
      <c r="G527" s="2">
        <v>45520</v>
      </c>
      <c r="H527" s="1">
        <v>0.41666666666666669</v>
      </c>
      <c r="I527" t="s">
        <v>25</v>
      </c>
      <c r="J527">
        <v>125</v>
      </c>
    </row>
    <row r="528" spans="1:10" x14ac:dyDescent="0.25">
      <c r="A528">
        <v>590878</v>
      </c>
      <c r="B528" t="s">
        <v>667</v>
      </c>
      <c r="C528" t="s">
        <v>125</v>
      </c>
      <c r="D528">
        <v>3431</v>
      </c>
      <c r="E528" t="s">
        <v>126</v>
      </c>
      <c r="F528" t="s">
        <v>16</v>
      </c>
      <c r="G528" s="2">
        <v>45520</v>
      </c>
      <c r="H528" s="1">
        <v>0.45833333333333331</v>
      </c>
      <c r="I528" t="s">
        <v>41</v>
      </c>
      <c r="J528">
        <v>125</v>
      </c>
    </row>
    <row r="529" spans="1:10" x14ac:dyDescent="0.25">
      <c r="A529">
        <v>592369</v>
      </c>
      <c r="B529" t="s">
        <v>667</v>
      </c>
      <c r="C529" t="s">
        <v>125</v>
      </c>
      <c r="D529">
        <v>3431</v>
      </c>
      <c r="E529" t="s">
        <v>126</v>
      </c>
      <c r="F529" t="s">
        <v>16</v>
      </c>
      <c r="G529" s="2">
        <v>45524</v>
      </c>
      <c r="H529" s="1">
        <v>0.29166666666666669</v>
      </c>
      <c r="I529" t="s">
        <v>25</v>
      </c>
      <c r="J529">
        <v>125</v>
      </c>
    </row>
    <row r="530" spans="1:10" x14ac:dyDescent="0.25">
      <c r="A530">
        <v>592390</v>
      </c>
      <c r="B530" t="s">
        <v>667</v>
      </c>
      <c r="C530" t="s">
        <v>125</v>
      </c>
      <c r="D530">
        <v>3431</v>
      </c>
      <c r="E530" t="s">
        <v>126</v>
      </c>
      <c r="F530" t="s">
        <v>16</v>
      </c>
      <c r="G530" s="2">
        <v>45524</v>
      </c>
      <c r="H530" s="1">
        <v>0.33333333333333331</v>
      </c>
      <c r="I530" t="s">
        <v>17</v>
      </c>
      <c r="J530">
        <v>125</v>
      </c>
    </row>
    <row r="531" spans="1:10" x14ac:dyDescent="0.25">
      <c r="A531">
        <v>595108</v>
      </c>
      <c r="B531" t="s">
        <v>667</v>
      </c>
      <c r="C531" t="s">
        <v>125</v>
      </c>
      <c r="D531">
        <v>3431</v>
      </c>
      <c r="E531" t="s">
        <v>126</v>
      </c>
      <c r="F531" t="s">
        <v>16</v>
      </c>
      <c r="G531" s="2">
        <v>45527</v>
      </c>
      <c r="H531" s="1">
        <v>0.375</v>
      </c>
      <c r="I531" t="s">
        <v>17</v>
      </c>
      <c r="J531">
        <v>125</v>
      </c>
    </row>
    <row r="532" spans="1:10" x14ac:dyDescent="0.25">
      <c r="A532">
        <v>594080</v>
      </c>
      <c r="B532" t="s">
        <v>667</v>
      </c>
      <c r="C532" t="s">
        <v>125</v>
      </c>
      <c r="D532">
        <v>3431</v>
      </c>
      <c r="E532" t="s">
        <v>126</v>
      </c>
      <c r="F532" t="s">
        <v>16</v>
      </c>
      <c r="G532" s="2">
        <v>45527</v>
      </c>
      <c r="H532" s="1">
        <v>0.41666666666666669</v>
      </c>
      <c r="I532" t="s">
        <v>25</v>
      </c>
      <c r="J532">
        <v>125</v>
      </c>
    </row>
    <row r="533" spans="1:10" x14ac:dyDescent="0.25">
      <c r="A533">
        <v>594135</v>
      </c>
      <c r="B533" t="s">
        <v>667</v>
      </c>
      <c r="C533" t="s">
        <v>125</v>
      </c>
      <c r="D533">
        <v>3431</v>
      </c>
      <c r="E533" t="s">
        <v>126</v>
      </c>
      <c r="F533" t="s">
        <v>16</v>
      </c>
      <c r="G533" s="2">
        <v>45527</v>
      </c>
      <c r="H533" s="1">
        <v>0.45833333333333331</v>
      </c>
      <c r="I533" t="s">
        <v>41</v>
      </c>
      <c r="J533">
        <v>125</v>
      </c>
    </row>
    <row r="534" spans="1:10" x14ac:dyDescent="0.25">
      <c r="A534">
        <v>583501</v>
      </c>
      <c r="B534" t="s">
        <v>666</v>
      </c>
      <c r="C534" t="s">
        <v>128</v>
      </c>
      <c r="D534">
        <v>4027</v>
      </c>
      <c r="E534" t="s">
        <v>129</v>
      </c>
      <c r="F534" t="s">
        <v>16</v>
      </c>
      <c r="G534" s="2">
        <v>45505</v>
      </c>
      <c r="H534" s="1">
        <v>0.375</v>
      </c>
      <c r="I534" t="s">
        <v>17</v>
      </c>
      <c r="J534">
        <v>125</v>
      </c>
    </row>
    <row r="535" spans="1:10" x14ac:dyDescent="0.25">
      <c r="A535">
        <v>590268</v>
      </c>
      <c r="B535" t="s">
        <v>666</v>
      </c>
      <c r="C535" t="s">
        <v>128</v>
      </c>
      <c r="D535">
        <v>4027</v>
      </c>
      <c r="E535" t="s">
        <v>129</v>
      </c>
      <c r="F535" t="s">
        <v>16</v>
      </c>
      <c r="G535" s="2">
        <v>45519</v>
      </c>
      <c r="H535" s="1">
        <v>0.375</v>
      </c>
      <c r="I535" t="s">
        <v>17</v>
      </c>
      <c r="J535">
        <v>125</v>
      </c>
    </row>
    <row r="536" spans="1:10" x14ac:dyDescent="0.25">
      <c r="A536">
        <v>583416</v>
      </c>
      <c r="B536" t="s">
        <v>667</v>
      </c>
      <c r="C536" t="s">
        <v>131</v>
      </c>
      <c r="D536">
        <v>4069</v>
      </c>
      <c r="E536" t="s">
        <v>132</v>
      </c>
      <c r="F536" t="s">
        <v>16</v>
      </c>
      <c r="G536" s="2">
        <v>45505</v>
      </c>
      <c r="H536" s="1">
        <v>0.29166666666666669</v>
      </c>
      <c r="I536" t="s">
        <v>17</v>
      </c>
      <c r="J536">
        <v>125</v>
      </c>
    </row>
    <row r="537" spans="1:10" x14ac:dyDescent="0.25">
      <c r="A537">
        <v>583951</v>
      </c>
      <c r="B537" t="s">
        <v>667</v>
      </c>
      <c r="C537" t="s">
        <v>131</v>
      </c>
      <c r="D537">
        <v>4069</v>
      </c>
      <c r="E537" t="s">
        <v>132</v>
      </c>
      <c r="F537" t="s">
        <v>16</v>
      </c>
      <c r="G537" s="2">
        <v>45506</v>
      </c>
      <c r="H537" s="1">
        <v>0.29166666666666669</v>
      </c>
      <c r="I537" t="s">
        <v>17</v>
      </c>
      <c r="J537">
        <v>125</v>
      </c>
    </row>
    <row r="538" spans="1:10" x14ac:dyDescent="0.25">
      <c r="A538">
        <v>586766</v>
      </c>
      <c r="B538" t="s">
        <v>667</v>
      </c>
      <c r="C538" t="s">
        <v>131</v>
      </c>
      <c r="D538">
        <v>4069</v>
      </c>
      <c r="E538" t="s">
        <v>132</v>
      </c>
      <c r="F538" t="s">
        <v>16</v>
      </c>
      <c r="G538" s="2">
        <v>45512</v>
      </c>
      <c r="H538" s="1">
        <v>0.29166666666666669</v>
      </c>
      <c r="I538" t="s">
        <v>17</v>
      </c>
      <c r="J538">
        <v>125</v>
      </c>
    </row>
    <row r="539" spans="1:10" x14ac:dyDescent="0.25">
      <c r="A539">
        <v>587307</v>
      </c>
      <c r="B539" t="s">
        <v>667</v>
      </c>
      <c r="C539" t="s">
        <v>131</v>
      </c>
      <c r="D539">
        <v>4069</v>
      </c>
      <c r="E539" t="s">
        <v>132</v>
      </c>
      <c r="F539" t="s">
        <v>16</v>
      </c>
      <c r="G539" s="2">
        <v>45513</v>
      </c>
      <c r="H539" s="1">
        <v>0.29166666666666669</v>
      </c>
      <c r="I539" t="s">
        <v>17</v>
      </c>
      <c r="J539">
        <v>125</v>
      </c>
    </row>
    <row r="540" spans="1:10" x14ac:dyDescent="0.25">
      <c r="A540">
        <v>590186</v>
      </c>
      <c r="B540" t="s">
        <v>667</v>
      </c>
      <c r="C540" t="s">
        <v>131</v>
      </c>
      <c r="D540">
        <v>4069</v>
      </c>
      <c r="E540" t="s">
        <v>132</v>
      </c>
      <c r="F540" t="s">
        <v>16</v>
      </c>
      <c r="G540" s="2">
        <v>45519</v>
      </c>
      <c r="H540" s="1">
        <v>0.29166666666666669</v>
      </c>
      <c r="I540" t="s">
        <v>17</v>
      </c>
      <c r="J540">
        <v>125</v>
      </c>
    </row>
    <row r="541" spans="1:10" x14ac:dyDescent="0.25">
      <c r="A541">
        <v>593451</v>
      </c>
      <c r="B541" t="s">
        <v>667</v>
      </c>
      <c r="C541" t="s">
        <v>131</v>
      </c>
      <c r="D541">
        <v>4069</v>
      </c>
      <c r="E541" t="s">
        <v>132</v>
      </c>
      <c r="F541" t="s">
        <v>16</v>
      </c>
      <c r="G541" s="2">
        <v>45526</v>
      </c>
      <c r="H541" s="1">
        <v>0.29166666666666669</v>
      </c>
      <c r="I541" t="s">
        <v>17</v>
      </c>
      <c r="J541">
        <v>125</v>
      </c>
    </row>
    <row r="542" spans="1:10" x14ac:dyDescent="0.25">
      <c r="A542">
        <v>595066</v>
      </c>
      <c r="B542" t="s">
        <v>667</v>
      </c>
      <c r="C542" t="s">
        <v>131</v>
      </c>
      <c r="D542">
        <v>4069</v>
      </c>
      <c r="E542" t="s">
        <v>132</v>
      </c>
      <c r="F542" t="s">
        <v>16</v>
      </c>
      <c r="G542" s="2">
        <v>45527</v>
      </c>
      <c r="H542" s="1">
        <v>0.29166666666666669</v>
      </c>
      <c r="I542" t="s">
        <v>17</v>
      </c>
      <c r="J542">
        <v>125</v>
      </c>
    </row>
    <row r="543" spans="1:10" x14ac:dyDescent="0.25">
      <c r="A543">
        <v>585352</v>
      </c>
      <c r="B543" t="s">
        <v>666</v>
      </c>
      <c r="C543" t="s">
        <v>262</v>
      </c>
      <c r="D543">
        <v>3613</v>
      </c>
      <c r="E543" t="s">
        <v>263</v>
      </c>
      <c r="F543" t="s">
        <v>16</v>
      </c>
      <c r="G543" s="2">
        <v>45509</v>
      </c>
      <c r="H543" s="1">
        <v>0.54166666666666663</v>
      </c>
      <c r="I543" t="s">
        <v>17</v>
      </c>
      <c r="J543">
        <v>125</v>
      </c>
    </row>
    <row r="544" spans="1:10" x14ac:dyDescent="0.25">
      <c r="A544">
        <v>585988</v>
      </c>
      <c r="B544" t="s">
        <v>666</v>
      </c>
      <c r="C544" t="s">
        <v>262</v>
      </c>
      <c r="D544">
        <v>3613</v>
      </c>
      <c r="E544" t="s">
        <v>263</v>
      </c>
      <c r="F544" t="s">
        <v>16</v>
      </c>
      <c r="G544" s="2">
        <v>45510</v>
      </c>
      <c r="H544" s="1">
        <v>0.58333333333333337</v>
      </c>
      <c r="I544" t="s">
        <v>25</v>
      </c>
      <c r="J544">
        <v>125</v>
      </c>
    </row>
    <row r="545" spans="1:10" x14ac:dyDescent="0.25">
      <c r="A545">
        <v>588781</v>
      </c>
      <c r="B545" t="s">
        <v>666</v>
      </c>
      <c r="C545" t="s">
        <v>262</v>
      </c>
      <c r="D545">
        <v>3613</v>
      </c>
      <c r="E545" t="s">
        <v>263</v>
      </c>
      <c r="F545" t="s">
        <v>16</v>
      </c>
      <c r="G545" s="2">
        <v>45516</v>
      </c>
      <c r="H545" s="1">
        <v>0.54166666666666663</v>
      </c>
      <c r="I545" t="s">
        <v>17</v>
      </c>
      <c r="J545">
        <v>125</v>
      </c>
    </row>
    <row r="546" spans="1:10" x14ac:dyDescent="0.25">
      <c r="A546">
        <v>589411</v>
      </c>
      <c r="B546" t="s">
        <v>666</v>
      </c>
      <c r="C546" t="s">
        <v>262</v>
      </c>
      <c r="D546">
        <v>3613</v>
      </c>
      <c r="E546" t="s">
        <v>263</v>
      </c>
      <c r="F546" t="s">
        <v>16</v>
      </c>
      <c r="G546" s="2">
        <v>45517</v>
      </c>
      <c r="H546" s="1">
        <v>0.58333333333333337</v>
      </c>
      <c r="I546" t="s">
        <v>25</v>
      </c>
      <c r="J546">
        <v>125</v>
      </c>
    </row>
    <row r="547" spans="1:10" x14ac:dyDescent="0.25">
      <c r="A547">
        <v>592057</v>
      </c>
      <c r="B547" t="s">
        <v>666</v>
      </c>
      <c r="C547" t="s">
        <v>262</v>
      </c>
      <c r="D547">
        <v>3613</v>
      </c>
      <c r="E547" t="s">
        <v>263</v>
      </c>
      <c r="F547" t="s">
        <v>16</v>
      </c>
      <c r="G547" s="2">
        <v>45523</v>
      </c>
      <c r="H547" s="1">
        <v>0.54166666666666663</v>
      </c>
      <c r="I547" t="s">
        <v>17</v>
      </c>
      <c r="J547">
        <v>125</v>
      </c>
    </row>
    <row r="548" spans="1:10" x14ac:dyDescent="0.25">
      <c r="A548">
        <v>592684</v>
      </c>
      <c r="B548" t="s">
        <v>666</v>
      </c>
      <c r="C548" t="s">
        <v>262</v>
      </c>
      <c r="D548">
        <v>3613</v>
      </c>
      <c r="E548" t="s">
        <v>263</v>
      </c>
      <c r="F548" t="s">
        <v>16</v>
      </c>
      <c r="G548" s="2">
        <v>45524</v>
      </c>
      <c r="H548" s="1">
        <v>0.58333333333333337</v>
      </c>
      <c r="I548" t="s">
        <v>25</v>
      </c>
      <c r="J548">
        <v>125</v>
      </c>
    </row>
    <row r="549" spans="1:10" x14ac:dyDescent="0.25">
      <c r="A549">
        <v>585370</v>
      </c>
      <c r="B549" t="s">
        <v>667</v>
      </c>
      <c r="C549" t="s">
        <v>265</v>
      </c>
      <c r="D549">
        <v>3800</v>
      </c>
      <c r="E549" t="s">
        <v>266</v>
      </c>
      <c r="F549" t="s">
        <v>16</v>
      </c>
      <c r="G549" s="2">
        <v>45509</v>
      </c>
      <c r="H549" s="1">
        <v>0.54166666666666663</v>
      </c>
      <c r="I549" t="s">
        <v>17</v>
      </c>
      <c r="J549">
        <v>125</v>
      </c>
    </row>
    <row r="550" spans="1:10" x14ac:dyDescent="0.25">
      <c r="A550">
        <v>585412</v>
      </c>
      <c r="B550" t="s">
        <v>667</v>
      </c>
      <c r="C550" t="s">
        <v>265</v>
      </c>
      <c r="D550">
        <v>3800</v>
      </c>
      <c r="E550" t="s">
        <v>266</v>
      </c>
      <c r="F550" t="s">
        <v>16</v>
      </c>
      <c r="G550" s="2">
        <v>45509</v>
      </c>
      <c r="H550" s="1">
        <v>0.58333333333333337</v>
      </c>
      <c r="I550" t="s">
        <v>17</v>
      </c>
      <c r="J550">
        <v>125</v>
      </c>
    </row>
    <row r="551" spans="1:10" x14ac:dyDescent="0.25">
      <c r="A551">
        <v>588798</v>
      </c>
      <c r="B551" t="s">
        <v>667</v>
      </c>
      <c r="C551" t="s">
        <v>265</v>
      </c>
      <c r="D551">
        <v>3800</v>
      </c>
      <c r="E551" t="s">
        <v>266</v>
      </c>
      <c r="F551" t="s">
        <v>16</v>
      </c>
      <c r="G551" s="2">
        <v>45516</v>
      </c>
      <c r="H551" s="1">
        <v>0.54166666666666663</v>
      </c>
      <c r="I551" t="s">
        <v>17</v>
      </c>
      <c r="J551">
        <v>125</v>
      </c>
    </row>
    <row r="552" spans="1:10" x14ac:dyDescent="0.25">
      <c r="A552">
        <v>588844</v>
      </c>
      <c r="B552" t="s">
        <v>667</v>
      </c>
      <c r="C552" t="s">
        <v>265</v>
      </c>
      <c r="D552">
        <v>3800</v>
      </c>
      <c r="E552" t="s">
        <v>266</v>
      </c>
      <c r="F552" t="s">
        <v>16</v>
      </c>
      <c r="G552" s="2">
        <v>45516</v>
      </c>
      <c r="H552" s="1">
        <v>0.58333333333333337</v>
      </c>
      <c r="I552" t="s">
        <v>17</v>
      </c>
      <c r="J552">
        <v>125</v>
      </c>
    </row>
    <row r="553" spans="1:10" x14ac:dyDescent="0.25">
      <c r="A553">
        <v>592121</v>
      </c>
      <c r="B553" t="s">
        <v>667</v>
      </c>
      <c r="C553" t="s">
        <v>265</v>
      </c>
      <c r="D553">
        <v>3800</v>
      </c>
      <c r="E553" t="s">
        <v>266</v>
      </c>
      <c r="F553" t="s">
        <v>16</v>
      </c>
      <c r="G553" s="2">
        <v>45523</v>
      </c>
      <c r="H553" s="1">
        <v>0.58333333333333337</v>
      </c>
      <c r="I553" t="s">
        <v>17</v>
      </c>
      <c r="J553">
        <v>125</v>
      </c>
    </row>
    <row r="554" spans="1:10" x14ac:dyDescent="0.25">
      <c r="A554">
        <v>585753</v>
      </c>
      <c r="B554" t="s">
        <v>667</v>
      </c>
      <c r="C554" t="s">
        <v>268</v>
      </c>
      <c r="D554">
        <v>3574</v>
      </c>
      <c r="E554" t="s">
        <v>269</v>
      </c>
      <c r="F554" t="s">
        <v>16</v>
      </c>
      <c r="G554" s="2">
        <v>45510</v>
      </c>
      <c r="H554" s="1">
        <v>0.375</v>
      </c>
      <c r="I554" t="s">
        <v>17</v>
      </c>
      <c r="J554">
        <v>125</v>
      </c>
    </row>
    <row r="555" spans="1:10" x14ac:dyDescent="0.25">
      <c r="A555">
        <v>585822</v>
      </c>
      <c r="B555" t="s">
        <v>667</v>
      </c>
      <c r="C555" t="s">
        <v>268</v>
      </c>
      <c r="D555">
        <v>3574</v>
      </c>
      <c r="E555" t="s">
        <v>269</v>
      </c>
      <c r="F555" t="s">
        <v>16</v>
      </c>
      <c r="G555" s="2">
        <v>45510</v>
      </c>
      <c r="H555" s="1">
        <v>0.41666666666666669</v>
      </c>
      <c r="I555" t="s">
        <v>25</v>
      </c>
      <c r="J555">
        <v>125</v>
      </c>
    </row>
    <row r="556" spans="1:10" x14ac:dyDescent="0.25">
      <c r="A556">
        <v>585874</v>
      </c>
      <c r="B556" t="s">
        <v>667</v>
      </c>
      <c r="C556" t="s">
        <v>268</v>
      </c>
      <c r="D556">
        <v>3574</v>
      </c>
      <c r="E556" t="s">
        <v>269</v>
      </c>
      <c r="F556" t="s">
        <v>16</v>
      </c>
      <c r="G556" s="2">
        <v>45510</v>
      </c>
      <c r="H556" s="1">
        <v>0.45833333333333331</v>
      </c>
      <c r="I556" t="s">
        <v>25</v>
      </c>
      <c r="J556">
        <v>125</v>
      </c>
    </row>
    <row r="557" spans="1:10" x14ac:dyDescent="0.25">
      <c r="A557">
        <v>589178</v>
      </c>
      <c r="B557" t="s">
        <v>667</v>
      </c>
      <c r="C557" t="s">
        <v>268</v>
      </c>
      <c r="D557">
        <v>3574</v>
      </c>
      <c r="E557" t="s">
        <v>269</v>
      </c>
      <c r="F557" t="s">
        <v>16</v>
      </c>
      <c r="G557" s="2">
        <v>45517</v>
      </c>
      <c r="H557" s="1">
        <v>0.375</v>
      </c>
      <c r="I557" t="s">
        <v>17</v>
      </c>
      <c r="J557">
        <v>125</v>
      </c>
    </row>
    <row r="558" spans="1:10" x14ac:dyDescent="0.25">
      <c r="A558">
        <v>589246</v>
      </c>
      <c r="B558" t="s">
        <v>667</v>
      </c>
      <c r="C558" t="s">
        <v>268</v>
      </c>
      <c r="D558">
        <v>3574</v>
      </c>
      <c r="E558" t="s">
        <v>269</v>
      </c>
      <c r="F558" t="s">
        <v>16</v>
      </c>
      <c r="G558" s="2">
        <v>45517</v>
      </c>
      <c r="H558" s="1">
        <v>0.41666666666666669</v>
      </c>
      <c r="I558" t="s">
        <v>25</v>
      </c>
      <c r="J558">
        <v>125</v>
      </c>
    </row>
    <row r="559" spans="1:10" x14ac:dyDescent="0.25">
      <c r="A559">
        <v>589300</v>
      </c>
      <c r="B559" t="s">
        <v>667</v>
      </c>
      <c r="C559" t="s">
        <v>268</v>
      </c>
      <c r="D559">
        <v>3574</v>
      </c>
      <c r="E559" t="s">
        <v>269</v>
      </c>
      <c r="F559" t="s">
        <v>16</v>
      </c>
      <c r="G559" s="2">
        <v>45517</v>
      </c>
      <c r="H559" s="1">
        <v>0.45833333333333331</v>
      </c>
      <c r="I559" t="s">
        <v>25</v>
      </c>
      <c r="J559">
        <v>125</v>
      </c>
    </row>
    <row r="560" spans="1:10" x14ac:dyDescent="0.25">
      <c r="A560">
        <v>592454</v>
      </c>
      <c r="B560" t="s">
        <v>667</v>
      </c>
      <c r="C560" t="s">
        <v>268</v>
      </c>
      <c r="D560">
        <v>3574</v>
      </c>
      <c r="E560" t="s">
        <v>269</v>
      </c>
      <c r="F560" t="s">
        <v>16</v>
      </c>
      <c r="G560" s="2">
        <v>45524</v>
      </c>
      <c r="H560" s="1">
        <v>0.375</v>
      </c>
      <c r="I560" t="s">
        <v>17</v>
      </c>
      <c r="J560">
        <v>125</v>
      </c>
    </row>
    <row r="561" spans="1:10" x14ac:dyDescent="0.25">
      <c r="A561">
        <v>592518</v>
      </c>
      <c r="B561" t="s">
        <v>667</v>
      </c>
      <c r="C561" t="s">
        <v>268</v>
      </c>
      <c r="D561">
        <v>3574</v>
      </c>
      <c r="E561" t="s">
        <v>269</v>
      </c>
      <c r="F561" t="s">
        <v>16</v>
      </c>
      <c r="G561" s="2">
        <v>45524</v>
      </c>
      <c r="H561" s="1">
        <v>0.41666666666666669</v>
      </c>
      <c r="I561" t="s">
        <v>25</v>
      </c>
      <c r="J561">
        <v>125</v>
      </c>
    </row>
    <row r="562" spans="1:10" x14ac:dyDescent="0.25">
      <c r="A562">
        <v>592573</v>
      </c>
      <c r="B562" t="s">
        <v>667</v>
      </c>
      <c r="C562" t="s">
        <v>268</v>
      </c>
      <c r="D562">
        <v>3574</v>
      </c>
      <c r="E562" t="s">
        <v>269</v>
      </c>
      <c r="F562" t="s">
        <v>16</v>
      </c>
      <c r="G562" s="2">
        <v>45524</v>
      </c>
      <c r="H562" s="1">
        <v>0.45833333333333331</v>
      </c>
      <c r="I562" t="s">
        <v>25</v>
      </c>
      <c r="J562">
        <v>125</v>
      </c>
    </row>
    <row r="563" spans="1:10" x14ac:dyDescent="0.25">
      <c r="A563">
        <v>586003</v>
      </c>
      <c r="B563" t="s">
        <v>666</v>
      </c>
      <c r="C563" t="s">
        <v>271</v>
      </c>
      <c r="D563">
        <v>3642</v>
      </c>
      <c r="E563" t="s">
        <v>272</v>
      </c>
      <c r="F563" t="s">
        <v>16</v>
      </c>
      <c r="G563" s="2">
        <v>45510</v>
      </c>
      <c r="H563" s="1">
        <v>0.58333333333333337</v>
      </c>
      <c r="I563" t="s">
        <v>17</v>
      </c>
      <c r="J563">
        <v>125</v>
      </c>
    </row>
    <row r="564" spans="1:10" x14ac:dyDescent="0.25">
      <c r="A564">
        <v>586023</v>
      </c>
      <c r="B564" t="s">
        <v>666</v>
      </c>
      <c r="C564" t="s">
        <v>271</v>
      </c>
      <c r="D564">
        <v>3642</v>
      </c>
      <c r="E564" t="s">
        <v>272</v>
      </c>
      <c r="F564" t="s">
        <v>16</v>
      </c>
      <c r="G564" s="2">
        <v>45510</v>
      </c>
      <c r="H564" s="1">
        <v>0.625</v>
      </c>
      <c r="I564" t="s">
        <v>17</v>
      </c>
      <c r="J564">
        <v>125</v>
      </c>
    </row>
    <row r="565" spans="1:10" x14ac:dyDescent="0.25">
      <c r="A565">
        <v>589425</v>
      </c>
      <c r="B565" t="s">
        <v>666</v>
      </c>
      <c r="C565" t="s">
        <v>271</v>
      </c>
      <c r="D565">
        <v>3642</v>
      </c>
      <c r="E565" t="s">
        <v>272</v>
      </c>
      <c r="F565" t="s">
        <v>16</v>
      </c>
      <c r="G565" s="2">
        <v>45517</v>
      </c>
      <c r="H565" s="1">
        <v>0.58333333333333337</v>
      </c>
      <c r="I565" t="s">
        <v>17</v>
      </c>
      <c r="J565">
        <v>125</v>
      </c>
    </row>
    <row r="566" spans="1:10" x14ac:dyDescent="0.25">
      <c r="A566">
        <v>589446</v>
      </c>
      <c r="B566" t="s">
        <v>666</v>
      </c>
      <c r="C566" t="s">
        <v>271</v>
      </c>
      <c r="D566">
        <v>3642</v>
      </c>
      <c r="E566" t="s">
        <v>272</v>
      </c>
      <c r="F566" t="s">
        <v>16</v>
      </c>
      <c r="G566" s="2">
        <v>45517</v>
      </c>
      <c r="H566" s="1">
        <v>0.625</v>
      </c>
      <c r="I566" t="s">
        <v>17</v>
      </c>
      <c r="J566">
        <v>125</v>
      </c>
    </row>
    <row r="567" spans="1:10" x14ac:dyDescent="0.25">
      <c r="A567">
        <v>594730</v>
      </c>
      <c r="B567" t="s">
        <v>666</v>
      </c>
      <c r="C567" t="s">
        <v>271</v>
      </c>
      <c r="D567">
        <v>3642</v>
      </c>
      <c r="E567" t="s">
        <v>272</v>
      </c>
      <c r="F567" t="s">
        <v>16</v>
      </c>
      <c r="G567" s="2">
        <v>45524</v>
      </c>
      <c r="H567" s="1">
        <v>0.58333333333333337</v>
      </c>
      <c r="I567" t="s">
        <v>17</v>
      </c>
      <c r="J567">
        <v>125</v>
      </c>
    </row>
    <row r="568" spans="1:10" x14ac:dyDescent="0.25">
      <c r="A568">
        <v>592721</v>
      </c>
      <c r="B568" t="s">
        <v>666</v>
      </c>
      <c r="C568" t="s">
        <v>271</v>
      </c>
      <c r="D568">
        <v>3642</v>
      </c>
      <c r="E568" t="s">
        <v>272</v>
      </c>
      <c r="F568" t="s">
        <v>16</v>
      </c>
      <c r="G568" s="2">
        <v>45524</v>
      </c>
      <c r="H568" s="1">
        <v>0.625</v>
      </c>
      <c r="I568" t="s">
        <v>17</v>
      </c>
      <c r="J568">
        <v>125</v>
      </c>
    </row>
    <row r="569" spans="1:10" x14ac:dyDescent="0.25">
      <c r="A569">
        <v>583609</v>
      </c>
      <c r="B569" t="s">
        <v>667</v>
      </c>
      <c r="C569" t="s">
        <v>136</v>
      </c>
      <c r="D569">
        <v>3553</v>
      </c>
      <c r="E569" t="s">
        <v>137</v>
      </c>
      <c r="F569" t="s">
        <v>16</v>
      </c>
      <c r="G569" s="2">
        <v>45505</v>
      </c>
      <c r="H569" s="1">
        <v>0.54166666666666663</v>
      </c>
      <c r="I569" t="s">
        <v>17</v>
      </c>
      <c r="J569">
        <v>125</v>
      </c>
    </row>
    <row r="570" spans="1:10" x14ac:dyDescent="0.25">
      <c r="A570">
        <v>583665</v>
      </c>
      <c r="B570" t="s">
        <v>667</v>
      </c>
      <c r="C570" t="s">
        <v>136</v>
      </c>
      <c r="D570">
        <v>3553</v>
      </c>
      <c r="E570" t="s">
        <v>137</v>
      </c>
      <c r="F570" t="s">
        <v>16</v>
      </c>
      <c r="G570" s="2">
        <v>45505</v>
      </c>
      <c r="H570" s="1">
        <v>0.58333333333333337</v>
      </c>
      <c r="I570" t="s">
        <v>17</v>
      </c>
      <c r="J570">
        <v>125</v>
      </c>
    </row>
    <row r="571" spans="1:10" x14ac:dyDescent="0.25">
      <c r="A571">
        <v>586965</v>
      </c>
      <c r="B571" t="s">
        <v>667</v>
      </c>
      <c r="C571" t="s">
        <v>136</v>
      </c>
      <c r="D571">
        <v>3553</v>
      </c>
      <c r="E571" t="s">
        <v>137</v>
      </c>
      <c r="F571" t="s">
        <v>16</v>
      </c>
      <c r="G571" s="2">
        <v>45512</v>
      </c>
      <c r="H571" s="1">
        <v>0.54166666666666663</v>
      </c>
      <c r="I571" t="s">
        <v>17</v>
      </c>
      <c r="J571">
        <v>125</v>
      </c>
    </row>
    <row r="572" spans="1:10" x14ac:dyDescent="0.25">
      <c r="A572">
        <v>587019</v>
      </c>
      <c r="B572" t="s">
        <v>667</v>
      </c>
      <c r="C572" t="s">
        <v>136</v>
      </c>
      <c r="D572">
        <v>3553</v>
      </c>
      <c r="E572" t="s">
        <v>137</v>
      </c>
      <c r="F572" t="s">
        <v>16</v>
      </c>
      <c r="G572" s="2">
        <v>45512</v>
      </c>
      <c r="H572" s="1">
        <v>0.58333333333333337</v>
      </c>
      <c r="I572" t="s">
        <v>17</v>
      </c>
      <c r="J572">
        <v>125</v>
      </c>
    </row>
    <row r="573" spans="1:10" x14ac:dyDescent="0.25">
      <c r="A573">
        <v>590382</v>
      </c>
      <c r="B573" t="s">
        <v>667</v>
      </c>
      <c r="C573" t="s">
        <v>136</v>
      </c>
      <c r="D573">
        <v>3553</v>
      </c>
      <c r="E573" t="s">
        <v>137</v>
      </c>
      <c r="F573" t="s">
        <v>16</v>
      </c>
      <c r="G573" s="2">
        <v>45519</v>
      </c>
      <c r="H573" s="1">
        <v>0.54166666666666663</v>
      </c>
      <c r="I573" t="s">
        <v>17</v>
      </c>
      <c r="J573">
        <v>125</v>
      </c>
    </row>
    <row r="574" spans="1:10" x14ac:dyDescent="0.25">
      <c r="A574">
        <v>590435</v>
      </c>
      <c r="B574" t="s">
        <v>667</v>
      </c>
      <c r="C574" t="s">
        <v>136</v>
      </c>
      <c r="D574">
        <v>3553</v>
      </c>
      <c r="E574" t="s">
        <v>137</v>
      </c>
      <c r="F574" t="s">
        <v>16</v>
      </c>
      <c r="G574" s="2">
        <v>45519</v>
      </c>
      <c r="H574" s="1">
        <v>0.58333333333333337</v>
      </c>
      <c r="I574" t="s">
        <v>17</v>
      </c>
      <c r="J574">
        <v>125</v>
      </c>
    </row>
    <row r="575" spans="1:10" x14ac:dyDescent="0.25">
      <c r="A575">
        <v>585954</v>
      </c>
      <c r="B575" t="s">
        <v>667</v>
      </c>
      <c r="C575" t="s">
        <v>274</v>
      </c>
      <c r="D575">
        <v>3502</v>
      </c>
      <c r="E575" t="s">
        <v>275</v>
      </c>
      <c r="F575" t="s">
        <v>16</v>
      </c>
      <c r="G575" s="2">
        <v>45510</v>
      </c>
      <c r="H575" s="1">
        <v>0.58333333333333337</v>
      </c>
      <c r="I575" t="s">
        <v>17</v>
      </c>
      <c r="J575">
        <v>125</v>
      </c>
    </row>
    <row r="576" spans="1:10" x14ac:dyDescent="0.25">
      <c r="A576">
        <v>586334</v>
      </c>
      <c r="B576" t="s">
        <v>667</v>
      </c>
      <c r="C576" t="s">
        <v>274</v>
      </c>
      <c r="D576">
        <v>3502</v>
      </c>
      <c r="E576" t="s">
        <v>275</v>
      </c>
      <c r="F576" t="s">
        <v>16</v>
      </c>
      <c r="G576" s="2">
        <v>45511</v>
      </c>
      <c r="H576" s="1">
        <v>0.375</v>
      </c>
      <c r="I576" t="s">
        <v>25</v>
      </c>
      <c r="J576">
        <v>125</v>
      </c>
    </row>
    <row r="577" spans="1:10" x14ac:dyDescent="0.25">
      <c r="A577">
        <v>586352</v>
      </c>
      <c r="B577" t="s">
        <v>667</v>
      </c>
      <c r="C577" t="s">
        <v>274</v>
      </c>
      <c r="D577">
        <v>3502</v>
      </c>
      <c r="E577" t="s">
        <v>275</v>
      </c>
      <c r="F577" t="s">
        <v>16</v>
      </c>
      <c r="G577" s="2">
        <v>45511</v>
      </c>
      <c r="H577" s="1">
        <v>0.41666666666666669</v>
      </c>
      <c r="I577" t="s">
        <v>17</v>
      </c>
      <c r="J577">
        <v>125</v>
      </c>
    </row>
    <row r="578" spans="1:10" x14ac:dyDescent="0.25">
      <c r="A578">
        <v>589380</v>
      </c>
      <c r="B578" t="s">
        <v>667</v>
      </c>
      <c r="C578" t="s">
        <v>274</v>
      </c>
      <c r="D578">
        <v>3502</v>
      </c>
      <c r="E578" t="s">
        <v>275</v>
      </c>
      <c r="F578" t="s">
        <v>16</v>
      </c>
      <c r="G578" s="2">
        <v>45517</v>
      </c>
      <c r="H578" s="1">
        <v>0.58333333333333337</v>
      </c>
      <c r="I578" t="s">
        <v>17</v>
      </c>
      <c r="J578">
        <v>125</v>
      </c>
    </row>
    <row r="579" spans="1:10" x14ac:dyDescent="0.25">
      <c r="A579">
        <v>589753</v>
      </c>
      <c r="B579" t="s">
        <v>667</v>
      </c>
      <c r="C579" t="s">
        <v>274</v>
      </c>
      <c r="D579">
        <v>3502</v>
      </c>
      <c r="E579" t="s">
        <v>275</v>
      </c>
      <c r="F579" t="s">
        <v>16</v>
      </c>
      <c r="G579" s="2">
        <v>45518</v>
      </c>
      <c r="H579" s="1">
        <v>0.375</v>
      </c>
      <c r="I579" t="s">
        <v>25</v>
      </c>
      <c r="J579">
        <v>125</v>
      </c>
    </row>
    <row r="580" spans="1:10" x14ac:dyDescent="0.25">
      <c r="A580">
        <v>589776</v>
      </c>
      <c r="B580" t="s">
        <v>667</v>
      </c>
      <c r="C580" t="s">
        <v>274</v>
      </c>
      <c r="D580">
        <v>3502</v>
      </c>
      <c r="E580" t="s">
        <v>275</v>
      </c>
      <c r="F580" t="s">
        <v>16</v>
      </c>
      <c r="G580" s="2">
        <v>45518</v>
      </c>
      <c r="H580" s="1">
        <v>0.41666666666666669</v>
      </c>
      <c r="I580" t="s">
        <v>17</v>
      </c>
      <c r="J580">
        <v>125</v>
      </c>
    </row>
    <row r="581" spans="1:10" x14ac:dyDescent="0.25">
      <c r="A581">
        <v>592653</v>
      </c>
      <c r="B581" t="s">
        <v>667</v>
      </c>
      <c r="C581" t="s">
        <v>274</v>
      </c>
      <c r="D581">
        <v>3502</v>
      </c>
      <c r="E581" t="s">
        <v>275</v>
      </c>
      <c r="F581" t="s">
        <v>16</v>
      </c>
      <c r="G581" s="2">
        <v>45524</v>
      </c>
      <c r="H581" s="1">
        <v>0.58333333333333337</v>
      </c>
      <c r="I581" t="s">
        <v>17</v>
      </c>
      <c r="J581">
        <v>125</v>
      </c>
    </row>
    <row r="582" spans="1:10" x14ac:dyDescent="0.25">
      <c r="A582">
        <v>593031</v>
      </c>
      <c r="B582" t="s">
        <v>667</v>
      </c>
      <c r="C582" t="s">
        <v>274</v>
      </c>
      <c r="D582">
        <v>3502</v>
      </c>
      <c r="E582" t="s">
        <v>275</v>
      </c>
      <c r="F582" t="s">
        <v>16</v>
      </c>
      <c r="G582" s="2">
        <v>45525</v>
      </c>
      <c r="H582" s="1">
        <v>0.375</v>
      </c>
      <c r="I582" t="s">
        <v>25</v>
      </c>
      <c r="J582">
        <v>125</v>
      </c>
    </row>
    <row r="583" spans="1:10" x14ac:dyDescent="0.25">
      <c r="A583">
        <v>593052</v>
      </c>
      <c r="B583" t="s">
        <v>667</v>
      </c>
      <c r="C583" t="s">
        <v>274</v>
      </c>
      <c r="D583">
        <v>3502</v>
      </c>
      <c r="E583" t="s">
        <v>275</v>
      </c>
      <c r="F583" t="s">
        <v>16</v>
      </c>
      <c r="G583" s="2">
        <v>45525</v>
      </c>
      <c r="H583" s="1">
        <v>0.41666666666666669</v>
      </c>
      <c r="I583" t="s">
        <v>17</v>
      </c>
      <c r="J583">
        <v>125</v>
      </c>
    </row>
    <row r="584" spans="1:10" x14ac:dyDescent="0.25">
      <c r="A584">
        <v>583417</v>
      </c>
      <c r="B584" t="s">
        <v>667</v>
      </c>
      <c r="C584" t="s">
        <v>139</v>
      </c>
      <c r="D584">
        <v>4068</v>
      </c>
      <c r="E584" t="s">
        <v>140</v>
      </c>
      <c r="F584" t="s">
        <v>16</v>
      </c>
      <c r="G584" s="2">
        <v>45505</v>
      </c>
      <c r="H584" s="1">
        <v>0.29166666666666669</v>
      </c>
      <c r="I584" t="s">
        <v>17</v>
      </c>
      <c r="J584">
        <v>125</v>
      </c>
    </row>
    <row r="585" spans="1:10" x14ac:dyDescent="0.25">
      <c r="A585">
        <v>586767</v>
      </c>
      <c r="B585" t="s">
        <v>667</v>
      </c>
      <c r="C585" t="s">
        <v>139</v>
      </c>
      <c r="D585">
        <v>4068</v>
      </c>
      <c r="E585" t="s">
        <v>140</v>
      </c>
      <c r="F585" t="s">
        <v>16</v>
      </c>
      <c r="G585" s="2">
        <v>45512</v>
      </c>
      <c r="H585" s="1">
        <v>0.29166666666666669</v>
      </c>
      <c r="I585" t="s">
        <v>17</v>
      </c>
      <c r="J585">
        <v>125</v>
      </c>
    </row>
    <row r="586" spans="1:10" x14ac:dyDescent="0.25">
      <c r="A586">
        <v>593452</v>
      </c>
      <c r="B586" t="s">
        <v>667</v>
      </c>
      <c r="C586" t="s">
        <v>139</v>
      </c>
      <c r="D586">
        <v>4068</v>
      </c>
      <c r="E586" t="s">
        <v>140</v>
      </c>
      <c r="F586" t="s">
        <v>16</v>
      </c>
      <c r="G586" s="2">
        <v>45526</v>
      </c>
      <c r="H586" s="1">
        <v>0.29166666666666669</v>
      </c>
      <c r="I586" t="s">
        <v>17</v>
      </c>
      <c r="J586">
        <v>125</v>
      </c>
    </row>
    <row r="587" spans="1:10" x14ac:dyDescent="0.25">
      <c r="A587">
        <v>586722</v>
      </c>
      <c r="B587" t="s">
        <v>666</v>
      </c>
      <c r="C587" t="s">
        <v>277</v>
      </c>
      <c r="D587">
        <v>3773</v>
      </c>
      <c r="E587" t="s">
        <v>278</v>
      </c>
      <c r="F587" t="s">
        <v>16</v>
      </c>
      <c r="G587" s="2">
        <v>45511</v>
      </c>
      <c r="H587" s="1">
        <v>0.70833333333333337</v>
      </c>
      <c r="I587" t="s">
        <v>17</v>
      </c>
      <c r="J587">
        <v>125</v>
      </c>
    </row>
    <row r="588" spans="1:10" x14ac:dyDescent="0.25">
      <c r="A588">
        <v>590143</v>
      </c>
      <c r="B588" t="s">
        <v>666</v>
      </c>
      <c r="C588" t="s">
        <v>277</v>
      </c>
      <c r="D588">
        <v>3773</v>
      </c>
      <c r="E588" t="s">
        <v>278</v>
      </c>
      <c r="F588" t="s">
        <v>16</v>
      </c>
      <c r="G588" s="2">
        <v>45518</v>
      </c>
      <c r="H588" s="1">
        <v>0.70833333333333337</v>
      </c>
      <c r="I588" t="s">
        <v>17</v>
      </c>
      <c r="J588">
        <v>125</v>
      </c>
    </row>
    <row r="589" spans="1:10" x14ac:dyDescent="0.25">
      <c r="A589">
        <v>594795</v>
      </c>
      <c r="B589" t="s">
        <v>666</v>
      </c>
      <c r="C589" t="s">
        <v>277</v>
      </c>
      <c r="D589">
        <v>3773</v>
      </c>
      <c r="E589" t="s">
        <v>278</v>
      </c>
      <c r="F589" t="s">
        <v>16</v>
      </c>
      <c r="G589" s="2">
        <v>45525</v>
      </c>
      <c r="H589" s="1">
        <v>0.625</v>
      </c>
      <c r="I589" t="s">
        <v>17</v>
      </c>
      <c r="J589">
        <v>125</v>
      </c>
    </row>
    <row r="590" spans="1:10" x14ac:dyDescent="0.25">
      <c r="A590">
        <v>585955</v>
      </c>
      <c r="B590" t="s">
        <v>667</v>
      </c>
      <c r="C590" t="s">
        <v>281</v>
      </c>
      <c r="D590">
        <v>3372</v>
      </c>
      <c r="E590" t="s">
        <v>282</v>
      </c>
      <c r="F590" t="s">
        <v>16</v>
      </c>
      <c r="G590" s="2">
        <v>45510</v>
      </c>
      <c r="H590" s="1">
        <v>0.58333333333333337</v>
      </c>
      <c r="I590" t="s">
        <v>17</v>
      </c>
      <c r="J590">
        <v>125</v>
      </c>
    </row>
    <row r="591" spans="1:10" x14ac:dyDescent="0.25">
      <c r="A591">
        <v>586027</v>
      </c>
      <c r="B591" t="s">
        <v>667</v>
      </c>
      <c r="C591" t="s">
        <v>281</v>
      </c>
      <c r="D591">
        <v>3372</v>
      </c>
      <c r="E591" t="s">
        <v>282</v>
      </c>
      <c r="F591" t="s">
        <v>16</v>
      </c>
      <c r="G591" s="2">
        <v>45510</v>
      </c>
      <c r="H591" s="1">
        <v>0.625</v>
      </c>
      <c r="I591" t="s">
        <v>17</v>
      </c>
      <c r="J591">
        <v>125</v>
      </c>
    </row>
    <row r="592" spans="1:10" x14ac:dyDescent="0.25">
      <c r="A592">
        <v>588304</v>
      </c>
      <c r="B592" t="s">
        <v>667</v>
      </c>
      <c r="C592" t="s">
        <v>281</v>
      </c>
      <c r="D592">
        <v>3372</v>
      </c>
      <c r="E592" t="s">
        <v>282</v>
      </c>
      <c r="F592" t="s">
        <v>16</v>
      </c>
      <c r="G592" s="2">
        <v>45511</v>
      </c>
      <c r="H592" s="1">
        <v>0.58333333333333337</v>
      </c>
      <c r="I592" t="s">
        <v>17</v>
      </c>
      <c r="J592">
        <v>125</v>
      </c>
    </row>
    <row r="593" spans="1:10" x14ac:dyDescent="0.25">
      <c r="A593">
        <v>586623</v>
      </c>
      <c r="B593" t="s">
        <v>667</v>
      </c>
      <c r="C593" t="s">
        <v>281</v>
      </c>
      <c r="D593">
        <v>3372</v>
      </c>
      <c r="E593" t="s">
        <v>282</v>
      </c>
      <c r="F593" t="s">
        <v>16</v>
      </c>
      <c r="G593" s="2">
        <v>45511</v>
      </c>
      <c r="H593" s="1">
        <v>0.625</v>
      </c>
      <c r="I593" t="s">
        <v>17</v>
      </c>
      <c r="J593">
        <v>125</v>
      </c>
    </row>
    <row r="594" spans="1:10" x14ac:dyDescent="0.25">
      <c r="A594">
        <v>589381</v>
      </c>
      <c r="B594" t="s">
        <v>667</v>
      </c>
      <c r="C594" t="s">
        <v>281</v>
      </c>
      <c r="D594">
        <v>3372</v>
      </c>
      <c r="E594" t="s">
        <v>282</v>
      </c>
      <c r="F594" t="s">
        <v>16</v>
      </c>
      <c r="G594" s="2">
        <v>45517</v>
      </c>
      <c r="H594" s="1">
        <v>0.58333333333333337</v>
      </c>
      <c r="I594" t="s">
        <v>17</v>
      </c>
      <c r="J594">
        <v>125</v>
      </c>
    </row>
    <row r="595" spans="1:10" x14ac:dyDescent="0.25">
      <c r="A595">
        <v>589450</v>
      </c>
      <c r="B595" t="s">
        <v>667</v>
      </c>
      <c r="C595" t="s">
        <v>281</v>
      </c>
      <c r="D595">
        <v>3372</v>
      </c>
      <c r="E595" t="s">
        <v>282</v>
      </c>
      <c r="F595" t="s">
        <v>16</v>
      </c>
      <c r="G595" s="2">
        <v>45517</v>
      </c>
      <c r="H595" s="1">
        <v>0.625</v>
      </c>
      <c r="I595" t="s">
        <v>17</v>
      </c>
      <c r="J595">
        <v>125</v>
      </c>
    </row>
    <row r="596" spans="1:10" x14ac:dyDescent="0.25">
      <c r="A596">
        <v>589976</v>
      </c>
      <c r="B596" t="s">
        <v>667</v>
      </c>
      <c r="C596" t="s">
        <v>281</v>
      </c>
      <c r="D596">
        <v>3372</v>
      </c>
      <c r="E596" t="s">
        <v>282</v>
      </c>
      <c r="F596" t="s">
        <v>16</v>
      </c>
      <c r="G596" s="2">
        <v>45518</v>
      </c>
      <c r="H596" s="1">
        <v>0.58333333333333337</v>
      </c>
      <c r="I596" t="s">
        <v>17</v>
      </c>
      <c r="J596">
        <v>125</v>
      </c>
    </row>
    <row r="597" spans="1:10" x14ac:dyDescent="0.25">
      <c r="A597">
        <v>590040</v>
      </c>
      <c r="B597" t="s">
        <v>667</v>
      </c>
      <c r="C597" t="s">
        <v>281</v>
      </c>
      <c r="D597">
        <v>3372</v>
      </c>
      <c r="E597" t="s">
        <v>282</v>
      </c>
      <c r="F597" t="s">
        <v>16</v>
      </c>
      <c r="G597" s="2">
        <v>45518</v>
      </c>
      <c r="H597" s="1">
        <v>0.625</v>
      </c>
      <c r="I597" t="s">
        <v>17</v>
      </c>
      <c r="J597">
        <v>125</v>
      </c>
    </row>
    <row r="598" spans="1:10" x14ac:dyDescent="0.25">
      <c r="A598">
        <v>594728</v>
      </c>
      <c r="B598" t="s">
        <v>667</v>
      </c>
      <c r="C598" t="s">
        <v>281</v>
      </c>
      <c r="D598">
        <v>3372</v>
      </c>
      <c r="E598" t="s">
        <v>282</v>
      </c>
      <c r="F598" t="s">
        <v>16</v>
      </c>
      <c r="G598" s="2">
        <v>45524</v>
      </c>
      <c r="H598" s="1">
        <v>0.58333333333333337</v>
      </c>
      <c r="I598" t="s">
        <v>17</v>
      </c>
      <c r="J598">
        <v>125</v>
      </c>
    </row>
    <row r="599" spans="1:10" x14ac:dyDescent="0.25">
      <c r="A599">
        <v>594729</v>
      </c>
      <c r="B599" t="s">
        <v>667</v>
      </c>
      <c r="C599" t="s">
        <v>281</v>
      </c>
      <c r="D599">
        <v>3372</v>
      </c>
      <c r="E599" t="s">
        <v>282</v>
      </c>
      <c r="F599" t="s">
        <v>16</v>
      </c>
      <c r="G599" s="2">
        <v>45524</v>
      </c>
      <c r="H599" s="1">
        <v>0.625</v>
      </c>
      <c r="I599" t="s">
        <v>17</v>
      </c>
      <c r="J599">
        <v>125</v>
      </c>
    </row>
    <row r="600" spans="1:10" x14ac:dyDescent="0.25">
      <c r="A600">
        <v>593243</v>
      </c>
      <c r="B600" t="s">
        <v>667</v>
      </c>
      <c r="C600" t="s">
        <v>281</v>
      </c>
      <c r="D600">
        <v>3372</v>
      </c>
      <c r="E600" t="s">
        <v>282</v>
      </c>
      <c r="F600" t="s">
        <v>16</v>
      </c>
      <c r="G600" s="2">
        <v>45525</v>
      </c>
      <c r="H600" s="1">
        <v>0.58333333333333337</v>
      </c>
      <c r="I600" t="s">
        <v>17</v>
      </c>
      <c r="J600">
        <v>125</v>
      </c>
    </row>
    <row r="601" spans="1:10" x14ac:dyDescent="0.25">
      <c r="A601">
        <v>593305</v>
      </c>
      <c r="B601" t="s">
        <v>667</v>
      </c>
      <c r="C601" t="s">
        <v>281</v>
      </c>
      <c r="D601">
        <v>3372</v>
      </c>
      <c r="E601" t="s">
        <v>282</v>
      </c>
      <c r="F601" t="s">
        <v>16</v>
      </c>
      <c r="G601" s="2">
        <v>45525</v>
      </c>
      <c r="H601" s="1">
        <v>0.625</v>
      </c>
      <c r="I601" t="s">
        <v>17</v>
      </c>
      <c r="J601">
        <v>125</v>
      </c>
    </row>
    <row r="602" spans="1:10" x14ac:dyDescent="0.25">
      <c r="A602">
        <v>588398</v>
      </c>
      <c r="B602" t="s">
        <v>667</v>
      </c>
      <c r="C602" t="s">
        <v>621</v>
      </c>
      <c r="D602">
        <v>4128</v>
      </c>
      <c r="E602" t="s">
        <v>622</v>
      </c>
      <c r="F602" t="s">
        <v>101</v>
      </c>
      <c r="G602" s="2">
        <v>45512</v>
      </c>
      <c r="H602" s="1">
        <v>0.625</v>
      </c>
      <c r="I602" t="s">
        <v>102</v>
      </c>
      <c r="J602">
        <v>50</v>
      </c>
    </row>
    <row r="603" spans="1:10" x14ac:dyDescent="0.25">
      <c r="A603">
        <v>588882</v>
      </c>
      <c r="B603" t="s">
        <v>666</v>
      </c>
      <c r="C603" t="s">
        <v>621</v>
      </c>
      <c r="D603">
        <v>4128</v>
      </c>
      <c r="E603" t="s">
        <v>622</v>
      </c>
      <c r="F603" t="s">
        <v>101</v>
      </c>
      <c r="G603" s="2">
        <v>45516</v>
      </c>
      <c r="H603" s="1">
        <v>0.58333333333333337</v>
      </c>
      <c r="I603" t="s">
        <v>102</v>
      </c>
      <c r="J603">
        <v>50</v>
      </c>
    </row>
    <row r="604" spans="1:10" x14ac:dyDescent="0.25">
      <c r="A604">
        <v>585179</v>
      </c>
      <c r="B604" t="s">
        <v>667</v>
      </c>
      <c r="C604" t="s">
        <v>624</v>
      </c>
      <c r="D604">
        <v>3955</v>
      </c>
      <c r="E604" t="s">
        <v>625</v>
      </c>
      <c r="F604" t="s">
        <v>101</v>
      </c>
      <c r="G604" s="2">
        <v>45509</v>
      </c>
      <c r="H604" s="1">
        <v>0.33333333333333331</v>
      </c>
      <c r="I604" t="s">
        <v>102</v>
      </c>
      <c r="J604">
        <v>50</v>
      </c>
    </row>
    <row r="605" spans="1:10" x14ac:dyDescent="0.25">
      <c r="A605">
        <v>588601</v>
      </c>
      <c r="B605" t="s">
        <v>667</v>
      </c>
      <c r="C605" t="s">
        <v>624</v>
      </c>
      <c r="D605">
        <v>3955</v>
      </c>
      <c r="E605" t="s">
        <v>625</v>
      </c>
      <c r="F605" t="s">
        <v>101</v>
      </c>
      <c r="G605" s="2">
        <v>45516</v>
      </c>
      <c r="H605" s="1">
        <v>0.33333333333333331</v>
      </c>
      <c r="I605" t="s">
        <v>102</v>
      </c>
      <c r="J605">
        <v>50</v>
      </c>
    </row>
    <row r="606" spans="1:10" x14ac:dyDescent="0.25">
      <c r="A606">
        <v>591881</v>
      </c>
      <c r="B606" t="s">
        <v>667</v>
      </c>
      <c r="C606" t="s">
        <v>624</v>
      </c>
      <c r="D606">
        <v>3955</v>
      </c>
      <c r="E606" t="s">
        <v>625</v>
      </c>
      <c r="F606" t="s">
        <v>101</v>
      </c>
      <c r="G606" s="2">
        <v>45523</v>
      </c>
      <c r="H606" s="1">
        <v>0.33333333333333331</v>
      </c>
      <c r="I606" t="s">
        <v>102</v>
      </c>
      <c r="J606">
        <v>50</v>
      </c>
    </row>
    <row r="607" spans="1:10" x14ac:dyDescent="0.25">
      <c r="A607">
        <v>585431</v>
      </c>
      <c r="B607" t="s">
        <v>667</v>
      </c>
      <c r="C607" t="s">
        <v>628</v>
      </c>
      <c r="D607">
        <v>4054</v>
      </c>
      <c r="E607" t="s">
        <v>629</v>
      </c>
      <c r="F607" t="s">
        <v>101</v>
      </c>
      <c r="G607" s="2">
        <v>45509</v>
      </c>
      <c r="H607" s="1">
        <v>0.58333333333333337</v>
      </c>
      <c r="I607" t="s">
        <v>102</v>
      </c>
      <c r="J607">
        <v>50</v>
      </c>
    </row>
    <row r="608" spans="1:10" x14ac:dyDescent="0.25">
      <c r="A608">
        <v>588325</v>
      </c>
      <c r="B608" t="s">
        <v>667</v>
      </c>
      <c r="C608" t="s">
        <v>631</v>
      </c>
      <c r="D608">
        <v>4123</v>
      </c>
      <c r="E608" t="s">
        <v>632</v>
      </c>
      <c r="F608" t="s">
        <v>101</v>
      </c>
      <c r="G608" s="2">
        <v>45512</v>
      </c>
      <c r="H608" s="1">
        <v>0.54166666666666663</v>
      </c>
      <c r="I608" t="s">
        <v>102</v>
      </c>
      <c r="J608">
        <v>50</v>
      </c>
    </row>
    <row r="609" spans="1:10" x14ac:dyDescent="0.25">
      <c r="A609">
        <v>585809</v>
      </c>
      <c r="B609" t="s">
        <v>666</v>
      </c>
      <c r="C609" t="s">
        <v>284</v>
      </c>
      <c r="D609">
        <v>3896</v>
      </c>
      <c r="E609" t="s">
        <v>285</v>
      </c>
      <c r="F609" t="s">
        <v>16</v>
      </c>
      <c r="G609" s="2">
        <v>45510</v>
      </c>
      <c r="H609" s="1">
        <v>0.41666666666666669</v>
      </c>
      <c r="I609" t="s">
        <v>41</v>
      </c>
      <c r="J609">
        <v>125</v>
      </c>
    </row>
    <row r="610" spans="1:10" x14ac:dyDescent="0.25">
      <c r="A610">
        <v>585880</v>
      </c>
      <c r="B610" t="s">
        <v>666</v>
      </c>
      <c r="C610" t="s">
        <v>284</v>
      </c>
      <c r="D610">
        <v>3896</v>
      </c>
      <c r="E610" t="s">
        <v>285</v>
      </c>
      <c r="F610" t="s">
        <v>16</v>
      </c>
      <c r="G610" s="2">
        <v>45510</v>
      </c>
      <c r="H610" s="1">
        <v>0.45833333333333331</v>
      </c>
      <c r="I610" t="s">
        <v>41</v>
      </c>
      <c r="J610">
        <v>125</v>
      </c>
    </row>
    <row r="611" spans="1:10" x14ac:dyDescent="0.25">
      <c r="A611">
        <v>587480</v>
      </c>
      <c r="B611" t="s">
        <v>666</v>
      </c>
      <c r="C611" t="s">
        <v>284</v>
      </c>
      <c r="D611">
        <v>3896</v>
      </c>
      <c r="E611" t="s">
        <v>285</v>
      </c>
      <c r="F611" t="s">
        <v>16</v>
      </c>
      <c r="G611" s="2">
        <v>45513</v>
      </c>
      <c r="H611" s="1">
        <v>0.45833333333333331</v>
      </c>
      <c r="I611" t="s">
        <v>17</v>
      </c>
      <c r="J611">
        <v>125</v>
      </c>
    </row>
    <row r="612" spans="1:10" x14ac:dyDescent="0.25">
      <c r="A612">
        <v>589233</v>
      </c>
      <c r="B612" t="s">
        <v>666</v>
      </c>
      <c r="C612" t="s">
        <v>284</v>
      </c>
      <c r="D612">
        <v>3896</v>
      </c>
      <c r="E612" t="s">
        <v>285</v>
      </c>
      <c r="F612" t="s">
        <v>16</v>
      </c>
      <c r="G612" s="2">
        <v>45517</v>
      </c>
      <c r="H612" s="1">
        <v>0.41666666666666669</v>
      </c>
      <c r="I612" t="s">
        <v>41</v>
      </c>
      <c r="J612">
        <v>125</v>
      </c>
    </row>
    <row r="613" spans="1:10" x14ac:dyDescent="0.25">
      <c r="A613">
        <v>589305</v>
      </c>
      <c r="B613" t="s">
        <v>666</v>
      </c>
      <c r="C613" t="s">
        <v>284</v>
      </c>
      <c r="D613">
        <v>3896</v>
      </c>
      <c r="E613" t="s">
        <v>285</v>
      </c>
      <c r="F613" t="s">
        <v>16</v>
      </c>
      <c r="G613" s="2">
        <v>45517</v>
      </c>
      <c r="H613" s="1">
        <v>0.45833333333333331</v>
      </c>
      <c r="I613" t="s">
        <v>41</v>
      </c>
      <c r="J613">
        <v>125</v>
      </c>
    </row>
    <row r="614" spans="1:10" x14ac:dyDescent="0.25">
      <c r="A614">
        <v>592506</v>
      </c>
      <c r="B614" t="s">
        <v>666</v>
      </c>
      <c r="C614" t="s">
        <v>284</v>
      </c>
      <c r="D614">
        <v>3896</v>
      </c>
      <c r="E614" t="s">
        <v>285</v>
      </c>
      <c r="F614" t="s">
        <v>16</v>
      </c>
      <c r="G614" s="2">
        <v>45524</v>
      </c>
      <c r="H614" s="1">
        <v>0.41666666666666669</v>
      </c>
      <c r="I614" t="s">
        <v>41</v>
      </c>
      <c r="J614">
        <v>125</v>
      </c>
    </row>
    <row r="615" spans="1:10" x14ac:dyDescent="0.25">
      <c r="A615">
        <v>592578</v>
      </c>
      <c r="B615" t="s">
        <v>666</v>
      </c>
      <c r="C615" t="s">
        <v>284</v>
      </c>
      <c r="D615">
        <v>3896</v>
      </c>
      <c r="E615" t="s">
        <v>285</v>
      </c>
      <c r="F615" t="s">
        <v>16</v>
      </c>
      <c r="G615" s="2">
        <v>45524</v>
      </c>
      <c r="H615" s="1">
        <v>0.45833333333333331</v>
      </c>
      <c r="I615" t="s">
        <v>41</v>
      </c>
      <c r="J615">
        <v>125</v>
      </c>
    </row>
    <row r="616" spans="1:10" x14ac:dyDescent="0.25">
      <c r="A616">
        <v>587932</v>
      </c>
      <c r="B616" t="s">
        <v>667</v>
      </c>
      <c r="C616" t="s">
        <v>668</v>
      </c>
      <c r="D616">
        <v>4098</v>
      </c>
      <c r="E616" t="s">
        <v>669</v>
      </c>
      <c r="F616" t="s">
        <v>101</v>
      </c>
      <c r="G616" s="2">
        <v>45509</v>
      </c>
      <c r="H616" s="1">
        <v>0.29166666666666669</v>
      </c>
      <c r="I616" t="s">
        <v>17</v>
      </c>
      <c r="J616">
        <v>125</v>
      </c>
    </row>
    <row r="617" spans="1:10" x14ac:dyDescent="0.25">
      <c r="A617">
        <v>588084</v>
      </c>
      <c r="B617" t="s">
        <v>667</v>
      </c>
      <c r="C617" t="s">
        <v>668</v>
      </c>
      <c r="D617">
        <v>4098</v>
      </c>
      <c r="E617" t="s">
        <v>669</v>
      </c>
      <c r="F617" t="s">
        <v>101</v>
      </c>
      <c r="G617" s="2">
        <v>45510</v>
      </c>
      <c r="H617" s="1">
        <v>0.29166666666666669</v>
      </c>
      <c r="I617" t="s">
        <v>102</v>
      </c>
      <c r="J617">
        <v>50</v>
      </c>
    </row>
    <row r="618" spans="1:10" x14ac:dyDescent="0.25">
      <c r="A618">
        <v>585300</v>
      </c>
      <c r="B618" t="s">
        <v>667</v>
      </c>
      <c r="C618" t="s">
        <v>634</v>
      </c>
      <c r="D618">
        <v>4099</v>
      </c>
      <c r="E618" t="s">
        <v>635</v>
      </c>
      <c r="F618" t="s">
        <v>101</v>
      </c>
      <c r="G618" s="2">
        <v>45509</v>
      </c>
      <c r="H618" s="1">
        <v>0.41666666666666669</v>
      </c>
      <c r="I618" t="s">
        <v>102</v>
      </c>
      <c r="J618">
        <v>50</v>
      </c>
    </row>
    <row r="619" spans="1:10" x14ac:dyDescent="0.25">
      <c r="A619">
        <v>588721</v>
      </c>
      <c r="B619" t="s">
        <v>667</v>
      </c>
      <c r="C619" t="s">
        <v>634</v>
      </c>
      <c r="D619">
        <v>4099</v>
      </c>
      <c r="E619" t="s">
        <v>635</v>
      </c>
      <c r="F619" t="s">
        <v>101</v>
      </c>
      <c r="G619" s="2">
        <v>45516</v>
      </c>
      <c r="H619" s="1">
        <v>0.41666666666666669</v>
      </c>
      <c r="I619" t="s">
        <v>102</v>
      </c>
      <c r="J619">
        <v>50</v>
      </c>
    </row>
    <row r="620" spans="1:10" x14ac:dyDescent="0.25">
      <c r="A620">
        <v>591994</v>
      </c>
      <c r="B620" t="s">
        <v>667</v>
      </c>
      <c r="C620" t="s">
        <v>634</v>
      </c>
      <c r="D620">
        <v>4099</v>
      </c>
      <c r="E620" t="s">
        <v>635</v>
      </c>
      <c r="F620" t="s">
        <v>101</v>
      </c>
      <c r="G620" s="2">
        <v>45523</v>
      </c>
      <c r="H620" s="1">
        <v>0.41666666666666669</v>
      </c>
      <c r="I620" t="s">
        <v>102</v>
      </c>
      <c r="J620">
        <v>50</v>
      </c>
    </row>
    <row r="621" spans="1:10" x14ac:dyDescent="0.25">
      <c r="A621">
        <v>588606</v>
      </c>
      <c r="B621" t="s">
        <v>666</v>
      </c>
      <c r="C621" t="s">
        <v>637</v>
      </c>
      <c r="D621">
        <v>3972</v>
      </c>
      <c r="E621" t="s">
        <v>638</v>
      </c>
      <c r="F621" t="s">
        <v>101</v>
      </c>
      <c r="G621" s="2">
        <v>45516</v>
      </c>
      <c r="H621" s="1">
        <v>0.33333333333333331</v>
      </c>
      <c r="I621" t="s">
        <v>102</v>
      </c>
      <c r="J621">
        <v>50</v>
      </c>
    </row>
    <row r="622" spans="1:10" x14ac:dyDescent="0.25">
      <c r="A622">
        <v>591244</v>
      </c>
      <c r="B622" t="s">
        <v>666</v>
      </c>
      <c r="C622" t="s">
        <v>637</v>
      </c>
      <c r="D622">
        <v>3972</v>
      </c>
      <c r="E622" t="s">
        <v>638</v>
      </c>
      <c r="F622" t="s">
        <v>101</v>
      </c>
      <c r="G622" s="2">
        <v>45516</v>
      </c>
      <c r="H622" s="1">
        <v>0.375</v>
      </c>
      <c r="I622" t="s">
        <v>102</v>
      </c>
      <c r="J622">
        <v>50</v>
      </c>
    </row>
    <row r="623" spans="1:10" x14ac:dyDescent="0.25">
      <c r="A623">
        <v>585684</v>
      </c>
      <c r="B623" t="s">
        <v>667</v>
      </c>
      <c r="C623" t="s">
        <v>288</v>
      </c>
      <c r="D623">
        <v>3357</v>
      </c>
      <c r="E623" t="s">
        <v>289</v>
      </c>
      <c r="F623" t="s">
        <v>16</v>
      </c>
      <c r="G623" s="2">
        <v>45510</v>
      </c>
      <c r="H623" s="1">
        <v>0.33333333333333331</v>
      </c>
      <c r="I623" t="s">
        <v>25</v>
      </c>
      <c r="J623">
        <v>125</v>
      </c>
    </row>
    <row r="624" spans="1:10" x14ac:dyDescent="0.25">
      <c r="A624">
        <v>585735</v>
      </c>
      <c r="B624" t="s">
        <v>667</v>
      </c>
      <c r="C624" t="s">
        <v>288</v>
      </c>
      <c r="D624">
        <v>3357</v>
      </c>
      <c r="E624" t="s">
        <v>289</v>
      </c>
      <c r="F624" t="s">
        <v>16</v>
      </c>
      <c r="G624" s="2">
        <v>45510</v>
      </c>
      <c r="H624" s="1">
        <v>0.375</v>
      </c>
      <c r="I624" t="s">
        <v>17</v>
      </c>
      <c r="J624">
        <v>125</v>
      </c>
    </row>
    <row r="625" spans="1:10" x14ac:dyDescent="0.25">
      <c r="A625">
        <v>586354</v>
      </c>
      <c r="B625" t="s">
        <v>667</v>
      </c>
      <c r="C625" t="s">
        <v>288</v>
      </c>
      <c r="D625">
        <v>3357</v>
      </c>
      <c r="E625" t="s">
        <v>289</v>
      </c>
      <c r="F625" t="s">
        <v>16</v>
      </c>
      <c r="G625" s="2">
        <v>45511</v>
      </c>
      <c r="H625" s="1">
        <v>0.41666666666666669</v>
      </c>
      <c r="I625" t="s">
        <v>17</v>
      </c>
      <c r="J625">
        <v>125</v>
      </c>
    </row>
    <row r="626" spans="1:10" x14ac:dyDescent="0.25">
      <c r="A626">
        <v>586414</v>
      </c>
      <c r="B626" t="s">
        <v>667</v>
      </c>
      <c r="C626" t="s">
        <v>288</v>
      </c>
      <c r="D626">
        <v>3357</v>
      </c>
      <c r="E626" t="s">
        <v>289</v>
      </c>
      <c r="F626" t="s">
        <v>16</v>
      </c>
      <c r="G626" s="2">
        <v>45511</v>
      </c>
      <c r="H626" s="1">
        <v>0.45833333333333331</v>
      </c>
      <c r="I626" t="s">
        <v>41</v>
      </c>
      <c r="J626">
        <v>125</v>
      </c>
    </row>
    <row r="627" spans="1:10" x14ac:dyDescent="0.25">
      <c r="A627">
        <v>589110</v>
      </c>
      <c r="B627" t="s">
        <v>667</v>
      </c>
      <c r="C627" t="s">
        <v>288</v>
      </c>
      <c r="D627">
        <v>3357</v>
      </c>
      <c r="E627" t="s">
        <v>289</v>
      </c>
      <c r="F627" t="s">
        <v>16</v>
      </c>
      <c r="G627" s="2">
        <v>45517</v>
      </c>
      <c r="H627" s="1">
        <v>0.33333333333333331</v>
      </c>
      <c r="I627" t="s">
        <v>25</v>
      </c>
      <c r="J627">
        <v>125</v>
      </c>
    </row>
    <row r="628" spans="1:10" x14ac:dyDescent="0.25">
      <c r="A628">
        <v>589161</v>
      </c>
      <c r="B628" t="s">
        <v>667</v>
      </c>
      <c r="C628" t="s">
        <v>288</v>
      </c>
      <c r="D628">
        <v>3357</v>
      </c>
      <c r="E628" t="s">
        <v>289</v>
      </c>
      <c r="F628" t="s">
        <v>16</v>
      </c>
      <c r="G628" s="2">
        <v>45517</v>
      </c>
      <c r="H628" s="1">
        <v>0.375</v>
      </c>
      <c r="I628" t="s">
        <v>17</v>
      </c>
      <c r="J628">
        <v>125</v>
      </c>
    </row>
    <row r="629" spans="1:10" x14ac:dyDescent="0.25">
      <c r="A629">
        <v>589778</v>
      </c>
      <c r="B629" t="s">
        <v>667</v>
      </c>
      <c r="C629" t="s">
        <v>288</v>
      </c>
      <c r="D629">
        <v>3357</v>
      </c>
      <c r="E629" t="s">
        <v>289</v>
      </c>
      <c r="F629" t="s">
        <v>16</v>
      </c>
      <c r="G629" s="2">
        <v>45518</v>
      </c>
      <c r="H629" s="1">
        <v>0.41666666666666669</v>
      </c>
      <c r="I629" t="s">
        <v>17</v>
      </c>
      <c r="J629">
        <v>125</v>
      </c>
    </row>
    <row r="630" spans="1:10" x14ac:dyDescent="0.25">
      <c r="A630">
        <v>589836</v>
      </c>
      <c r="B630" t="s">
        <v>667</v>
      </c>
      <c r="C630" t="s">
        <v>288</v>
      </c>
      <c r="D630">
        <v>3357</v>
      </c>
      <c r="E630" t="s">
        <v>289</v>
      </c>
      <c r="F630" t="s">
        <v>16</v>
      </c>
      <c r="G630" s="2">
        <v>45518</v>
      </c>
      <c r="H630" s="1">
        <v>0.45833333333333331</v>
      </c>
      <c r="I630" t="s">
        <v>41</v>
      </c>
      <c r="J630">
        <v>125</v>
      </c>
    </row>
    <row r="631" spans="1:10" x14ac:dyDescent="0.25">
      <c r="A631">
        <v>592388</v>
      </c>
      <c r="B631" t="s">
        <v>667</v>
      </c>
      <c r="C631" t="s">
        <v>288</v>
      </c>
      <c r="D631">
        <v>3357</v>
      </c>
      <c r="E631" t="s">
        <v>289</v>
      </c>
      <c r="F631" t="s">
        <v>16</v>
      </c>
      <c r="G631" s="2">
        <v>45524</v>
      </c>
      <c r="H631" s="1">
        <v>0.33333333333333331</v>
      </c>
      <c r="I631" t="s">
        <v>25</v>
      </c>
      <c r="J631">
        <v>125</v>
      </c>
    </row>
    <row r="632" spans="1:10" x14ac:dyDescent="0.25">
      <c r="A632">
        <v>592438</v>
      </c>
      <c r="B632" t="s">
        <v>667</v>
      </c>
      <c r="C632" t="s">
        <v>288</v>
      </c>
      <c r="D632">
        <v>3357</v>
      </c>
      <c r="E632" t="s">
        <v>289</v>
      </c>
      <c r="F632" t="s">
        <v>16</v>
      </c>
      <c r="G632" s="2">
        <v>45524</v>
      </c>
      <c r="H632" s="1">
        <v>0.375</v>
      </c>
      <c r="I632" t="s">
        <v>17</v>
      </c>
      <c r="J632">
        <v>125</v>
      </c>
    </row>
    <row r="633" spans="1:10" x14ac:dyDescent="0.25">
      <c r="A633">
        <v>593054</v>
      </c>
      <c r="B633" t="s">
        <v>667</v>
      </c>
      <c r="C633" t="s">
        <v>288</v>
      </c>
      <c r="D633">
        <v>3357</v>
      </c>
      <c r="E633" t="s">
        <v>289</v>
      </c>
      <c r="F633" t="s">
        <v>16</v>
      </c>
      <c r="G633" s="2">
        <v>45525</v>
      </c>
      <c r="H633" s="1">
        <v>0.41666666666666669</v>
      </c>
      <c r="I633" t="s">
        <v>17</v>
      </c>
      <c r="J633">
        <v>125</v>
      </c>
    </row>
    <row r="634" spans="1:10" x14ac:dyDescent="0.25">
      <c r="A634">
        <v>593107</v>
      </c>
      <c r="B634" t="s">
        <v>667</v>
      </c>
      <c r="C634" t="s">
        <v>288</v>
      </c>
      <c r="D634">
        <v>3357</v>
      </c>
      <c r="E634" t="s">
        <v>289</v>
      </c>
      <c r="F634" t="s">
        <v>16</v>
      </c>
      <c r="G634" s="2">
        <v>45525</v>
      </c>
      <c r="H634" s="1">
        <v>0.45833333333333331</v>
      </c>
      <c r="I634" t="s">
        <v>41</v>
      </c>
      <c r="J634">
        <v>125</v>
      </c>
    </row>
    <row r="635" spans="1:10" x14ac:dyDescent="0.25">
      <c r="A635">
        <v>585647</v>
      </c>
      <c r="B635" t="s">
        <v>667</v>
      </c>
      <c r="C635" t="s">
        <v>292</v>
      </c>
      <c r="D635">
        <v>3673</v>
      </c>
      <c r="E635" t="s">
        <v>293</v>
      </c>
      <c r="F635" t="s">
        <v>16</v>
      </c>
      <c r="G635" s="2">
        <v>45510</v>
      </c>
      <c r="H635" s="1">
        <v>0.29166666666666669</v>
      </c>
      <c r="I635" t="s">
        <v>25</v>
      </c>
      <c r="J635">
        <v>125</v>
      </c>
    </row>
    <row r="636" spans="1:10" x14ac:dyDescent="0.25">
      <c r="A636">
        <v>585700</v>
      </c>
      <c r="B636" t="s">
        <v>667</v>
      </c>
      <c r="C636" t="s">
        <v>292</v>
      </c>
      <c r="D636">
        <v>3673</v>
      </c>
      <c r="E636" t="s">
        <v>293</v>
      </c>
      <c r="F636" t="s">
        <v>16</v>
      </c>
      <c r="G636" s="2">
        <v>45510</v>
      </c>
      <c r="H636" s="1">
        <v>0.33333333333333331</v>
      </c>
      <c r="I636" t="s">
        <v>17</v>
      </c>
      <c r="J636">
        <v>125</v>
      </c>
    </row>
    <row r="637" spans="1:10" x14ac:dyDescent="0.25">
      <c r="A637">
        <v>588119</v>
      </c>
      <c r="B637" t="s">
        <v>667</v>
      </c>
      <c r="C637" t="s">
        <v>292</v>
      </c>
      <c r="D637">
        <v>3673</v>
      </c>
      <c r="E637" t="s">
        <v>293</v>
      </c>
      <c r="F637" t="s">
        <v>16</v>
      </c>
      <c r="G637" s="2">
        <v>45510</v>
      </c>
      <c r="H637" s="1">
        <v>0.375</v>
      </c>
      <c r="I637" t="s">
        <v>17</v>
      </c>
      <c r="J637">
        <v>125</v>
      </c>
    </row>
    <row r="638" spans="1:10" x14ac:dyDescent="0.25">
      <c r="A638">
        <v>589074</v>
      </c>
      <c r="B638" t="s">
        <v>667</v>
      </c>
      <c r="C638" t="s">
        <v>292</v>
      </c>
      <c r="D638">
        <v>3673</v>
      </c>
      <c r="E638" t="s">
        <v>293</v>
      </c>
      <c r="F638" t="s">
        <v>16</v>
      </c>
      <c r="G638" s="2">
        <v>45517</v>
      </c>
      <c r="H638" s="1">
        <v>0.29166666666666669</v>
      </c>
      <c r="I638" t="s">
        <v>25</v>
      </c>
      <c r="J638">
        <v>125</v>
      </c>
    </row>
    <row r="639" spans="1:10" x14ac:dyDescent="0.25">
      <c r="A639">
        <v>591357</v>
      </c>
      <c r="B639" t="s">
        <v>667</v>
      </c>
      <c r="C639" t="s">
        <v>292</v>
      </c>
      <c r="D639">
        <v>3673</v>
      </c>
      <c r="E639" t="s">
        <v>293</v>
      </c>
      <c r="F639" t="s">
        <v>16</v>
      </c>
      <c r="G639" s="2">
        <v>45517</v>
      </c>
      <c r="H639" s="1">
        <v>0.33333333333333331</v>
      </c>
      <c r="I639" t="s">
        <v>17</v>
      </c>
      <c r="J639">
        <v>125</v>
      </c>
    </row>
    <row r="640" spans="1:10" x14ac:dyDescent="0.25">
      <c r="A640">
        <v>589200</v>
      </c>
      <c r="B640" t="s">
        <v>667</v>
      </c>
      <c r="C640" t="s">
        <v>292</v>
      </c>
      <c r="D640">
        <v>3673</v>
      </c>
      <c r="E640" t="s">
        <v>293</v>
      </c>
      <c r="F640" t="s">
        <v>16</v>
      </c>
      <c r="G640" s="2">
        <v>45517</v>
      </c>
      <c r="H640" s="1">
        <v>0.375</v>
      </c>
      <c r="I640" t="s">
        <v>17</v>
      </c>
      <c r="J640">
        <v>125</v>
      </c>
    </row>
    <row r="641" spans="1:10" x14ac:dyDescent="0.25">
      <c r="A641">
        <v>586599</v>
      </c>
      <c r="B641" t="s">
        <v>667</v>
      </c>
      <c r="C641" t="s">
        <v>295</v>
      </c>
      <c r="D641">
        <v>3456</v>
      </c>
      <c r="E641" t="s">
        <v>296</v>
      </c>
      <c r="F641" t="s">
        <v>16</v>
      </c>
      <c r="G641" s="2">
        <v>45511</v>
      </c>
      <c r="H641" s="1">
        <v>0.625</v>
      </c>
      <c r="I641" t="s">
        <v>17</v>
      </c>
      <c r="J641">
        <v>125</v>
      </c>
    </row>
    <row r="642" spans="1:10" x14ac:dyDescent="0.25">
      <c r="A642">
        <v>590019</v>
      </c>
      <c r="B642" t="s">
        <v>667</v>
      </c>
      <c r="C642" t="s">
        <v>295</v>
      </c>
      <c r="D642">
        <v>3456</v>
      </c>
      <c r="E642" t="s">
        <v>296</v>
      </c>
      <c r="F642" t="s">
        <v>16</v>
      </c>
      <c r="G642" s="2">
        <v>45518</v>
      </c>
      <c r="H642" s="1">
        <v>0.625</v>
      </c>
      <c r="I642" t="s">
        <v>17</v>
      </c>
      <c r="J642">
        <v>125</v>
      </c>
    </row>
    <row r="643" spans="1:10" x14ac:dyDescent="0.25">
      <c r="A643">
        <v>593284</v>
      </c>
      <c r="B643" t="s">
        <v>667</v>
      </c>
      <c r="C643" t="s">
        <v>295</v>
      </c>
      <c r="D643">
        <v>3456</v>
      </c>
      <c r="E643" t="s">
        <v>296</v>
      </c>
      <c r="F643" t="s">
        <v>16</v>
      </c>
      <c r="G643" s="2">
        <v>45525</v>
      </c>
      <c r="H643" s="1">
        <v>0.625</v>
      </c>
      <c r="I643" t="s">
        <v>17</v>
      </c>
      <c r="J643">
        <v>125</v>
      </c>
    </row>
    <row r="644" spans="1:10" x14ac:dyDescent="0.25">
      <c r="A644">
        <v>583453</v>
      </c>
      <c r="B644" t="s">
        <v>666</v>
      </c>
      <c r="C644" t="s">
        <v>142</v>
      </c>
      <c r="D644">
        <v>3912</v>
      </c>
      <c r="E644" t="s">
        <v>143</v>
      </c>
      <c r="F644" t="s">
        <v>16</v>
      </c>
      <c r="G644" s="2">
        <v>45505</v>
      </c>
      <c r="H644" s="1">
        <v>0.33333333333333331</v>
      </c>
      <c r="I644" t="s">
        <v>25</v>
      </c>
      <c r="J644">
        <v>125</v>
      </c>
    </row>
    <row r="645" spans="1:10" x14ac:dyDescent="0.25">
      <c r="A645">
        <v>583487</v>
      </c>
      <c r="B645" t="s">
        <v>666</v>
      </c>
      <c r="C645" t="s">
        <v>142</v>
      </c>
      <c r="D645">
        <v>3912</v>
      </c>
      <c r="E645" t="s">
        <v>143</v>
      </c>
      <c r="F645" t="s">
        <v>16</v>
      </c>
      <c r="G645" s="2">
        <v>45505</v>
      </c>
      <c r="H645" s="1">
        <v>0.375</v>
      </c>
      <c r="I645" t="s">
        <v>17</v>
      </c>
      <c r="J645">
        <v>125</v>
      </c>
    </row>
    <row r="646" spans="1:10" x14ac:dyDescent="0.25">
      <c r="A646">
        <v>585147</v>
      </c>
      <c r="B646" t="s">
        <v>667</v>
      </c>
      <c r="C646" t="s">
        <v>298</v>
      </c>
      <c r="D646">
        <v>3996</v>
      </c>
      <c r="E646" t="s">
        <v>299</v>
      </c>
      <c r="F646" t="s">
        <v>16</v>
      </c>
      <c r="G646" s="2">
        <v>45509</v>
      </c>
      <c r="H646" s="1">
        <v>0.29166666666666669</v>
      </c>
      <c r="I646" t="s">
        <v>17</v>
      </c>
      <c r="J646">
        <v>125</v>
      </c>
    </row>
    <row r="647" spans="1:10" x14ac:dyDescent="0.25">
      <c r="A647">
        <v>588183</v>
      </c>
      <c r="B647" t="s">
        <v>667</v>
      </c>
      <c r="C647" t="s">
        <v>298</v>
      </c>
      <c r="D647">
        <v>3996</v>
      </c>
      <c r="E647" t="s">
        <v>299</v>
      </c>
      <c r="F647" t="s">
        <v>16</v>
      </c>
      <c r="G647" s="2">
        <v>45511</v>
      </c>
      <c r="H647" s="1">
        <v>0.29166666666666669</v>
      </c>
      <c r="I647" t="s">
        <v>41</v>
      </c>
      <c r="J647">
        <v>125</v>
      </c>
    </row>
    <row r="648" spans="1:10" x14ac:dyDescent="0.25">
      <c r="A648">
        <v>586263</v>
      </c>
      <c r="B648" t="s">
        <v>667</v>
      </c>
      <c r="C648" t="s">
        <v>298</v>
      </c>
      <c r="D648">
        <v>3996</v>
      </c>
      <c r="E648" t="s">
        <v>299</v>
      </c>
      <c r="F648" t="s">
        <v>16</v>
      </c>
      <c r="G648" s="2">
        <v>45511</v>
      </c>
      <c r="H648" s="1">
        <v>0.33333333333333331</v>
      </c>
      <c r="I648" t="s">
        <v>41</v>
      </c>
      <c r="J648">
        <v>125</v>
      </c>
    </row>
    <row r="649" spans="1:10" x14ac:dyDescent="0.25">
      <c r="A649">
        <v>588574</v>
      </c>
      <c r="B649" t="s">
        <v>667</v>
      </c>
      <c r="C649" t="s">
        <v>298</v>
      </c>
      <c r="D649">
        <v>3996</v>
      </c>
      <c r="E649" t="s">
        <v>299</v>
      </c>
      <c r="F649" t="s">
        <v>16</v>
      </c>
      <c r="G649" s="2">
        <v>45516</v>
      </c>
      <c r="H649" s="1">
        <v>0.29166666666666669</v>
      </c>
      <c r="I649" t="s">
        <v>17</v>
      </c>
      <c r="J649">
        <v>125</v>
      </c>
    </row>
    <row r="650" spans="1:10" x14ac:dyDescent="0.25">
      <c r="A650">
        <v>589596</v>
      </c>
      <c r="B650" t="s">
        <v>666</v>
      </c>
      <c r="C650" t="s">
        <v>298</v>
      </c>
      <c r="D650">
        <v>3996</v>
      </c>
      <c r="E650" t="s">
        <v>299</v>
      </c>
      <c r="F650" t="s">
        <v>16</v>
      </c>
      <c r="G650" s="2">
        <v>45517</v>
      </c>
      <c r="H650" s="1">
        <v>0.70833333333333337</v>
      </c>
      <c r="I650" t="s">
        <v>25</v>
      </c>
      <c r="J650">
        <v>125</v>
      </c>
    </row>
    <row r="651" spans="1:10" x14ac:dyDescent="0.25">
      <c r="A651">
        <v>589680</v>
      </c>
      <c r="B651" t="s">
        <v>667</v>
      </c>
      <c r="C651" t="s">
        <v>298</v>
      </c>
      <c r="D651">
        <v>3996</v>
      </c>
      <c r="E651" t="s">
        <v>299</v>
      </c>
      <c r="F651" t="s">
        <v>16</v>
      </c>
      <c r="G651" s="2">
        <v>45518</v>
      </c>
      <c r="H651" s="1">
        <v>0.33333333333333331</v>
      </c>
      <c r="I651" t="s">
        <v>41</v>
      </c>
      <c r="J651">
        <v>125</v>
      </c>
    </row>
    <row r="652" spans="1:10" x14ac:dyDescent="0.25">
      <c r="A652">
        <v>591854</v>
      </c>
      <c r="B652" t="s">
        <v>667</v>
      </c>
      <c r="C652" t="s">
        <v>298</v>
      </c>
      <c r="D652">
        <v>3996</v>
      </c>
      <c r="E652" t="s">
        <v>299</v>
      </c>
      <c r="F652" t="s">
        <v>16</v>
      </c>
      <c r="G652" s="2">
        <v>45523</v>
      </c>
      <c r="H652" s="1">
        <v>0.29166666666666669</v>
      </c>
      <c r="I652" t="s">
        <v>17</v>
      </c>
      <c r="J652">
        <v>125</v>
      </c>
    </row>
    <row r="653" spans="1:10" x14ac:dyDescent="0.25">
      <c r="A653">
        <v>592876</v>
      </c>
      <c r="B653" t="s">
        <v>666</v>
      </c>
      <c r="C653" t="s">
        <v>298</v>
      </c>
      <c r="D653">
        <v>3996</v>
      </c>
      <c r="E653" t="s">
        <v>299</v>
      </c>
      <c r="F653" t="s">
        <v>16</v>
      </c>
      <c r="G653" s="2">
        <v>45524</v>
      </c>
      <c r="H653" s="1">
        <v>0.70833333333333337</v>
      </c>
      <c r="I653" t="s">
        <v>25</v>
      </c>
      <c r="J653">
        <v>125</v>
      </c>
    </row>
    <row r="654" spans="1:10" x14ac:dyDescent="0.25">
      <c r="A654">
        <v>592960</v>
      </c>
      <c r="B654" t="s">
        <v>667</v>
      </c>
      <c r="C654" t="s">
        <v>298</v>
      </c>
      <c r="D654">
        <v>3996</v>
      </c>
      <c r="E654" t="s">
        <v>299</v>
      </c>
      <c r="F654" t="s">
        <v>16</v>
      </c>
      <c r="G654" s="2">
        <v>45525</v>
      </c>
      <c r="H654" s="1">
        <v>0.33333333333333331</v>
      </c>
      <c r="I654" t="s">
        <v>41</v>
      </c>
      <c r="J654">
        <v>125</v>
      </c>
    </row>
    <row r="655" spans="1:10" x14ac:dyDescent="0.25">
      <c r="A655">
        <v>587901</v>
      </c>
      <c r="B655" t="s">
        <v>666</v>
      </c>
      <c r="C655" t="s">
        <v>640</v>
      </c>
      <c r="D655">
        <v>4055</v>
      </c>
      <c r="E655" t="s">
        <v>641</v>
      </c>
      <c r="F655" t="s">
        <v>101</v>
      </c>
      <c r="G655" s="2">
        <v>45511</v>
      </c>
      <c r="H655" s="1">
        <v>0.375</v>
      </c>
      <c r="I655" t="s">
        <v>102</v>
      </c>
      <c r="J655">
        <v>50</v>
      </c>
    </row>
    <row r="656" spans="1:10" x14ac:dyDescent="0.25">
      <c r="A656">
        <v>593039</v>
      </c>
      <c r="B656" t="s">
        <v>666</v>
      </c>
      <c r="C656" t="s">
        <v>640</v>
      </c>
      <c r="D656">
        <v>4055</v>
      </c>
      <c r="E656" t="s">
        <v>641</v>
      </c>
      <c r="F656" t="s">
        <v>101</v>
      </c>
      <c r="G656" s="2">
        <v>45525</v>
      </c>
      <c r="H656" s="1">
        <v>0.375</v>
      </c>
      <c r="I656" t="s">
        <v>102</v>
      </c>
      <c r="J656">
        <v>50</v>
      </c>
    </row>
    <row r="657" spans="1:10" x14ac:dyDescent="0.25">
      <c r="A657">
        <v>585976</v>
      </c>
      <c r="B657" t="s">
        <v>666</v>
      </c>
      <c r="C657" t="s">
        <v>301</v>
      </c>
      <c r="D657">
        <v>3705</v>
      </c>
      <c r="E657" t="s">
        <v>302</v>
      </c>
      <c r="F657" t="s">
        <v>16</v>
      </c>
      <c r="G657" s="2">
        <v>45510</v>
      </c>
      <c r="H657" s="1">
        <v>0.58333333333333337</v>
      </c>
      <c r="I657" t="s">
        <v>17</v>
      </c>
      <c r="J657">
        <v>125</v>
      </c>
    </row>
    <row r="658" spans="1:10" x14ac:dyDescent="0.25">
      <c r="A658">
        <v>589401</v>
      </c>
      <c r="B658" t="s">
        <v>666</v>
      </c>
      <c r="C658" t="s">
        <v>301</v>
      </c>
      <c r="D658">
        <v>3705</v>
      </c>
      <c r="E658" t="s">
        <v>302</v>
      </c>
      <c r="F658" t="s">
        <v>16</v>
      </c>
      <c r="G658" s="2">
        <v>45517</v>
      </c>
      <c r="H658" s="1">
        <v>0.58333333333333337</v>
      </c>
      <c r="I658" t="s">
        <v>17</v>
      </c>
      <c r="J658">
        <v>125</v>
      </c>
    </row>
    <row r="659" spans="1:10" x14ac:dyDescent="0.25">
      <c r="A659">
        <v>587909</v>
      </c>
      <c r="B659" t="s">
        <v>666</v>
      </c>
      <c r="C659" t="s">
        <v>643</v>
      </c>
      <c r="D659">
        <v>3986</v>
      </c>
      <c r="E659" t="s">
        <v>644</v>
      </c>
      <c r="F659" t="s">
        <v>101</v>
      </c>
      <c r="G659" s="2">
        <v>45511</v>
      </c>
      <c r="H659" s="1">
        <v>0.625</v>
      </c>
      <c r="I659" t="s">
        <v>102</v>
      </c>
      <c r="J659">
        <v>50</v>
      </c>
    </row>
    <row r="660" spans="1:10" x14ac:dyDescent="0.25">
      <c r="A660">
        <v>590058</v>
      </c>
      <c r="B660" t="s">
        <v>666</v>
      </c>
      <c r="C660" t="s">
        <v>643</v>
      </c>
      <c r="D660">
        <v>3986</v>
      </c>
      <c r="E660" t="s">
        <v>644</v>
      </c>
      <c r="F660" t="s">
        <v>101</v>
      </c>
      <c r="G660" s="2">
        <v>45518</v>
      </c>
      <c r="H660" s="1">
        <v>0.625</v>
      </c>
      <c r="I660" t="s">
        <v>102</v>
      </c>
      <c r="J660">
        <v>50</v>
      </c>
    </row>
    <row r="661" spans="1:10" x14ac:dyDescent="0.25">
      <c r="A661">
        <v>583966</v>
      </c>
      <c r="B661" t="s">
        <v>667</v>
      </c>
      <c r="C661" t="s">
        <v>145</v>
      </c>
      <c r="D661">
        <v>3598</v>
      </c>
      <c r="E661" t="s">
        <v>146</v>
      </c>
      <c r="F661" t="s">
        <v>16</v>
      </c>
      <c r="G661" s="2">
        <v>45506</v>
      </c>
      <c r="H661" s="1">
        <v>0.33333333333333331</v>
      </c>
      <c r="I661" t="s">
        <v>17</v>
      </c>
      <c r="J661">
        <v>125</v>
      </c>
    </row>
    <row r="662" spans="1:10" x14ac:dyDescent="0.25">
      <c r="A662">
        <v>584013</v>
      </c>
      <c r="B662" t="s">
        <v>667</v>
      </c>
      <c r="C662" t="s">
        <v>145</v>
      </c>
      <c r="D662">
        <v>3598</v>
      </c>
      <c r="E662" t="s">
        <v>146</v>
      </c>
      <c r="F662" t="s">
        <v>16</v>
      </c>
      <c r="G662" s="2">
        <v>45506</v>
      </c>
      <c r="H662" s="1">
        <v>0.375</v>
      </c>
      <c r="I662" t="s">
        <v>17</v>
      </c>
      <c r="J662">
        <v>125</v>
      </c>
    </row>
    <row r="663" spans="1:10" x14ac:dyDescent="0.25">
      <c r="A663">
        <v>585194</v>
      </c>
      <c r="B663" t="s">
        <v>667</v>
      </c>
      <c r="C663" t="s">
        <v>145</v>
      </c>
      <c r="D663">
        <v>3598</v>
      </c>
      <c r="E663" t="s">
        <v>146</v>
      </c>
      <c r="F663" t="s">
        <v>16</v>
      </c>
      <c r="G663" s="2">
        <v>45509</v>
      </c>
      <c r="H663" s="1">
        <v>0.33333333333333331</v>
      </c>
      <c r="I663" t="s">
        <v>17</v>
      </c>
      <c r="J663">
        <v>125</v>
      </c>
    </row>
    <row r="664" spans="1:10" x14ac:dyDescent="0.25">
      <c r="A664">
        <v>586214</v>
      </c>
      <c r="B664" t="s">
        <v>667</v>
      </c>
      <c r="C664" t="s">
        <v>145</v>
      </c>
      <c r="D664">
        <v>3598</v>
      </c>
      <c r="E664" t="s">
        <v>146</v>
      </c>
      <c r="F664" t="s">
        <v>16</v>
      </c>
      <c r="G664" s="2">
        <v>45511</v>
      </c>
      <c r="H664" s="1">
        <v>0.29166666666666669</v>
      </c>
      <c r="I664" t="s">
        <v>25</v>
      </c>
      <c r="J664">
        <v>125</v>
      </c>
    </row>
    <row r="665" spans="1:10" x14ac:dyDescent="0.25">
      <c r="A665">
        <v>586247</v>
      </c>
      <c r="B665" t="s">
        <v>667</v>
      </c>
      <c r="C665" t="s">
        <v>145</v>
      </c>
      <c r="D665">
        <v>3598</v>
      </c>
      <c r="E665" t="s">
        <v>146</v>
      </c>
      <c r="F665" t="s">
        <v>16</v>
      </c>
      <c r="G665" s="2">
        <v>45511</v>
      </c>
      <c r="H665" s="1">
        <v>0.33333333333333331</v>
      </c>
      <c r="I665" t="s">
        <v>17</v>
      </c>
      <c r="J665">
        <v>125</v>
      </c>
    </row>
    <row r="666" spans="1:10" x14ac:dyDescent="0.25">
      <c r="A666">
        <v>586339</v>
      </c>
      <c r="B666" t="s">
        <v>667</v>
      </c>
      <c r="C666" t="s">
        <v>145</v>
      </c>
      <c r="D666">
        <v>3598</v>
      </c>
      <c r="E666" t="s">
        <v>146</v>
      </c>
      <c r="F666" t="s">
        <v>16</v>
      </c>
      <c r="G666" s="2">
        <v>45511</v>
      </c>
      <c r="H666" s="1">
        <v>0.375</v>
      </c>
      <c r="I666" t="s">
        <v>17</v>
      </c>
      <c r="J666">
        <v>125</v>
      </c>
    </row>
    <row r="667" spans="1:10" x14ac:dyDescent="0.25">
      <c r="A667">
        <v>589635</v>
      </c>
      <c r="B667" t="s">
        <v>667</v>
      </c>
      <c r="C667" t="s">
        <v>145</v>
      </c>
      <c r="D667">
        <v>3598</v>
      </c>
      <c r="E667" t="s">
        <v>146</v>
      </c>
      <c r="F667" t="s">
        <v>16</v>
      </c>
      <c r="G667" s="2">
        <v>45518</v>
      </c>
      <c r="H667" s="1">
        <v>0.29166666666666669</v>
      </c>
      <c r="I667" t="s">
        <v>25</v>
      </c>
      <c r="J667">
        <v>125</v>
      </c>
    </row>
    <row r="668" spans="1:10" x14ac:dyDescent="0.25">
      <c r="A668">
        <v>589668</v>
      </c>
      <c r="B668" t="s">
        <v>667</v>
      </c>
      <c r="C668" t="s">
        <v>145</v>
      </c>
      <c r="D668">
        <v>3598</v>
      </c>
      <c r="E668" t="s">
        <v>146</v>
      </c>
      <c r="F668" t="s">
        <v>16</v>
      </c>
      <c r="G668" s="2">
        <v>45518</v>
      </c>
      <c r="H668" s="1">
        <v>0.33333333333333331</v>
      </c>
      <c r="I668" t="s">
        <v>17</v>
      </c>
      <c r="J668">
        <v>125</v>
      </c>
    </row>
    <row r="669" spans="1:10" x14ac:dyDescent="0.25">
      <c r="A669">
        <v>589757</v>
      </c>
      <c r="B669" t="s">
        <v>667</v>
      </c>
      <c r="C669" t="s">
        <v>145</v>
      </c>
      <c r="D669">
        <v>3598</v>
      </c>
      <c r="E669" t="s">
        <v>146</v>
      </c>
      <c r="F669" t="s">
        <v>16</v>
      </c>
      <c r="G669" s="2">
        <v>45518</v>
      </c>
      <c r="H669" s="1">
        <v>0.375</v>
      </c>
      <c r="I669" t="s">
        <v>17</v>
      </c>
      <c r="J669">
        <v>125</v>
      </c>
    </row>
    <row r="670" spans="1:10" x14ac:dyDescent="0.25">
      <c r="A670">
        <v>590732</v>
      </c>
      <c r="B670" t="s">
        <v>667</v>
      </c>
      <c r="C670" t="s">
        <v>145</v>
      </c>
      <c r="D670">
        <v>3598</v>
      </c>
      <c r="E670" t="s">
        <v>146</v>
      </c>
      <c r="F670" t="s">
        <v>16</v>
      </c>
      <c r="G670" s="2">
        <v>45520</v>
      </c>
      <c r="H670" s="1">
        <v>0.33333333333333331</v>
      </c>
      <c r="I670" t="s">
        <v>17</v>
      </c>
      <c r="J670">
        <v>125</v>
      </c>
    </row>
    <row r="671" spans="1:10" x14ac:dyDescent="0.25">
      <c r="A671">
        <v>590780</v>
      </c>
      <c r="B671" t="s">
        <v>667</v>
      </c>
      <c r="C671" t="s">
        <v>145</v>
      </c>
      <c r="D671">
        <v>3598</v>
      </c>
      <c r="E671" t="s">
        <v>146</v>
      </c>
      <c r="F671" t="s">
        <v>16</v>
      </c>
      <c r="G671" s="2">
        <v>45520</v>
      </c>
      <c r="H671" s="1">
        <v>0.375</v>
      </c>
      <c r="I671" t="s">
        <v>41</v>
      </c>
      <c r="J671">
        <v>125</v>
      </c>
    </row>
    <row r="672" spans="1:10" x14ac:dyDescent="0.25">
      <c r="A672">
        <v>591895</v>
      </c>
      <c r="B672" t="s">
        <v>667</v>
      </c>
      <c r="C672" t="s">
        <v>145</v>
      </c>
      <c r="D672">
        <v>3598</v>
      </c>
      <c r="E672" t="s">
        <v>146</v>
      </c>
      <c r="F672" t="s">
        <v>16</v>
      </c>
      <c r="G672" s="2">
        <v>45523</v>
      </c>
      <c r="H672" s="1">
        <v>0.33333333333333331</v>
      </c>
      <c r="I672" t="s">
        <v>17</v>
      </c>
      <c r="J672">
        <v>125</v>
      </c>
    </row>
    <row r="673" spans="1:10" x14ac:dyDescent="0.25">
      <c r="A673">
        <v>592918</v>
      </c>
      <c r="B673" t="s">
        <v>667</v>
      </c>
      <c r="C673" t="s">
        <v>145</v>
      </c>
      <c r="D673">
        <v>3598</v>
      </c>
      <c r="E673" t="s">
        <v>146</v>
      </c>
      <c r="F673" t="s">
        <v>16</v>
      </c>
      <c r="G673" s="2">
        <v>45525</v>
      </c>
      <c r="H673" s="1">
        <v>0.29166666666666669</v>
      </c>
      <c r="I673" t="s">
        <v>25</v>
      </c>
      <c r="J673">
        <v>125</v>
      </c>
    </row>
    <row r="674" spans="1:10" x14ac:dyDescent="0.25">
      <c r="A674">
        <v>592948</v>
      </c>
      <c r="B674" t="s">
        <v>667</v>
      </c>
      <c r="C674" t="s">
        <v>145</v>
      </c>
      <c r="D674">
        <v>3598</v>
      </c>
      <c r="E674" t="s">
        <v>146</v>
      </c>
      <c r="F674" t="s">
        <v>16</v>
      </c>
      <c r="G674" s="2">
        <v>45525</v>
      </c>
      <c r="H674" s="1">
        <v>0.33333333333333331</v>
      </c>
      <c r="I674" t="s">
        <v>17</v>
      </c>
      <c r="J674">
        <v>125</v>
      </c>
    </row>
    <row r="675" spans="1:10" x14ac:dyDescent="0.25">
      <c r="A675">
        <v>594898</v>
      </c>
      <c r="B675" t="s">
        <v>667</v>
      </c>
      <c r="C675" t="s">
        <v>145</v>
      </c>
      <c r="D675">
        <v>3598</v>
      </c>
      <c r="E675" t="s">
        <v>146</v>
      </c>
      <c r="F675" t="s">
        <v>16</v>
      </c>
      <c r="G675" s="2">
        <v>45525</v>
      </c>
      <c r="H675" s="1">
        <v>0.375</v>
      </c>
      <c r="I675" t="s">
        <v>17</v>
      </c>
      <c r="J675">
        <v>125</v>
      </c>
    </row>
    <row r="676" spans="1:10" x14ac:dyDescent="0.25">
      <c r="A676">
        <v>593991</v>
      </c>
      <c r="B676" t="s">
        <v>667</v>
      </c>
      <c r="C676" t="s">
        <v>145</v>
      </c>
      <c r="D676">
        <v>3598</v>
      </c>
      <c r="E676" t="s">
        <v>146</v>
      </c>
      <c r="F676" t="s">
        <v>16</v>
      </c>
      <c r="G676" s="2">
        <v>45527</v>
      </c>
      <c r="H676" s="1">
        <v>0.33333333333333331</v>
      </c>
      <c r="I676" t="s">
        <v>17</v>
      </c>
      <c r="J676">
        <v>125</v>
      </c>
    </row>
    <row r="677" spans="1:10" x14ac:dyDescent="0.25">
      <c r="A677">
        <v>594038</v>
      </c>
      <c r="B677" t="s">
        <v>667</v>
      </c>
      <c r="C677" t="s">
        <v>145</v>
      </c>
      <c r="D677">
        <v>3598</v>
      </c>
      <c r="E677" t="s">
        <v>146</v>
      </c>
      <c r="F677" t="s">
        <v>16</v>
      </c>
      <c r="G677" s="2">
        <v>45527</v>
      </c>
      <c r="H677" s="1">
        <v>0.375</v>
      </c>
      <c r="I677" t="s">
        <v>41</v>
      </c>
      <c r="J677">
        <v>125</v>
      </c>
    </row>
    <row r="678" spans="1:10" x14ac:dyDescent="0.25">
      <c r="A678">
        <v>583826</v>
      </c>
      <c r="B678" t="s">
        <v>666</v>
      </c>
      <c r="C678" t="s">
        <v>149</v>
      </c>
      <c r="D678">
        <v>3712</v>
      </c>
      <c r="E678" t="s">
        <v>150</v>
      </c>
      <c r="F678" t="s">
        <v>16</v>
      </c>
      <c r="G678" s="2">
        <v>45505</v>
      </c>
      <c r="H678" s="1">
        <v>0.66666666666666663</v>
      </c>
      <c r="I678" t="s">
        <v>25</v>
      </c>
      <c r="J678">
        <v>125</v>
      </c>
    </row>
    <row r="679" spans="1:10" x14ac:dyDescent="0.25">
      <c r="A679">
        <v>584201</v>
      </c>
      <c r="B679" t="s">
        <v>666</v>
      </c>
      <c r="C679" t="s">
        <v>149</v>
      </c>
      <c r="D679">
        <v>3712</v>
      </c>
      <c r="E679" t="s">
        <v>150</v>
      </c>
      <c r="F679" t="s">
        <v>16</v>
      </c>
      <c r="G679" s="2">
        <v>45506</v>
      </c>
      <c r="H679" s="1">
        <v>0.58333333333333337</v>
      </c>
      <c r="I679" t="s">
        <v>17</v>
      </c>
      <c r="J679">
        <v>125</v>
      </c>
    </row>
    <row r="680" spans="1:10" x14ac:dyDescent="0.25">
      <c r="A680">
        <v>584253</v>
      </c>
      <c r="B680" t="s">
        <v>666</v>
      </c>
      <c r="C680" t="s">
        <v>149</v>
      </c>
      <c r="D680">
        <v>3712</v>
      </c>
      <c r="E680" t="s">
        <v>150</v>
      </c>
      <c r="F680" t="s">
        <v>16</v>
      </c>
      <c r="G680" s="2">
        <v>45506</v>
      </c>
      <c r="H680" s="1">
        <v>0.625</v>
      </c>
      <c r="I680" t="s">
        <v>17</v>
      </c>
      <c r="J680">
        <v>125</v>
      </c>
    </row>
    <row r="681" spans="1:10" x14ac:dyDescent="0.25">
      <c r="A681">
        <v>588419</v>
      </c>
      <c r="B681" t="s">
        <v>666</v>
      </c>
      <c r="C681" t="s">
        <v>149</v>
      </c>
      <c r="D681">
        <v>3712</v>
      </c>
      <c r="E681" t="s">
        <v>150</v>
      </c>
      <c r="F681" t="s">
        <v>16</v>
      </c>
      <c r="G681" s="2">
        <v>45512</v>
      </c>
      <c r="H681" s="1">
        <v>0.66666666666666663</v>
      </c>
      <c r="I681" t="s">
        <v>25</v>
      </c>
      <c r="J681">
        <v>125</v>
      </c>
    </row>
    <row r="682" spans="1:10" x14ac:dyDescent="0.25">
      <c r="A682">
        <v>587560</v>
      </c>
      <c r="B682" t="s">
        <v>666</v>
      </c>
      <c r="C682" t="s">
        <v>149</v>
      </c>
      <c r="D682">
        <v>3712</v>
      </c>
      <c r="E682" t="s">
        <v>150</v>
      </c>
      <c r="F682" t="s">
        <v>16</v>
      </c>
      <c r="G682" s="2">
        <v>45513</v>
      </c>
      <c r="H682" s="1">
        <v>0.58333333333333337</v>
      </c>
      <c r="I682" t="s">
        <v>17</v>
      </c>
      <c r="J682">
        <v>125</v>
      </c>
    </row>
    <row r="683" spans="1:10" x14ac:dyDescent="0.25">
      <c r="A683">
        <v>587611</v>
      </c>
      <c r="B683" t="s">
        <v>666</v>
      </c>
      <c r="C683" t="s">
        <v>149</v>
      </c>
      <c r="D683">
        <v>3712</v>
      </c>
      <c r="E683" t="s">
        <v>150</v>
      </c>
      <c r="F683" t="s">
        <v>16</v>
      </c>
      <c r="G683" s="2">
        <v>45513</v>
      </c>
      <c r="H683" s="1">
        <v>0.625</v>
      </c>
      <c r="I683" t="s">
        <v>17</v>
      </c>
      <c r="J683">
        <v>125</v>
      </c>
    </row>
    <row r="684" spans="1:10" x14ac:dyDescent="0.25">
      <c r="A684">
        <v>590587</v>
      </c>
      <c r="B684" t="s">
        <v>666</v>
      </c>
      <c r="C684" t="s">
        <v>149</v>
      </c>
      <c r="D684">
        <v>3712</v>
      </c>
      <c r="E684" t="s">
        <v>150</v>
      </c>
      <c r="F684" t="s">
        <v>16</v>
      </c>
      <c r="G684" s="2">
        <v>45519</v>
      </c>
      <c r="H684" s="1">
        <v>0.66666666666666663</v>
      </c>
      <c r="I684" t="s">
        <v>25</v>
      </c>
      <c r="J684">
        <v>125</v>
      </c>
    </row>
    <row r="685" spans="1:10" x14ac:dyDescent="0.25">
      <c r="A685">
        <v>590971</v>
      </c>
      <c r="B685" t="s">
        <v>666</v>
      </c>
      <c r="C685" t="s">
        <v>149</v>
      </c>
      <c r="D685">
        <v>3712</v>
      </c>
      <c r="E685" t="s">
        <v>150</v>
      </c>
      <c r="F685" t="s">
        <v>16</v>
      </c>
      <c r="G685" s="2">
        <v>45520</v>
      </c>
      <c r="H685" s="1">
        <v>0.58333333333333337</v>
      </c>
      <c r="I685" t="s">
        <v>17</v>
      </c>
      <c r="J685">
        <v>125</v>
      </c>
    </row>
    <row r="686" spans="1:10" x14ac:dyDescent="0.25">
      <c r="A686">
        <v>591022</v>
      </c>
      <c r="B686" t="s">
        <v>666</v>
      </c>
      <c r="C686" t="s">
        <v>149</v>
      </c>
      <c r="D686">
        <v>3712</v>
      </c>
      <c r="E686" t="s">
        <v>150</v>
      </c>
      <c r="F686" t="s">
        <v>16</v>
      </c>
      <c r="G686" s="2">
        <v>45520</v>
      </c>
      <c r="H686" s="1">
        <v>0.625</v>
      </c>
      <c r="I686" t="s">
        <v>17</v>
      </c>
      <c r="J686">
        <v>125</v>
      </c>
    </row>
    <row r="687" spans="1:10" x14ac:dyDescent="0.25">
      <c r="A687">
        <v>594226</v>
      </c>
      <c r="B687" t="s">
        <v>666</v>
      </c>
      <c r="C687" t="s">
        <v>149</v>
      </c>
      <c r="D687">
        <v>3712</v>
      </c>
      <c r="E687" t="s">
        <v>150</v>
      </c>
      <c r="F687" t="s">
        <v>16</v>
      </c>
      <c r="G687" s="2">
        <v>45527</v>
      </c>
      <c r="H687" s="1">
        <v>0.58333333333333337</v>
      </c>
      <c r="I687" t="s">
        <v>17</v>
      </c>
      <c r="J687">
        <v>125</v>
      </c>
    </row>
    <row r="688" spans="1:10" x14ac:dyDescent="0.25">
      <c r="A688">
        <v>594278</v>
      </c>
      <c r="B688" t="s">
        <v>666</v>
      </c>
      <c r="C688" t="s">
        <v>149</v>
      </c>
      <c r="D688">
        <v>3712</v>
      </c>
      <c r="E688" t="s">
        <v>150</v>
      </c>
      <c r="F688" t="s">
        <v>16</v>
      </c>
      <c r="G688" s="2">
        <v>45527</v>
      </c>
      <c r="H688" s="1">
        <v>0.625</v>
      </c>
      <c r="I688" t="s">
        <v>17</v>
      </c>
      <c r="J688">
        <v>125</v>
      </c>
    </row>
    <row r="689" spans="1:10" x14ac:dyDescent="0.25">
      <c r="A689">
        <v>583981</v>
      </c>
      <c r="B689" t="s">
        <v>667</v>
      </c>
      <c r="C689" t="s">
        <v>152</v>
      </c>
      <c r="D689">
        <v>3651</v>
      </c>
      <c r="E689" t="s">
        <v>153</v>
      </c>
      <c r="F689" t="s">
        <v>16</v>
      </c>
      <c r="G689" s="2">
        <v>45506</v>
      </c>
      <c r="H689" s="1">
        <v>0.33333333333333331</v>
      </c>
      <c r="I689" t="s">
        <v>41</v>
      </c>
      <c r="J689">
        <v>125</v>
      </c>
    </row>
    <row r="690" spans="1:10" x14ac:dyDescent="0.25">
      <c r="A690">
        <v>584029</v>
      </c>
      <c r="B690" t="s">
        <v>667</v>
      </c>
      <c r="C690" t="s">
        <v>152</v>
      </c>
      <c r="D690">
        <v>3651</v>
      </c>
      <c r="E690" t="s">
        <v>153</v>
      </c>
      <c r="F690" t="s">
        <v>16</v>
      </c>
      <c r="G690" s="2">
        <v>45506</v>
      </c>
      <c r="H690" s="1">
        <v>0.375</v>
      </c>
      <c r="I690" t="s">
        <v>25</v>
      </c>
      <c r="J690">
        <v>125</v>
      </c>
    </row>
    <row r="691" spans="1:10" x14ac:dyDescent="0.25">
      <c r="A691">
        <v>584074</v>
      </c>
      <c r="B691" t="s">
        <v>667</v>
      </c>
      <c r="C691" t="s">
        <v>152</v>
      </c>
      <c r="D691">
        <v>3651</v>
      </c>
      <c r="E691" t="s">
        <v>153</v>
      </c>
      <c r="F691" t="s">
        <v>16</v>
      </c>
      <c r="G691" s="2">
        <v>45506</v>
      </c>
      <c r="H691" s="1">
        <v>0.41666666666666669</v>
      </c>
      <c r="I691" t="s">
        <v>17</v>
      </c>
      <c r="J691">
        <v>125</v>
      </c>
    </row>
    <row r="692" spans="1:10" x14ac:dyDescent="0.25">
      <c r="A692">
        <v>590205</v>
      </c>
      <c r="B692" t="s">
        <v>667</v>
      </c>
      <c r="C692" t="s">
        <v>152</v>
      </c>
      <c r="D692">
        <v>3651</v>
      </c>
      <c r="E692" t="s">
        <v>153</v>
      </c>
      <c r="F692" t="s">
        <v>16</v>
      </c>
      <c r="G692" s="2">
        <v>45519</v>
      </c>
      <c r="H692" s="1">
        <v>0.33333333333333331</v>
      </c>
      <c r="I692" t="s">
        <v>17</v>
      </c>
      <c r="J692">
        <v>125</v>
      </c>
    </row>
    <row r="693" spans="1:10" x14ac:dyDescent="0.25">
      <c r="A693">
        <v>590245</v>
      </c>
      <c r="B693" t="s">
        <v>667</v>
      </c>
      <c r="C693" t="s">
        <v>152</v>
      </c>
      <c r="D693">
        <v>3651</v>
      </c>
      <c r="E693" t="s">
        <v>153</v>
      </c>
      <c r="F693" t="s">
        <v>16</v>
      </c>
      <c r="G693" s="2">
        <v>45519</v>
      </c>
      <c r="H693" s="1">
        <v>0.375</v>
      </c>
      <c r="I693" t="s">
        <v>25</v>
      </c>
      <c r="J693">
        <v>125</v>
      </c>
    </row>
    <row r="694" spans="1:10" x14ac:dyDescent="0.25">
      <c r="A694">
        <v>590292</v>
      </c>
      <c r="B694" t="s">
        <v>667</v>
      </c>
      <c r="C694" t="s">
        <v>152</v>
      </c>
      <c r="D694">
        <v>3651</v>
      </c>
      <c r="E694" t="s">
        <v>153</v>
      </c>
      <c r="F694" t="s">
        <v>16</v>
      </c>
      <c r="G694" s="2">
        <v>45519</v>
      </c>
      <c r="H694" s="1">
        <v>0.41666666666666669</v>
      </c>
      <c r="I694" t="s">
        <v>17</v>
      </c>
      <c r="J694">
        <v>125</v>
      </c>
    </row>
    <row r="695" spans="1:10" x14ac:dyDescent="0.25">
      <c r="A695">
        <v>590746</v>
      </c>
      <c r="B695" t="s">
        <v>667</v>
      </c>
      <c r="C695" t="s">
        <v>152</v>
      </c>
      <c r="D695">
        <v>3651</v>
      </c>
      <c r="E695" t="s">
        <v>153</v>
      </c>
      <c r="F695" t="s">
        <v>16</v>
      </c>
      <c r="G695" s="2">
        <v>45520</v>
      </c>
      <c r="H695" s="1">
        <v>0.33333333333333331</v>
      </c>
      <c r="I695" t="s">
        <v>41</v>
      </c>
      <c r="J695">
        <v>125</v>
      </c>
    </row>
    <row r="696" spans="1:10" x14ac:dyDescent="0.25">
      <c r="A696">
        <v>590792</v>
      </c>
      <c r="B696" t="s">
        <v>667</v>
      </c>
      <c r="C696" t="s">
        <v>152</v>
      </c>
      <c r="D696">
        <v>3651</v>
      </c>
      <c r="E696" t="s">
        <v>153</v>
      </c>
      <c r="F696" t="s">
        <v>16</v>
      </c>
      <c r="G696" s="2">
        <v>45520</v>
      </c>
      <c r="H696" s="1">
        <v>0.375</v>
      </c>
      <c r="I696" t="s">
        <v>25</v>
      </c>
      <c r="J696">
        <v>125</v>
      </c>
    </row>
    <row r="697" spans="1:10" x14ac:dyDescent="0.25">
      <c r="A697">
        <v>590839</v>
      </c>
      <c r="B697" t="s">
        <v>667</v>
      </c>
      <c r="C697" t="s">
        <v>152</v>
      </c>
      <c r="D697">
        <v>3651</v>
      </c>
      <c r="E697" t="s">
        <v>153</v>
      </c>
      <c r="F697" t="s">
        <v>16</v>
      </c>
      <c r="G697" s="2">
        <v>45520</v>
      </c>
      <c r="H697" s="1">
        <v>0.41666666666666669</v>
      </c>
      <c r="I697" t="s">
        <v>17</v>
      </c>
      <c r="J697">
        <v>125</v>
      </c>
    </row>
    <row r="698" spans="1:10" x14ac:dyDescent="0.25">
      <c r="A698">
        <v>593470</v>
      </c>
      <c r="B698" t="s">
        <v>667</v>
      </c>
      <c r="C698" t="s">
        <v>152</v>
      </c>
      <c r="D698">
        <v>3651</v>
      </c>
      <c r="E698" t="s">
        <v>153</v>
      </c>
      <c r="F698" t="s">
        <v>16</v>
      </c>
      <c r="G698" s="2">
        <v>45526</v>
      </c>
      <c r="H698" s="1">
        <v>0.33333333333333331</v>
      </c>
      <c r="I698" t="s">
        <v>17</v>
      </c>
      <c r="J698">
        <v>125</v>
      </c>
    </row>
    <row r="699" spans="1:10" x14ac:dyDescent="0.25">
      <c r="A699">
        <v>593508</v>
      </c>
      <c r="B699" t="s">
        <v>667</v>
      </c>
      <c r="C699" t="s">
        <v>152</v>
      </c>
      <c r="D699">
        <v>3651</v>
      </c>
      <c r="E699" t="s">
        <v>153</v>
      </c>
      <c r="F699" t="s">
        <v>16</v>
      </c>
      <c r="G699" s="2">
        <v>45526</v>
      </c>
      <c r="H699" s="1">
        <v>0.375</v>
      </c>
      <c r="I699" t="s">
        <v>25</v>
      </c>
      <c r="J699">
        <v>125</v>
      </c>
    </row>
    <row r="700" spans="1:10" x14ac:dyDescent="0.25">
      <c r="A700">
        <v>593554</v>
      </c>
      <c r="B700" t="s">
        <v>667</v>
      </c>
      <c r="C700" t="s">
        <v>152</v>
      </c>
      <c r="D700">
        <v>3651</v>
      </c>
      <c r="E700" t="s">
        <v>153</v>
      </c>
      <c r="F700" t="s">
        <v>16</v>
      </c>
      <c r="G700" s="2">
        <v>45526</v>
      </c>
      <c r="H700" s="1">
        <v>0.41666666666666669</v>
      </c>
      <c r="I700" t="s">
        <v>17</v>
      </c>
      <c r="J700">
        <v>125</v>
      </c>
    </row>
    <row r="701" spans="1:10" x14ac:dyDescent="0.25">
      <c r="A701">
        <v>594005</v>
      </c>
      <c r="B701" t="s">
        <v>667</v>
      </c>
      <c r="C701" t="s">
        <v>152</v>
      </c>
      <c r="D701">
        <v>3651</v>
      </c>
      <c r="E701" t="s">
        <v>153</v>
      </c>
      <c r="F701" t="s">
        <v>16</v>
      </c>
      <c r="G701" s="2">
        <v>45527</v>
      </c>
      <c r="H701" s="1">
        <v>0.33333333333333331</v>
      </c>
      <c r="I701" t="s">
        <v>41</v>
      </c>
      <c r="J701">
        <v>125</v>
      </c>
    </row>
    <row r="702" spans="1:10" x14ac:dyDescent="0.25">
      <c r="A702">
        <v>594048</v>
      </c>
      <c r="B702" t="s">
        <v>667</v>
      </c>
      <c r="C702" t="s">
        <v>152</v>
      </c>
      <c r="D702">
        <v>3651</v>
      </c>
      <c r="E702" t="s">
        <v>153</v>
      </c>
      <c r="F702" t="s">
        <v>16</v>
      </c>
      <c r="G702" s="2">
        <v>45527</v>
      </c>
      <c r="H702" s="1">
        <v>0.375</v>
      </c>
      <c r="I702" t="s">
        <v>25</v>
      </c>
      <c r="J702">
        <v>125</v>
      </c>
    </row>
    <row r="703" spans="1:10" x14ac:dyDescent="0.25">
      <c r="A703">
        <v>586076</v>
      </c>
      <c r="B703" t="s">
        <v>666</v>
      </c>
      <c r="C703" t="s">
        <v>304</v>
      </c>
      <c r="D703">
        <v>3997</v>
      </c>
      <c r="E703" t="s">
        <v>305</v>
      </c>
      <c r="F703" t="s">
        <v>16</v>
      </c>
      <c r="G703" s="2">
        <v>45510</v>
      </c>
      <c r="H703" s="1">
        <v>0.625</v>
      </c>
      <c r="I703" t="s">
        <v>17</v>
      </c>
      <c r="J703">
        <v>125</v>
      </c>
    </row>
    <row r="704" spans="1:10" x14ac:dyDescent="0.25">
      <c r="A704">
        <v>585505</v>
      </c>
      <c r="B704" t="s">
        <v>666</v>
      </c>
      <c r="C704" t="s">
        <v>307</v>
      </c>
      <c r="D704">
        <v>3656</v>
      </c>
      <c r="E704" t="s">
        <v>308</v>
      </c>
      <c r="F704" t="s">
        <v>16</v>
      </c>
      <c r="G704" s="2">
        <v>45509</v>
      </c>
      <c r="H704" s="1">
        <v>0.625</v>
      </c>
      <c r="I704" t="s">
        <v>17</v>
      </c>
      <c r="J704">
        <v>125</v>
      </c>
    </row>
    <row r="705" spans="1:10" x14ac:dyDescent="0.25">
      <c r="A705">
        <v>588935</v>
      </c>
      <c r="B705" t="s">
        <v>666</v>
      </c>
      <c r="C705" t="s">
        <v>307</v>
      </c>
      <c r="D705">
        <v>3656</v>
      </c>
      <c r="E705" t="s">
        <v>308</v>
      </c>
      <c r="F705" t="s">
        <v>16</v>
      </c>
      <c r="G705" s="2">
        <v>45516</v>
      </c>
      <c r="H705" s="1">
        <v>0.625</v>
      </c>
      <c r="I705" t="s">
        <v>17</v>
      </c>
      <c r="J705">
        <v>125</v>
      </c>
    </row>
    <row r="706" spans="1:10" x14ac:dyDescent="0.25">
      <c r="A706">
        <v>592210</v>
      </c>
      <c r="B706" t="s">
        <v>666</v>
      </c>
      <c r="C706" t="s">
        <v>307</v>
      </c>
      <c r="D706">
        <v>3656</v>
      </c>
      <c r="E706" t="s">
        <v>308</v>
      </c>
      <c r="F706" t="s">
        <v>16</v>
      </c>
      <c r="G706" s="2">
        <v>45523</v>
      </c>
      <c r="H706" s="1">
        <v>0.625</v>
      </c>
      <c r="I706" t="s">
        <v>17</v>
      </c>
      <c r="J706">
        <v>125</v>
      </c>
    </row>
    <row r="707" spans="1:10" x14ac:dyDescent="0.25">
      <c r="A707">
        <v>585220</v>
      </c>
      <c r="B707" t="s">
        <v>667</v>
      </c>
      <c r="C707" t="s">
        <v>310</v>
      </c>
      <c r="D707">
        <v>3376</v>
      </c>
      <c r="E707" t="s">
        <v>311</v>
      </c>
      <c r="F707" t="s">
        <v>16</v>
      </c>
      <c r="G707" s="2">
        <v>45509</v>
      </c>
      <c r="H707" s="1">
        <v>0.375</v>
      </c>
      <c r="I707" t="s">
        <v>25</v>
      </c>
      <c r="J707">
        <v>125</v>
      </c>
    </row>
    <row r="708" spans="1:10" x14ac:dyDescent="0.25">
      <c r="A708">
        <v>585269</v>
      </c>
      <c r="B708" t="s">
        <v>667</v>
      </c>
      <c r="C708" t="s">
        <v>310</v>
      </c>
      <c r="D708">
        <v>3376</v>
      </c>
      <c r="E708" t="s">
        <v>311</v>
      </c>
      <c r="F708" t="s">
        <v>16</v>
      </c>
      <c r="G708" s="2">
        <v>45509</v>
      </c>
      <c r="H708" s="1">
        <v>0.41666666666666669</v>
      </c>
      <c r="I708" t="s">
        <v>17</v>
      </c>
      <c r="J708">
        <v>125</v>
      </c>
    </row>
    <row r="709" spans="1:10" x14ac:dyDescent="0.25">
      <c r="A709">
        <v>585311</v>
      </c>
      <c r="B709" t="s">
        <v>667</v>
      </c>
      <c r="C709" t="s">
        <v>310</v>
      </c>
      <c r="D709">
        <v>3376</v>
      </c>
      <c r="E709" t="s">
        <v>311</v>
      </c>
      <c r="F709" t="s">
        <v>16</v>
      </c>
      <c r="G709" s="2">
        <v>45509</v>
      </c>
      <c r="H709" s="1">
        <v>0.45833333333333331</v>
      </c>
      <c r="I709" t="s">
        <v>25</v>
      </c>
      <c r="J709">
        <v>125</v>
      </c>
    </row>
    <row r="710" spans="1:10" x14ac:dyDescent="0.25">
      <c r="A710">
        <v>585714</v>
      </c>
      <c r="B710" t="s">
        <v>667</v>
      </c>
      <c r="C710" t="s">
        <v>310</v>
      </c>
      <c r="D710">
        <v>3376</v>
      </c>
      <c r="E710" t="s">
        <v>311</v>
      </c>
      <c r="F710" t="s">
        <v>16</v>
      </c>
      <c r="G710" s="2">
        <v>45510</v>
      </c>
      <c r="H710" s="1">
        <v>0.33333333333333331</v>
      </c>
      <c r="I710" t="s">
        <v>25</v>
      </c>
      <c r="J710">
        <v>125</v>
      </c>
    </row>
    <row r="711" spans="1:10" x14ac:dyDescent="0.25">
      <c r="A711">
        <v>585738</v>
      </c>
      <c r="B711" t="s">
        <v>667</v>
      </c>
      <c r="C711" t="s">
        <v>310</v>
      </c>
      <c r="D711">
        <v>3376</v>
      </c>
      <c r="E711" t="s">
        <v>311</v>
      </c>
      <c r="F711" t="s">
        <v>16</v>
      </c>
      <c r="G711" s="2">
        <v>45510</v>
      </c>
      <c r="H711" s="1">
        <v>0.375</v>
      </c>
      <c r="I711" t="s">
        <v>17</v>
      </c>
      <c r="J711">
        <v>125</v>
      </c>
    </row>
    <row r="712" spans="1:10" x14ac:dyDescent="0.25">
      <c r="A712">
        <v>585839</v>
      </c>
      <c r="B712" t="s">
        <v>667</v>
      </c>
      <c r="C712" t="s">
        <v>310</v>
      </c>
      <c r="D712">
        <v>3376</v>
      </c>
      <c r="E712" t="s">
        <v>311</v>
      </c>
      <c r="F712" t="s">
        <v>16</v>
      </c>
      <c r="G712" s="2">
        <v>45510</v>
      </c>
      <c r="H712" s="1">
        <v>0.41666666666666669</v>
      </c>
      <c r="I712" t="s">
        <v>17</v>
      </c>
      <c r="J712">
        <v>125</v>
      </c>
    </row>
    <row r="713" spans="1:10" x14ac:dyDescent="0.25">
      <c r="A713">
        <v>585859</v>
      </c>
      <c r="B713" t="s">
        <v>667</v>
      </c>
      <c r="C713" t="s">
        <v>310</v>
      </c>
      <c r="D713">
        <v>3376</v>
      </c>
      <c r="E713" t="s">
        <v>311</v>
      </c>
      <c r="F713" t="s">
        <v>16</v>
      </c>
      <c r="G713" s="2">
        <v>45510</v>
      </c>
      <c r="H713" s="1">
        <v>0.45833333333333331</v>
      </c>
      <c r="I713" t="s">
        <v>17</v>
      </c>
      <c r="J713">
        <v>125</v>
      </c>
    </row>
    <row r="714" spans="1:10" x14ac:dyDescent="0.25">
      <c r="A714">
        <v>588645</v>
      </c>
      <c r="B714" t="s">
        <v>667</v>
      </c>
      <c r="C714" t="s">
        <v>310</v>
      </c>
      <c r="D714">
        <v>3376</v>
      </c>
      <c r="E714" t="s">
        <v>311</v>
      </c>
      <c r="F714" t="s">
        <v>16</v>
      </c>
      <c r="G714" s="2">
        <v>45516</v>
      </c>
      <c r="H714" s="1">
        <v>0.375</v>
      </c>
      <c r="I714" t="s">
        <v>25</v>
      </c>
      <c r="J714">
        <v>125</v>
      </c>
    </row>
    <row r="715" spans="1:10" x14ac:dyDescent="0.25">
      <c r="A715">
        <v>588692</v>
      </c>
      <c r="B715" t="s">
        <v>667</v>
      </c>
      <c r="C715" t="s">
        <v>310</v>
      </c>
      <c r="D715">
        <v>3376</v>
      </c>
      <c r="E715" t="s">
        <v>311</v>
      </c>
      <c r="F715" t="s">
        <v>16</v>
      </c>
      <c r="G715" s="2">
        <v>45516</v>
      </c>
      <c r="H715" s="1">
        <v>0.41666666666666669</v>
      </c>
      <c r="I715" t="s">
        <v>17</v>
      </c>
      <c r="J715">
        <v>125</v>
      </c>
    </row>
    <row r="716" spans="1:10" x14ac:dyDescent="0.25">
      <c r="A716">
        <v>588739</v>
      </c>
      <c r="B716" t="s">
        <v>667</v>
      </c>
      <c r="C716" t="s">
        <v>310</v>
      </c>
      <c r="D716">
        <v>3376</v>
      </c>
      <c r="E716" t="s">
        <v>311</v>
      </c>
      <c r="F716" t="s">
        <v>16</v>
      </c>
      <c r="G716" s="2">
        <v>45516</v>
      </c>
      <c r="H716" s="1">
        <v>0.45833333333333331</v>
      </c>
      <c r="I716" t="s">
        <v>25</v>
      </c>
      <c r="J716">
        <v>125</v>
      </c>
    </row>
    <row r="717" spans="1:10" x14ac:dyDescent="0.25">
      <c r="A717">
        <v>591923</v>
      </c>
      <c r="B717" t="s">
        <v>667</v>
      </c>
      <c r="C717" t="s">
        <v>310</v>
      </c>
      <c r="D717">
        <v>3376</v>
      </c>
      <c r="E717" t="s">
        <v>311</v>
      </c>
      <c r="F717" t="s">
        <v>16</v>
      </c>
      <c r="G717" s="2">
        <v>45523</v>
      </c>
      <c r="H717" s="1">
        <v>0.375</v>
      </c>
      <c r="I717" t="s">
        <v>25</v>
      </c>
      <c r="J717">
        <v>125</v>
      </c>
    </row>
    <row r="718" spans="1:10" x14ac:dyDescent="0.25">
      <c r="A718">
        <v>591967</v>
      </c>
      <c r="B718" t="s">
        <v>667</v>
      </c>
      <c r="C718" t="s">
        <v>310</v>
      </c>
      <c r="D718">
        <v>3376</v>
      </c>
      <c r="E718" t="s">
        <v>311</v>
      </c>
      <c r="F718" t="s">
        <v>16</v>
      </c>
      <c r="G718" s="2">
        <v>45523</v>
      </c>
      <c r="H718" s="1">
        <v>0.41666666666666669</v>
      </c>
      <c r="I718" t="s">
        <v>17</v>
      </c>
      <c r="J718">
        <v>125</v>
      </c>
    </row>
    <row r="719" spans="1:10" x14ac:dyDescent="0.25">
      <c r="A719">
        <v>592017</v>
      </c>
      <c r="B719" t="s">
        <v>667</v>
      </c>
      <c r="C719" t="s">
        <v>310</v>
      </c>
      <c r="D719">
        <v>3376</v>
      </c>
      <c r="E719" t="s">
        <v>311</v>
      </c>
      <c r="F719" t="s">
        <v>16</v>
      </c>
      <c r="G719" s="2">
        <v>45523</v>
      </c>
      <c r="H719" s="1">
        <v>0.45833333333333331</v>
      </c>
      <c r="I719" t="s">
        <v>25</v>
      </c>
      <c r="J719">
        <v>125</v>
      </c>
    </row>
    <row r="720" spans="1:10" x14ac:dyDescent="0.25">
      <c r="A720">
        <v>583519</v>
      </c>
      <c r="B720" t="s">
        <v>667</v>
      </c>
      <c r="C720" t="s">
        <v>155</v>
      </c>
      <c r="D720">
        <v>3658</v>
      </c>
      <c r="E720" t="s">
        <v>156</v>
      </c>
      <c r="F720" t="s">
        <v>16</v>
      </c>
      <c r="G720" s="2">
        <v>45505</v>
      </c>
      <c r="H720" s="1">
        <v>0.41666666666666669</v>
      </c>
      <c r="I720" t="s">
        <v>17</v>
      </c>
      <c r="J720">
        <v>125</v>
      </c>
    </row>
    <row r="721" spans="1:10" x14ac:dyDescent="0.25">
      <c r="A721">
        <v>583560</v>
      </c>
      <c r="B721" t="s">
        <v>667</v>
      </c>
      <c r="C721" t="s">
        <v>155</v>
      </c>
      <c r="D721">
        <v>3658</v>
      </c>
      <c r="E721" t="s">
        <v>156</v>
      </c>
      <c r="F721" t="s">
        <v>16</v>
      </c>
      <c r="G721" s="2">
        <v>45505</v>
      </c>
      <c r="H721" s="1">
        <v>0.45833333333333331</v>
      </c>
      <c r="I721" t="s">
        <v>25</v>
      </c>
      <c r="J721">
        <v>125</v>
      </c>
    </row>
    <row r="722" spans="1:10" x14ac:dyDescent="0.25">
      <c r="A722">
        <v>585314</v>
      </c>
      <c r="B722" t="s">
        <v>667</v>
      </c>
      <c r="C722" t="s">
        <v>155</v>
      </c>
      <c r="D722">
        <v>3658</v>
      </c>
      <c r="E722" t="s">
        <v>156</v>
      </c>
      <c r="F722" t="s">
        <v>16</v>
      </c>
      <c r="G722" s="2">
        <v>45509</v>
      </c>
      <c r="H722" s="1">
        <v>0.45833333333333331</v>
      </c>
      <c r="I722" t="s">
        <v>17</v>
      </c>
      <c r="J722">
        <v>125</v>
      </c>
    </row>
    <row r="723" spans="1:10" x14ac:dyDescent="0.25">
      <c r="A723">
        <v>586872</v>
      </c>
      <c r="B723" t="s">
        <v>667</v>
      </c>
      <c r="C723" t="s">
        <v>155</v>
      </c>
      <c r="D723">
        <v>3658</v>
      </c>
      <c r="E723" t="s">
        <v>156</v>
      </c>
      <c r="F723" t="s">
        <v>16</v>
      </c>
      <c r="G723" s="2">
        <v>45512</v>
      </c>
      <c r="H723" s="1">
        <v>0.41666666666666669</v>
      </c>
      <c r="I723" t="s">
        <v>17</v>
      </c>
      <c r="J723">
        <v>125</v>
      </c>
    </row>
    <row r="724" spans="1:10" x14ac:dyDescent="0.25">
      <c r="A724">
        <v>586916</v>
      </c>
      <c r="B724" t="s">
        <v>667</v>
      </c>
      <c r="C724" t="s">
        <v>155</v>
      </c>
      <c r="D724">
        <v>3658</v>
      </c>
      <c r="E724" t="s">
        <v>156</v>
      </c>
      <c r="F724" t="s">
        <v>16</v>
      </c>
      <c r="G724" s="2">
        <v>45512</v>
      </c>
      <c r="H724" s="1">
        <v>0.45833333333333331</v>
      </c>
      <c r="I724" t="s">
        <v>25</v>
      </c>
      <c r="J724">
        <v>125</v>
      </c>
    </row>
    <row r="725" spans="1:10" x14ac:dyDescent="0.25">
      <c r="A725">
        <v>588742</v>
      </c>
      <c r="B725" t="s">
        <v>667</v>
      </c>
      <c r="C725" t="s">
        <v>155</v>
      </c>
      <c r="D725">
        <v>3658</v>
      </c>
      <c r="E725" t="s">
        <v>156</v>
      </c>
      <c r="F725" t="s">
        <v>16</v>
      </c>
      <c r="G725" s="2">
        <v>45516</v>
      </c>
      <c r="H725" s="1">
        <v>0.45833333333333331</v>
      </c>
      <c r="I725" t="s">
        <v>17</v>
      </c>
      <c r="J725">
        <v>125</v>
      </c>
    </row>
    <row r="726" spans="1:10" x14ac:dyDescent="0.25">
      <c r="A726">
        <v>592020</v>
      </c>
      <c r="B726" t="s">
        <v>667</v>
      </c>
      <c r="C726" t="s">
        <v>155</v>
      </c>
      <c r="D726">
        <v>3658</v>
      </c>
      <c r="E726" t="s">
        <v>156</v>
      </c>
      <c r="F726" t="s">
        <v>16</v>
      </c>
      <c r="G726" s="2">
        <v>45523</v>
      </c>
      <c r="H726" s="1">
        <v>0.45833333333333331</v>
      </c>
      <c r="I726" t="s">
        <v>17</v>
      </c>
      <c r="J726">
        <v>125</v>
      </c>
    </row>
    <row r="727" spans="1:10" x14ac:dyDescent="0.25">
      <c r="A727">
        <v>593553</v>
      </c>
      <c r="B727" t="s">
        <v>667</v>
      </c>
      <c r="C727" t="s">
        <v>155</v>
      </c>
      <c r="D727">
        <v>3658</v>
      </c>
      <c r="E727" t="s">
        <v>156</v>
      </c>
      <c r="F727" t="s">
        <v>16</v>
      </c>
      <c r="G727" s="2">
        <v>45526</v>
      </c>
      <c r="H727" s="1">
        <v>0.41666666666666669</v>
      </c>
      <c r="I727" t="s">
        <v>17</v>
      </c>
      <c r="J727">
        <v>125</v>
      </c>
    </row>
    <row r="728" spans="1:10" x14ac:dyDescent="0.25">
      <c r="A728">
        <v>593593</v>
      </c>
      <c r="B728" t="s">
        <v>667</v>
      </c>
      <c r="C728" t="s">
        <v>155</v>
      </c>
      <c r="D728">
        <v>3658</v>
      </c>
      <c r="E728" t="s">
        <v>156</v>
      </c>
      <c r="F728" t="s">
        <v>16</v>
      </c>
      <c r="G728" s="2">
        <v>45526</v>
      </c>
      <c r="H728" s="1">
        <v>0.45833333333333331</v>
      </c>
      <c r="I728" t="s">
        <v>25</v>
      </c>
      <c r="J728">
        <v>125</v>
      </c>
    </row>
    <row r="729" spans="1:10" x14ac:dyDescent="0.25">
      <c r="A729">
        <v>588476</v>
      </c>
      <c r="B729" t="s">
        <v>667</v>
      </c>
      <c r="C729" t="s">
        <v>313</v>
      </c>
      <c r="D729">
        <v>3428</v>
      </c>
      <c r="E729" t="s">
        <v>314</v>
      </c>
      <c r="F729" t="s">
        <v>16</v>
      </c>
      <c r="G729" s="2">
        <v>45513</v>
      </c>
      <c r="H729" s="1">
        <v>0.375</v>
      </c>
      <c r="I729" t="s">
        <v>17</v>
      </c>
      <c r="J729">
        <v>125</v>
      </c>
    </row>
    <row r="730" spans="1:10" x14ac:dyDescent="0.25">
      <c r="A730">
        <v>587436</v>
      </c>
      <c r="B730" t="s">
        <v>667</v>
      </c>
      <c r="C730" t="s">
        <v>313</v>
      </c>
      <c r="D730">
        <v>3428</v>
      </c>
      <c r="E730" t="s">
        <v>314</v>
      </c>
      <c r="F730" t="s">
        <v>16</v>
      </c>
      <c r="G730" s="2">
        <v>45513</v>
      </c>
      <c r="H730" s="1">
        <v>0.41666666666666669</v>
      </c>
      <c r="I730" t="s">
        <v>41</v>
      </c>
      <c r="J730">
        <v>125</v>
      </c>
    </row>
    <row r="731" spans="1:10" x14ac:dyDescent="0.25">
      <c r="A731">
        <v>590777</v>
      </c>
      <c r="B731" t="s">
        <v>667</v>
      </c>
      <c r="C731" t="s">
        <v>313</v>
      </c>
      <c r="D731">
        <v>3428</v>
      </c>
      <c r="E731" t="s">
        <v>314</v>
      </c>
      <c r="F731" t="s">
        <v>16</v>
      </c>
      <c r="G731" s="2">
        <v>45520</v>
      </c>
      <c r="H731" s="1">
        <v>0.375</v>
      </c>
      <c r="I731" t="s">
        <v>17</v>
      </c>
      <c r="J731">
        <v>125</v>
      </c>
    </row>
    <row r="732" spans="1:10" x14ac:dyDescent="0.25">
      <c r="A732">
        <v>590842</v>
      </c>
      <c r="B732" t="s">
        <v>667</v>
      </c>
      <c r="C732" t="s">
        <v>313</v>
      </c>
      <c r="D732">
        <v>3428</v>
      </c>
      <c r="E732" t="s">
        <v>314</v>
      </c>
      <c r="F732" t="s">
        <v>16</v>
      </c>
      <c r="G732" s="2">
        <v>45520</v>
      </c>
      <c r="H732" s="1">
        <v>0.41666666666666669</v>
      </c>
      <c r="I732" t="s">
        <v>41</v>
      </c>
      <c r="J732">
        <v>125</v>
      </c>
    </row>
    <row r="733" spans="1:10" x14ac:dyDescent="0.25">
      <c r="A733">
        <v>585799</v>
      </c>
      <c r="B733" t="s">
        <v>666</v>
      </c>
      <c r="C733" t="s">
        <v>316</v>
      </c>
      <c r="D733">
        <v>3724</v>
      </c>
      <c r="E733" t="s">
        <v>317</v>
      </c>
      <c r="F733" t="s">
        <v>16</v>
      </c>
      <c r="G733" s="2">
        <v>45510</v>
      </c>
      <c r="H733" s="1">
        <v>0.41666666666666669</v>
      </c>
      <c r="I733" t="s">
        <v>17</v>
      </c>
      <c r="J733">
        <v>125</v>
      </c>
    </row>
    <row r="734" spans="1:10" x14ac:dyDescent="0.25">
      <c r="A734">
        <v>589224</v>
      </c>
      <c r="B734" t="s">
        <v>666</v>
      </c>
      <c r="C734" t="s">
        <v>316</v>
      </c>
      <c r="D734">
        <v>3724</v>
      </c>
      <c r="E734" t="s">
        <v>317</v>
      </c>
      <c r="F734" t="s">
        <v>16</v>
      </c>
      <c r="G734" s="2">
        <v>45517</v>
      </c>
      <c r="H734" s="1">
        <v>0.41666666666666669</v>
      </c>
      <c r="I734" t="s">
        <v>17</v>
      </c>
      <c r="J734">
        <v>125</v>
      </c>
    </row>
    <row r="735" spans="1:10" x14ac:dyDescent="0.25">
      <c r="A735">
        <v>592497</v>
      </c>
      <c r="B735" t="s">
        <v>666</v>
      </c>
      <c r="C735" t="s">
        <v>316</v>
      </c>
      <c r="D735">
        <v>3724</v>
      </c>
      <c r="E735" t="s">
        <v>317</v>
      </c>
      <c r="F735" t="s">
        <v>16</v>
      </c>
      <c r="G735" s="2">
        <v>45524</v>
      </c>
      <c r="H735" s="1">
        <v>0.41666666666666669</v>
      </c>
      <c r="I735" t="s">
        <v>17</v>
      </c>
      <c r="J735">
        <v>125</v>
      </c>
    </row>
    <row r="736" spans="1:10" x14ac:dyDescent="0.25">
      <c r="A736">
        <v>585484</v>
      </c>
      <c r="B736" t="s">
        <v>667</v>
      </c>
      <c r="C736" t="s">
        <v>319</v>
      </c>
      <c r="D736">
        <v>3554</v>
      </c>
      <c r="E736" t="s">
        <v>320</v>
      </c>
      <c r="F736" t="s">
        <v>16</v>
      </c>
      <c r="G736" s="2">
        <v>45509</v>
      </c>
      <c r="H736" s="1">
        <v>0.625</v>
      </c>
      <c r="I736" t="s">
        <v>17</v>
      </c>
      <c r="J736">
        <v>125</v>
      </c>
    </row>
    <row r="737" spans="1:10" x14ac:dyDescent="0.25">
      <c r="A737">
        <v>587092</v>
      </c>
      <c r="B737" t="s">
        <v>667</v>
      </c>
      <c r="C737" t="s">
        <v>319</v>
      </c>
      <c r="D737">
        <v>3554</v>
      </c>
      <c r="E737" t="s">
        <v>320</v>
      </c>
      <c r="F737" t="s">
        <v>16</v>
      </c>
      <c r="G737" s="2">
        <v>45512</v>
      </c>
      <c r="H737" s="1">
        <v>0.625</v>
      </c>
      <c r="I737" t="s">
        <v>17</v>
      </c>
      <c r="J737">
        <v>125</v>
      </c>
    </row>
    <row r="738" spans="1:10" x14ac:dyDescent="0.25">
      <c r="A738">
        <v>590509</v>
      </c>
      <c r="B738" t="s">
        <v>667</v>
      </c>
      <c r="C738" t="s">
        <v>319</v>
      </c>
      <c r="D738">
        <v>3554</v>
      </c>
      <c r="E738" t="s">
        <v>320</v>
      </c>
      <c r="F738" t="s">
        <v>16</v>
      </c>
      <c r="G738" s="2">
        <v>45519</v>
      </c>
      <c r="H738" s="1">
        <v>0.625</v>
      </c>
      <c r="I738" t="s">
        <v>17</v>
      </c>
      <c r="J738">
        <v>125</v>
      </c>
    </row>
    <row r="739" spans="1:10" x14ac:dyDescent="0.25">
      <c r="A739">
        <v>593765</v>
      </c>
      <c r="B739" t="s">
        <v>667</v>
      </c>
      <c r="C739" t="s">
        <v>319</v>
      </c>
      <c r="D739">
        <v>3554</v>
      </c>
      <c r="E739" t="s">
        <v>320</v>
      </c>
      <c r="F739" t="s">
        <v>16</v>
      </c>
      <c r="G739" s="2">
        <v>45526</v>
      </c>
      <c r="H739" s="1">
        <v>0.625</v>
      </c>
      <c r="I739" t="s">
        <v>17</v>
      </c>
      <c r="J739">
        <v>125</v>
      </c>
    </row>
    <row r="740" spans="1:10" x14ac:dyDescent="0.25">
      <c r="A740">
        <v>590121</v>
      </c>
      <c r="B740" t="s">
        <v>666</v>
      </c>
      <c r="C740" t="s">
        <v>646</v>
      </c>
      <c r="D740">
        <v>3385</v>
      </c>
      <c r="E740" t="s">
        <v>647</v>
      </c>
      <c r="F740" t="s">
        <v>16</v>
      </c>
      <c r="G740" s="2">
        <v>45518</v>
      </c>
      <c r="H740" s="1">
        <v>0.66666666666666663</v>
      </c>
      <c r="I740" t="s">
        <v>17</v>
      </c>
      <c r="J740">
        <v>125</v>
      </c>
    </row>
    <row r="741" spans="1:10" x14ac:dyDescent="0.25">
      <c r="A741">
        <v>593386</v>
      </c>
      <c r="B741" t="s">
        <v>666</v>
      </c>
      <c r="C741" t="s">
        <v>646</v>
      </c>
      <c r="D741">
        <v>3385</v>
      </c>
      <c r="E741" t="s">
        <v>647</v>
      </c>
      <c r="F741" t="s">
        <v>16</v>
      </c>
      <c r="G741" s="2">
        <v>45525</v>
      </c>
      <c r="H741" s="1">
        <v>0.66666666666666663</v>
      </c>
      <c r="I741" t="s">
        <v>17</v>
      </c>
      <c r="J741">
        <v>125</v>
      </c>
    </row>
    <row r="742" spans="1:10" x14ac:dyDescent="0.25">
      <c r="A742">
        <v>583439</v>
      </c>
      <c r="B742" t="s">
        <v>667</v>
      </c>
      <c r="C742" t="s">
        <v>158</v>
      </c>
      <c r="D742">
        <v>3497</v>
      </c>
      <c r="E742" t="s">
        <v>159</v>
      </c>
      <c r="F742" t="s">
        <v>16</v>
      </c>
      <c r="G742" s="2">
        <v>45505</v>
      </c>
      <c r="H742" s="1">
        <v>0.33333333333333331</v>
      </c>
      <c r="I742" t="s">
        <v>25</v>
      </c>
      <c r="J742">
        <v>125</v>
      </c>
    </row>
    <row r="743" spans="1:10" x14ac:dyDescent="0.25">
      <c r="A743">
        <v>584961</v>
      </c>
      <c r="B743" t="s">
        <v>667</v>
      </c>
      <c r="C743" t="s">
        <v>158</v>
      </c>
      <c r="D743">
        <v>3497</v>
      </c>
      <c r="E743" t="s">
        <v>159</v>
      </c>
      <c r="F743" t="s">
        <v>16</v>
      </c>
      <c r="G743" s="2">
        <v>45505</v>
      </c>
      <c r="H743" s="1">
        <v>0.375</v>
      </c>
      <c r="I743" t="s">
        <v>17</v>
      </c>
      <c r="J743">
        <v>125</v>
      </c>
    </row>
    <row r="744" spans="1:10" x14ac:dyDescent="0.25">
      <c r="A744">
        <v>583988</v>
      </c>
      <c r="B744" t="s">
        <v>667</v>
      </c>
      <c r="C744" t="s">
        <v>158</v>
      </c>
      <c r="D744">
        <v>3497</v>
      </c>
      <c r="E744" t="s">
        <v>159</v>
      </c>
      <c r="F744" t="s">
        <v>16</v>
      </c>
      <c r="G744" s="2">
        <v>45506</v>
      </c>
      <c r="H744" s="1">
        <v>0.33333333333333331</v>
      </c>
      <c r="I744" t="s">
        <v>25</v>
      </c>
      <c r="J744">
        <v>125</v>
      </c>
    </row>
    <row r="745" spans="1:10" x14ac:dyDescent="0.25">
      <c r="A745">
        <v>584003</v>
      </c>
      <c r="B745" t="s">
        <v>667</v>
      </c>
      <c r="C745" t="s">
        <v>158</v>
      </c>
      <c r="D745">
        <v>3497</v>
      </c>
      <c r="E745" t="s">
        <v>159</v>
      </c>
      <c r="F745" t="s">
        <v>16</v>
      </c>
      <c r="G745" s="2">
        <v>45506</v>
      </c>
      <c r="H745" s="1">
        <v>0.375</v>
      </c>
      <c r="I745" t="s">
        <v>17</v>
      </c>
      <c r="J745">
        <v>125</v>
      </c>
    </row>
    <row r="746" spans="1:10" x14ac:dyDescent="0.25">
      <c r="A746">
        <v>586789</v>
      </c>
      <c r="B746" t="s">
        <v>667</v>
      </c>
      <c r="C746" t="s">
        <v>158</v>
      </c>
      <c r="D746">
        <v>3497</v>
      </c>
      <c r="E746" t="s">
        <v>159</v>
      </c>
      <c r="F746" t="s">
        <v>16</v>
      </c>
      <c r="G746" s="2">
        <v>45512</v>
      </c>
      <c r="H746" s="1">
        <v>0.33333333333333331</v>
      </c>
      <c r="I746" t="s">
        <v>25</v>
      </c>
      <c r="J746">
        <v>125</v>
      </c>
    </row>
    <row r="747" spans="1:10" x14ac:dyDescent="0.25">
      <c r="A747">
        <v>586820</v>
      </c>
      <c r="B747" t="s">
        <v>667</v>
      </c>
      <c r="C747" t="s">
        <v>158</v>
      </c>
      <c r="D747">
        <v>3497</v>
      </c>
      <c r="E747" t="s">
        <v>159</v>
      </c>
      <c r="F747" t="s">
        <v>16</v>
      </c>
      <c r="G747" s="2">
        <v>45512</v>
      </c>
      <c r="H747" s="1">
        <v>0.375</v>
      </c>
      <c r="I747" t="s">
        <v>17</v>
      </c>
      <c r="J747">
        <v>125</v>
      </c>
    </row>
    <row r="748" spans="1:10" x14ac:dyDescent="0.25">
      <c r="A748">
        <v>587345</v>
      </c>
      <c r="B748" t="s">
        <v>667</v>
      </c>
      <c r="C748" t="s">
        <v>158</v>
      </c>
      <c r="D748">
        <v>3497</v>
      </c>
      <c r="E748" t="s">
        <v>159</v>
      </c>
      <c r="F748" t="s">
        <v>16</v>
      </c>
      <c r="G748" s="2">
        <v>45513</v>
      </c>
      <c r="H748" s="1">
        <v>0.33333333333333331</v>
      </c>
      <c r="I748" t="s">
        <v>25</v>
      </c>
      <c r="J748">
        <v>125</v>
      </c>
    </row>
    <row r="749" spans="1:10" x14ac:dyDescent="0.25">
      <c r="A749">
        <v>587362</v>
      </c>
      <c r="B749" t="s">
        <v>667</v>
      </c>
      <c r="C749" t="s">
        <v>158</v>
      </c>
      <c r="D749">
        <v>3497</v>
      </c>
      <c r="E749" t="s">
        <v>159</v>
      </c>
      <c r="F749" t="s">
        <v>16</v>
      </c>
      <c r="G749" s="2">
        <v>45513</v>
      </c>
      <c r="H749" s="1">
        <v>0.375</v>
      </c>
      <c r="I749" t="s">
        <v>17</v>
      </c>
      <c r="J749">
        <v>125</v>
      </c>
    </row>
    <row r="750" spans="1:10" x14ac:dyDescent="0.25">
      <c r="A750">
        <v>588040</v>
      </c>
      <c r="B750" t="s">
        <v>667</v>
      </c>
      <c r="C750" t="s">
        <v>158</v>
      </c>
      <c r="D750">
        <v>3497</v>
      </c>
      <c r="E750" t="s">
        <v>159</v>
      </c>
      <c r="F750" t="s">
        <v>16</v>
      </c>
      <c r="G750" s="2">
        <v>45513</v>
      </c>
      <c r="H750" s="1">
        <v>0.41666666666666669</v>
      </c>
      <c r="I750" t="s">
        <v>17</v>
      </c>
      <c r="J750">
        <v>125</v>
      </c>
    </row>
    <row r="751" spans="1:10" x14ac:dyDescent="0.25">
      <c r="A751">
        <v>590210</v>
      </c>
      <c r="B751" t="s">
        <v>667</v>
      </c>
      <c r="C751" t="s">
        <v>158</v>
      </c>
      <c r="D751">
        <v>3497</v>
      </c>
      <c r="E751" t="s">
        <v>159</v>
      </c>
      <c r="F751" t="s">
        <v>16</v>
      </c>
      <c r="G751" s="2">
        <v>45519</v>
      </c>
      <c r="H751" s="1">
        <v>0.33333333333333331</v>
      </c>
      <c r="I751" t="s">
        <v>25</v>
      </c>
      <c r="J751">
        <v>125</v>
      </c>
    </row>
    <row r="752" spans="1:10" x14ac:dyDescent="0.25">
      <c r="A752">
        <v>590240</v>
      </c>
      <c r="B752" t="s">
        <v>667</v>
      </c>
      <c r="C752" t="s">
        <v>158</v>
      </c>
      <c r="D752">
        <v>3497</v>
      </c>
      <c r="E752" t="s">
        <v>159</v>
      </c>
      <c r="F752" t="s">
        <v>16</v>
      </c>
      <c r="G752" s="2">
        <v>45519</v>
      </c>
      <c r="H752" s="1">
        <v>0.375</v>
      </c>
      <c r="I752" t="s">
        <v>17</v>
      </c>
      <c r="J752">
        <v>125</v>
      </c>
    </row>
    <row r="753" spans="1:10" x14ac:dyDescent="0.25">
      <c r="A753">
        <v>590753</v>
      </c>
      <c r="B753" t="s">
        <v>667</v>
      </c>
      <c r="C753" t="s">
        <v>158</v>
      </c>
      <c r="D753">
        <v>3497</v>
      </c>
      <c r="E753" t="s">
        <v>159</v>
      </c>
      <c r="F753" t="s">
        <v>16</v>
      </c>
      <c r="G753" s="2">
        <v>45520</v>
      </c>
      <c r="H753" s="1">
        <v>0.33333333333333331</v>
      </c>
      <c r="I753" t="s">
        <v>25</v>
      </c>
      <c r="J753">
        <v>125</v>
      </c>
    </row>
    <row r="754" spans="1:10" x14ac:dyDescent="0.25">
      <c r="A754">
        <v>590772</v>
      </c>
      <c r="B754" t="s">
        <v>667</v>
      </c>
      <c r="C754" t="s">
        <v>158</v>
      </c>
      <c r="D754">
        <v>3497</v>
      </c>
      <c r="E754" t="s">
        <v>159</v>
      </c>
      <c r="F754" t="s">
        <v>16</v>
      </c>
      <c r="G754" s="2">
        <v>45520</v>
      </c>
      <c r="H754" s="1">
        <v>0.375</v>
      </c>
      <c r="I754" t="s">
        <v>17</v>
      </c>
      <c r="J754">
        <v>125</v>
      </c>
    </row>
    <row r="755" spans="1:10" x14ac:dyDescent="0.25">
      <c r="A755">
        <v>590860</v>
      </c>
      <c r="B755" t="s">
        <v>667</v>
      </c>
      <c r="C755" t="s">
        <v>158</v>
      </c>
      <c r="D755">
        <v>3497</v>
      </c>
      <c r="E755" t="s">
        <v>159</v>
      </c>
      <c r="F755" t="s">
        <v>16</v>
      </c>
      <c r="G755" s="2">
        <v>45520</v>
      </c>
      <c r="H755" s="1">
        <v>0.41666666666666669</v>
      </c>
      <c r="I755" t="s">
        <v>17</v>
      </c>
      <c r="J755">
        <v>125</v>
      </c>
    </row>
    <row r="756" spans="1:10" x14ac:dyDescent="0.25">
      <c r="A756">
        <v>593474</v>
      </c>
      <c r="B756" t="s">
        <v>667</v>
      </c>
      <c r="C756" t="s">
        <v>158</v>
      </c>
      <c r="D756">
        <v>3497</v>
      </c>
      <c r="E756" t="s">
        <v>159</v>
      </c>
      <c r="F756" t="s">
        <v>16</v>
      </c>
      <c r="G756" s="2">
        <v>45526</v>
      </c>
      <c r="H756" s="1">
        <v>0.33333333333333331</v>
      </c>
      <c r="I756" t="s">
        <v>25</v>
      </c>
      <c r="J756">
        <v>125</v>
      </c>
    </row>
    <row r="757" spans="1:10" x14ac:dyDescent="0.25">
      <c r="A757">
        <v>593503</v>
      </c>
      <c r="B757" t="s">
        <v>667</v>
      </c>
      <c r="C757" t="s">
        <v>158</v>
      </c>
      <c r="D757">
        <v>3497</v>
      </c>
      <c r="E757" t="s">
        <v>159</v>
      </c>
      <c r="F757" t="s">
        <v>16</v>
      </c>
      <c r="G757" s="2">
        <v>45526</v>
      </c>
      <c r="H757" s="1">
        <v>0.375</v>
      </c>
      <c r="I757" t="s">
        <v>17</v>
      </c>
      <c r="J757">
        <v>125</v>
      </c>
    </row>
    <row r="758" spans="1:10" x14ac:dyDescent="0.25">
      <c r="A758">
        <v>594012</v>
      </c>
      <c r="B758" t="s">
        <v>667</v>
      </c>
      <c r="C758" t="s">
        <v>158</v>
      </c>
      <c r="D758">
        <v>3497</v>
      </c>
      <c r="E758" t="s">
        <v>159</v>
      </c>
      <c r="F758" t="s">
        <v>16</v>
      </c>
      <c r="G758" s="2">
        <v>45527</v>
      </c>
      <c r="H758" s="1">
        <v>0.33333333333333331</v>
      </c>
      <c r="I758" t="s">
        <v>25</v>
      </c>
      <c r="J758">
        <v>125</v>
      </c>
    </row>
    <row r="759" spans="1:10" x14ac:dyDescent="0.25">
      <c r="A759">
        <v>595104</v>
      </c>
      <c r="B759" t="s">
        <v>667</v>
      </c>
      <c r="C759" t="s">
        <v>158</v>
      </c>
      <c r="D759">
        <v>3497</v>
      </c>
      <c r="E759" t="s">
        <v>159</v>
      </c>
      <c r="F759" t="s">
        <v>16</v>
      </c>
      <c r="G759" s="2">
        <v>45527</v>
      </c>
      <c r="H759" s="1">
        <v>0.375</v>
      </c>
      <c r="I759" t="s">
        <v>17</v>
      </c>
      <c r="J759">
        <v>125</v>
      </c>
    </row>
    <row r="760" spans="1:10" x14ac:dyDescent="0.25">
      <c r="A760">
        <v>585723</v>
      </c>
      <c r="B760" t="s">
        <v>666</v>
      </c>
      <c r="C760" t="s">
        <v>322</v>
      </c>
      <c r="D760">
        <v>3550</v>
      </c>
      <c r="E760" t="s">
        <v>323</v>
      </c>
      <c r="F760" t="s">
        <v>16</v>
      </c>
      <c r="G760" s="2">
        <v>45510</v>
      </c>
      <c r="H760" s="1">
        <v>0.33333333333333331</v>
      </c>
      <c r="I760" t="s">
        <v>17</v>
      </c>
      <c r="J760">
        <v>125</v>
      </c>
    </row>
    <row r="761" spans="1:10" x14ac:dyDescent="0.25">
      <c r="A761">
        <v>592420</v>
      </c>
      <c r="B761" t="s">
        <v>666</v>
      </c>
      <c r="C761" t="s">
        <v>322</v>
      </c>
      <c r="D761">
        <v>3550</v>
      </c>
      <c r="E761" t="s">
        <v>323</v>
      </c>
      <c r="F761" t="s">
        <v>16</v>
      </c>
      <c r="G761" s="2">
        <v>45524</v>
      </c>
      <c r="H761" s="1">
        <v>0.33333333333333331</v>
      </c>
      <c r="I761" t="s">
        <v>17</v>
      </c>
      <c r="J761">
        <v>125</v>
      </c>
    </row>
    <row r="762" spans="1:10" x14ac:dyDescent="0.25">
      <c r="A762">
        <v>593861</v>
      </c>
      <c r="B762" t="s">
        <v>666</v>
      </c>
      <c r="C762" t="s">
        <v>322</v>
      </c>
      <c r="D762">
        <v>3550</v>
      </c>
      <c r="E762" t="s">
        <v>323</v>
      </c>
      <c r="F762" t="s">
        <v>16</v>
      </c>
      <c r="G762" s="2">
        <v>45526</v>
      </c>
      <c r="H762" s="1">
        <v>0.66666666666666663</v>
      </c>
      <c r="I762" t="s">
        <v>17</v>
      </c>
      <c r="J762">
        <v>125</v>
      </c>
    </row>
    <row r="763" spans="1:10" x14ac:dyDescent="0.25">
      <c r="A763">
        <v>594769</v>
      </c>
      <c r="B763" t="s">
        <v>667</v>
      </c>
      <c r="C763" t="s">
        <v>670</v>
      </c>
      <c r="D763">
        <v>4148</v>
      </c>
      <c r="E763" t="s">
        <v>671</v>
      </c>
      <c r="F763" t="s">
        <v>16</v>
      </c>
      <c r="G763" s="2">
        <v>45525</v>
      </c>
      <c r="H763" s="1">
        <v>0.41666666666666669</v>
      </c>
      <c r="I763" t="s">
        <v>17</v>
      </c>
      <c r="J763">
        <v>125</v>
      </c>
    </row>
    <row r="764" spans="1:10" x14ac:dyDescent="0.25">
      <c r="A764">
        <v>585693</v>
      </c>
      <c r="B764" t="s">
        <v>666</v>
      </c>
      <c r="C764" t="s">
        <v>325</v>
      </c>
      <c r="D764">
        <v>3952</v>
      </c>
      <c r="E764" t="s">
        <v>326</v>
      </c>
      <c r="F764" t="s">
        <v>16</v>
      </c>
      <c r="G764" s="2">
        <v>45510</v>
      </c>
      <c r="H764" s="1">
        <v>0.33333333333333331</v>
      </c>
      <c r="I764" t="s">
        <v>17</v>
      </c>
      <c r="J764">
        <v>125</v>
      </c>
    </row>
    <row r="765" spans="1:10" x14ac:dyDescent="0.25">
      <c r="A765">
        <v>585776</v>
      </c>
      <c r="B765" t="s">
        <v>666</v>
      </c>
      <c r="C765" t="s">
        <v>325</v>
      </c>
      <c r="D765">
        <v>3952</v>
      </c>
      <c r="E765" t="s">
        <v>326</v>
      </c>
      <c r="F765" t="s">
        <v>16</v>
      </c>
      <c r="G765" s="2">
        <v>45510</v>
      </c>
      <c r="H765" s="1">
        <v>0.375</v>
      </c>
      <c r="I765" t="s">
        <v>17</v>
      </c>
      <c r="J765">
        <v>125</v>
      </c>
    </row>
    <row r="766" spans="1:10" x14ac:dyDescent="0.25">
      <c r="A766">
        <v>585820</v>
      </c>
      <c r="B766" t="s">
        <v>666</v>
      </c>
      <c r="C766" t="s">
        <v>325</v>
      </c>
      <c r="D766">
        <v>3952</v>
      </c>
      <c r="E766" t="s">
        <v>326</v>
      </c>
      <c r="F766" t="s">
        <v>16</v>
      </c>
      <c r="G766" s="2">
        <v>45510</v>
      </c>
      <c r="H766" s="1">
        <v>0.41666666666666669</v>
      </c>
      <c r="I766" t="s">
        <v>17</v>
      </c>
      <c r="J766">
        <v>125</v>
      </c>
    </row>
    <row r="767" spans="1:10" x14ac:dyDescent="0.25">
      <c r="A767">
        <v>585857</v>
      </c>
      <c r="B767" t="s">
        <v>666</v>
      </c>
      <c r="C767" t="s">
        <v>325</v>
      </c>
      <c r="D767">
        <v>3952</v>
      </c>
      <c r="E767" t="s">
        <v>326</v>
      </c>
      <c r="F767" t="s">
        <v>16</v>
      </c>
      <c r="G767" s="2">
        <v>45510</v>
      </c>
      <c r="H767" s="1">
        <v>0.45833333333333331</v>
      </c>
      <c r="I767" t="s">
        <v>25</v>
      </c>
      <c r="J767">
        <v>125</v>
      </c>
    </row>
    <row r="768" spans="1:10" x14ac:dyDescent="0.25">
      <c r="A768">
        <v>589118</v>
      </c>
      <c r="B768" t="s">
        <v>666</v>
      </c>
      <c r="C768" t="s">
        <v>325</v>
      </c>
      <c r="D768">
        <v>3952</v>
      </c>
      <c r="E768" t="s">
        <v>326</v>
      </c>
      <c r="F768" t="s">
        <v>16</v>
      </c>
      <c r="G768" s="2">
        <v>45517</v>
      </c>
      <c r="H768" s="1">
        <v>0.33333333333333331</v>
      </c>
      <c r="I768" t="s">
        <v>17</v>
      </c>
      <c r="J768">
        <v>125</v>
      </c>
    </row>
    <row r="769" spans="1:10" x14ac:dyDescent="0.25">
      <c r="A769">
        <v>589202</v>
      </c>
      <c r="B769" t="s">
        <v>666</v>
      </c>
      <c r="C769" t="s">
        <v>325</v>
      </c>
      <c r="D769">
        <v>3952</v>
      </c>
      <c r="E769" t="s">
        <v>326</v>
      </c>
      <c r="F769" t="s">
        <v>16</v>
      </c>
      <c r="G769" s="2">
        <v>45517</v>
      </c>
      <c r="H769" s="1">
        <v>0.375</v>
      </c>
      <c r="I769" t="s">
        <v>17</v>
      </c>
      <c r="J769">
        <v>125</v>
      </c>
    </row>
    <row r="770" spans="1:10" x14ac:dyDescent="0.25">
      <c r="A770">
        <v>589244</v>
      </c>
      <c r="B770" t="s">
        <v>666</v>
      </c>
      <c r="C770" t="s">
        <v>325</v>
      </c>
      <c r="D770">
        <v>3952</v>
      </c>
      <c r="E770" t="s">
        <v>326</v>
      </c>
      <c r="F770" t="s">
        <v>16</v>
      </c>
      <c r="G770" s="2">
        <v>45517</v>
      </c>
      <c r="H770" s="1">
        <v>0.41666666666666669</v>
      </c>
      <c r="I770" t="s">
        <v>17</v>
      </c>
      <c r="J770">
        <v>125</v>
      </c>
    </row>
    <row r="771" spans="1:10" x14ac:dyDescent="0.25">
      <c r="A771">
        <v>589284</v>
      </c>
      <c r="B771" t="s">
        <v>666</v>
      </c>
      <c r="C771" t="s">
        <v>325</v>
      </c>
      <c r="D771">
        <v>3952</v>
      </c>
      <c r="E771" t="s">
        <v>326</v>
      </c>
      <c r="F771" t="s">
        <v>16</v>
      </c>
      <c r="G771" s="2">
        <v>45517</v>
      </c>
      <c r="H771" s="1">
        <v>0.45833333333333331</v>
      </c>
      <c r="I771" t="s">
        <v>25</v>
      </c>
      <c r="J771">
        <v>125</v>
      </c>
    </row>
    <row r="772" spans="1:10" x14ac:dyDescent="0.25">
      <c r="A772">
        <v>592396</v>
      </c>
      <c r="B772" t="s">
        <v>666</v>
      </c>
      <c r="C772" t="s">
        <v>325</v>
      </c>
      <c r="D772">
        <v>3952</v>
      </c>
      <c r="E772" t="s">
        <v>326</v>
      </c>
      <c r="F772" t="s">
        <v>16</v>
      </c>
      <c r="G772" s="2">
        <v>45524</v>
      </c>
      <c r="H772" s="1">
        <v>0.33333333333333331</v>
      </c>
      <c r="I772" t="s">
        <v>17</v>
      </c>
      <c r="J772">
        <v>125</v>
      </c>
    </row>
    <row r="773" spans="1:10" x14ac:dyDescent="0.25">
      <c r="A773">
        <v>592474</v>
      </c>
      <c r="B773" t="s">
        <v>666</v>
      </c>
      <c r="C773" t="s">
        <v>325</v>
      </c>
      <c r="D773">
        <v>3952</v>
      </c>
      <c r="E773" t="s">
        <v>326</v>
      </c>
      <c r="F773" t="s">
        <v>16</v>
      </c>
      <c r="G773" s="2">
        <v>45524</v>
      </c>
      <c r="H773" s="1">
        <v>0.375</v>
      </c>
      <c r="I773" t="s">
        <v>17</v>
      </c>
      <c r="J773">
        <v>125</v>
      </c>
    </row>
    <row r="774" spans="1:10" x14ac:dyDescent="0.25">
      <c r="A774">
        <v>592516</v>
      </c>
      <c r="B774" t="s">
        <v>666</v>
      </c>
      <c r="C774" t="s">
        <v>325</v>
      </c>
      <c r="D774">
        <v>3952</v>
      </c>
      <c r="E774" t="s">
        <v>326</v>
      </c>
      <c r="F774" t="s">
        <v>16</v>
      </c>
      <c r="G774" s="2">
        <v>45524</v>
      </c>
      <c r="H774" s="1">
        <v>0.41666666666666669</v>
      </c>
      <c r="I774" t="s">
        <v>17</v>
      </c>
      <c r="J774">
        <v>125</v>
      </c>
    </row>
    <row r="775" spans="1:10" x14ac:dyDescent="0.25">
      <c r="A775">
        <v>592557</v>
      </c>
      <c r="B775" t="s">
        <v>666</v>
      </c>
      <c r="C775" t="s">
        <v>325</v>
      </c>
      <c r="D775">
        <v>3952</v>
      </c>
      <c r="E775" t="s">
        <v>326</v>
      </c>
      <c r="F775" t="s">
        <v>16</v>
      </c>
      <c r="G775" s="2">
        <v>45524</v>
      </c>
      <c r="H775" s="1">
        <v>0.45833333333333331</v>
      </c>
      <c r="I775" t="s">
        <v>25</v>
      </c>
      <c r="J775">
        <v>125</v>
      </c>
    </row>
    <row r="776" spans="1:10" x14ac:dyDescent="0.25">
      <c r="A776">
        <v>583581</v>
      </c>
      <c r="B776" t="s">
        <v>666</v>
      </c>
      <c r="C776" t="s">
        <v>161</v>
      </c>
      <c r="D776">
        <v>3625</v>
      </c>
      <c r="E776" t="s">
        <v>162</v>
      </c>
      <c r="F776" t="s">
        <v>16</v>
      </c>
      <c r="G776" s="2">
        <v>45505</v>
      </c>
      <c r="H776" s="1">
        <v>0.45833333333333331</v>
      </c>
      <c r="I776" t="s">
        <v>17</v>
      </c>
      <c r="J776">
        <v>125</v>
      </c>
    </row>
    <row r="777" spans="1:10" x14ac:dyDescent="0.25">
      <c r="A777">
        <v>585864</v>
      </c>
      <c r="B777" t="s">
        <v>666</v>
      </c>
      <c r="C777" t="s">
        <v>161</v>
      </c>
      <c r="D777">
        <v>3625</v>
      </c>
      <c r="E777" t="s">
        <v>162</v>
      </c>
      <c r="F777" t="s">
        <v>16</v>
      </c>
      <c r="G777" s="2">
        <v>45510</v>
      </c>
      <c r="H777" s="1">
        <v>0.45833333333333331</v>
      </c>
      <c r="I777" t="s">
        <v>17</v>
      </c>
      <c r="J777">
        <v>125</v>
      </c>
    </row>
    <row r="778" spans="1:10" x14ac:dyDescent="0.25">
      <c r="A778">
        <v>586426</v>
      </c>
      <c r="B778" t="s">
        <v>666</v>
      </c>
      <c r="C778" t="s">
        <v>161</v>
      </c>
      <c r="D778">
        <v>3625</v>
      </c>
      <c r="E778" t="s">
        <v>162</v>
      </c>
      <c r="F778" t="s">
        <v>16</v>
      </c>
      <c r="G778" s="2">
        <v>45511</v>
      </c>
      <c r="H778" s="1">
        <v>0.45833333333333331</v>
      </c>
      <c r="I778" t="s">
        <v>17</v>
      </c>
      <c r="J778">
        <v>125</v>
      </c>
    </row>
    <row r="779" spans="1:10" x14ac:dyDescent="0.25">
      <c r="A779">
        <v>587919</v>
      </c>
      <c r="B779" t="s">
        <v>666</v>
      </c>
      <c r="C779" t="s">
        <v>161</v>
      </c>
      <c r="D779">
        <v>3625</v>
      </c>
      <c r="E779" t="s">
        <v>162</v>
      </c>
      <c r="F779" t="s">
        <v>16</v>
      </c>
      <c r="G779" s="2">
        <v>45512</v>
      </c>
      <c r="H779" s="1">
        <v>0.45833333333333331</v>
      </c>
      <c r="I779" t="s">
        <v>17</v>
      </c>
      <c r="J779">
        <v>125</v>
      </c>
    </row>
    <row r="780" spans="1:10" x14ac:dyDescent="0.25">
      <c r="A780">
        <v>589291</v>
      </c>
      <c r="B780" t="s">
        <v>666</v>
      </c>
      <c r="C780" t="s">
        <v>161</v>
      </c>
      <c r="D780">
        <v>3625</v>
      </c>
      <c r="E780" t="s">
        <v>162</v>
      </c>
      <c r="F780" t="s">
        <v>16</v>
      </c>
      <c r="G780" s="2">
        <v>45517</v>
      </c>
      <c r="H780" s="1">
        <v>0.45833333333333331</v>
      </c>
      <c r="I780" t="s">
        <v>17</v>
      </c>
      <c r="J780">
        <v>125</v>
      </c>
    </row>
    <row r="781" spans="1:10" x14ac:dyDescent="0.25">
      <c r="A781">
        <v>589781</v>
      </c>
      <c r="B781" t="s">
        <v>666</v>
      </c>
      <c r="C781" t="s">
        <v>161</v>
      </c>
      <c r="D781">
        <v>3625</v>
      </c>
      <c r="E781" t="s">
        <v>162</v>
      </c>
      <c r="F781" t="s">
        <v>16</v>
      </c>
      <c r="G781" s="2">
        <v>45518</v>
      </c>
      <c r="H781" s="1">
        <v>0.41666666666666669</v>
      </c>
      <c r="I781" t="s">
        <v>25</v>
      </c>
      <c r="J781">
        <v>125</v>
      </c>
    </row>
    <row r="782" spans="1:10" x14ac:dyDescent="0.25">
      <c r="A782">
        <v>589847</v>
      </c>
      <c r="B782" t="s">
        <v>666</v>
      </c>
      <c r="C782" t="s">
        <v>161</v>
      </c>
      <c r="D782">
        <v>3625</v>
      </c>
      <c r="E782" t="s">
        <v>162</v>
      </c>
      <c r="F782" t="s">
        <v>16</v>
      </c>
      <c r="G782" s="2">
        <v>45518</v>
      </c>
      <c r="H782" s="1">
        <v>0.45833333333333331</v>
      </c>
      <c r="I782" t="s">
        <v>17</v>
      </c>
      <c r="J782">
        <v>125</v>
      </c>
    </row>
    <row r="783" spans="1:10" x14ac:dyDescent="0.25">
      <c r="A783">
        <v>590365</v>
      </c>
      <c r="B783" t="s">
        <v>666</v>
      </c>
      <c r="C783" t="s">
        <v>161</v>
      </c>
      <c r="D783">
        <v>3625</v>
      </c>
      <c r="E783" t="s">
        <v>162</v>
      </c>
      <c r="F783" t="s">
        <v>16</v>
      </c>
      <c r="G783" s="2">
        <v>45519</v>
      </c>
      <c r="H783" s="1">
        <v>0.45833333333333331</v>
      </c>
      <c r="I783" t="s">
        <v>17</v>
      </c>
      <c r="J783">
        <v>125</v>
      </c>
    </row>
    <row r="784" spans="1:10" x14ac:dyDescent="0.25">
      <c r="A784">
        <v>592564</v>
      </c>
      <c r="B784" t="s">
        <v>666</v>
      </c>
      <c r="C784" t="s">
        <v>161</v>
      </c>
      <c r="D784">
        <v>3625</v>
      </c>
      <c r="E784" t="s">
        <v>162</v>
      </c>
      <c r="F784" t="s">
        <v>16</v>
      </c>
      <c r="G784" s="2">
        <v>45524</v>
      </c>
      <c r="H784" s="1">
        <v>0.45833333333333331</v>
      </c>
      <c r="I784" t="s">
        <v>17</v>
      </c>
      <c r="J784">
        <v>125</v>
      </c>
    </row>
    <row r="785" spans="1:10" x14ac:dyDescent="0.25">
      <c r="A785">
        <v>593117</v>
      </c>
      <c r="B785" t="s">
        <v>666</v>
      </c>
      <c r="C785" t="s">
        <v>161</v>
      </c>
      <c r="D785">
        <v>3625</v>
      </c>
      <c r="E785" t="s">
        <v>162</v>
      </c>
      <c r="F785" t="s">
        <v>16</v>
      </c>
      <c r="G785" s="2">
        <v>45525</v>
      </c>
      <c r="H785" s="1">
        <v>0.45833333333333331</v>
      </c>
      <c r="I785" t="s">
        <v>17</v>
      </c>
      <c r="J785">
        <v>125</v>
      </c>
    </row>
    <row r="786" spans="1:10" x14ac:dyDescent="0.25">
      <c r="A786">
        <v>593619</v>
      </c>
      <c r="B786" t="s">
        <v>666</v>
      </c>
      <c r="C786" t="s">
        <v>161</v>
      </c>
      <c r="D786">
        <v>3625</v>
      </c>
      <c r="E786" t="s">
        <v>162</v>
      </c>
      <c r="F786" t="s">
        <v>16</v>
      </c>
      <c r="G786" s="2">
        <v>45526</v>
      </c>
      <c r="H786" s="1">
        <v>0.45833333333333331</v>
      </c>
      <c r="I786" t="s">
        <v>17</v>
      </c>
      <c r="J786">
        <v>125</v>
      </c>
    </row>
    <row r="787" spans="1:10" x14ac:dyDescent="0.25">
      <c r="A787">
        <v>585580</v>
      </c>
      <c r="B787" t="s">
        <v>666</v>
      </c>
      <c r="C787" t="s">
        <v>328</v>
      </c>
      <c r="D787">
        <v>3626</v>
      </c>
      <c r="E787" t="s">
        <v>329</v>
      </c>
      <c r="F787" t="s">
        <v>16</v>
      </c>
      <c r="G787" s="2">
        <v>45509</v>
      </c>
      <c r="H787" s="1">
        <v>0.625</v>
      </c>
      <c r="I787" t="s">
        <v>17</v>
      </c>
      <c r="J787">
        <v>125</v>
      </c>
    </row>
    <row r="788" spans="1:10" x14ac:dyDescent="0.25">
      <c r="A788">
        <v>587987</v>
      </c>
      <c r="B788" t="s">
        <v>666</v>
      </c>
      <c r="C788" t="s">
        <v>328</v>
      </c>
      <c r="D788">
        <v>3626</v>
      </c>
      <c r="E788" t="s">
        <v>329</v>
      </c>
      <c r="F788" t="s">
        <v>16</v>
      </c>
      <c r="G788" s="2">
        <v>45509</v>
      </c>
      <c r="H788" s="1">
        <v>0.66666666666666663</v>
      </c>
      <c r="I788" t="s">
        <v>25</v>
      </c>
      <c r="J788">
        <v>125</v>
      </c>
    </row>
    <row r="789" spans="1:10" x14ac:dyDescent="0.25">
      <c r="A789">
        <v>585579</v>
      </c>
      <c r="B789" t="s">
        <v>666</v>
      </c>
      <c r="C789" t="s">
        <v>328</v>
      </c>
      <c r="D789">
        <v>3626</v>
      </c>
      <c r="E789" t="s">
        <v>329</v>
      </c>
      <c r="F789" t="s">
        <v>16</v>
      </c>
      <c r="G789" s="2">
        <v>45509</v>
      </c>
      <c r="H789" s="1">
        <v>0.70833333333333337</v>
      </c>
      <c r="I789" t="s">
        <v>17</v>
      </c>
      <c r="J789">
        <v>125</v>
      </c>
    </row>
    <row r="790" spans="1:10" x14ac:dyDescent="0.25">
      <c r="A790">
        <v>588997</v>
      </c>
      <c r="B790" t="s">
        <v>666</v>
      </c>
      <c r="C790" t="s">
        <v>328</v>
      </c>
      <c r="D790">
        <v>3626</v>
      </c>
      <c r="E790" t="s">
        <v>329</v>
      </c>
      <c r="F790" t="s">
        <v>16</v>
      </c>
      <c r="G790" s="2">
        <v>45516</v>
      </c>
      <c r="H790" s="1">
        <v>0.66666666666666663</v>
      </c>
      <c r="I790" t="s">
        <v>25</v>
      </c>
      <c r="J790">
        <v>125</v>
      </c>
    </row>
    <row r="791" spans="1:10" x14ac:dyDescent="0.25">
      <c r="A791">
        <v>589009</v>
      </c>
      <c r="B791" t="s">
        <v>666</v>
      </c>
      <c r="C791" t="s">
        <v>328</v>
      </c>
      <c r="D791">
        <v>3626</v>
      </c>
      <c r="E791" t="s">
        <v>329</v>
      </c>
      <c r="F791" t="s">
        <v>16</v>
      </c>
      <c r="G791" s="2">
        <v>45516</v>
      </c>
      <c r="H791" s="1">
        <v>0.70833333333333337</v>
      </c>
      <c r="I791" t="s">
        <v>17</v>
      </c>
      <c r="J791">
        <v>125</v>
      </c>
    </row>
    <row r="792" spans="1:10" x14ac:dyDescent="0.25">
      <c r="A792">
        <v>589010</v>
      </c>
      <c r="B792" t="s">
        <v>666</v>
      </c>
      <c r="C792" t="s">
        <v>328</v>
      </c>
      <c r="D792">
        <v>3626</v>
      </c>
      <c r="E792" t="s">
        <v>329</v>
      </c>
      <c r="F792" t="s">
        <v>16</v>
      </c>
      <c r="G792" s="2">
        <v>45516</v>
      </c>
      <c r="H792" s="1">
        <v>0.75</v>
      </c>
      <c r="I792" t="s">
        <v>17</v>
      </c>
      <c r="J792">
        <v>125</v>
      </c>
    </row>
    <row r="793" spans="1:10" x14ac:dyDescent="0.25">
      <c r="A793">
        <v>589519</v>
      </c>
      <c r="B793" t="s">
        <v>666</v>
      </c>
      <c r="C793" t="s">
        <v>328</v>
      </c>
      <c r="D793">
        <v>3626</v>
      </c>
      <c r="E793" t="s">
        <v>329</v>
      </c>
      <c r="F793" t="s">
        <v>16</v>
      </c>
      <c r="G793" s="2">
        <v>45517</v>
      </c>
      <c r="H793" s="1">
        <v>0.66666666666666663</v>
      </c>
      <c r="I793" t="s">
        <v>17</v>
      </c>
      <c r="J793">
        <v>125</v>
      </c>
    </row>
    <row r="794" spans="1:10" x14ac:dyDescent="0.25">
      <c r="A794">
        <v>592268</v>
      </c>
      <c r="B794" t="s">
        <v>666</v>
      </c>
      <c r="C794" t="s">
        <v>328</v>
      </c>
      <c r="D794">
        <v>3626</v>
      </c>
      <c r="E794" t="s">
        <v>329</v>
      </c>
      <c r="F794" t="s">
        <v>16</v>
      </c>
      <c r="G794" s="2">
        <v>45523</v>
      </c>
      <c r="H794" s="1">
        <v>0.66666666666666663</v>
      </c>
      <c r="I794" t="s">
        <v>25</v>
      </c>
      <c r="J794">
        <v>125</v>
      </c>
    </row>
    <row r="795" spans="1:10" x14ac:dyDescent="0.25">
      <c r="A795">
        <v>592282</v>
      </c>
      <c r="B795" t="s">
        <v>666</v>
      </c>
      <c r="C795" t="s">
        <v>328</v>
      </c>
      <c r="D795">
        <v>3626</v>
      </c>
      <c r="E795" t="s">
        <v>329</v>
      </c>
      <c r="F795" t="s">
        <v>16</v>
      </c>
      <c r="G795" s="2">
        <v>45523</v>
      </c>
      <c r="H795" s="1">
        <v>0.70833333333333337</v>
      </c>
      <c r="I795" t="s">
        <v>17</v>
      </c>
      <c r="J795">
        <v>125</v>
      </c>
    </row>
    <row r="796" spans="1:10" x14ac:dyDescent="0.25">
      <c r="A796">
        <v>592283</v>
      </c>
      <c r="B796" t="s">
        <v>666</v>
      </c>
      <c r="C796" t="s">
        <v>328</v>
      </c>
      <c r="D796">
        <v>3626</v>
      </c>
      <c r="E796" t="s">
        <v>329</v>
      </c>
      <c r="F796" t="s">
        <v>16</v>
      </c>
      <c r="G796" s="2">
        <v>45523</v>
      </c>
      <c r="H796" s="1">
        <v>0.75</v>
      </c>
      <c r="I796" t="s">
        <v>17</v>
      </c>
      <c r="J796">
        <v>125</v>
      </c>
    </row>
    <row r="797" spans="1:10" x14ac:dyDescent="0.25">
      <c r="A797">
        <v>583646</v>
      </c>
      <c r="B797" t="s">
        <v>667</v>
      </c>
      <c r="C797" t="s">
        <v>164</v>
      </c>
      <c r="D797">
        <v>3760</v>
      </c>
      <c r="E797" t="s">
        <v>165</v>
      </c>
      <c r="F797" t="s">
        <v>16</v>
      </c>
      <c r="G797" s="2">
        <v>45505</v>
      </c>
      <c r="H797" s="1">
        <v>0.54166666666666663</v>
      </c>
      <c r="I797" t="s">
        <v>17</v>
      </c>
      <c r="J797">
        <v>125</v>
      </c>
    </row>
    <row r="798" spans="1:10" x14ac:dyDescent="0.25">
      <c r="A798">
        <v>585927</v>
      </c>
      <c r="B798" t="s">
        <v>667</v>
      </c>
      <c r="C798" t="s">
        <v>164</v>
      </c>
      <c r="D798">
        <v>3760</v>
      </c>
      <c r="E798" t="s">
        <v>165</v>
      </c>
      <c r="F798" t="s">
        <v>16</v>
      </c>
      <c r="G798" s="2">
        <v>45510</v>
      </c>
      <c r="H798" s="1">
        <v>0.54166666666666663</v>
      </c>
      <c r="I798" t="s">
        <v>17</v>
      </c>
      <c r="J798">
        <v>125</v>
      </c>
    </row>
    <row r="799" spans="1:10" x14ac:dyDescent="0.25">
      <c r="A799">
        <v>587001</v>
      </c>
      <c r="B799" t="s">
        <v>667</v>
      </c>
      <c r="C799" t="s">
        <v>164</v>
      </c>
      <c r="D799">
        <v>3760</v>
      </c>
      <c r="E799" t="s">
        <v>165</v>
      </c>
      <c r="F799" t="s">
        <v>16</v>
      </c>
      <c r="G799" s="2">
        <v>45512</v>
      </c>
      <c r="H799" s="1">
        <v>0.54166666666666663</v>
      </c>
      <c r="I799" t="s">
        <v>17</v>
      </c>
      <c r="J799">
        <v>125</v>
      </c>
    </row>
    <row r="800" spans="1:10" x14ac:dyDescent="0.25">
      <c r="A800">
        <v>589353</v>
      </c>
      <c r="B800" t="s">
        <v>667</v>
      </c>
      <c r="C800" t="s">
        <v>164</v>
      </c>
      <c r="D800">
        <v>3760</v>
      </c>
      <c r="E800" t="s">
        <v>165</v>
      </c>
      <c r="F800" t="s">
        <v>16</v>
      </c>
      <c r="G800" s="2">
        <v>45517</v>
      </c>
      <c r="H800" s="1">
        <v>0.54166666666666663</v>
      </c>
      <c r="I800" t="s">
        <v>17</v>
      </c>
      <c r="J800">
        <v>125</v>
      </c>
    </row>
    <row r="801" spans="1:10" x14ac:dyDescent="0.25">
      <c r="A801">
        <v>592623</v>
      </c>
      <c r="B801" t="s">
        <v>667</v>
      </c>
      <c r="C801" t="s">
        <v>164</v>
      </c>
      <c r="D801">
        <v>3760</v>
      </c>
      <c r="E801" t="s">
        <v>165</v>
      </c>
      <c r="F801" t="s">
        <v>16</v>
      </c>
      <c r="G801" s="2">
        <v>45524</v>
      </c>
      <c r="H801" s="1">
        <v>0.54166666666666663</v>
      </c>
      <c r="I801" t="s">
        <v>17</v>
      </c>
      <c r="J801">
        <v>125</v>
      </c>
    </row>
    <row r="802" spans="1:10" x14ac:dyDescent="0.25">
      <c r="A802">
        <v>593667</v>
      </c>
      <c r="B802" t="s">
        <v>667</v>
      </c>
      <c r="C802" t="s">
        <v>164</v>
      </c>
      <c r="D802">
        <v>3760</v>
      </c>
      <c r="E802" t="s">
        <v>165</v>
      </c>
      <c r="F802" t="s">
        <v>16</v>
      </c>
      <c r="G802" s="2">
        <v>45526</v>
      </c>
      <c r="H802" s="1">
        <v>0.54166666666666663</v>
      </c>
      <c r="I802" t="s">
        <v>17</v>
      </c>
      <c r="J802">
        <v>125</v>
      </c>
    </row>
    <row r="803" spans="1:10" x14ac:dyDescent="0.25">
      <c r="A803">
        <v>583791</v>
      </c>
      <c r="B803" t="s">
        <v>667</v>
      </c>
      <c r="C803" t="s">
        <v>168</v>
      </c>
      <c r="D803">
        <v>3028</v>
      </c>
      <c r="E803" t="s">
        <v>169</v>
      </c>
      <c r="F803" t="s">
        <v>16</v>
      </c>
      <c r="G803" s="2">
        <v>45505</v>
      </c>
      <c r="H803" s="1">
        <v>0.54166666666666663</v>
      </c>
      <c r="I803" t="s">
        <v>17</v>
      </c>
      <c r="J803">
        <v>125</v>
      </c>
    </row>
    <row r="804" spans="1:10" x14ac:dyDescent="0.25">
      <c r="A804">
        <v>583657</v>
      </c>
      <c r="B804" t="s">
        <v>667</v>
      </c>
      <c r="C804" t="s">
        <v>168</v>
      </c>
      <c r="D804">
        <v>3028</v>
      </c>
      <c r="E804" t="s">
        <v>169</v>
      </c>
      <c r="F804" t="s">
        <v>16</v>
      </c>
      <c r="G804" s="2">
        <v>45505</v>
      </c>
      <c r="H804" s="1">
        <v>0.58333333333333337</v>
      </c>
      <c r="I804" t="s">
        <v>25</v>
      </c>
      <c r="J804">
        <v>125</v>
      </c>
    </row>
    <row r="805" spans="1:10" x14ac:dyDescent="0.25">
      <c r="A805">
        <v>583730</v>
      </c>
      <c r="B805" t="s">
        <v>667</v>
      </c>
      <c r="C805" t="s">
        <v>168</v>
      </c>
      <c r="D805">
        <v>3028</v>
      </c>
      <c r="E805" t="s">
        <v>169</v>
      </c>
      <c r="F805" t="s">
        <v>16</v>
      </c>
      <c r="G805" s="2">
        <v>45505</v>
      </c>
      <c r="H805" s="1">
        <v>0.625</v>
      </c>
      <c r="I805" t="s">
        <v>17</v>
      </c>
      <c r="J805">
        <v>125</v>
      </c>
    </row>
    <row r="806" spans="1:10" x14ac:dyDescent="0.25">
      <c r="A806">
        <v>583853</v>
      </c>
      <c r="B806" t="s">
        <v>667</v>
      </c>
      <c r="C806" t="s">
        <v>168</v>
      </c>
      <c r="D806">
        <v>3028</v>
      </c>
      <c r="E806" t="s">
        <v>169</v>
      </c>
      <c r="F806" t="s">
        <v>16</v>
      </c>
      <c r="G806" s="2">
        <v>45505</v>
      </c>
      <c r="H806" s="1">
        <v>0.66666666666666663</v>
      </c>
      <c r="I806" t="s">
        <v>17</v>
      </c>
      <c r="J806">
        <v>125</v>
      </c>
    </row>
    <row r="807" spans="1:10" x14ac:dyDescent="0.25">
      <c r="A807">
        <v>583879</v>
      </c>
      <c r="B807" t="s">
        <v>667</v>
      </c>
      <c r="C807" t="s">
        <v>168</v>
      </c>
      <c r="D807">
        <v>3028</v>
      </c>
      <c r="E807" t="s">
        <v>169</v>
      </c>
      <c r="F807" t="s">
        <v>16</v>
      </c>
      <c r="G807" s="2">
        <v>45505</v>
      </c>
      <c r="H807" s="1">
        <v>0.70833333333333337</v>
      </c>
      <c r="I807" t="s">
        <v>17</v>
      </c>
      <c r="J807">
        <v>125</v>
      </c>
    </row>
    <row r="808" spans="1:10" x14ac:dyDescent="0.25">
      <c r="A808">
        <v>583900</v>
      </c>
      <c r="B808" t="s">
        <v>667</v>
      </c>
      <c r="C808" t="s">
        <v>168</v>
      </c>
      <c r="D808">
        <v>3028</v>
      </c>
      <c r="E808" t="s">
        <v>169</v>
      </c>
      <c r="F808" t="s">
        <v>16</v>
      </c>
      <c r="G808" s="2">
        <v>45505</v>
      </c>
      <c r="H808" s="1">
        <v>0.75</v>
      </c>
      <c r="I808" t="s">
        <v>25</v>
      </c>
      <c r="J808">
        <v>125</v>
      </c>
    </row>
    <row r="809" spans="1:10" x14ac:dyDescent="0.25">
      <c r="A809">
        <v>584237</v>
      </c>
      <c r="B809" t="s">
        <v>667</v>
      </c>
      <c r="C809" t="s">
        <v>168</v>
      </c>
      <c r="D809">
        <v>3028</v>
      </c>
      <c r="E809" t="s">
        <v>169</v>
      </c>
      <c r="F809" t="s">
        <v>16</v>
      </c>
      <c r="G809" s="2">
        <v>45506</v>
      </c>
      <c r="H809" s="1">
        <v>0.625</v>
      </c>
      <c r="I809" t="s">
        <v>41</v>
      </c>
      <c r="J809">
        <v>125</v>
      </c>
    </row>
    <row r="810" spans="1:10" x14ac:dyDescent="0.25">
      <c r="A810">
        <v>588427</v>
      </c>
      <c r="B810" t="s">
        <v>667</v>
      </c>
      <c r="C810" t="s">
        <v>168</v>
      </c>
      <c r="D810">
        <v>3028</v>
      </c>
      <c r="E810" t="s">
        <v>169</v>
      </c>
      <c r="F810" t="s">
        <v>16</v>
      </c>
      <c r="G810" s="2">
        <v>45512</v>
      </c>
      <c r="H810" s="1">
        <v>0.54166666666666663</v>
      </c>
      <c r="I810" t="s">
        <v>25</v>
      </c>
      <c r="J810">
        <v>125</v>
      </c>
    </row>
    <row r="811" spans="1:10" x14ac:dyDescent="0.25">
      <c r="A811">
        <v>587012</v>
      </c>
      <c r="B811" t="s">
        <v>667</v>
      </c>
      <c r="C811" t="s">
        <v>168</v>
      </c>
      <c r="D811">
        <v>3028</v>
      </c>
      <c r="E811" t="s">
        <v>169</v>
      </c>
      <c r="F811" t="s">
        <v>16</v>
      </c>
      <c r="G811" s="2">
        <v>45512</v>
      </c>
      <c r="H811" s="1">
        <v>0.58333333333333337</v>
      </c>
      <c r="I811" t="s">
        <v>25</v>
      </c>
      <c r="J811">
        <v>125</v>
      </c>
    </row>
    <row r="812" spans="1:10" x14ac:dyDescent="0.25">
      <c r="A812">
        <v>588456</v>
      </c>
      <c r="B812" t="s">
        <v>667</v>
      </c>
      <c r="C812" t="s">
        <v>168</v>
      </c>
      <c r="D812">
        <v>3028</v>
      </c>
      <c r="E812" t="s">
        <v>169</v>
      </c>
      <c r="F812" t="s">
        <v>16</v>
      </c>
      <c r="G812" s="2">
        <v>45512</v>
      </c>
      <c r="H812" s="1">
        <v>0.625</v>
      </c>
      <c r="I812" t="s">
        <v>17</v>
      </c>
      <c r="J812">
        <v>125</v>
      </c>
    </row>
    <row r="813" spans="1:10" x14ac:dyDescent="0.25">
      <c r="A813">
        <v>587144</v>
      </c>
      <c r="B813" t="s">
        <v>667</v>
      </c>
      <c r="C813" t="s">
        <v>168</v>
      </c>
      <c r="D813">
        <v>3028</v>
      </c>
      <c r="E813" t="s">
        <v>169</v>
      </c>
      <c r="F813" t="s">
        <v>16</v>
      </c>
      <c r="G813" s="2">
        <v>45512</v>
      </c>
      <c r="H813" s="1">
        <v>0.66666666666666663</v>
      </c>
      <c r="I813" t="s">
        <v>17</v>
      </c>
      <c r="J813">
        <v>125</v>
      </c>
    </row>
    <row r="814" spans="1:10" x14ac:dyDescent="0.25">
      <c r="A814">
        <v>587206</v>
      </c>
      <c r="B814" t="s">
        <v>667</v>
      </c>
      <c r="C814" t="s">
        <v>168</v>
      </c>
      <c r="D814">
        <v>3028</v>
      </c>
      <c r="E814" t="s">
        <v>169</v>
      </c>
      <c r="F814" t="s">
        <v>16</v>
      </c>
      <c r="G814" s="2">
        <v>45512</v>
      </c>
      <c r="H814" s="1">
        <v>0.70833333333333337</v>
      </c>
      <c r="I814" t="s">
        <v>17</v>
      </c>
      <c r="J814">
        <v>125</v>
      </c>
    </row>
    <row r="815" spans="1:10" x14ac:dyDescent="0.25">
      <c r="A815">
        <v>587254</v>
      </c>
      <c r="B815" t="s">
        <v>667</v>
      </c>
      <c r="C815" t="s">
        <v>168</v>
      </c>
      <c r="D815">
        <v>3028</v>
      </c>
      <c r="E815" t="s">
        <v>169</v>
      </c>
      <c r="F815" t="s">
        <v>16</v>
      </c>
      <c r="G815" s="2">
        <v>45512</v>
      </c>
      <c r="H815" s="1">
        <v>0.75</v>
      </c>
      <c r="I815" t="s">
        <v>25</v>
      </c>
      <c r="J815">
        <v>125</v>
      </c>
    </row>
    <row r="816" spans="1:10" x14ac:dyDescent="0.25">
      <c r="A816">
        <v>587595</v>
      </c>
      <c r="B816" t="s">
        <v>667</v>
      </c>
      <c r="C816" t="s">
        <v>168</v>
      </c>
      <c r="D816">
        <v>3028</v>
      </c>
      <c r="E816" t="s">
        <v>169</v>
      </c>
      <c r="F816" t="s">
        <v>16</v>
      </c>
      <c r="G816" s="2">
        <v>45513</v>
      </c>
      <c r="H816" s="1">
        <v>0.625</v>
      </c>
      <c r="I816" t="s">
        <v>41</v>
      </c>
      <c r="J816">
        <v>125</v>
      </c>
    </row>
    <row r="817" spans="1:10" x14ac:dyDescent="0.25">
      <c r="A817">
        <v>587231</v>
      </c>
      <c r="B817" t="s">
        <v>667</v>
      </c>
      <c r="C817" t="s">
        <v>168</v>
      </c>
      <c r="D817">
        <v>3028</v>
      </c>
      <c r="E817" t="s">
        <v>169</v>
      </c>
      <c r="F817" t="s">
        <v>16</v>
      </c>
      <c r="G817" s="2">
        <v>45513</v>
      </c>
      <c r="H817" s="1">
        <v>0.66666666666666663</v>
      </c>
      <c r="I817" t="s">
        <v>17</v>
      </c>
      <c r="J817">
        <v>125</v>
      </c>
    </row>
    <row r="818" spans="1:10" x14ac:dyDescent="0.25">
      <c r="A818">
        <v>591706</v>
      </c>
      <c r="B818" t="s">
        <v>667</v>
      </c>
      <c r="C818" t="s">
        <v>168</v>
      </c>
      <c r="D818">
        <v>3028</v>
      </c>
      <c r="E818" t="s">
        <v>169</v>
      </c>
      <c r="F818" t="s">
        <v>16</v>
      </c>
      <c r="G818" s="2">
        <v>45519</v>
      </c>
      <c r="H818" s="1">
        <v>0.54166666666666663</v>
      </c>
      <c r="I818" t="s">
        <v>25</v>
      </c>
      <c r="J818">
        <v>125</v>
      </c>
    </row>
    <row r="819" spans="1:10" x14ac:dyDescent="0.25">
      <c r="A819">
        <v>590428</v>
      </c>
      <c r="B819" t="s">
        <v>667</v>
      </c>
      <c r="C819" t="s">
        <v>168</v>
      </c>
      <c r="D819">
        <v>3028</v>
      </c>
      <c r="E819" t="s">
        <v>169</v>
      </c>
      <c r="F819" t="s">
        <v>16</v>
      </c>
      <c r="G819" s="2">
        <v>45519</v>
      </c>
      <c r="H819" s="1">
        <v>0.58333333333333337</v>
      </c>
      <c r="I819" t="s">
        <v>25</v>
      </c>
      <c r="J819">
        <v>125</v>
      </c>
    </row>
    <row r="820" spans="1:10" x14ac:dyDescent="0.25">
      <c r="A820">
        <v>590501</v>
      </c>
      <c r="B820" t="s">
        <v>667</v>
      </c>
      <c r="C820" t="s">
        <v>168</v>
      </c>
      <c r="D820">
        <v>3028</v>
      </c>
      <c r="E820" t="s">
        <v>169</v>
      </c>
      <c r="F820" t="s">
        <v>16</v>
      </c>
      <c r="G820" s="2">
        <v>45519</v>
      </c>
      <c r="H820" s="1">
        <v>0.625</v>
      </c>
      <c r="I820" t="s">
        <v>17</v>
      </c>
      <c r="J820">
        <v>125</v>
      </c>
    </row>
    <row r="821" spans="1:10" x14ac:dyDescent="0.25">
      <c r="A821">
        <v>590561</v>
      </c>
      <c r="B821" t="s">
        <v>667</v>
      </c>
      <c r="C821" t="s">
        <v>168</v>
      </c>
      <c r="D821">
        <v>3028</v>
      </c>
      <c r="E821" t="s">
        <v>169</v>
      </c>
      <c r="F821" t="s">
        <v>16</v>
      </c>
      <c r="G821" s="2">
        <v>45519</v>
      </c>
      <c r="H821" s="1">
        <v>0.66666666666666663</v>
      </c>
      <c r="I821" t="s">
        <v>17</v>
      </c>
      <c r="J821">
        <v>125</v>
      </c>
    </row>
    <row r="822" spans="1:10" x14ac:dyDescent="0.25">
      <c r="A822">
        <v>590619</v>
      </c>
      <c r="B822" t="s">
        <v>667</v>
      </c>
      <c r="C822" t="s">
        <v>168</v>
      </c>
      <c r="D822">
        <v>3028</v>
      </c>
      <c r="E822" t="s">
        <v>169</v>
      </c>
      <c r="F822" t="s">
        <v>16</v>
      </c>
      <c r="G822" s="2">
        <v>45519</v>
      </c>
      <c r="H822" s="1">
        <v>0.70833333333333337</v>
      </c>
      <c r="I822" t="s">
        <v>17</v>
      </c>
      <c r="J822">
        <v>125</v>
      </c>
    </row>
    <row r="823" spans="1:10" x14ac:dyDescent="0.25">
      <c r="A823">
        <v>590668</v>
      </c>
      <c r="B823" t="s">
        <v>667</v>
      </c>
      <c r="C823" t="s">
        <v>168</v>
      </c>
      <c r="D823">
        <v>3028</v>
      </c>
      <c r="E823" t="s">
        <v>169</v>
      </c>
      <c r="F823" t="s">
        <v>16</v>
      </c>
      <c r="G823" s="2">
        <v>45519</v>
      </c>
      <c r="H823" s="1">
        <v>0.75</v>
      </c>
      <c r="I823" t="s">
        <v>25</v>
      </c>
      <c r="J823">
        <v>125</v>
      </c>
    </row>
    <row r="824" spans="1:10" x14ac:dyDescent="0.25">
      <c r="A824">
        <v>591006</v>
      </c>
      <c r="B824" t="s">
        <v>667</v>
      </c>
      <c r="C824" t="s">
        <v>168</v>
      </c>
      <c r="D824">
        <v>3028</v>
      </c>
      <c r="E824" t="s">
        <v>169</v>
      </c>
      <c r="F824" t="s">
        <v>16</v>
      </c>
      <c r="G824" s="2">
        <v>45520</v>
      </c>
      <c r="H824" s="1">
        <v>0.625</v>
      </c>
      <c r="I824" t="s">
        <v>41</v>
      </c>
      <c r="J824">
        <v>125</v>
      </c>
    </row>
    <row r="825" spans="1:10" x14ac:dyDescent="0.25">
      <c r="A825">
        <v>593757</v>
      </c>
      <c r="B825" t="s">
        <v>667</v>
      </c>
      <c r="C825" t="s">
        <v>168</v>
      </c>
      <c r="D825">
        <v>3028</v>
      </c>
      <c r="E825" t="s">
        <v>169</v>
      </c>
      <c r="F825" t="s">
        <v>16</v>
      </c>
      <c r="G825" s="2">
        <v>45526</v>
      </c>
      <c r="H825" s="1">
        <v>0.54166666666666663</v>
      </c>
      <c r="I825" t="s">
        <v>17</v>
      </c>
      <c r="J825">
        <v>125</v>
      </c>
    </row>
    <row r="826" spans="1:10" x14ac:dyDescent="0.25">
      <c r="A826">
        <v>593682</v>
      </c>
      <c r="B826" t="s">
        <v>667</v>
      </c>
      <c r="C826" t="s">
        <v>168</v>
      </c>
      <c r="D826">
        <v>3028</v>
      </c>
      <c r="E826" t="s">
        <v>169</v>
      </c>
      <c r="F826" t="s">
        <v>16</v>
      </c>
      <c r="G826" s="2">
        <v>45526</v>
      </c>
      <c r="H826" s="1">
        <v>0.58333333333333337</v>
      </c>
      <c r="I826" t="s">
        <v>25</v>
      </c>
      <c r="J826">
        <v>125</v>
      </c>
    </row>
    <row r="827" spans="1:10" x14ac:dyDescent="0.25">
      <c r="A827">
        <v>593807</v>
      </c>
      <c r="B827" t="s">
        <v>667</v>
      </c>
      <c r="C827" t="s">
        <v>168</v>
      </c>
      <c r="D827">
        <v>3028</v>
      </c>
      <c r="E827" t="s">
        <v>169</v>
      </c>
      <c r="F827" t="s">
        <v>16</v>
      </c>
      <c r="G827" s="2">
        <v>45526</v>
      </c>
      <c r="H827" s="1">
        <v>0.625</v>
      </c>
      <c r="I827" t="s">
        <v>17</v>
      </c>
      <c r="J827">
        <v>125</v>
      </c>
    </row>
    <row r="828" spans="1:10" x14ac:dyDescent="0.25">
      <c r="A828">
        <v>589551</v>
      </c>
      <c r="B828" t="s">
        <v>666</v>
      </c>
      <c r="C828" t="s">
        <v>649</v>
      </c>
      <c r="D828">
        <v>3985</v>
      </c>
      <c r="E828" t="s">
        <v>650</v>
      </c>
      <c r="F828" t="s">
        <v>16</v>
      </c>
      <c r="G828" s="2">
        <v>45517</v>
      </c>
      <c r="H828" s="1">
        <v>0.66666666666666663</v>
      </c>
      <c r="I828" t="s">
        <v>17</v>
      </c>
      <c r="J828">
        <v>125</v>
      </c>
    </row>
    <row r="829" spans="1:10" x14ac:dyDescent="0.25">
      <c r="A829">
        <v>592830</v>
      </c>
      <c r="B829" t="s">
        <v>666</v>
      </c>
      <c r="C829" t="s">
        <v>649</v>
      </c>
      <c r="D829">
        <v>3985</v>
      </c>
      <c r="E829" t="s">
        <v>650</v>
      </c>
      <c r="F829" t="s">
        <v>16</v>
      </c>
      <c r="G829" s="2">
        <v>45524</v>
      </c>
      <c r="H829" s="1">
        <v>0.66666666666666663</v>
      </c>
      <c r="I829" t="s">
        <v>17</v>
      </c>
      <c r="J829">
        <v>125</v>
      </c>
    </row>
    <row r="830" spans="1:10" x14ac:dyDescent="0.25">
      <c r="A830">
        <v>585962</v>
      </c>
      <c r="B830" t="s">
        <v>667</v>
      </c>
      <c r="C830" t="s">
        <v>332</v>
      </c>
      <c r="D830">
        <v>3815</v>
      </c>
      <c r="E830" t="s">
        <v>333</v>
      </c>
      <c r="F830" t="s">
        <v>16</v>
      </c>
      <c r="G830" s="2">
        <v>45510</v>
      </c>
      <c r="H830" s="1">
        <v>0.58333333333333337</v>
      </c>
      <c r="I830" t="s">
        <v>17</v>
      </c>
      <c r="J830">
        <v>125</v>
      </c>
    </row>
    <row r="831" spans="1:10" x14ac:dyDescent="0.25">
      <c r="A831">
        <v>589388</v>
      </c>
      <c r="B831" t="s">
        <v>667</v>
      </c>
      <c r="C831" t="s">
        <v>332</v>
      </c>
      <c r="D831">
        <v>3815</v>
      </c>
      <c r="E831" t="s">
        <v>333</v>
      </c>
      <c r="F831" t="s">
        <v>16</v>
      </c>
      <c r="G831" s="2">
        <v>45517</v>
      </c>
      <c r="H831" s="1">
        <v>0.58333333333333337</v>
      </c>
      <c r="I831" t="s">
        <v>17</v>
      </c>
      <c r="J831">
        <v>125</v>
      </c>
    </row>
    <row r="832" spans="1:10" x14ac:dyDescent="0.25">
      <c r="A832">
        <v>592661</v>
      </c>
      <c r="B832" t="s">
        <v>667</v>
      </c>
      <c r="C832" t="s">
        <v>332</v>
      </c>
      <c r="D832">
        <v>3815</v>
      </c>
      <c r="E832" t="s">
        <v>333</v>
      </c>
      <c r="F832" t="s">
        <v>16</v>
      </c>
      <c r="G832" s="2">
        <v>45524</v>
      </c>
      <c r="H832" s="1">
        <v>0.58333333333333337</v>
      </c>
      <c r="I832" t="s">
        <v>17</v>
      </c>
      <c r="J832">
        <v>125</v>
      </c>
    </row>
    <row r="833" spans="1:10" x14ac:dyDescent="0.25">
      <c r="A833">
        <v>585958</v>
      </c>
      <c r="B833" t="s">
        <v>666</v>
      </c>
      <c r="C833" t="s">
        <v>335</v>
      </c>
      <c r="D833">
        <v>3367</v>
      </c>
      <c r="E833" t="s">
        <v>336</v>
      </c>
      <c r="F833" t="s">
        <v>16</v>
      </c>
      <c r="G833" s="2">
        <v>45510</v>
      </c>
      <c r="H833" s="1">
        <v>0.58333333333333337</v>
      </c>
      <c r="I833" t="s">
        <v>17</v>
      </c>
      <c r="J833">
        <v>125</v>
      </c>
    </row>
    <row r="834" spans="1:10" x14ac:dyDescent="0.25">
      <c r="A834">
        <v>586029</v>
      </c>
      <c r="B834" t="s">
        <v>666</v>
      </c>
      <c r="C834" t="s">
        <v>335</v>
      </c>
      <c r="D834">
        <v>3367</v>
      </c>
      <c r="E834" t="s">
        <v>336</v>
      </c>
      <c r="F834" t="s">
        <v>16</v>
      </c>
      <c r="G834" s="2">
        <v>45510</v>
      </c>
      <c r="H834" s="1">
        <v>0.625</v>
      </c>
      <c r="I834" t="s">
        <v>25</v>
      </c>
      <c r="J834">
        <v>125</v>
      </c>
    </row>
    <row r="835" spans="1:10" x14ac:dyDescent="0.25">
      <c r="A835">
        <v>589384</v>
      </c>
      <c r="B835" t="s">
        <v>666</v>
      </c>
      <c r="C835" t="s">
        <v>335</v>
      </c>
      <c r="D835">
        <v>3367</v>
      </c>
      <c r="E835" t="s">
        <v>336</v>
      </c>
      <c r="F835" t="s">
        <v>16</v>
      </c>
      <c r="G835" s="2">
        <v>45517</v>
      </c>
      <c r="H835" s="1">
        <v>0.58333333333333337</v>
      </c>
      <c r="I835" t="s">
        <v>17</v>
      </c>
      <c r="J835">
        <v>125</v>
      </c>
    </row>
    <row r="836" spans="1:10" x14ac:dyDescent="0.25">
      <c r="A836">
        <v>589452</v>
      </c>
      <c r="B836" t="s">
        <v>666</v>
      </c>
      <c r="C836" t="s">
        <v>335</v>
      </c>
      <c r="D836">
        <v>3367</v>
      </c>
      <c r="E836" t="s">
        <v>336</v>
      </c>
      <c r="F836" t="s">
        <v>16</v>
      </c>
      <c r="G836" s="2">
        <v>45517</v>
      </c>
      <c r="H836" s="1">
        <v>0.625</v>
      </c>
      <c r="I836" t="s">
        <v>25</v>
      </c>
      <c r="J836">
        <v>125</v>
      </c>
    </row>
    <row r="837" spans="1:10" x14ac:dyDescent="0.25">
      <c r="A837">
        <v>592657</v>
      </c>
      <c r="B837" t="s">
        <v>666</v>
      </c>
      <c r="C837" t="s">
        <v>335</v>
      </c>
      <c r="D837">
        <v>3367</v>
      </c>
      <c r="E837" t="s">
        <v>336</v>
      </c>
      <c r="F837" t="s">
        <v>16</v>
      </c>
      <c r="G837" s="2">
        <v>45524</v>
      </c>
      <c r="H837" s="1">
        <v>0.58333333333333337</v>
      </c>
      <c r="I837" t="s">
        <v>17</v>
      </c>
      <c r="J837">
        <v>125</v>
      </c>
    </row>
    <row r="838" spans="1:10" x14ac:dyDescent="0.25">
      <c r="A838">
        <v>592727</v>
      </c>
      <c r="B838" t="s">
        <v>666</v>
      </c>
      <c r="C838" t="s">
        <v>335</v>
      </c>
      <c r="D838">
        <v>3367</v>
      </c>
      <c r="E838" t="s">
        <v>336</v>
      </c>
      <c r="F838" t="s">
        <v>16</v>
      </c>
      <c r="G838" s="2">
        <v>45524</v>
      </c>
      <c r="H838" s="1">
        <v>0.625</v>
      </c>
      <c r="I838" t="s">
        <v>25</v>
      </c>
      <c r="J838">
        <v>125</v>
      </c>
    </row>
    <row r="839" spans="1:10" x14ac:dyDescent="0.25">
      <c r="A839">
        <v>585527</v>
      </c>
      <c r="B839" t="s">
        <v>667</v>
      </c>
      <c r="C839" t="s">
        <v>338</v>
      </c>
      <c r="D839">
        <v>3666</v>
      </c>
      <c r="E839" t="s">
        <v>339</v>
      </c>
      <c r="F839" t="s">
        <v>16</v>
      </c>
      <c r="G839" s="2">
        <v>45509</v>
      </c>
      <c r="H839" s="1">
        <v>0.66666666666666663</v>
      </c>
      <c r="I839" t="s">
        <v>17</v>
      </c>
      <c r="J839">
        <v>125</v>
      </c>
    </row>
    <row r="840" spans="1:10" x14ac:dyDescent="0.25">
      <c r="A840">
        <v>588049</v>
      </c>
      <c r="B840" t="s">
        <v>667</v>
      </c>
      <c r="C840" t="s">
        <v>338</v>
      </c>
      <c r="D840">
        <v>3666</v>
      </c>
      <c r="E840" t="s">
        <v>339</v>
      </c>
      <c r="F840" t="s">
        <v>16</v>
      </c>
      <c r="G840" s="2">
        <v>45509</v>
      </c>
      <c r="H840" s="1">
        <v>0.70833333333333337</v>
      </c>
      <c r="I840" t="s">
        <v>17</v>
      </c>
      <c r="J840">
        <v>125</v>
      </c>
    </row>
    <row r="841" spans="1:10" x14ac:dyDescent="0.25">
      <c r="A841">
        <v>586158</v>
      </c>
      <c r="B841" t="s">
        <v>667</v>
      </c>
      <c r="C841" t="s">
        <v>338</v>
      </c>
      <c r="D841">
        <v>3666</v>
      </c>
      <c r="E841" t="s">
        <v>339</v>
      </c>
      <c r="F841" t="s">
        <v>16</v>
      </c>
      <c r="G841" s="2">
        <v>45510</v>
      </c>
      <c r="H841" s="1">
        <v>0.70833333333333337</v>
      </c>
      <c r="I841" t="s">
        <v>25</v>
      </c>
      <c r="J841">
        <v>125</v>
      </c>
    </row>
    <row r="842" spans="1:10" x14ac:dyDescent="0.25">
      <c r="A842">
        <v>587981</v>
      </c>
      <c r="B842" t="s">
        <v>667</v>
      </c>
      <c r="C842" t="s">
        <v>338</v>
      </c>
      <c r="D842">
        <v>3666</v>
      </c>
      <c r="E842" t="s">
        <v>339</v>
      </c>
      <c r="F842" t="s">
        <v>16</v>
      </c>
      <c r="G842" s="2">
        <v>45511</v>
      </c>
      <c r="H842" s="1">
        <v>0.58333333333333337</v>
      </c>
      <c r="I842" t="s">
        <v>25</v>
      </c>
      <c r="J842">
        <v>125</v>
      </c>
    </row>
    <row r="843" spans="1:10" x14ac:dyDescent="0.25">
      <c r="A843">
        <v>587953</v>
      </c>
      <c r="B843" t="s">
        <v>667</v>
      </c>
      <c r="C843" t="s">
        <v>338</v>
      </c>
      <c r="D843">
        <v>3666</v>
      </c>
      <c r="E843" t="s">
        <v>339</v>
      </c>
      <c r="F843" t="s">
        <v>16</v>
      </c>
      <c r="G843" s="2">
        <v>45512</v>
      </c>
      <c r="H843" s="1">
        <v>0.625</v>
      </c>
      <c r="I843" t="s">
        <v>17</v>
      </c>
      <c r="J843">
        <v>125</v>
      </c>
    </row>
    <row r="844" spans="1:10" x14ac:dyDescent="0.25">
      <c r="A844">
        <v>591355</v>
      </c>
      <c r="B844" t="s">
        <v>667</v>
      </c>
      <c r="C844" t="s">
        <v>338</v>
      </c>
      <c r="D844">
        <v>3666</v>
      </c>
      <c r="E844" t="s">
        <v>339</v>
      </c>
      <c r="F844" t="s">
        <v>16</v>
      </c>
      <c r="G844" s="2">
        <v>45516</v>
      </c>
      <c r="H844" s="1">
        <v>0.66666666666666663</v>
      </c>
      <c r="I844" t="s">
        <v>17</v>
      </c>
      <c r="J844">
        <v>125</v>
      </c>
    </row>
    <row r="845" spans="1:10" x14ac:dyDescent="0.25">
      <c r="A845">
        <v>589022</v>
      </c>
      <c r="B845" t="s">
        <v>667</v>
      </c>
      <c r="C845" t="s">
        <v>338</v>
      </c>
      <c r="D845">
        <v>3666</v>
      </c>
      <c r="E845" t="s">
        <v>339</v>
      </c>
      <c r="F845" t="s">
        <v>16</v>
      </c>
      <c r="G845" s="2">
        <v>45516</v>
      </c>
      <c r="H845" s="1">
        <v>0.70833333333333337</v>
      </c>
      <c r="I845" t="s">
        <v>17</v>
      </c>
      <c r="J845">
        <v>125</v>
      </c>
    </row>
    <row r="846" spans="1:10" x14ac:dyDescent="0.25">
      <c r="A846">
        <v>589581</v>
      </c>
      <c r="B846" t="s">
        <v>667</v>
      </c>
      <c r="C846" t="s">
        <v>338</v>
      </c>
      <c r="D846">
        <v>3666</v>
      </c>
      <c r="E846" t="s">
        <v>339</v>
      </c>
      <c r="F846" t="s">
        <v>16</v>
      </c>
      <c r="G846" s="2">
        <v>45517</v>
      </c>
      <c r="H846" s="1">
        <v>0.70833333333333337</v>
      </c>
      <c r="I846" t="s">
        <v>25</v>
      </c>
      <c r="J846">
        <v>125</v>
      </c>
    </row>
    <row r="847" spans="1:10" x14ac:dyDescent="0.25">
      <c r="A847">
        <v>589182</v>
      </c>
      <c r="B847" t="s">
        <v>667</v>
      </c>
      <c r="C847" t="s">
        <v>652</v>
      </c>
      <c r="D847">
        <v>3647</v>
      </c>
      <c r="E847" t="s">
        <v>653</v>
      </c>
      <c r="F847" t="s">
        <v>16</v>
      </c>
      <c r="G847" s="2">
        <v>45517</v>
      </c>
      <c r="H847" s="1">
        <v>0.375</v>
      </c>
      <c r="I847" t="s">
        <v>17</v>
      </c>
      <c r="J847">
        <v>125</v>
      </c>
    </row>
    <row r="848" spans="1:10" x14ac:dyDescent="0.25">
      <c r="A848">
        <v>589228</v>
      </c>
      <c r="B848" t="s">
        <v>667</v>
      </c>
      <c r="C848" t="s">
        <v>652</v>
      </c>
      <c r="D848">
        <v>3647</v>
      </c>
      <c r="E848" t="s">
        <v>653</v>
      </c>
      <c r="F848" t="s">
        <v>16</v>
      </c>
      <c r="G848" s="2">
        <v>45517</v>
      </c>
      <c r="H848" s="1">
        <v>0.41666666666666669</v>
      </c>
      <c r="I848" t="s">
        <v>17</v>
      </c>
      <c r="J848">
        <v>125</v>
      </c>
    </row>
    <row r="849" spans="1:10" x14ac:dyDescent="0.25">
      <c r="A849">
        <v>589675</v>
      </c>
      <c r="B849" t="s">
        <v>667</v>
      </c>
      <c r="C849" t="s">
        <v>652</v>
      </c>
      <c r="D849">
        <v>3647</v>
      </c>
      <c r="E849" t="s">
        <v>653</v>
      </c>
      <c r="F849" t="s">
        <v>16</v>
      </c>
      <c r="G849" s="2">
        <v>45518</v>
      </c>
      <c r="H849" s="1">
        <v>0.33333333333333331</v>
      </c>
      <c r="I849" t="s">
        <v>17</v>
      </c>
      <c r="J849">
        <v>125</v>
      </c>
    </row>
    <row r="850" spans="1:10" x14ac:dyDescent="0.25">
      <c r="A850">
        <v>592458</v>
      </c>
      <c r="B850" t="s">
        <v>667</v>
      </c>
      <c r="C850" t="s">
        <v>652</v>
      </c>
      <c r="D850">
        <v>3647</v>
      </c>
      <c r="E850" t="s">
        <v>653</v>
      </c>
      <c r="F850" t="s">
        <v>16</v>
      </c>
      <c r="G850" s="2">
        <v>45524</v>
      </c>
      <c r="H850" s="1">
        <v>0.375</v>
      </c>
      <c r="I850" t="s">
        <v>17</v>
      </c>
      <c r="J850">
        <v>125</v>
      </c>
    </row>
    <row r="851" spans="1:10" x14ac:dyDescent="0.25">
      <c r="A851">
        <v>592501</v>
      </c>
      <c r="B851" t="s">
        <v>667</v>
      </c>
      <c r="C851" t="s">
        <v>652</v>
      </c>
      <c r="D851">
        <v>3647</v>
      </c>
      <c r="E851" t="s">
        <v>653</v>
      </c>
      <c r="F851" t="s">
        <v>16</v>
      </c>
      <c r="G851" s="2">
        <v>45524</v>
      </c>
      <c r="H851" s="1">
        <v>0.41666666666666669</v>
      </c>
      <c r="I851" t="s">
        <v>17</v>
      </c>
      <c r="J851">
        <v>125</v>
      </c>
    </row>
    <row r="852" spans="1:10" x14ac:dyDescent="0.25">
      <c r="A852">
        <v>584958</v>
      </c>
      <c r="B852" t="s">
        <v>666</v>
      </c>
      <c r="C852" t="s">
        <v>171</v>
      </c>
      <c r="D852">
        <v>3723</v>
      </c>
      <c r="E852" t="s">
        <v>172</v>
      </c>
      <c r="F852" t="s">
        <v>16</v>
      </c>
      <c r="G852" s="2">
        <v>45505</v>
      </c>
      <c r="H852" s="1">
        <v>0.54166666666666663</v>
      </c>
      <c r="I852" t="s">
        <v>17</v>
      </c>
      <c r="J852">
        <v>125</v>
      </c>
    </row>
    <row r="853" spans="1:10" x14ac:dyDescent="0.25">
      <c r="A853">
        <v>587708</v>
      </c>
      <c r="B853" t="s">
        <v>666</v>
      </c>
      <c r="C853" t="s">
        <v>171</v>
      </c>
      <c r="D853">
        <v>3723</v>
      </c>
      <c r="E853" t="s">
        <v>172</v>
      </c>
      <c r="F853" t="s">
        <v>16</v>
      </c>
      <c r="G853" s="2">
        <v>45513</v>
      </c>
      <c r="H853" s="1">
        <v>0.75</v>
      </c>
      <c r="I853" t="s">
        <v>17</v>
      </c>
      <c r="J853">
        <v>125</v>
      </c>
    </row>
    <row r="854" spans="1:10" x14ac:dyDescent="0.25">
      <c r="A854">
        <v>590038</v>
      </c>
      <c r="B854" t="s">
        <v>666</v>
      </c>
      <c r="C854" t="s">
        <v>171</v>
      </c>
      <c r="D854">
        <v>3723</v>
      </c>
      <c r="E854" t="s">
        <v>172</v>
      </c>
      <c r="F854" t="s">
        <v>16</v>
      </c>
      <c r="G854" s="2">
        <v>45518</v>
      </c>
      <c r="H854" s="1">
        <v>0.625</v>
      </c>
      <c r="I854" t="s">
        <v>25</v>
      </c>
      <c r="J854">
        <v>125</v>
      </c>
    </row>
    <row r="855" spans="1:10" x14ac:dyDescent="0.25">
      <c r="A855">
        <v>590135</v>
      </c>
      <c r="B855" t="s">
        <v>666</v>
      </c>
      <c r="C855" t="s">
        <v>171</v>
      </c>
      <c r="D855">
        <v>3723</v>
      </c>
      <c r="E855" t="s">
        <v>172</v>
      </c>
      <c r="F855" t="s">
        <v>16</v>
      </c>
      <c r="G855" s="2">
        <v>45518</v>
      </c>
      <c r="H855" s="1">
        <v>0.70833333333333337</v>
      </c>
      <c r="I855" t="s">
        <v>17</v>
      </c>
      <c r="J855">
        <v>125</v>
      </c>
    </row>
    <row r="856" spans="1:10" x14ac:dyDescent="0.25">
      <c r="A856">
        <v>591115</v>
      </c>
      <c r="B856" t="s">
        <v>666</v>
      </c>
      <c r="C856" t="s">
        <v>171</v>
      </c>
      <c r="D856">
        <v>3723</v>
      </c>
      <c r="E856" t="s">
        <v>172</v>
      </c>
      <c r="F856" t="s">
        <v>16</v>
      </c>
      <c r="G856" s="2">
        <v>45520</v>
      </c>
      <c r="H856" s="1">
        <v>0.75</v>
      </c>
      <c r="I856" t="s">
        <v>17</v>
      </c>
      <c r="J856">
        <v>125</v>
      </c>
    </row>
    <row r="857" spans="1:10" x14ac:dyDescent="0.25">
      <c r="A857">
        <v>593303</v>
      </c>
      <c r="B857" t="s">
        <v>666</v>
      </c>
      <c r="C857" t="s">
        <v>171</v>
      </c>
      <c r="D857">
        <v>3723</v>
      </c>
      <c r="E857" t="s">
        <v>172</v>
      </c>
      <c r="F857" t="s">
        <v>16</v>
      </c>
      <c r="G857" s="2">
        <v>45525</v>
      </c>
      <c r="H857" s="1">
        <v>0.625</v>
      </c>
      <c r="I857" t="s">
        <v>25</v>
      </c>
      <c r="J857">
        <v>125</v>
      </c>
    </row>
    <row r="858" spans="1:10" x14ac:dyDescent="0.25">
      <c r="A858">
        <v>593400</v>
      </c>
      <c r="B858" t="s">
        <v>666</v>
      </c>
      <c r="C858" t="s">
        <v>171</v>
      </c>
      <c r="D858">
        <v>3723</v>
      </c>
      <c r="E858" t="s">
        <v>172</v>
      </c>
      <c r="F858" t="s">
        <v>16</v>
      </c>
      <c r="G858" s="2">
        <v>45525</v>
      </c>
      <c r="H858" s="1">
        <v>0.70833333333333337</v>
      </c>
      <c r="I858" t="s">
        <v>17</v>
      </c>
      <c r="J858">
        <v>125</v>
      </c>
    </row>
    <row r="859" spans="1:10" x14ac:dyDescent="0.25">
      <c r="A859">
        <v>594374</v>
      </c>
      <c r="B859" t="s">
        <v>666</v>
      </c>
      <c r="C859" t="s">
        <v>171</v>
      </c>
      <c r="D859">
        <v>3723</v>
      </c>
      <c r="E859" t="s">
        <v>172</v>
      </c>
      <c r="F859" t="s">
        <v>16</v>
      </c>
      <c r="G859" s="2">
        <v>45527</v>
      </c>
      <c r="H859" s="1">
        <v>0.75</v>
      </c>
      <c r="I859" t="s">
        <v>17</v>
      </c>
      <c r="J859">
        <v>125</v>
      </c>
    </row>
    <row r="860" spans="1:10" x14ac:dyDescent="0.25">
      <c r="A860">
        <v>583458</v>
      </c>
      <c r="B860" t="s">
        <v>667</v>
      </c>
      <c r="C860" t="s">
        <v>174</v>
      </c>
      <c r="D860">
        <v>3632</v>
      </c>
      <c r="E860" t="s">
        <v>175</v>
      </c>
      <c r="F860" t="s">
        <v>16</v>
      </c>
      <c r="G860" s="2">
        <v>45505</v>
      </c>
      <c r="H860" s="1">
        <v>0.33333333333333331</v>
      </c>
      <c r="I860" t="s">
        <v>25</v>
      </c>
      <c r="J860">
        <v>125</v>
      </c>
    </row>
    <row r="861" spans="1:10" x14ac:dyDescent="0.25">
      <c r="A861">
        <v>586807</v>
      </c>
      <c r="B861" t="s">
        <v>667</v>
      </c>
      <c r="C861" t="s">
        <v>174</v>
      </c>
      <c r="D861">
        <v>3632</v>
      </c>
      <c r="E861" t="s">
        <v>175</v>
      </c>
      <c r="F861" t="s">
        <v>16</v>
      </c>
      <c r="G861" s="2">
        <v>45512</v>
      </c>
      <c r="H861" s="1">
        <v>0.33333333333333331</v>
      </c>
      <c r="I861" t="s">
        <v>25</v>
      </c>
      <c r="J861">
        <v>125</v>
      </c>
    </row>
    <row r="862" spans="1:10" x14ac:dyDescent="0.25">
      <c r="A862">
        <v>590226</v>
      </c>
      <c r="B862" t="s">
        <v>667</v>
      </c>
      <c r="C862" t="s">
        <v>174</v>
      </c>
      <c r="D862">
        <v>3632</v>
      </c>
      <c r="E862" t="s">
        <v>175</v>
      </c>
      <c r="F862" t="s">
        <v>16</v>
      </c>
      <c r="G862" s="2">
        <v>45519</v>
      </c>
      <c r="H862" s="1">
        <v>0.33333333333333331</v>
      </c>
      <c r="I862" t="s">
        <v>25</v>
      </c>
      <c r="J862">
        <v>125</v>
      </c>
    </row>
    <row r="863" spans="1:10" x14ac:dyDescent="0.25">
      <c r="A863">
        <v>593487</v>
      </c>
      <c r="B863" t="s">
        <v>667</v>
      </c>
      <c r="C863" t="s">
        <v>174</v>
      </c>
      <c r="D863">
        <v>3632</v>
      </c>
      <c r="E863" t="s">
        <v>175</v>
      </c>
      <c r="F863" t="s">
        <v>16</v>
      </c>
      <c r="G863" s="2">
        <v>45526</v>
      </c>
      <c r="H863" s="1">
        <v>0.33333333333333331</v>
      </c>
      <c r="I863" t="s">
        <v>25</v>
      </c>
      <c r="J863">
        <v>125</v>
      </c>
    </row>
    <row r="864" spans="1:10" x14ac:dyDescent="0.25">
      <c r="A864">
        <v>589227</v>
      </c>
      <c r="B864" t="s">
        <v>666</v>
      </c>
      <c r="C864" t="s">
        <v>655</v>
      </c>
      <c r="D864">
        <v>3941</v>
      </c>
      <c r="E864" t="s">
        <v>656</v>
      </c>
      <c r="F864" t="s">
        <v>101</v>
      </c>
      <c r="G864" s="2">
        <v>45517</v>
      </c>
      <c r="H864" s="1">
        <v>0.41666666666666669</v>
      </c>
      <c r="I864" t="s">
        <v>577</v>
      </c>
      <c r="J864">
        <v>40</v>
      </c>
    </row>
    <row r="865" spans="1:10" x14ac:dyDescent="0.25">
      <c r="A865">
        <v>592500</v>
      </c>
      <c r="B865" t="s">
        <v>666</v>
      </c>
      <c r="C865" t="s">
        <v>655</v>
      </c>
      <c r="D865">
        <v>3941</v>
      </c>
      <c r="E865" t="s">
        <v>656</v>
      </c>
      <c r="F865" t="s">
        <v>101</v>
      </c>
      <c r="G865" s="2">
        <v>45524</v>
      </c>
      <c r="H865" s="1">
        <v>0.41666666666666669</v>
      </c>
      <c r="I865" t="s">
        <v>577</v>
      </c>
      <c r="J865">
        <v>40</v>
      </c>
    </row>
    <row r="866" spans="1:10" x14ac:dyDescent="0.25">
      <c r="A866">
        <v>585378</v>
      </c>
      <c r="B866" t="s">
        <v>666</v>
      </c>
      <c r="C866" t="s">
        <v>341</v>
      </c>
      <c r="D866">
        <v>3899</v>
      </c>
      <c r="E866" t="s">
        <v>342</v>
      </c>
      <c r="F866" t="s">
        <v>16</v>
      </c>
      <c r="G866" s="2">
        <v>45509</v>
      </c>
      <c r="H866" s="1">
        <v>0.54166666666666663</v>
      </c>
      <c r="I866" t="s">
        <v>25</v>
      </c>
      <c r="J866">
        <v>125</v>
      </c>
    </row>
    <row r="867" spans="1:10" x14ac:dyDescent="0.25">
      <c r="A867">
        <v>586499</v>
      </c>
      <c r="B867" t="s">
        <v>666</v>
      </c>
      <c r="C867" t="s">
        <v>341</v>
      </c>
      <c r="D867">
        <v>3899</v>
      </c>
      <c r="E867" t="s">
        <v>342</v>
      </c>
      <c r="F867" t="s">
        <v>16</v>
      </c>
      <c r="G867" s="2">
        <v>45511</v>
      </c>
      <c r="H867" s="1">
        <v>0.54166666666666663</v>
      </c>
      <c r="I867" t="s">
        <v>17</v>
      </c>
      <c r="J867">
        <v>125</v>
      </c>
    </row>
    <row r="868" spans="1:10" x14ac:dyDescent="0.25">
      <c r="A868">
        <v>588278</v>
      </c>
      <c r="B868" t="s">
        <v>666</v>
      </c>
      <c r="C868" t="s">
        <v>341</v>
      </c>
      <c r="D868">
        <v>3899</v>
      </c>
      <c r="E868" t="s">
        <v>342</v>
      </c>
      <c r="F868" t="s">
        <v>16</v>
      </c>
      <c r="G868" s="2">
        <v>45511</v>
      </c>
      <c r="H868" s="1">
        <v>0.58333333333333337</v>
      </c>
      <c r="I868" t="s">
        <v>17</v>
      </c>
      <c r="J868">
        <v>125</v>
      </c>
    </row>
    <row r="869" spans="1:10" x14ac:dyDescent="0.25">
      <c r="A869">
        <v>589920</v>
      </c>
      <c r="B869" t="s">
        <v>666</v>
      </c>
      <c r="C869" t="s">
        <v>341</v>
      </c>
      <c r="D869">
        <v>3899</v>
      </c>
      <c r="E869" t="s">
        <v>342</v>
      </c>
      <c r="F869" t="s">
        <v>16</v>
      </c>
      <c r="G869" s="2">
        <v>45518</v>
      </c>
      <c r="H869" s="1">
        <v>0.54166666666666663</v>
      </c>
      <c r="I869" t="s">
        <v>17</v>
      </c>
      <c r="J869">
        <v>125</v>
      </c>
    </row>
    <row r="870" spans="1:10" x14ac:dyDescent="0.25">
      <c r="A870">
        <v>589999</v>
      </c>
      <c r="B870" t="s">
        <v>666</v>
      </c>
      <c r="C870" t="s">
        <v>341</v>
      </c>
      <c r="D870">
        <v>3899</v>
      </c>
      <c r="E870" t="s">
        <v>342</v>
      </c>
      <c r="F870" t="s">
        <v>16</v>
      </c>
      <c r="G870" s="2">
        <v>45518</v>
      </c>
      <c r="H870" s="1">
        <v>0.58333333333333337</v>
      </c>
      <c r="I870" t="s">
        <v>17</v>
      </c>
      <c r="J870">
        <v>125</v>
      </c>
    </row>
    <row r="871" spans="1:10" x14ac:dyDescent="0.25">
      <c r="A871">
        <v>593190</v>
      </c>
      <c r="B871" t="s">
        <v>666</v>
      </c>
      <c r="C871" t="s">
        <v>341</v>
      </c>
      <c r="D871">
        <v>3899</v>
      </c>
      <c r="E871" t="s">
        <v>342</v>
      </c>
      <c r="F871" t="s">
        <v>16</v>
      </c>
      <c r="G871" s="2">
        <v>45525</v>
      </c>
      <c r="H871" s="1">
        <v>0.54166666666666663</v>
      </c>
      <c r="I871" t="s">
        <v>17</v>
      </c>
      <c r="J871">
        <v>125</v>
      </c>
    </row>
    <row r="872" spans="1:10" x14ac:dyDescent="0.25">
      <c r="A872">
        <v>594682</v>
      </c>
      <c r="B872" t="s">
        <v>666</v>
      </c>
      <c r="C872" t="s">
        <v>341</v>
      </c>
      <c r="D872">
        <v>3899</v>
      </c>
      <c r="E872" t="s">
        <v>342</v>
      </c>
      <c r="F872" t="s">
        <v>16</v>
      </c>
      <c r="G872" s="2">
        <v>45525</v>
      </c>
      <c r="H872" s="1">
        <v>0.58333333333333337</v>
      </c>
      <c r="I872" t="s">
        <v>17</v>
      </c>
      <c r="J872">
        <v>125</v>
      </c>
    </row>
    <row r="873" spans="1:10" x14ac:dyDescent="0.25">
      <c r="A873">
        <v>583934</v>
      </c>
      <c r="B873" t="s">
        <v>667</v>
      </c>
      <c r="C873" t="s">
        <v>177</v>
      </c>
      <c r="D873">
        <v>3319</v>
      </c>
      <c r="E873" t="s">
        <v>178</v>
      </c>
      <c r="F873" t="s">
        <v>16</v>
      </c>
      <c r="G873" s="2">
        <v>45506</v>
      </c>
      <c r="H873" s="1">
        <v>0.29166666666666669</v>
      </c>
      <c r="I873" t="s">
        <v>41</v>
      </c>
      <c r="J873">
        <v>125</v>
      </c>
    </row>
    <row r="874" spans="1:10" x14ac:dyDescent="0.25">
      <c r="A874">
        <v>584381</v>
      </c>
      <c r="B874" t="s">
        <v>666</v>
      </c>
      <c r="C874" t="s">
        <v>177</v>
      </c>
      <c r="D874">
        <v>3319</v>
      </c>
      <c r="E874" t="s">
        <v>178</v>
      </c>
      <c r="F874" t="s">
        <v>16</v>
      </c>
      <c r="G874" s="2">
        <v>45507</v>
      </c>
      <c r="H874" s="1">
        <v>0.375</v>
      </c>
      <c r="I874" t="s">
        <v>17</v>
      </c>
      <c r="J874">
        <v>125</v>
      </c>
    </row>
    <row r="875" spans="1:10" x14ac:dyDescent="0.25">
      <c r="A875">
        <v>587983</v>
      </c>
      <c r="B875" t="s">
        <v>667</v>
      </c>
      <c r="C875" t="s">
        <v>177</v>
      </c>
      <c r="D875">
        <v>3319</v>
      </c>
      <c r="E875" t="s">
        <v>178</v>
      </c>
      <c r="F875" t="s">
        <v>16</v>
      </c>
      <c r="G875" s="2">
        <v>45513</v>
      </c>
      <c r="H875" s="1">
        <v>0.54166666666666663</v>
      </c>
      <c r="I875" t="s">
        <v>41</v>
      </c>
      <c r="J875">
        <v>125</v>
      </c>
    </row>
    <row r="876" spans="1:10" x14ac:dyDescent="0.25">
      <c r="A876">
        <v>587738</v>
      </c>
      <c r="B876" t="s">
        <v>666</v>
      </c>
      <c r="C876" t="s">
        <v>177</v>
      </c>
      <c r="D876">
        <v>3319</v>
      </c>
      <c r="E876" t="s">
        <v>178</v>
      </c>
      <c r="F876" t="s">
        <v>16</v>
      </c>
      <c r="G876" s="2">
        <v>45514</v>
      </c>
      <c r="H876" s="1">
        <v>0.375</v>
      </c>
      <c r="I876" t="s">
        <v>17</v>
      </c>
      <c r="J876">
        <v>125</v>
      </c>
    </row>
    <row r="877" spans="1:10" x14ac:dyDescent="0.25">
      <c r="A877">
        <v>590951</v>
      </c>
      <c r="B877" t="s">
        <v>667</v>
      </c>
      <c r="C877" t="s">
        <v>177</v>
      </c>
      <c r="D877">
        <v>3319</v>
      </c>
      <c r="E877" t="s">
        <v>178</v>
      </c>
      <c r="F877" t="s">
        <v>16</v>
      </c>
      <c r="G877" s="2">
        <v>45520</v>
      </c>
      <c r="H877" s="1">
        <v>0.54166666666666663</v>
      </c>
      <c r="I877" t="s">
        <v>41</v>
      </c>
      <c r="J877">
        <v>125</v>
      </c>
    </row>
    <row r="878" spans="1:10" x14ac:dyDescent="0.25">
      <c r="A878">
        <v>591299</v>
      </c>
      <c r="B878" t="s">
        <v>666</v>
      </c>
      <c r="C878" t="s">
        <v>177</v>
      </c>
      <c r="D878">
        <v>3319</v>
      </c>
      <c r="E878" t="s">
        <v>178</v>
      </c>
      <c r="F878" t="s">
        <v>16</v>
      </c>
      <c r="G878" s="2">
        <v>45521</v>
      </c>
      <c r="H878" s="1">
        <v>0.375</v>
      </c>
      <c r="I878" t="s">
        <v>17</v>
      </c>
      <c r="J878">
        <v>125</v>
      </c>
    </row>
    <row r="879" spans="1:10" x14ac:dyDescent="0.25">
      <c r="A879">
        <v>594405</v>
      </c>
      <c r="B879" t="s">
        <v>666</v>
      </c>
      <c r="C879" t="s">
        <v>177</v>
      </c>
      <c r="D879">
        <v>3319</v>
      </c>
      <c r="E879" t="s">
        <v>178</v>
      </c>
      <c r="F879" t="s">
        <v>16</v>
      </c>
      <c r="G879" s="2">
        <v>45528</v>
      </c>
      <c r="H879" s="1">
        <v>0.375</v>
      </c>
      <c r="I879" t="s">
        <v>17</v>
      </c>
      <c r="J879">
        <v>125</v>
      </c>
    </row>
    <row r="880" spans="1:10" x14ac:dyDescent="0.25">
      <c r="A880">
        <v>588305</v>
      </c>
      <c r="B880" t="s">
        <v>667</v>
      </c>
      <c r="C880" t="s">
        <v>344</v>
      </c>
      <c r="D880">
        <v>3503</v>
      </c>
      <c r="E880" t="s">
        <v>345</v>
      </c>
      <c r="F880" t="s">
        <v>16</v>
      </c>
      <c r="G880" s="2">
        <v>45511</v>
      </c>
      <c r="H880" s="1">
        <v>0.625</v>
      </c>
      <c r="I880" t="s">
        <v>17</v>
      </c>
      <c r="J880">
        <v>125</v>
      </c>
    </row>
    <row r="881" spans="1:10" x14ac:dyDescent="0.25">
      <c r="A881">
        <v>590043</v>
      </c>
      <c r="B881" t="s">
        <v>667</v>
      </c>
      <c r="C881" t="s">
        <v>344</v>
      </c>
      <c r="D881">
        <v>3503</v>
      </c>
      <c r="E881" t="s">
        <v>345</v>
      </c>
      <c r="F881" t="s">
        <v>16</v>
      </c>
      <c r="G881" s="2">
        <v>45518</v>
      </c>
      <c r="H881" s="1">
        <v>0.625</v>
      </c>
      <c r="I881" t="s">
        <v>17</v>
      </c>
      <c r="J881">
        <v>125</v>
      </c>
    </row>
    <row r="882" spans="1:10" x14ac:dyDescent="0.25">
      <c r="A882">
        <v>593308</v>
      </c>
      <c r="B882" t="s">
        <v>667</v>
      </c>
      <c r="C882" t="s">
        <v>344</v>
      </c>
      <c r="D882">
        <v>3503</v>
      </c>
      <c r="E882" t="s">
        <v>345</v>
      </c>
      <c r="F882" t="s">
        <v>16</v>
      </c>
      <c r="G882" s="2">
        <v>45525</v>
      </c>
      <c r="H882" s="1">
        <v>0.625</v>
      </c>
      <c r="I882" t="s">
        <v>17</v>
      </c>
      <c r="J882">
        <v>125</v>
      </c>
    </row>
    <row r="883" spans="1:10" x14ac:dyDescent="0.25">
      <c r="A883">
        <v>584313</v>
      </c>
      <c r="B883" t="s">
        <v>667</v>
      </c>
      <c r="C883" t="s">
        <v>180</v>
      </c>
      <c r="D883">
        <v>3496</v>
      </c>
      <c r="E883" t="s">
        <v>181</v>
      </c>
      <c r="F883" t="s">
        <v>16</v>
      </c>
      <c r="G883" s="2">
        <v>45506</v>
      </c>
      <c r="H883" s="1">
        <v>0.66666666666666663</v>
      </c>
      <c r="I883" t="s">
        <v>41</v>
      </c>
      <c r="J883">
        <v>125</v>
      </c>
    </row>
    <row r="884" spans="1:10" x14ac:dyDescent="0.25">
      <c r="A884">
        <v>584345</v>
      </c>
      <c r="B884" t="s">
        <v>667</v>
      </c>
      <c r="C884" t="s">
        <v>180</v>
      </c>
      <c r="D884">
        <v>3496</v>
      </c>
      <c r="E884" t="s">
        <v>181</v>
      </c>
      <c r="F884" t="s">
        <v>16</v>
      </c>
      <c r="G884" s="2">
        <v>45506</v>
      </c>
      <c r="H884" s="1">
        <v>0.70833333333333337</v>
      </c>
      <c r="I884" t="s">
        <v>25</v>
      </c>
      <c r="J884">
        <v>125</v>
      </c>
    </row>
    <row r="885" spans="1:10" x14ac:dyDescent="0.25">
      <c r="A885">
        <v>586089</v>
      </c>
      <c r="B885" t="s">
        <v>667</v>
      </c>
      <c r="C885" t="s">
        <v>180</v>
      </c>
      <c r="D885">
        <v>3496</v>
      </c>
      <c r="E885" t="s">
        <v>181</v>
      </c>
      <c r="F885" t="s">
        <v>16</v>
      </c>
      <c r="G885" s="2">
        <v>45510</v>
      </c>
      <c r="H885" s="1">
        <v>0.66666666666666663</v>
      </c>
      <c r="I885" t="s">
        <v>17</v>
      </c>
      <c r="J885">
        <v>125</v>
      </c>
    </row>
    <row r="886" spans="1:10" x14ac:dyDescent="0.25">
      <c r="A886">
        <v>587672</v>
      </c>
      <c r="B886" t="s">
        <v>667</v>
      </c>
      <c r="C886" t="s">
        <v>180</v>
      </c>
      <c r="D886">
        <v>3496</v>
      </c>
      <c r="E886" t="s">
        <v>181</v>
      </c>
      <c r="F886" t="s">
        <v>16</v>
      </c>
      <c r="G886" s="2">
        <v>45513</v>
      </c>
      <c r="H886" s="1">
        <v>0.66666666666666663</v>
      </c>
      <c r="I886" t="s">
        <v>41</v>
      </c>
      <c r="J886">
        <v>125</v>
      </c>
    </row>
    <row r="887" spans="1:10" x14ac:dyDescent="0.25">
      <c r="A887">
        <v>587702</v>
      </c>
      <c r="B887" t="s">
        <v>667</v>
      </c>
      <c r="C887" t="s">
        <v>180</v>
      </c>
      <c r="D887">
        <v>3496</v>
      </c>
      <c r="E887" t="s">
        <v>181</v>
      </c>
      <c r="F887" t="s">
        <v>16</v>
      </c>
      <c r="G887" s="2">
        <v>45513</v>
      </c>
      <c r="H887" s="1">
        <v>0.70833333333333337</v>
      </c>
      <c r="I887" t="s">
        <v>25</v>
      </c>
      <c r="J887">
        <v>125</v>
      </c>
    </row>
    <row r="888" spans="1:10" x14ac:dyDescent="0.25">
      <c r="A888">
        <v>589511</v>
      </c>
      <c r="B888" t="s">
        <v>667</v>
      </c>
      <c r="C888" t="s">
        <v>180</v>
      </c>
      <c r="D888">
        <v>3496</v>
      </c>
      <c r="E888" t="s">
        <v>181</v>
      </c>
      <c r="F888" t="s">
        <v>16</v>
      </c>
      <c r="G888" s="2">
        <v>45517</v>
      </c>
      <c r="H888" s="1">
        <v>0.66666666666666663</v>
      </c>
      <c r="I888" t="s">
        <v>17</v>
      </c>
      <c r="J888">
        <v>125</v>
      </c>
    </row>
    <row r="889" spans="1:10" x14ac:dyDescent="0.25">
      <c r="A889">
        <v>591078</v>
      </c>
      <c r="B889" t="s">
        <v>667</v>
      </c>
      <c r="C889" t="s">
        <v>180</v>
      </c>
      <c r="D889">
        <v>3496</v>
      </c>
      <c r="E889" t="s">
        <v>181</v>
      </c>
      <c r="F889" t="s">
        <v>16</v>
      </c>
      <c r="G889" s="2">
        <v>45520</v>
      </c>
      <c r="H889" s="1">
        <v>0.66666666666666663</v>
      </c>
      <c r="I889" t="s">
        <v>41</v>
      </c>
      <c r="J889">
        <v>125</v>
      </c>
    </row>
    <row r="890" spans="1:10" x14ac:dyDescent="0.25">
      <c r="A890">
        <v>591106</v>
      </c>
      <c r="B890" t="s">
        <v>667</v>
      </c>
      <c r="C890" t="s">
        <v>180</v>
      </c>
      <c r="D890">
        <v>3496</v>
      </c>
      <c r="E890" t="s">
        <v>181</v>
      </c>
      <c r="F890" t="s">
        <v>16</v>
      </c>
      <c r="G890" s="2">
        <v>45520</v>
      </c>
      <c r="H890" s="1">
        <v>0.70833333333333337</v>
      </c>
      <c r="I890" t="s">
        <v>25</v>
      </c>
      <c r="J890">
        <v>125</v>
      </c>
    </row>
    <row r="891" spans="1:10" x14ac:dyDescent="0.25">
      <c r="A891">
        <v>594330</v>
      </c>
      <c r="B891" t="s">
        <v>667</v>
      </c>
      <c r="C891" t="s">
        <v>180</v>
      </c>
      <c r="D891">
        <v>3496</v>
      </c>
      <c r="E891" t="s">
        <v>181</v>
      </c>
      <c r="F891" t="s">
        <v>16</v>
      </c>
      <c r="G891" s="2">
        <v>45527</v>
      </c>
      <c r="H891" s="1">
        <v>0.66666666666666663</v>
      </c>
      <c r="I891" t="s">
        <v>41</v>
      </c>
      <c r="J891">
        <v>125</v>
      </c>
    </row>
    <row r="892" spans="1:10" x14ac:dyDescent="0.25">
      <c r="A892">
        <v>594365</v>
      </c>
      <c r="B892" t="s">
        <v>667</v>
      </c>
      <c r="C892" t="s">
        <v>180</v>
      </c>
      <c r="D892">
        <v>3496</v>
      </c>
      <c r="E892" t="s">
        <v>181</v>
      </c>
      <c r="F892" t="s">
        <v>16</v>
      </c>
      <c r="G892" s="2">
        <v>45527</v>
      </c>
      <c r="H892" s="1">
        <v>0.70833333333333337</v>
      </c>
      <c r="I892" t="s">
        <v>25</v>
      </c>
      <c r="J892">
        <v>125</v>
      </c>
    </row>
    <row r="893" spans="1:10" x14ac:dyDescent="0.25">
      <c r="A893">
        <v>584198</v>
      </c>
      <c r="B893" t="s">
        <v>667</v>
      </c>
      <c r="C893" t="s">
        <v>658</v>
      </c>
      <c r="D893">
        <v>3708</v>
      </c>
      <c r="E893" t="s">
        <v>659</v>
      </c>
      <c r="F893" t="s">
        <v>16</v>
      </c>
      <c r="G893" s="2">
        <v>45506</v>
      </c>
      <c r="H893" s="1">
        <v>0.58333333333333337</v>
      </c>
      <c r="I893" t="s">
        <v>17</v>
      </c>
      <c r="J893">
        <v>125</v>
      </c>
    </row>
    <row r="894" spans="1:10" x14ac:dyDescent="0.25">
      <c r="A894">
        <v>584249</v>
      </c>
      <c r="B894" t="s">
        <v>667</v>
      </c>
      <c r="C894" t="s">
        <v>658</v>
      </c>
      <c r="D894">
        <v>3708</v>
      </c>
      <c r="E894" t="s">
        <v>659</v>
      </c>
      <c r="F894" t="s">
        <v>16</v>
      </c>
      <c r="G894" s="2">
        <v>45506</v>
      </c>
      <c r="H894" s="1">
        <v>0.625</v>
      </c>
      <c r="I894" t="s">
        <v>17</v>
      </c>
      <c r="J894">
        <v>125</v>
      </c>
    </row>
    <row r="895" spans="1:10" x14ac:dyDescent="0.25">
      <c r="A895">
        <v>586416</v>
      </c>
      <c r="B895" t="s">
        <v>667</v>
      </c>
      <c r="C895" t="s">
        <v>661</v>
      </c>
      <c r="D895">
        <v>3547</v>
      </c>
      <c r="E895" t="s">
        <v>662</v>
      </c>
      <c r="F895" t="s">
        <v>16</v>
      </c>
      <c r="G895" s="2">
        <v>45511</v>
      </c>
      <c r="H895" s="1">
        <v>0.45833333333333331</v>
      </c>
      <c r="I895" t="s">
        <v>17</v>
      </c>
      <c r="J895">
        <v>125</v>
      </c>
    </row>
    <row r="896" spans="1:10" x14ac:dyDescent="0.25">
      <c r="A896">
        <v>589838</v>
      </c>
      <c r="B896" t="s">
        <v>667</v>
      </c>
      <c r="C896" t="s">
        <v>661</v>
      </c>
      <c r="D896">
        <v>3547</v>
      </c>
      <c r="E896" t="s">
        <v>662</v>
      </c>
      <c r="F896" t="s">
        <v>16</v>
      </c>
      <c r="G896" s="2">
        <v>45518</v>
      </c>
      <c r="H896" s="1">
        <v>0.45833333333333331</v>
      </c>
      <c r="I896" t="s">
        <v>17</v>
      </c>
      <c r="J896">
        <v>125</v>
      </c>
    </row>
    <row r="897" spans="1:10" x14ac:dyDescent="0.25">
      <c r="A897">
        <v>593109</v>
      </c>
      <c r="B897" t="s">
        <v>667</v>
      </c>
      <c r="C897" t="s">
        <v>661</v>
      </c>
      <c r="D897">
        <v>3547</v>
      </c>
      <c r="E897" t="s">
        <v>662</v>
      </c>
      <c r="F897" t="s">
        <v>16</v>
      </c>
      <c r="G897" s="2">
        <v>45525</v>
      </c>
      <c r="H897" s="1">
        <v>0.45833333333333331</v>
      </c>
      <c r="I897" t="s">
        <v>17</v>
      </c>
      <c r="J897">
        <v>125</v>
      </c>
    </row>
    <row r="898" spans="1:10" x14ac:dyDescent="0.25">
      <c r="A898">
        <v>583638</v>
      </c>
      <c r="B898" t="s">
        <v>667</v>
      </c>
      <c r="C898" t="s">
        <v>347</v>
      </c>
      <c r="D898">
        <v>3671</v>
      </c>
      <c r="E898" t="s">
        <v>348</v>
      </c>
      <c r="F898" t="s">
        <v>16</v>
      </c>
      <c r="G898" s="2">
        <v>45505</v>
      </c>
      <c r="H898" s="1">
        <v>0.54166666666666663</v>
      </c>
      <c r="I898" t="s">
        <v>17</v>
      </c>
      <c r="J898">
        <v>125</v>
      </c>
    </row>
    <row r="899" spans="1:10" x14ac:dyDescent="0.25">
      <c r="A899">
        <v>584959</v>
      </c>
      <c r="B899" t="s">
        <v>667</v>
      </c>
      <c r="C899" t="s">
        <v>347</v>
      </c>
      <c r="D899">
        <v>3671</v>
      </c>
      <c r="E899" t="s">
        <v>348</v>
      </c>
      <c r="F899" t="s">
        <v>16</v>
      </c>
      <c r="G899" s="2">
        <v>45505</v>
      </c>
      <c r="H899" s="1">
        <v>0.58333333333333337</v>
      </c>
      <c r="I899" t="s">
        <v>17</v>
      </c>
      <c r="J899">
        <v>125</v>
      </c>
    </row>
    <row r="900" spans="1:10" x14ac:dyDescent="0.25">
      <c r="A900">
        <v>585901</v>
      </c>
      <c r="B900" t="s">
        <v>667</v>
      </c>
      <c r="C900" t="s">
        <v>347</v>
      </c>
      <c r="D900">
        <v>3671</v>
      </c>
      <c r="E900" t="s">
        <v>348</v>
      </c>
      <c r="F900" t="s">
        <v>16</v>
      </c>
      <c r="G900" s="2">
        <v>45510</v>
      </c>
      <c r="H900" s="1">
        <v>0.54166666666666663</v>
      </c>
      <c r="I900" t="s">
        <v>17</v>
      </c>
      <c r="J900">
        <v>125</v>
      </c>
    </row>
    <row r="901" spans="1:10" x14ac:dyDescent="0.25">
      <c r="A901">
        <v>585991</v>
      </c>
      <c r="B901" t="s">
        <v>667</v>
      </c>
      <c r="C901" t="s">
        <v>347</v>
      </c>
      <c r="D901">
        <v>3671</v>
      </c>
      <c r="E901" t="s">
        <v>348</v>
      </c>
      <c r="F901" t="s">
        <v>16</v>
      </c>
      <c r="G901" s="2">
        <v>45510</v>
      </c>
      <c r="H901" s="1">
        <v>0.58333333333333337</v>
      </c>
      <c r="I901" t="s">
        <v>17</v>
      </c>
      <c r="J901">
        <v>125</v>
      </c>
    </row>
    <row r="902" spans="1:10" x14ac:dyDescent="0.25">
      <c r="A902">
        <v>586449</v>
      </c>
      <c r="B902" t="s">
        <v>666</v>
      </c>
      <c r="C902" t="s">
        <v>347</v>
      </c>
      <c r="D902">
        <v>3671</v>
      </c>
      <c r="E902" t="s">
        <v>348</v>
      </c>
      <c r="F902" t="s">
        <v>16</v>
      </c>
      <c r="G902" s="2">
        <v>45511</v>
      </c>
      <c r="H902" s="1">
        <v>0.45833333333333331</v>
      </c>
      <c r="I902" t="s">
        <v>25</v>
      </c>
      <c r="J902">
        <v>125</v>
      </c>
    </row>
    <row r="903" spans="1:10" x14ac:dyDescent="0.25">
      <c r="A903">
        <v>586502</v>
      </c>
      <c r="B903" t="s">
        <v>667</v>
      </c>
      <c r="C903" t="s">
        <v>347</v>
      </c>
      <c r="D903">
        <v>3671</v>
      </c>
      <c r="E903" t="s">
        <v>348</v>
      </c>
      <c r="F903" t="s">
        <v>16</v>
      </c>
      <c r="G903" s="2">
        <v>45511</v>
      </c>
      <c r="H903" s="1">
        <v>0.54166666666666663</v>
      </c>
      <c r="I903" t="s">
        <v>17</v>
      </c>
      <c r="J903">
        <v>125</v>
      </c>
    </row>
    <row r="904" spans="1:10" x14ac:dyDescent="0.25">
      <c r="A904">
        <v>586549</v>
      </c>
      <c r="B904" t="s">
        <v>667</v>
      </c>
      <c r="C904" t="s">
        <v>347</v>
      </c>
      <c r="D904">
        <v>3671</v>
      </c>
      <c r="E904" t="s">
        <v>348</v>
      </c>
      <c r="F904" t="s">
        <v>16</v>
      </c>
      <c r="G904" s="2">
        <v>45511</v>
      </c>
      <c r="H904" s="1">
        <v>0.58333333333333337</v>
      </c>
      <c r="I904" t="s">
        <v>41</v>
      </c>
      <c r="J904">
        <v>125</v>
      </c>
    </row>
    <row r="905" spans="1:10" x14ac:dyDescent="0.25">
      <c r="A905">
        <v>586993</v>
      </c>
      <c r="B905" t="s">
        <v>667</v>
      </c>
      <c r="C905" t="s">
        <v>347</v>
      </c>
      <c r="D905">
        <v>3671</v>
      </c>
      <c r="E905" t="s">
        <v>348</v>
      </c>
      <c r="F905" t="s">
        <v>16</v>
      </c>
      <c r="G905" s="2">
        <v>45512</v>
      </c>
      <c r="H905" s="1">
        <v>0.54166666666666663</v>
      </c>
      <c r="I905" t="s">
        <v>17</v>
      </c>
      <c r="J905">
        <v>125</v>
      </c>
    </row>
    <row r="906" spans="1:10" x14ac:dyDescent="0.25">
      <c r="A906">
        <v>588402</v>
      </c>
      <c r="B906" t="s">
        <v>667</v>
      </c>
      <c r="C906" t="s">
        <v>347</v>
      </c>
      <c r="D906">
        <v>3671</v>
      </c>
      <c r="E906" t="s">
        <v>348</v>
      </c>
      <c r="F906" t="s">
        <v>16</v>
      </c>
      <c r="G906" s="2">
        <v>45512</v>
      </c>
      <c r="H906" s="1">
        <v>0.58333333333333337</v>
      </c>
      <c r="I906" t="s">
        <v>17</v>
      </c>
      <c r="J906">
        <v>125</v>
      </c>
    </row>
    <row r="907" spans="1:10" x14ac:dyDescent="0.25">
      <c r="A907">
        <v>589330</v>
      </c>
      <c r="B907" t="s">
        <v>667</v>
      </c>
      <c r="C907" t="s">
        <v>347</v>
      </c>
      <c r="D907">
        <v>3671</v>
      </c>
      <c r="E907" t="s">
        <v>348</v>
      </c>
      <c r="F907" t="s">
        <v>16</v>
      </c>
      <c r="G907" s="2">
        <v>45517</v>
      </c>
      <c r="H907" s="1">
        <v>0.54166666666666663</v>
      </c>
      <c r="I907" t="s">
        <v>17</v>
      </c>
      <c r="J907">
        <v>125</v>
      </c>
    </row>
    <row r="908" spans="1:10" x14ac:dyDescent="0.25">
      <c r="A908">
        <v>589414</v>
      </c>
      <c r="B908" t="s">
        <v>667</v>
      </c>
      <c r="C908" t="s">
        <v>347</v>
      </c>
      <c r="D908">
        <v>3671</v>
      </c>
      <c r="E908" t="s">
        <v>348</v>
      </c>
      <c r="F908" t="s">
        <v>16</v>
      </c>
      <c r="G908" s="2">
        <v>45517</v>
      </c>
      <c r="H908" s="1">
        <v>0.58333333333333337</v>
      </c>
      <c r="I908" t="s">
        <v>17</v>
      </c>
      <c r="J908">
        <v>125</v>
      </c>
    </row>
    <row r="909" spans="1:10" x14ac:dyDescent="0.25">
      <c r="A909">
        <v>589868</v>
      </c>
      <c r="B909" t="s">
        <v>666</v>
      </c>
      <c r="C909" t="s">
        <v>347</v>
      </c>
      <c r="D909">
        <v>3671</v>
      </c>
      <c r="E909" t="s">
        <v>348</v>
      </c>
      <c r="F909" t="s">
        <v>16</v>
      </c>
      <c r="G909" s="2">
        <v>45518</v>
      </c>
      <c r="H909" s="1">
        <v>0.45833333333333331</v>
      </c>
      <c r="I909" t="s">
        <v>25</v>
      </c>
      <c r="J909">
        <v>125</v>
      </c>
    </row>
    <row r="910" spans="1:10" x14ac:dyDescent="0.25">
      <c r="A910">
        <v>589923</v>
      </c>
      <c r="B910" t="s">
        <v>667</v>
      </c>
      <c r="C910" t="s">
        <v>347</v>
      </c>
      <c r="D910">
        <v>3671</v>
      </c>
      <c r="E910" t="s">
        <v>348</v>
      </c>
      <c r="F910" t="s">
        <v>16</v>
      </c>
      <c r="G910" s="2">
        <v>45518</v>
      </c>
      <c r="H910" s="1">
        <v>0.54166666666666663</v>
      </c>
      <c r="I910" t="s">
        <v>17</v>
      </c>
      <c r="J910">
        <v>125</v>
      </c>
    </row>
    <row r="911" spans="1:10" x14ac:dyDescent="0.25">
      <c r="A911">
        <v>589969</v>
      </c>
      <c r="B911" t="s">
        <v>667</v>
      </c>
      <c r="C911" t="s">
        <v>347</v>
      </c>
      <c r="D911">
        <v>3671</v>
      </c>
      <c r="E911" t="s">
        <v>348</v>
      </c>
      <c r="F911" t="s">
        <v>16</v>
      </c>
      <c r="G911" s="2">
        <v>45518</v>
      </c>
      <c r="H911" s="1">
        <v>0.58333333333333337</v>
      </c>
      <c r="I911" t="s">
        <v>41</v>
      </c>
      <c r="J911">
        <v>125</v>
      </c>
    </row>
    <row r="912" spans="1:10" x14ac:dyDescent="0.25">
      <c r="A912">
        <v>590406</v>
      </c>
      <c r="B912" t="s">
        <v>667</v>
      </c>
      <c r="C912" t="s">
        <v>347</v>
      </c>
      <c r="D912">
        <v>3671</v>
      </c>
      <c r="E912" t="s">
        <v>348</v>
      </c>
      <c r="F912" t="s">
        <v>16</v>
      </c>
      <c r="G912" s="2">
        <v>45519</v>
      </c>
      <c r="H912" s="1">
        <v>0.54166666666666663</v>
      </c>
      <c r="I912" t="s">
        <v>17</v>
      </c>
      <c r="J912">
        <v>125</v>
      </c>
    </row>
    <row r="913" spans="1:10" x14ac:dyDescent="0.25">
      <c r="A913">
        <v>591683</v>
      </c>
      <c r="B913" t="s">
        <v>667</v>
      </c>
      <c r="C913" t="s">
        <v>347</v>
      </c>
      <c r="D913">
        <v>3671</v>
      </c>
      <c r="E913" t="s">
        <v>348</v>
      </c>
      <c r="F913" t="s">
        <v>16</v>
      </c>
      <c r="G913" s="2">
        <v>45519</v>
      </c>
      <c r="H913" s="1">
        <v>0.58333333333333337</v>
      </c>
      <c r="I913" t="s">
        <v>17</v>
      </c>
      <c r="J913">
        <v>125</v>
      </c>
    </row>
    <row r="914" spans="1:10" x14ac:dyDescent="0.25">
      <c r="A914">
        <v>594446</v>
      </c>
      <c r="B914" t="s">
        <v>667</v>
      </c>
      <c r="C914" t="s">
        <v>347</v>
      </c>
      <c r="D914">
        <v>3671</v>
      </c>
      <c r="E914" t="s">
        <v>348</v>
      </c>
      <c r="F914" t="s">
        <v>16</v>
      </c>
      <c r="G914" s="2">
        <v>45524</v>
      </c>
      <c r="H914" s="1">
        <v>0.54166666666666663</v>
      </c>
      <c r="I914" t="s">
        <v>17</v>
      </c>
      <c r="J914">
        <v>125</v>
      </c>
    </row>
    <row r="915" spans="1:10" x14ac:dyDescent="0.25">
      <c r="A915">
        <v>592687</v>
      </c>
      <c r="B915" t="s">
        <v>667</v>
      </c>
      <c r="C915" t="s">
        <v>347</v>
      </c>
      <c r="D915">
        <v>3671</v>
      </c>
      <c r="E915" t="s">
        <v>348</v>
      </c>
      <c r="F915" t="s">
        <v>16</v>
      </c>
      <c r="G915" s="2">
        <v>45524</v>
      </c>
      <c r="H915" s="1">
        <v>0.58333333333333337</v>
      </c>
      <c r="I915" t="s">
        <v>17</v>
      </c>
      <c r="J915">
        <v>125</v>
      </c>
    </row>
    <row r="916" spans="1:10" x14ac:dyDescent="0.25">
      <c r="A916">
        <v>594680</v>
      </c>
      <c r="B916" t="s">
        <v>666</v>
      </c>
      <c r="C916" t="s">
        <v>347</v>
      </c>
      <c r="D916">
        <v>3671</v>
      </c>
      <c r="E916" t="s">
        <v>348</v>
      </c>
      <c r="F916" t="s">
        <v>16</v>
      </c>
      <c r="G916" s="2">
        <v>45525</v>
      </c>
      <c r="H916" s="1">
        <v>0.45833333333333331</v>
      </c>
      <c r="I916" t="s">
        <v>25</v>
      </c>
      <c r="J916">
        <v>125</v>
      </c>
    </row>
    <row r="917" spans="1:10" x14ac:dyDescent="0.25">
      <c r="A917">
        <v>594846</v>
      </c>
      <c r="B917" t="s">
        <v>667</v>
      </c>
      <c r="C917" t="s">
        <v>347</v>
      </c>
      <c r="D917">
        <v>3671</v>
      </c>
      <c r="E917" t="s">
        <v>348</v>
      </c>
      <c r="F917" t="s">
        <v>16</v>
      </c>
      <c r="G917" s="2">
        <v>45525</v>
      </c>
      <c r="H917" s="1">
        <v>0.54166666666666663</v>
      </c>
      <c r="I917" t="s">
        <v>17</v>
      </c>
      <c r="J917">
        <v>125</v>
      </c>
    </row>
    <row r="918" spans="1:10" x14ac:dyDescent="0.25">
      <c r="A918">
        <v>593236</v>
      </c>
      <c r="B918" t="s">
        <v>667</v>
      </c>
      <c r="C918" t="s">
        <v>347</v>
      </c>
      <c r="D918">
        <v>3671</v>
      </c>
      <c r="E918" t="s">
        <v>348</v>
      </c>
      <c r="F918" t="s">
        <v>16</v>
      </c>
      <c r="G918" s="2">
        <v>45525</v>
      </c>
      <c r="H918" s="1">
        <v>0.58333333333333337</v>
      </c>
      <c r="I918" t="s">
        <v>41</v>
      </c>
      <c r="J918">
        <v>125</v>
      </c>
    </row>
    <row r="919" spans="1:10" x14ac:dyDescent="0.25">
      <c r="A919">
        <v>593659</v>
      </c>
      <c r="B919" t="s">
        <v>667</v>
      </c>
      <c r="C919" t="s">
        <v>347</v>
      </c>
      <c r="D919">
        <v>3671</v>
      </c>
      <c r="E919" t="s">
        <v>348</v>
      </c>
      <c r="F919" t="s">
        <v>16</v>
      </c>
      <c r="G919" s="2">
        <v>45526</v>
      </c>
      <c r="H919" s="1">
        <v>0.54166666666666663</v>
      </c>
      <c r="I919" t="s">
        <v>17</v>
      </c>
      <c r="J919">
        <v>125</v>
      </c>
    </row>
    <row r="920" spans="1:10" x14ac:dyDescent="0.25">
      <c r="A920">
        <v>594965</v>
      </c>
      <c r="B920" t="s">
        <v>667</v>
      </c>
      <c r="C920" t="s">
        <v>347</v>
      </c>
      <c r="D920">
        <v>3671</v>
      </c>
      <c r="E920" t="s">
        <v>348</v>
      </c>
      <c r="F920" t="s">
        <v>16</v>
      </c>
      <c r="G920" s="2">
        <v>45526</v>
      </c>
      <c r="H920" s="1">
        <v>0.58333333333333337</v>
      </c>
      <c r="I920" t="s">
        <v>17</v>
      </c>
      <c r="J920">
        <v>125</v>
      </c>
    </row>
    <row r="921" spans="1:10" x14ac:dyDescent="0.25">
      <c r="A921">
        <v>584142</v>
      </c>
      <c r="B921" t="s">
        <v>666</v>
      </c>
      <c r="C921" t="s">
        <v>183</v>
      </c>
      <c r="D921">
        <v>3555</v>
      </c>
      <c r="E921" t="s">
        <v>184</v>
      </c>
      <c r="F921" t="s">
        <v>16</v>
      </c>
      <c r="G921" s="2">
        <v>45506</v>
      </c>
      <c r="H921" s="1">
        <v>0.54166666666666663</v>
      </c>
      <c r="I921" t="s">
        <v>25</v>
      </c>
      <c r="J921">
        <v>125</v>
      </c>
    </row>
    <row r="922" spans="1:10" x14ac:dyDescent="0.25">
      <c r="A922">
        <v>584224</v>
      </c>
      <c r="B922" t="s">
        <v>666</v>
      </c>
      <c r="C922" t="s">
        <v>183</v>
      </c>
      <c r="D922">
        <v>3555</v>
      </c>
      <c r="E922" t="s">
        <v>184</v>
      </c>
      <c r="F922" t="s">
        <v>16</v>
      </c>
      <c r="G922" s="2">
        <v>45506</v>
      </c>
      <c r="H922" s="1">
        <v>0.58333333333333337</v>
      </c>
      <c r="I922" t="s">
        <v>17</v>
      </c>
      <c r="J922">
        <v>125</v>
      </c>
    </row>
    <row r="923" spans="1:10" x14ac:dyDescent="0.25">
      <c r="A923">
        <v>585396</v>
      </c>
      <c r="B923" t="s">
        <v>666</v>
      </c>
      <c r="C923" t="s">
        <v>183</v>
      </c>
      <c r="D923">
        <v>3555</v>
      </c>
      <c r="E923" t="s">
        <v>184</v>
      </c>
      <c r="F923" t="s">
        <v>16</v>
      </c>
      <c r="G923" s="2">
        <v>45509</v>
      </c>
      <c r="H923" s="1">
        <v>0.58333333333333337</v>
      </c>
      <c r="I923" t="s">
        <v>25</v>
      </c>
      <c r="J923">
        <v>125</v>
      </c>
    </row>
    <row r="924" spans="1:10" x14ac:dyDescent="0.25">
      <c r="A924">
        <v>585473</v>
      </c>
      <c r="B924" t="s">
        <v>666</v>
      </c>
      <c r="C924" t="s">
        <v>183</v>
      </c>
      <c r="D924">
        <v>3555</v>
      </c>
      <c r="E924" t="s">
        <v>184</v>
      </c>
      <c r="F924" t="s">
        <v>16</v>
      </c>
      <c r="G924" s="2">
        <v>45509</v>
      </c>
      <c r="H924" s="1">
        <v>0.625</v>
      </c>
      <c r="I924" t="s">
        <v>17</v>
      </c>
      <c r="J924">
        <v>125</v>
      </c>
    </row>
    <row r="925" spans="1:10" x14ac:dyDescent="0.25">
      <c r="A925">
        <v>587503</v>
      </c>
      <c r="B925" t="s">
        <v>666</v>
      </c>
      <c r="C925" t="s">
        <v>183</v>
      </c>
      <c r="D925">
        <v>3555</v>
      </c>
      <c r="E925" t="s">
        <v>184</v>
      </c>
      <c r="F925" t="s">
        <v>16</v>
      </c>
      <c r="G925" s="2">
        <v>45513</v>
      </c>
      <c r="H925" s="1">
        <v>0.54166666666666663</v>
      </c>
      <c r="I925" t="s">
        <v>25</v>
      </c>
      <c r="J925">
        <v>125</v>
      </c>
    </row>
    <row r="926" spans="1:10" x14ac:dyDescent="0.25">
      <c r="A926">
        <v>587581</v>
      </c>
      <c r="B926" t="s">
        <v>666</v>
      </c>
      <c r="C926" t="s">
        <v>183</v>
      </c>
      <c r="D926">
        <v>3555</v>
      </c>
      <c r="E926" t="s">
        <v>184</v>
      </c>
      <c r="F926" t="s">
        <v>16</v>
      </c>
      <c r="G926" s="2">
        <v>45513</v>
      </c>
      <c r="H926" s="1">
        <v>0.58333333333333337</v>
      </c>
      <c r="I926" t="s">
        <v>17</v>
      </c>
      <c r="J926">
        <v>125</v>
      </c>
    </row>
    <row r="927" spans="1:10" x14ac:dyDescent="0.25">
      <c r="A927">
        <v>590915</v>
      </c>
      <c r="B927" t="s">
        <v>666</v>
      </c>
      <c r="C927" t="s">
        <v>183</v>
      </c>
      <c r="D927">
        <v>3555</v>
      </c>
      <c r="E927" t="s">
        <v>184</v>
      </c>
      <c r="F927" t="s">
        <v>16</v>
      </c>
      <c r="G927" s="2">
        <v>45520</v>
      </c>
      <c r="H927" s="1">
        <v>0.54166666666666663</v>
      </c>
      <c r="I927" t="s">
        <v>25</v>
      </c>
      <c r="J927">
        <v>125</v>
      </c>
    </row>
    <row r="928" spans="1:10" x14ac:dyDescent="0.25">
      <c r="A928">
        <v>590989</v>
      </c>
      <c r="B928" t="s">
        <v>666</v>
      </c>
      <c r="C928" t="s">
        <v>183</v>
      </c>
      <c r="D928">
        <v>3555</v>
      </c>
      <c r="E928" t="s">
        <v>184</v>
      </c>
      <c r="F928" t="s">
        <v>16</v>
      </c>
      <c r="G928" s="2">
        <v>45520</v>
      </c>
      <c r="H928" s="1">
        <v>0.58333333333333337</v>
      </c>
      <c r="I928" t="s">
        <v>17</v>
      </c>
      <c r="J928">
        <v>125</v>
      </c>
    </row>
    <row r="929" spans="1:10" x14ac:dyDescent="0.25">
      <c r="A929">
        <v>592106</v>
      </c>
      <c r="B929" t="s">
        <v>666</v>
      </c>
      <c r="C929" t="s">
        <v>183</v>
      </c>
      <c r="D929">
        <v>3555</v>
      </c>
      <c r="E929" t="s">
        <v>184</v>
      </c>
      <c r="F929" t="s">
        <v>16</v>
      </c>
      <c r="G929" s="2">
        <v>45523</v>
      </c>
      <c r="H929" s="1">
        <v>0.58333333333333337</v>
      </c>
      <c r="I929" t="s">
        <v>25</v>
      </c>
      <c r="J929">
        <v>125</v>
      </c>
    </row>
    <row r="930" spans="1:10" x14ac:dyDescent="0.25">
      <c r="A930">
        <v>592180</v>
      </c>
      <c r="B930" t="s">
        <v>666</v>
      </c>
      <c r="C930" t="s">
        <v>183</v>
      </c>
      <c r="D930">
        <v>3555</v>
      </c>
      <c r="E930" t="s">
        <v>184</v>
      </c>
      <c r="F930" t="s">
        <v>16</v>
      </c>
      <c r="G930" s="2">
        <v>45523</v>
      </c>
      <c r="H930" s="1">
        <v>0.625</v>
      </c>
      <c r="I930" t="s">
        <v>17</v>
      </c>
      <c r="J930">
        <v>125</v>
      </c>
    </row>
    <row r="931" spans="1:10" x14ac:dyDescent="0.25">
      <c r="A931">
        <v>594171</v>
      </c>
      <c r="B931" t="s">
        <v>666</v>
      </c>
      <c r="C931" t="s">
        <v>183</v>
      </c>
      <c r="D931">
        <v>3555</v>
      </c>
      <c r="E931" t="s">
        <v>184</v>
      </c>
      <c r="F931" t="s">
        <v>16</v>
      </c>
      <c r="G931" s="2">
        <v>45527</v>
      </c>
      <c r="H931" s="1">
        <v>0.54166666666666663</v>
      </c>
      <c r="I931" t="s">
        <v>25</v>
      </c>
      <c r="J931">
        <v>125</v>
      </c>
    </row>
    <row r="932" spans="1:10" x14ac:dyDescent="0.25">
      <c r="A932">
        <v>594243</v>
      </c>
      <c r="B932" t="s">
        <v>666</v>
      </c>
      <c r="C932" t="s">
        <v>183</v>
      </c>
      <c r="D932">
        <v>3555</v>
      </c>
      <c r="E932" t="s">
        <v>184</v>
      </c>
      <c r="F932" t="s">
        <v>16</v>
      </c>
      <c r="G932" s="2">
        <v>45527</v>
      </c>
      <c r="H932" s="1">
        <v>0.58333333333333337</v>
      </c>
      <c r="I932" t="s">
        <v>17</v>
      </c>
      <c r="J932">
        <v>125</v>
      </c>
    </row>
    <row r="933" spans="1:10" x14ac:dyDescent="0.25">
      <c r="A933">
        <v>585411</v>
      </c>
      <c r="B933" t="s">
        <v>667</v>
      </c>
      <c r="C933" t="s">
        <v>350</v>
      </c>
      <c r="D933">
        <v>3829</v>
      </c>
      <c r="E933" t="s">
        <v>351</v>
      </c>
      <c r="F933" t="s">
        <v>16</v>
      </c>
      <c r="G933" s="2">
        <v>45509</v>
      </c>
      <c r="H933" s="1">
        <v>0.58333333333333337</v>
      </c>
      <c r="I933" t="s">
        <v>17</v>
      </c>
      <c r="J933">
        <v>125</v>
      </c>
    </row>
    <row r="934" spans="1:10" x14ac:dyDescent="0.25">
      <c r="A934">
        <v>588843</v>
      </c>
      <c r="B934" t="s">
        <v>667</v>
      </c>
      <c r="C934" t="s">
        <v>350</v>
      </c>
      <c r="D934">
        <v>3829</v>
      </c>
      <c r="E934" t="s">
        <v>351</v>
      </c>
      <c r="F934" t="s">
        <v>16</v>
      </c>
      <c r="G934" s="2">
        <v>45516</v>
      </c>
      <c r="H934" s="1">
        <v>0.58333333333333337</v>
      </c>
      <c r="I934" t="s">
        <v>17</v>
      </c>
      <c r="J934">
        <v>125</v>
      </c>
    </row>
    <row r="935" spans="1:10" x14ac:dyDescent="0.25">
      <c r="A935">
        <v>592120</v>
      </c>
      <c r="B935" t="s">
        <v>667</v>
      </c>
      <c r="C935" t="s">
        <v>350</v>
      </c>
      <c r="D935">
        <v>3829</v>
      </c>
      <c r="E935" t="s">
        <v>351</v>
      </c>
      <c r="F935" t="s">
        <v>16</v>
      </c>
      <c r="G935" s="2">
        <v>45523</v>
      </c>
      <c r="H935" s="1">
        <v>0.58333333333333337</v>
      </c>
      <c r="I935" t="s">
        <v>17</v>
      </c>
      <c r="J935">
        <v>125</v>
      </c>
    </row>
    <row r="936" spans="1:10" x14ac:dyDescent="0.25">
      <c r="A936">
        <v>586534</v>
      </c>
      <c r="B936" t="s">
        <v>667</v>
      </c>
      <c r="C936" t="s">
        <v>353</v>
      </c>
      <c r="D936">
        <v>3421</v>
      </c>
      <c r="E936" t="s">
        <v>354</v>
      </c>
      <c r="F936" t="s">
        <v>16</v>
      </c>
      <c r="G936" s="2">
        <v>45511</v>
      </c>
      <c r="H936" s="1">
        <v>0.58333333333333337</v>
      </c>
      <c r="I936" t="s">
        <v>41</v>
      </c>
      <c r="J936">
        <v>125</v>
      </c>
    </row>
    <row r="937" spans="1:10" x14ac:dyDescent="0.25">
      <c r="A937">
        <v>586596</v>
      </c>
      <c r="B937" t="s">
        <v>667</v>
      </c>
      <c r="C937" t="s">
        <v>353</v>
      </c>
      <c r="D937">
        <v>3421</v>
      </c>
      <c r="E937" t="s">
        <v>354</v>
      </c>
      <c r="F937" t="s">
        <v>16</v>
      </c>
      <c r="G937" s="2">
        <v>45511</v>
      </c>
      <c r="H937" s="1">
        <v>0.625</v>
      </c>
      <c r="I937" t="s">
        <v>17</v>
      </c>
      <c r="J937">
        <v>125</v>
      </c>
    </row>
    <row r="938" spans="1:10" x14ac:dyDescent="0.25">
      <c r="A938">
        <v>586678</v>
      </c>
      <c r="B938" t="s">
        <v>667</v>
      </c>
      <c r="C938" t="s">
        <v>353</v>
      </c>
      <c r="D938">
        <v>3421</v>
      </c>
      <c r="E938" t="s">
        <v>354</v>
      </c>
      <c r="F938" t="s">
        <v>16</v>
      </c>
      <c r="G938" s="2">
        <v>45511</v>
      </c>
      <c r="H938" s="1">
        <v>0.66666666666666663</v>
      </c>
      <c r="I938" t="s">
        <v>17</v>
      </c>
      <c r="J938">
        <v>125</v>
      </c>
    </row>
    <row r="939" spans="1:10" x14ac:dyDescent="0.25">
      <c r="A939">
        <v>593223</v>
      </c>
      <c r="B939" t="s">
        <v>667</v>
      </c>
      <c r="C939" t="s">
        <v>353</v>
      </c>
      <c r="D939">
        <v>3421</v>
      </c>
      <c r="E939" t="s">
        <v>354</v>
      </c>
      <c r="F939" t="s">
        <v>16</v>
      </c>
      <c r="G939" s="2">
        <v>45525</v>
      </c>
      <c r="H939" s="1">
        <v>0.58333333333333337</v>
      </c>
      <c r="I939" t="s">
        <v>41</v>
      </c>
      <c r="J939">
        <v>125</v>
      </c>
    </row>
    <row r="940" spans="1:10" x14ac:dyDescent="0.25">
      <c r="A940">
        <v>593281</v>
      </c>
      <c r="B940" t="s">
        <v>667</v>
      </c>
      <c r="C940" t="s">
        <v>353</v>
      </c>
      <c r="D940">
        <v>3421</v>
      </c>
      <c r="E940" t="s">
        <v>354</v>
      </c>
      <c r="F940" t="s">
        <v>16</v>
      </c>
      <c r="G940" s="2">
        <v>45525</v>
      </c>
      <c r="H940" s="1">
        <v>0.625</v>
      </c>
      <c r="I940" t="s">
        <v>17</v>
      </c>
      <c r="J940">
        <v>125</v>
      </c>
    </row>
    <row r="941" spans="1:10" x14ac:dyDescent="0.25">
      <c r="A941">
        <v>594860</v>
      </c>
      <c r="B941" t="s">
        <v>667</v>
      </c>
      <c r="C941" t="s">
        <v>353</v>
      </c>
      <c r="D941">
        <v>3421</v>
      </c>
      <c r="E941" t="s">
        <v>354</v>
      </c>
      <c r="F941" t="s">
        <v>16</v>
      </c>
      <c r="G941" s="2">
        <v>45525</v>
      </c>
      <c r="H941" s="1">
        <v>0.66666666666666663</v>
      </c>
      <c r="I941" t="s">
        <v>17</v>
      </c>
      <c r="J941">
        <v>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BaseSADT (3)</vt:lpstr>
      <vt:lpstr>CARTEIRAS</vt:lpstr>
      <vt:lpstr>BaseSADT (2)</vt:lpstr>
      <vt:lpstr>BaseSADT</vt:lpstr>
      <vt:lpstr>Planilha3</vt:lpstr>
      <vt:lpstr>Planilha1</vt:lpstr>
      <vt:lpstr>ATENDIMENTOS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Gomes</dc:creator>
  <cp:lastModifiedBy>SUPERVISÃO ADM</cp:lastModifiedBy>
  <dcterms:created xsi:type="dcterms:W3CDTF">2024-08-20T00:51:15Z</dcterms:created>
  <dcterms:modified xsi:type="dcterms:W3CDTF">2024-10-14T17:21:57Z</dcterms:modified>
</cp:coreProperties>
</file>