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marcu\Downloads\Prova\"/>
    </mc:Choice>
  </mc:AlternateContent>
  <xr:revisionPtr revIDLastSave="0" documentId="13_ncr:1_{81317B77-CBFE-4FA1-84CF-02E6C7367C17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M Lagrange" sheetId="1" r:id="rId1"/>
    <sheet name="M Divididas" sheetId="4" r:id="rId2"/>
    <sheet name="M Finita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3" l="1"/>
  <c r="E17" i="3"/>
  <c r="F16" i="3" s="1"/>
  <c r="E18" i="3"/>
  <c r="F17" i="3" s="1"/>
  <c r="G16" i="3" s="1"/>
  <c r="E5" i="3"/>
  <c r="P6" i="3"/>
  <c r="O6" i="3"/>
  <c r="P5" i="3" s="1"/>
  <c r="O7" i="3"/>
  <c r="O5" i="3"/>
  <c r="E7" i="3"/>
  <c r="E6" i="3"/>
  <c r="F6" i="3" s="1"/>
  <c r="G5" i="3" s="1"/>
  <c r="F5" i="3"/>
  <c r="E22" i="3"/>
  <c r="H19" i="3" s="1"/>
  <c r="O11" i="3"/>
  <c r="E11" i="3"/>
  <c r="P8" i="1"/>
  <c r="P7" i="1"/>
  <c r="P6" i="1"/>
  <c r="P5" i="1"/>
  <c r="G16" i="1"/>
  <c r="G18" i="1"/>
  <c r="G17" i="1"/>
  <c r="G5" i="1"/>
  <c r="G7" i="1"/>
  <c r="G6" i="1"/>
  <c r="D19" i="1"/>
  <c r="D18" i="1"/>
  <c r="D17" i="1"/>
  <c r="D16" i="1"/>
  <c r="M8" i="1"/>
  <c r="M7" i="1"/>
  <c r="M6" i="1"/>
  <c r="M5" i="1"/>
  <c r="H8" i="1" l="1"/>
  <c r="Q9" i="1"/>
  <c r="H19" i="1"/>
  <c r="H8" i="3"/>
  <c r="R8" i="3"/>
  <c r="Q5" i="3"/>
</calcChain>
</file>

<file path=xl/sharedStrings.xml><?xml version="1.0" encoding="utf-8"?>
<sst xmlns="http://schemas.openxmlformats.org/spreadsheetml/2006/main" count="101" uniqueCount="24">
  <si>
    <t>i</t>
  </si>
  <si>
    <t xml:space="preserve">X = </t>
  </si>
  <si>
    <t>L0(x) =</t>
  </si>
  <si>
    <t>L1(x) =</t>
  </si>
  <si>
    <t>L2(x) =</t>
  </si>
  <si>
    <t>L(x) =</t>
  </si>
  <si>
    <t xml:space="preserve">L3(x) = </t>
  </si>
  <si>
    <t>Dyi</t>
  </si>
  <si>
    <t>D2Yi</t>
  </si>
  <si>
    <t>D3yi</t>
  </si>
  <si>
    <t xml:space="preserve">P(x) = </t>
  </si>
  <si>
    <t/>
  </si>
  <si>
    <t xml:space="preserve">Z = </t>
  </si>
  <si>
    <t>x</t>
  </si>
  <si>
    <t>y</t>
  </si>
  <si>
    <t>NCD=</t>
  </si>
  <si>
    <t>Lagrange - Polinômio de grau 3</t>
  </si>
  <si>
    <t>Lagrange - Polinômio de grau 2</t>
  </si>
  <si>
    <t>Método das Diferenças Finitas - Polinômio de grau 2</t>
  </si>
  <si>
    <t>P(x) =</t>
  </si>
  <si>
    <t>X =</t>
  </si>
  <si>
    <t>Método das Diferenças Finitas - Polinômio de grau 3</t>
  </si>
  <si>
    <t>Método das Diferenças Divididas - Polinômio de grau 2</t>
  </si>
  <si>
    <t>Método das Diferenças Divididas - Polinômio de grau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</si>
</sst>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3" xfId="0" applyFont="1" applyBorder="1" applyAlignment="1">
      <alignment horizontal="right" vertical="center"/>
    </xf>
    <xf numFmtId="164" fontId="3" fillId="0" borderId="0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0" xfId="0" quotePrefix="1" applyFont="1" applyAlignment="1">
      <alignment vertical="center"/>
    </xf>
    <xf numFmtId="164" fontId="3" fillId="0" borderId="4" xfId="0" applyNumberFormat="1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right"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164" fontId="5" fillId="0" borderId="5" xfId="0" applyNumberFormat="1" applyFont="1" applyBorder="1" applyAlignment="1">
      <alignment vertical="center" wrapText="1"/>
    </xf>
    <xf numFmtId="164" fontId="5" fillId="0" borderId="0" xfId="0" applyNumberFormat="1" applyFont="1" applyBorder="1" applyAlignment="1">
      <alignment vertical="center" wrapText="1"/>
    </xf>
    <xf numFmtId="164" fontId="3" fillId="0" borderId="1" xfId="0" applyNumberFormat="1" applyFont="1" applyBorder="1" applyAlignment="1">
      <alignment horizontal="left" vertical="center" wrapText="1"/>
    </xf>
    <xf numFmtId="165" fontId="3" fillId="0" borderId="0" xfId="0" applyNumberFormat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Q21"/>
  <sheetViews>
    <sheetView showGridLines="0" tabSelected="1" workbookViewId="0">
      <selection activeCell="J15" sqref="J15"/>
    </sheetView>
  </sheetViews>
  <sheetFormatPr defaultRowHeight="15.6" x14ac:dyDescent="0.3"/>
  <cols>
    <col min="1" max="3" width="9" style="1" bestFit="1" customWidth="1"/>
    <col min="4" max="4" width="10.5546875" style="1" bestFit="1" customWidth="1"/>
    <col min="5" max="5" width="9" style="1" bestFit="1" customWidth="1"/>
    <col min="6" max="6" width="8.88671875" style="1"/>
    <col min="7" max="7" width="10" style="1" bestFit="1" customWidth="1"/>
    <col min="8" max="8" width="9.33203125" style="1" bestFit="1" customWidth="1"/>
    <col min="9" max="10" width="8.88671875" style="1"/>
    <col min="11" max="12" width="9" style="1" bestFit="1" customWidth="1"/>
    <col min="13" max="13" width="10.5546875" style="1" bestFit="1" customWidth="1"/>
    <col min="14" max="14" width="9" style="1" bestFit="1" customWidth="1"/>
    <col min="15" max="15" width="8.88671875" style="1"/>
    <col min="16" max="16" width="9" style="1" bestFit="1" customWidth="1"/>
    <col min="17" max="17" width="9.33203125" style="1" bestFit="1" customWidth="1"/>
    <col min="18" max="16384" width="8.88671875" style="1"/>
  </cols>
  <sheetData>
    <row r="1" spans="1:17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3">
      <c r="A2" s="37" t="s">
        <v>17</v>
      </c>
      <c r="B2" s="37"/>
      <c r="C2" s="37"/>
      <c r="D2" s="37"/>
      <c r="E2" s="37"/>
      <c r="F2" s="37"/>
      <c r="G2" s="37"/>
      <c r="H2" s="37"/>
      <c r="I2" s="2"/>
      <c r="J2" s="2"/>
      <c r="K2" s="37" t="s">
        <v>16</v>
      </c>
      <c r="L2" s="37"/>
      <c r="M2" s="37"/>
      <c r="N2" s="37"/>
      <c r="O2" s="37"/>
      <c r="P2" s="37"/>
      <c r="Q2" s="37"/>
    </row>
    <row r="3" spans="1:17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">
      <c r="A4" s="3"/>
      <c r="B4" s="4" t="s">
        <v>0</v>
      </c>
      <c r="C4" s="4" t="s">
        <v>13</v>
      </c>
      <c r="D4" s="4" t="s">
        <v>14</v>
      </c>
      <c r="E4" s="2"/>
      <c r="F4" s="2"/>
      <c r="G4" s="2"/>
      <c r="H4" s="2"/>
      <c r="I4" s="2"/>
      <c r="J4" s="2"/>
      <c r="K4" s="4" t="s">
        <v>0</v>
      </c>
      <c r="L4" s="4" t="s">
        <v>13</v>
      </c>
      <c r="M4" s="4" t="s">
        <v>14</v>
      </c>
      <c r="N4" s="2"/>
      <c r="O4" s="2"/>
      <c r="P4" s="2"/>
      <c r="Q4" s="2"/>
    </row>
    <row r="5" spans="1:17" x14ac:dyDescent="0.3">
      <c r="A5" s="14" t="s">
        <v>0</v>
      </c>
      <c r="B5" s="5">
        <v>0</v>
      </c>
      <c r="C5" s="5">
        <v>1</v>
      </c>
      <c r="D5" s="6">
        <v>1.8</v>
      </c>
      <c r="E5" s="2"/>
      <c r="F5" s="7" t="s">
        <v>2</v>
      </c>
      <c r="G5" s="36">
        <f>ROUND((((E10-C7)*(E10-C8)))/((C6-C7)*(C6-C8)),C10)</f>
        <v>2.4062999999999999</v>
      </c>
      <c r="H5" s="7"/>
      <c r="I5" s="2"/>
      <c r="J5" s="2"/>
      <c r="K5" s="5">
        <v>0</v>
      </c>
      <c r="L5" s="5">
        <v>1</v>
      </c>
      <c r="M5" s="6">
        <f>ROUND(120,L10)</f>
        <v>120</v>
      </c>
      <c r="N5" s="2"/>
      <c r="O5" s="7" t="s">
        <v>2</v>
      </c>
      <c r="P5" s="7">
        <f>ROUND(((N10-L6)*(N10-L7)*(N10-L8))/((L5-L6)*(L5-L7)*(L5-L8)),L10)</f>
        <v>-0.23810000000000001</v>
      </c>
      <c r="Q5" s="7"/>
    </row>
    <row r="6" spans="1:17" x14ac:dyDescent="0.3">
      <c r="A6" s="14">
        <v>0</v>
      </c>
      <c r="B6" s="5">
        <v>1</v>
      </c>
      <c r="C6" s="5">
        <v>1.4</v>
      </c>
      <c r="D6" s="6">
        <v>0.60960000000000003</v>
      </c>
      <c r="E6" s="2"/>
      <c r="F6" s="7" t="s">
        <v>3</v>
      </c>
      <c r="G6" s="36">
        <f>ROUND((((E10-C6)*(E10-C8)))/((C7-C6)*(C7-C8)),C10)</f>
        <v>-2.0625</v>
      </c>
      <c r="H6" s="7"/>
      <c r="I6" s="2"/>
      <c r="J6" s="2"/>
      <c r="K6" s="5">
        <v>1</v>
      </c>
      <c r="L6" s="5">
        <v>2</v>
      </c>
      <c r="M6" s="6">
        <f>ROUND(94,L10)</f>
        <v>94</v>
      </c>
      <c r="N6" s="2"/>
      <c r="O6" s="7" t="s">
        <v>3</v>
      </c>
      <c r="P6" s="7">
        <f>ROUND(((N10-L5)*(N10-L7)*(N10-L8))/((L6-L5)*(L6-L7)*(L6-L8)),L10)</f>
        <v>0.83330000000000004</v>
      </c>
      <c r="Q6" s="7"/>
    </row>
    <row r="7" spans="1:17" x14ac:dyDescent="0.3">
      <c r="A7" s="14">
        <v>1</v>
      </c>
      <c r="B7" s="5">
        <v>2</v>
      </c>
      <c r="C7" s="5">
        <v>1.8</v>
      </c>
      <c r="D7" s="6">
        <v>-1.9984</v>
      </c>
      <c r="E7" s="2"/>
      <c r="F7" s="7" t="s">
        <v>4</v>
      </c>
      <c r="G7" s="36">
        <f>ROUND((((E10-C6)*(E10-C7)))/((C8-C6)*(C8-C7)),C10)</f>
        <v>0.65620000000000001</v>
      </c>
      <c r="H7" s="7"/>
      <c r="I7" s="2"/>
      <c r="J7" s="2"/>
      <c r="K7" s="5">
        <v>2</v>
      </c>
      <c r="L7" s="5">
        <v>4</v>
      </c>
      <c r="M7" s="6">
        <f>ROUND(75,L10)</f>
        <v>75</v>
      </c>
      <c r="N7" s="2"/>
      <c r="O7" s="7" t="s">
        <v>4</v>
      </c>
      <c r="P7" s="7">
        <f>ROUND(((N10-L5)*(N10-L6)*(N10-L8))/((L7-L5)*(L7-L6)*(L7-L8)),L10)</f>
        <v>0.41670000000000001</v>
      </c>
      <c r="Q7" s="7"/>
    </row>
    <row r="8" spans="1:17" x14ac:dyDescent="0.3">
      <c r="A8" s="14">
        <v>2</v>
      </c>
      <c r="B8" s="5">
        <v>3</v>
      </c>
      <c r="C8" s="5">
        <v>2.2000000000000002</v>
      </c>
      <c r="D8" s="6">
        <v>-3.5184000000000002</v>
      </c>
      <c r="E8" s="2"/>
      <c r="F8" s="7"/>
      <c r="G8" s="8" t="s">
        <v>5</v>
      </c>
      <c r="H8" s="18">
        <f>ROUND((D6*G5)+(D7*G6)+(D8*G7),C10)</f>
        <v>3.2797999999999998</v>
      </c>
      <c r="I8" s="2"/>
      <c r="J8" s="2"/>
      <c r="K8" s="5">
        <v>3</v>
      </c>
      <c r="L8" s="5">
        <v>8</v>
      </c>
      <c r="M8" s="6">
        <f>ROUND(62,L10)</f>
        <v>62</v>
      </c>
      <c r="N8" s="2"/>
      <c r="O8" s="7" t="s">
        <v>6</v>
      </c>
      <c r="P8" s="7">
        <f>ROUND(((N10-L5)*(N10-L6)*(N10-L7))/((L8-L5)*(L8-L6)*(L8-L7)),L10)</f>
        <v>-1.1900000000000001E-2</v>
      </c>
      <c r="Q8" s="7"/>
    </row>
    <row r="9" spans="1:17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7"/>
      <c r="P9" s="8" t="s">
        <v>5</v>
      </c>
      <c r="Q9" s="18">
        <f>ROUND((M5*P5)+(M6*P6)+(M7*P7)+(M8*P8),L10)</f>
        <v>80.272900000000007</v>
      </c>
    </row>
    <row r="10" spans="1:17" x14ac:dyDescent="0.3">
      <c r="A10" s="2"/>
      <c r="B10" s="5" t="s">
        <v>15</v>
      </c>
      <c r="C10" s="12">
        <v>4</v>
      </c>
      <c r="D10" s="13" t="s">
        <v>1</v>
      </c>
      <c r="E10" s="12">
        <v>1.1000000000000001</v>
      </c>
      <c r="F10" s="2"/>
      <c r="G10" s="2"/>
      <c r="H10" s="2"/>
      <c r="I10" s="2"/>
      <c r="J10" s="2"/>
      <c r="K10" s="5" t="s">
        <v>15</v>
      </c>
      <c r="L10" s="12">
        <v>4</v>
      </c>
      <c r="M10" s="13" t="s">
        <v>1</v>
      </c>
      <c r="N10" s="12">
        <v>3</v>
      </c>
      <c r="O10" s="2"/>
      <c r="P10" s="2"/>
      <c r="Q10" s="2"/>
    </row>
    <row r="11" spans="1:17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3">
      <c r="A13" s="37" t="s">
        <v>17</v>
      </c>
      <c r="B13" s="37"/>
      <c r="C13" s="37"/>
      <c r="D13" s="37"/>
      <c r="E13" s="37"/>
      <c r="F13" s="37"/>
      <c r="G13" s="37"/>
      <c r="H13" s="37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3">
      <c r="A15" s="14" t="s">
        <v>0</v>
      </c>
      <c r="B15" s="4" t="s">
        <v>0</v>
      </c>
      <c r="C15" s="4" t="s">
        <v>13</v>
      </c>
      <c r="D15" s="4" t="s">
        <v>14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3">
      <c r="A16" s="15">
        <v>0</v>
      </c>
      <c r="B16" s="5">
        <v>0</v>
      </c>
      <c r="C16" s="5">
        <v>1</v>
      </c>
      <c r="D16" s="6">
        <f>ROUND(120,C21)</f>
        <v>120</v>
      </c>
      <c r="E16" s="2"/>
      <c r="F16" s="7" t="s">
        <v>2</v>
      </c>
      <c r="G16" s="9">
        <f>ROUND((((E21-C17)*(E21-C18)))/((C16-C17)*(C16-C18)),C21)</f>
        <v>-0.33329999999999999</v>
      </c>
      <c r="H16" s="7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3">
      <c r="A17" s="15">
        <v>1</v>
      </c>
      <c r="B17" s="5">
        <v>1</v>
      </c>
      <c r="C17" s="5">
        <v>2</v>
      </c>
      <c r="D17" s="6">
        <f>ROUND(94,C21)</f>
        <v>94</v>
      </c>
      <c r="E17" s="2"/>
      <c r="F17" s="7" t="s">
        <v>3</v>
      </c>
      <c r="G17" s="9">
        <f>ROUND((((E21-C16)*(E21-C18)))/((C17-C16)*(C17-C18)),C21)</f>
        <v>1</v>
      </c>
      <c r="H17" s="7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3">
      <c r="A18" s="15">
        <v>2</v>
      </c>
      <c r="B18" s="5">
        <v>2</v>
      </c>
      <c r="C18" s="5">
        <v>4</v>
      </c>
      <c r="D18" s="6">
        <f>ROUND(75,C21)</f>
        <v>75</v>
      </c>
      <c r="E18" s="2"/>
      <c r="F18" s="7" t="s">
        <v>4</v>
      </c>
      <c r="G18" s="9">
        <f>ROUND((((E21-C16)*(E21-C17)))/((C18-C16)*(C18-C17)),C21)</f>
        <v>0.33329999999999999</v>
      </c>
      <c r="H18" s="7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3">
      <c r="A19" s="10"/>
      <c r="B19" s="5">
        <v>3</v>
      </c>
      <c r="C19" s="5">
        <v>8</v>
      </c>
      <c r="D19" s="6">
        <f>ROUND(62,C21)</f>
        <v>62</v>
      </c>
      <c r="E19" s="2"/>
      <c r="F19" s="7"/>
      <c r="G19" s="8" t="s">
        <v>5</v>
      </c>
      <c r="H19" s="18">
        <f>ROUND((D16*G16)+(D17*G17)+(D18*G18),C21)</f>
        <v>79.001499999999993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3">
      <c r="A21" s="2"/>
      <c r="B21" s="5" t="s">
        <v>15</v>
      </c>
      <c r="C21" s="12">
        <v>4</v>
      </c>
      <c r="D21" s="13" t="s">
        <v>1</v>
      </c>
      <c r="E21" s="12">
        <v>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</sheetData>
  <mergeCells count="3">
    <mergeCell ref="A13:H13"/>
    <mergeCell ref="A2:H2"/>
    <mergeCell ref="K2:Q2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FB1AD-8766-4E16-81D0-B7FE11A6C3F1}">
  <dimension ref="A1:T29"/>
  <sheetViews>
    <sheetView workbookViewId="0">
      <selection activeCell="G26" sqref="G26"/>
    </sheetView>
  </sheetViews>
  <sheetFormatPr defaultRowHeight="14.4" x14ac:dyDescent="0.3"/>
  <cols>
    <col min="4" max="4" width="10.5546875" bestFit="1" customWidth="1"/>
    <col min="5" max="5" width="10" bestFit="1" customWidth="1"/>
    <col min="6" max="7" width="9" bestFit="1" customWidth="1"/>
    <col min="8" max="8" width="9.33203125" bestFit="1" customWidth="1"/>
    <col min="13" max="13" width="10.5546875" bestFit="1" customWidth="1"/>
    <col min="14" max="14" width="10" bestFit="1" customWidth="1"/>
    <col min="15" max="15" width="9" bestFit="1" customWidth="1"/>
    <col min="16" max="16" width="8.88671875" bestFit="1" customWidth="1"/>
    <col min="17" max="17" width="9.33203125" bestFit="1" customWidth="1"/>
  </cols>
  <sheetData>
    <row r="1" spans="1:20" x14ac:dyDescent="0.3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19"/>
      <c r="S1" s="19"/>
      <c r="T1" s="19"/>
    </row>
    <row r="2" spans="1:20" ht="15.6" customHeight="1" x14ac:dyDescent="0.3">
      <c r="A2" s="38" t="s">
        <v>22</v>
      </c>
      <c r="B2" s="38"/>
      <c r="C2" s="38"/>
      <c r="D2" s="38"/>
      <c r="E2" s="38"/>
      <c r="F2" s="38"/>
      <c r="G2" s="38"/>
      <c r="H2" s="38"/>
      <c r="I2" s="22"/>
      <c r="J2" s="22"/>
      <c r="K2" s="38" t="s">
        <v>23</v>
      </c>
      <c r="L2" s="38"/>
      <c r="M2" s="38"/>
      <c r="N2" s="38"/>
      <c r="O2" s="38"/>
      <c r="P2" s="38"/>
      <c r="Q2" s="38"/>
      <c r="R2" s="19"/>
      <c r="S2" s="19"/>
      <c r="T2" s="19"/>
    </row>
    <row r="3" spans="1:20" x14ac:dyDescent="0.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19"/>
      <c r="S3" s="19"/>
      <c r="T3" s="19"/>
    </row>
    <row r="4" spans="1:20" ht="15.6" x14ac:dyDescent="0.3">
      <c r="A4" s="23"/>
      <c r="B4" s="29" t="s">
        <v>0</v>
      </c>
      <c r="C4" s="29" t="s">
        <v>13</v>
      </c>
      <c r="D4" s="29" t="s">
        <v>14</v>
      </c>
      <c r="E4" s="29" t="s">
        <v>7</v>
      </c>
      <c r="F4" s="29" t="s">
        <v>8</v>
      </c>
      <c r="G4" s="29" t="s">
        <v>9</v>
      </c>
      <c r="H4" s="22"/>
      <c r="I4" s="22"/>
      <c r="J4" s="24"/>
      <c r="K4" s="29" t="s">
        <v>0</v>
      </c>
      <c r="L4" s="29" t="s">
        <v>13</v>
      </c>
      <c r="M4" s="29" t="s">
        <v>14</v>
      </c>
      <c r="N4" s="29" t="s">
        <v>7</v>
      </c>
      <c r="O4" s="29" t="s">
        <v>8</v>
      </c>
      <c r="P4" s="29" t="s">
        <v>9</v>
      </c>
      <c r="Q4" s="22"/>
      <c r="R4" s="19"/>
      <c r="S4" s="19"/>
      <c r="T4" s="19"/>
    </row>
    <row r="5" spans="1:20" ht="15" x14ac:dyDescent="0.3">
      <c r="A5" s="28" t="s">
        <v>0</v>
      </c>
      <c r="B5" s="23">
        <v>0</v>
      </c>
      <c r="C5" s="23">
        <v>1</v>
      </c>
      <c r="D5" s="32">
        <v>120</v>
      </c>
      <c r="E5" s="32">
        <v>-26</v>
      </c>
      <c r="F5" s="32">
        <v>5.5</v>
      </c>
      <c r="G5" s="32">
        <v>-0.63690000000000002</v>
      </c>
      <c r="H5" s="22"/>
      <c r="I5" s="22"/>
      <c r="J5" s="22"/>
      <c r="K5" s="23">
        <v>0</v>
      </c>
      <c r="L5" s="23">
        <v>1</v>
      </c>
      <c r="M5" s="31">
        <v>120</v>
      </c>
      <c r="N5" s="31">
        <v>-26</v>
      </c>
      <c r="O5" s="31">
        <v>5.5</v>
      </c>
      <c r="P5" s="31">
        <v>-0.63690000000000002</v>
      </c>
      <c r="Q5" s="22"/>
      <c r="R5" s="19"/>
      <c r="S5" s="19"/>
      <c r="T5" s="19"/>
    </row>
    <row r="6" spans="1:20" ht="15" x14ac:dyDescent="0.3">
      <c r="A6" s="28">
        <v>0</v>
      </c>
      <c r="B6" s="23">
        <v>1</v>
      </c>
      <c r="C6" s="23">
        <v>2</v>
      </c>
      <c r="D6" s="31">
        <v>94</v>
      </c>
      <c r="E6" s="31">
        <v>-9.5</v>
      </c>
      <c r="F6" s="31">
        <v>1.0417000000000001</v>
      </c>
      <c r="G6" s="34"/>
      <c r="H6" s="22"/>
      <c r="I6" s="22"/>
      <c r="J6" s="22"/>
      <c r="K6" s="23">
        <v>1</v>
      </c>
      <c r="L6" s="23">
        <v>2</v>
      </c>
      <c r="M6" s="32">
        <v>94</v>
      </c>
      <c r="N6" s="32">
        <v>-9.5</v>
      </c>
      <c r="O6" s="32">
        <v>1.0417000000000001</v>
      </c>
      <c r="P6" s="34"/>
      <c r="Q6" s="22"/>
      <c r="R6" s="19"/>
      <c r="S6" s="19"/>
      <c r="T6" s="19"/>
    </row>
    <row r="7" spans="1:20" ht="15" x14ac:dyDescent="0.3">
      <c r="A7" s="28">
        <v>1</v>
      </c>
      <c r="B7" s="23">
        <v>2</v>
      </c>
      <c r="C7" s="23">
        <v>4</v>
      </c>
      <c r="D7" s="32">
        <v>75</v>
      </c>
      <c r="E7" s="32">
        <v>-3.25</v>
      </c>
      <c r="F7" s="34"/>
      <c r="G7" s="34"/>
      <c r="H7" s="22"/>
      <c r="I7" s="22"/>
      <c r="J7" s="22"/>
      <c r="K7" s="23">
        <v>2</v>
      </c>
      <c r="L7" s="23">
        <v>4</v>
      </c>
      <c r="M7" s="32">
        <v>75</v>
      </c>
      <c r="N7" s="32">
        <v>-3.25</v>
      </c>
      <c r="O7" s="34"/>
      <c r="P7" s="34"/>
      <c r="Q7" s="22"/>
      <c r="R7" s="19"/>
      <c r="S7" s="19"/>
      <c r="T7" s="19"/>
    </row>
    <row r="8" spans="1:20" ht="15" x14ac:dyDescent="0.3">
      <c r="A8" s="28">
        <v>2</v>
      </c>
      <c r="B8" s="23">
        <v>3</v>
      </c>
      <c r="C8" s="23">
        <v>8</v>
      </c>
      <c r="D8" s="32">
        <v>62</v>
      </c>
      <c r="E8" s="22"/>
      <c r="F8" s="22"/>
      <c r="G8" s="25" t="s">
        <v>19</v>
      </c>
      <c r="H8" s="35">
        <v>83.458299999999994</v>
      </c>
      <c r="I8" s="22"/>
      <c r="J8" s="22"/>
      <c r="K8" s="23">
        <v>3</v>
      </c>
      <c r="L8" s="23">
        <v>8</v>
      </c>
      <c r="M8" s="32">
        <v>62</v>
      </c>
      <c r="N8" s="22"/>
      <c r="O8" s="22"/>
      <c r="P8" s="25" t="s">
        <v>19</v>
      </c>
      <c r="Q8" s="35">
        <v>80.273799999999994</v>
      </c>
      <c r="R8" s="19"/>
      <c r="S8" s="19"/>
      <c r="T8" s="19"/>
    </row>
    <row r="9" spans="1:20" x14ac:dyDescent="0.3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19"/>
      <c r="S9" s="19"/>
      <c r="T9" s="19"/>
    </row>
    <row r="10" spans="1:20" ht="15" x14ac:dyDescent="0.3">
      <c r="A10" s="22"/>
      <c r="B10" s="25" t="s">
        <v>15</v>
      </c>
      <c r="C10" s="30">
        <v>4</v>
      </c>
      <c r="D10" s="25" t="s">
        <v>20</v>
      </c>
      <c r="E10" s="30">
        <v>3</v>
      </c>
      <c r="F10" s="22"/>
      <c r="G10" s="22"/>
      <c r="H10" s="22"/>
      <c r="I10" s="22"/>
      <c r="J10" s="22"/>
      <c r="K10" s="25" t="s">
        <v>15</v>
      </c>
      <c r="L10" s="30">
        <v>4</v>
      </c>
      <c r="M10" s="25" t="s">
        <v>20</v>
      </c>
      <c r="N10" s="30">
        <v>3</v>
      </c>
      <c r="O10" s="22"/>
      <c r="P10" s="22"/>
      <c r="Q10" s="22"/>
      <c r="R10" s="19"/>
      <c r="S10" s="19"/>
      <c r="T10" s="19"/>
    </row>
    <row r="11" spans="1:20" x14ac:dyDescent="0.3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19"/>
      <c r="S11" s="19"/>
      <c r="T11" s="19"/>
    </row>
    <row r="12" spans="1:20" ht="15.6" customHeight="1" x14ac:dyDescent="0.3">
      <c r="A12" s="38" t="s">
        <v>22</v>
      </c>
      <c r="B12" s="38"/>
      <c r="C12" s="38"/>
      <c r="D12" s="38"/>
      <c r="E12" s="38"/>
      <c r="F12" s="38"/>
      <c r="G12" s="38"/>
      <c r="H12" s="38"/>
      <c r="I12" s="22"/>
      <c r="J12" s="22"/>
      <c r="K12" s="22"/>
      <c r="L12" s="22"/>
      <c r="M12" s="22"/>
      <c r="N12" s="22"/>
      <c r="O12" s="22"/>
      <c r="P12" s="22"/>
      <c r="Q12" s="22"/>
      <c r="R12" s="19"/>
      <c r="S12" s="19"/>
      <c r="T12" s="19"/>
    </row>
    <row r="13" spans="1:20" ht="15" x14ac:dyDescent="0.3">
      <c r="A13" s="26"/>
      <c r="B13" s="26"/>
      <c r="C13" s="26"/>
      <c r="D13" s="26"/>
      <c r="E13" s="26"/>
      <c r="F13" s="26"/>
      <c r="G13" s="26"/>
      <c r="H13" s="26"/>
      <c r="I13" s="22"/>
      <c r="J13" s="22"/>
      <c r="K13" s="22"/>
      <c r="L13" s="22"/>
      <c r="M13" s="22"/>
      <c r="N13" s="22"/>
      <c r="O13" s="22"/>
      <c r="P13" s="22"/>
      <c r="Q13" s="22"/>
      <c r="R13" s="19"/>
      <c r="S13" s="19"/>
      <c r="T13" s="19"/>
    </row>
    <row r="14" spans="1:20" ht="15.6" x14ac:dyDescent="0.3">
      <c r="A14" s="28" t="s">
        <v>0</v>
      </c>
      <c r="B14" s="29" t="s">
        <v>0</v>
      </c>
      <c r="C14" s="29" t="s">
        <v>13</v>
      </c>
      <c r="D14" s="29" t="s">
        <v>14</v>
      </c>
      <c r="E14" s="29" t="s">
        <v>7</v>
      </c>
      <c r="F14" s="29" t="s">
        <v>8</v>
      </c>
      <c r="G14" s="29" t="s">
        <v>9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19"/>
      <c r="S14" s="19"/>
      <c r="T14" s="19"/>
    </row>
    <row r="15" spans="1:20" ht="15" x14ac:dyDescent="0.3">
      <c r="A15" s="28">
        <v>0</v>
      </c>
      <c r="B15" s="23">
        <v>0</v>
      </c>
      <c r="C15" s="23">
        <v>1</v>
      </c>
      <c r="D15" s="31">
        <v>120</v>
      </c>
      <c r="E15" s="31">
        <v>-26</v>
      </c>
      <c r="F15" s="31">
        <v>5.5</v>
      </c>
      <c r="G15" s="32">
        <v>-0.63690000000000002</v>
      </c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19"/>
      <c r="S15" s="19"/>
      <c r="T15" s="19"/>
    </row>
    <row r="16" spans="1:20" ht="15" x14ac:dyDescent="0.3">
      <c r="A16" s="28">
        <v>1</v>
      </c>
      <c r="B16" s="23">
        <v>1</v>
      </c>
      <c r="C16" s="23">
        <v>2</v>
      </c>
      <c r="D16" s="32">
        <v>94</v>
      </c>
      <c r="E16" s="32">
        <v>-9.5</v>
      </c>
      <c r="F16" s="32">
        <v>1.0417000000000001</v>
      </c>
      <c r="G16" s="33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19"/>
      <c r="S16" s="19"/>
      <c r="T16" s="19"/>
    </row>
    <row r="17" spans="1:20" ht="15" x14ac:dyDescent="0.3">
      <c r="A17" s="28">
        <v>2</v>
      </c>
      <c r="B17" s="23">
        <v>2</v>
      </c>
      <c r="C17" s="23">
        <v>4</v>
      </c>
      <c r="D17" s="32">
        <v>75</v>
      </c>
      <c r="E17" s="32">
        <v>-3.25</v>
      </c>
      <c r="F17" s="27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19"/>
      <c r="S17" s="19"/>
      <c r="T17" s="19"/>
    </row>
    <row r="18" spans="1:20" ht="15" x14ac:dyDescent="0.3">
      <c r="A18" s="22"/>
      <c r="B18" s="23">
        <v>3</v>
      </c>
      <c r="C18" s="23">
        <v>8</v>
      </c>
      <c r="D18" s="32">
        <v>62</v>
      </c>
      <c r="E18" s="34"/>
      <c r="F18" s="22"/>
      <c r="G18" s="25" t="s">
        <v>19</v>
      </c>
      <c r="H18" s="35">
        <v>79</v>
      </c>
      <c r="I18" s="22"/>
      <c r="J18" s="22"/>
      <c r="K18" s="22"/>
      <c r="L18" s="22"/>
      <c r="M18" s="22"/>
      <c r="N18" s="22"/>
      <c r="O18" s="22"/>
      <c r="P18" s="22"/>
      <c r="Q18" s="22"/>
      <c r="R18" s="19"/>
      <c r="S18" s="19"/>
      <c r="T18" s="19"/>
    </row>
    <row r="19" spans="1:20" x14ac:dyDescent="0.3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19"/>
      <c r="S19" s="19"/>
      <c r="T19" s="19"/>
    </row>
    <row r="20" spans="1:20" ht="15" x14ac:dyDescent="0.3">
      <c r="A20" s="22"/>
      <c r="B20" s="25" t="s">
        <v>15</v>
      </c>
      <c r="C20" s="30">
        <v>4</v>
      </c>
      <c r="D20" s="25" t="s">
        <v>20</v>
      </c>
      <c r="E20" s="30">
        <v>3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19"/>
      <c r="S20" s="19"/>
      <c r="T20" s="19"/>
    </row>
    <row r="21" spans="1:20" x14ac:dyDescent="0.3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19"/>
      <c r="S21" s="19"/>
      <c r="T21" s="19"/>
    </row>
    <row r="22" spans="1:20" x14ac:dyDescent="0.3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19"/>
      <c r="S22" s="19"/>
      <c r="T22" s="19"/>
    </row>
    <row r="23" spans="1:20" x14ac:dyDescent="0.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19"/>
      <c r="S23" s="19"/>
      <c r="T23" s="19"/>
    </row>
    <row r="24" spans="1:20" x14ac:dyDescent="0.3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19"/>
      <c r="S24" s="19"/>
      <c r="T24" s="19"/>
    </row>
    <row r="25" spans="1:20" x14ac:dyDescent="0.3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19"/>
      <c r="S25" s="19"/>
      <c r="T25" s="19"/>
    </row>
    <row r="26" spans="1:20" x14ac:dyDescent="0.3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</row>
    <row r="27" spans="1:20" x14ac:dyDescent="0.3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x14ac:dyDescent="0.3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</row>
    <row r="29" spans="1:20" x14ac:dyDescent="0.3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</row>
  </sheetData>
  <mergeCells count="3">
    <mergeCell ref="A2:H2"/>
    <mergeCell ref="A12:H12"/>
    <mergeCell ref="K2:Q2"/>
  </mergeCells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W22"/>
  <sheetViews>
    <sheetView workbookViewId="0">
      <selection activeCell="Q32" sqref="Q32"/>
    </sheetView>
  </sheetViews>
  <sheetFormatPr defaultRowHeight="14.4" x14ac:dyDescent="0.3"/>
  <cols>
    <col min="7" max="7" width="12.88671875" customWidth="1"/>
    <col min="17" max="17" width="11.77734375" customWidth="1"/>
  </cols>
  <sheetData>
    <row r="1" spans="1:23" x14ac:dyDescent="0.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23" ht="15.6" x14ac:dyDescent="0.3">
      <c r="A2" s="37" t="s">
        <v>18</v>
      </c>
      <c r="B2" s="37"/>
      <c r="C2" s="37"/>
      <c r="D2" s="37"/>
      <c r="E2" s="37"/>
      <c r="F2" s="37"/>
      <c r="G2" s="37"/>
      <c r="H2" s="37"/>
      <c r="I2" s="10"/>
      <c r="J2" s="10"/>
      <c r="K2" s="10"/>
      <c r="L2" s="39" t="s">
        <v>21</v>
      </c>
      <c r="M2" s="39"/>
      <c r="N2" s="39"/>
      <c r="O2" s="39"/>
      <c r="P2" s="39"/>
      <c r="Q2" s="39"/>
      <c r="R2" s="10"/>
    </row>
    <row r="3" spans="1:23" ht="15.6" x14ac:dyDescent="0.3">
      <c r="A3" s="2"/>
      <c r="B3" s="2"/>
      <c r="C3" s="2"/>
      <c r="D3" s="2"/>
      <c r="E3" s="2"/>
      <c r="F3" s="2"/>
      <c r="G3" s="2"/>
      <c r="H3" s="2"/>
      <c r="I3" s="10"/>
      <c r="J3" s="2"/>
      <c r="K3" s="2"/>
      <c r="L3" s="16"/>
      <c r="M3" s="16"/>
      <c r="N3" s="16"/>
      <c r="O3" s="16"/>
      <c r="P3" s="16"/>
      <c r="Q3" s="16"/>
      <c r="R3" s="2"/>
      <c r="S3" s="1"/>
      <c r="T3" s="1"/>
      <c r="U3" s="1"/>
      <c r="V3" s="1"/>
      <c r="W3" s="1"/>
    </row>
    <row r="4" spans="1:23" ht="15.6" x14ac:dyDescent="0.3">
      <c r="A4" s="5"/>
      <c r="B4" s="4" t="s">
        <v>0</v>
      </c>
      <c r="C4" s="4" t="s">
        <v>13</v>
      </c>
      <c r="D4" s="4" t="s">
        <v>14</v>
      </c>
      <c r="E4" s="4" t="s">
        <v>7</v>
      </c>
      <c r="F4" s="4" t="s">
        <v>8</v>
      </c>
      <c r="G4" s="4" t="s">
        <v>9</v>
      </c>
      <c r="H4" s="2"/>
      <c r="I4" s="2"/>
      <c r="J4" s="2"/>
      <c r="K4" s="11"/>
      <c r="L4" s="4" t="s">
        <v>0</v>
      </c>
      <c r="M4" s="4" t="s">
        <v>13</v>
      </c>
      <c r="N4" s="4" t="s">
        <v>14</v>
      </c>
      <c r="O4" s="4" t="s">
        <v>7</v>
      </c>
      <c r="P4" s="4" t="s">
        <v>8</v>
      </c>
      <c r="Q4" s="4" t="s">
        <v>9</v>
      </c>
      <c r="R4" s="2"/>
      <c r="S4" s="1"/>
      <c r="T4" s="1"/>
      <c r="U4" s="1"/>
      <c r="V4" s="1"/>
      <c r="W4" s="1"/>
    </row>
    <row r="5" spans="1:23" ht="15.6" x14ac:dyDescent="0.3">
      <c r="A5" s="14" t="s">
        <v>0</v>
      </c>
      <c r="B5" s="5">
        <v>0</v>
      </c>
      <c r="C5" s="5">
        <v>1</v>
      </c>
      <c r="D5" s="6">
        <v>3</v>
      </c>
      <c r="E5" s="6">
        <f>ROUND(D6-D5,$C$10)</f>
        <v>-2.3904000000000001</v>
      </c>
      <c r="F5" s="6">
        <f>ROUND(E6-E5,$C$10)</f>
        <v>-0.21759999999999999</v>
      </c>
      <c r="G5" s="6">
        <f>ROUND(F6-F5,$C$10)</f>
        <v>1.3056000000000001</v>
      </c>
      <c r="H5" s="2"/>
      <c r="I5" s="2"/>
      <c r="J5" s="2"/>
      <c r="K5" s="2"/>
      <c r="L5" s="5">
        <v>0</v>
      </c>
      <c r="M5" s="5">
        <v>1</v>
      </c>
      <c r="N5" s="6">
        <v>3</v>
      </c>
      <c r="O5" s="6">
        <f>ROUND(N6-N5,$M$10)</f>
        <v>-2.3904000000000001</v>
      </c>
      <c r="P5" s="6">
        <f>ROUND(O6-O5,$M$10)</f>
        <v>-0.21759999999999999</v>
      </c>
      <c r="Q5" s="6">
        <f>ROUND(P6-P5,M10)</f>
        <v>1.3056000000000001</v>
      </c>
      <c r="R5" s="2"/>
      <c r="S5" s="1"/>
      <c r="T5" s="1"/>
      <c r="U5" s="1"/>
      <c r="V5" s="1"/>
      <c r="W5" s="1"/>
    </row>
    <row r="6" spans="1:23" ht="15.6" x14ac:dyDescent="0.3">
      <c r="A6" s="14">
        <v>0</v>
      </c>
      <c r="B6" s="5">
        <v>1</v>
      </c>
      <c r="C6" s="5">
        <v>1.4</v>
      </c>
      <c r="D6" s="6">
        <v>0.60960000000000003</v>
      </c>
      <c r="E6" s="6">
        <f>ROUND(D7-D6,$C$10)</f>
        <v>-2.6080000000000001</v>
      </c>
      <c r="F6" s="6">
        <f>ROUND(E7-E6,$C$10)</f>
        <v>1.0880000000000001</v>
      </c>
      <c r="G6" s="11"/>
      <c r="H6" s="2"/>
      <c r="I6" s="2"/>
      <c r="J6" s="2"/>
      <c r="K6" s="2"/>
      <c r="L6" s="5">
        <v>1</v>
      </c>
      <c r="M6" s="5">
        <v>1.4</v>
      </c>
      <c r="N6" s="6">
        <v>0.60960000000000003</v>
      </c>
      <c r="O6" s="6">
        <f t="shared" ref="O6:O7" si="0">ROUND(N7-N6,$M$10)</f>
        <v>-2.6080000000000001</v>
      </c>
      <c r="P6" s="6">
        <f>ROUND(O7-O6,$M$10)</f>
        <v>1.0880000000000001</v>
      </c>
      <c r="Q6" s="2"/>
      <c r="R6" s="2"/>
      <c r="S6" s="1"/>
      <c r="T6" s="1"/>
      <c r="U6" s="1"/>
      <c r="V6" s="1"/>
      <c r="W6" s="1"/>
    </row>
    <row r="7" spans="1:23" ht="15.6" x14ac:dyDescent="0.3">
      <c r="A7" s="14">
        <v>1</v>
      </c>
      <c r="B7" s="5">
        <v>2</v>
      </c>
      <c r="C7" s="5">
        <v>1.8</v>
      </c>
      <c r="D7" s="6">
        <v>-1.9984</v>
      </c>
      <c r="E7" s="6">
        <f>ROUND(D8-D7,$C$10)</f>
        <v>-1.52</v>
      </c>
      <c r="F7" s="2"/>
      <c r="G7" s="2"/>
      <c r="H7" s="2"/>
      <c r="I7" s="2"/>
      <c r="J7" s="2"/>
      <c r="K7" s="2"/>
      <c r="L7" s="5">
        <v>2</v>
      </c>
      <c r="M7" s="5">
        <v>1.8</v>
      </c>
      <c r="N7" s="6">
        <v>-1.9984</v>
      </c>
      <c r="O7" s="6">
        <f t="shared" si="0"/>
        <v>-1.52</v>
      </c>
      <c r="P7" s="11"/>
      <c r="Q7" s="2"/>
      <c r="R7" s="2"/>
      <c r="S7" s="1"/>
      <c r="T7" s="1"/>
      <c r="U7" s="1"/>
      <c r="V7" s="1"/>
      <c r="W7" s="1"/>
    </row>
    <row r="8" spans="1:23" ht="15.6" x14ac:dyDescent="0.3">
      <c r="A8" s="14">
        <v>2</v>
      </c>
      <c r="B8" s="5">
        <v>3</v>
      </c>
      <c r="C8" s="5">
        <v>2.2000000000000002</v>
      </c>
      <c r="D8" s="6">
        <v>-3.5184000000000002</v>
      </c>
      <c r="E8" s="11"/>
      <c r="F8" s="2"/>
      <c r="G8" s="8" t="s">
        <v>10</v>
      </c>
      <c r="H8" s="18">
        <f>ROUND(D6+(E11*E6)+(((E11*(E11-1))/(FACT(2)))*F6),C10)</f>
        <v>-2.4803999999999999</v>
      </c>
      <c r="I8" s="2"/>
      <c r="J8" s="2"/>
      <c r="K8" s="2"/>
      <c r="L8" s="5">
        <v>3</v>
      </c>
      <c r="M8" s="5">
        <v>2.2000000000000002</v>
      </c>
      <c r="N8" s="6">
        <v>-3.5184000000000002</v>
      </c>
      <c r="O8" s="11"/>
      <c r="P8" s="11"/>
      <c r="Q8" s="8" t="s">
        <v>10</v>
      </c>
      <c r="R8" s="18">
        <f>ROUND(N5+(O11*O5)+(((O11*(O11-1))/(2))*P5) + (((O11*(O11-1)*(O11-2))/(FACT(3)))*Q5),M10)</f>
        <v>-2.5314000000000001</v>
      </c>
      <c r="S8" s="1"/>
      <c r="T8" s="1"/>
      <c r="U8" s="1"/>
      <c r="V8" s="1"/>
      <c r="W8" s="1"/>
    </row>
    <row r="9" spans="1:23" ht="15.6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1"/>
      <c r="T9" s="1"/>
      <c r="U9" s="1"/>
      <c r="V9" s="1"/>
      <c r="W9" s="1"/>
    </row>
    <row r="10" spans="1:23" ht="15.6" x14ac:dyDescent="0.3">
      <c r="A10" s="2"/>
      <c r="B10" s="13" t="s">
        <v>15</v>
      </c>
      <c r="C10" s="12">
        <v>4</v>
      </c>
      <c r="D10" s="13" t="s">
        <v>1</v>
      </c>
      <c r="E10" s="12">
        <v>1.9</v>
      </c>
      <c r="F10" s="2"/>
      <c r="G10" s="2"/>
      <c r="H10" s="2"/>
      <c r="I10" s="2"/>
      <c r="J10" s="2"/>
      <c r="K10" s="2"/>
      <c r="L10" s="13" t="s">
        <v>15</v>
      </c>
      <c r="M10" s="12">
        <v>4</v>
      </c>
      <c r="N10" s="13" t="s">
        <v>1</v>
      </c>
      <c r="O10" s="5">
        <v>1.9</v>
      </c>
      <c r="P10" s="2"/>
      <c r="Q10" s="2"/>
      <c r="R10" s="2"/>
      <c r="S10" s="1"/>
      <c r="T10" s="1"/>
      <c r="U10" s="1"/>
      <c r="V10" s="1"/>
      <c r="W10" s="1"/>
    </row>
    <row r="11" spans="1:23" ht="15.6" x14ac:dyDescent="0.3">
      <c r="A11" s="2"/>
      <c r="B11" s="2"/>
      <c r="C11" s="2"/>
      <c r="D11" s="13" t="s">
        <v>12</v>
      </c>
      <c r="E11" s="12">
        <f>ROUND((E10-C6)/(C6-C5),C10)</f>
        <v>1.25</v>
      </c>
      <c r="F11" s="2"/>
      <c r="G11" s="2"/>
      <c r="H11" s="2"/>
      <c r="I11" s="2"/>
      <c r="J11" s="2"/>
      <c r="K11" s="2"/>
      <c r="L11" s="2"/>
      <c r="M11" s="2"/>
      <c r="N11" s="13" t="s">
        <v>12</v>
      </c>
      <c r="O11" s="5">
        <f>ROUND((O10-M5)/(M6-M5),M10)</f>
        <v>2.25</v>
      </c>
      <c r="P11" s="2"/>
      <c r="Q11" s="2"/>
      <c r="R11" s="2"/>
      <c r="S11" s="1"/>
      <c r="T11" s="1"/>
      <c r="U11" s="1"/>
      <c r="V11" s="1"/>
      <c r="W11" s="1"/>
    </row>
    <row r="12" spans="1:23" ht="15.6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"/>
      <c r="T12" s="1"/>
      <c r="U12" s="1"/>
      <c r="V12" s="1"/>
      <c r="W12" s="1"/>
    </row>
    <row r="13" spans="1:23" ht="15.6" x14ac:dyDescent="0.3">
      <c r="A13" s="37" t="s">
        <v>18</v>
      </c>
      <c r="B13" s="37"/>
      <c r="C13" s="37"/>
      <c r="D13" s="37"/>
      <c r="E13" s="37"/>
      <c r="F13" s="37"/>
      <c r="G13" s="37"/>
      <c r="H13" s="37"/>
      <c r="I13" s="2"/>
      <c r="J13" s="2"/>
      <c r="K13" s="2"/>
      <c r="L13" s="2"/>
      <c r="M13" s="2"/>
      <c r="N13" s="2"/>
      <c r="O13" s="2"/>
      <c r="P13" s="2"/>
      <c r="Q13" s="2"/>
      <c r="R13" s="2"/>
      <c r="S13" s="1"/>
      <c r="T13" s="1"/>
      <c r="U13" s="1"/>
      <c r="V13" s="1"/>
      <c r="W13" s="1"/>
    </row>
    <row r="14" spans="1:23" ht="15.6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17" t="s">
        <v>11</v>
      </c>
      <c r="P14" s="2"/>
      <c r="Q14" s="2"/>
      <c r="R14" s="2"/>
      <c r="S14" s="1"/>
      <c r="T14" s="1"/>
      <c r="U14" s="1"/>
      <c r="V14" s="1"/>
      <c r="W14" s="1"/>
    </row>
    <row r="15" spans="1:23" ht="15.6" x14ac:dyDescent="0.3">
      <c r="A15" s="14" t="s">
        <v>0</v>
      </c>
      <c r="B15" s="4" t="s">
        <v>0</v>
      </c>
      <c r="C15" s="4" t="s">
        <v>13</v>
      </c>
      <c r="D15" s="4" t="s">
        <v>14</v>
      </c>
      <c r="E15" s="4" t="s">
        <v>7</v>
      </c>
      <c r="F15" s="4" t="s">
        <v>8</v>
      </c>
      <c r="G15" s="4" t="s">
        <v>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"/>
      <c r="T15" s="1"/>
      <c r="U15" s="1"/>
      <c r="V15" s="1"/>
      <c r="W15" s="1"/>
    </row>
    <row r="16" spans="1:23" ht="15.6" x14ac:dyDescent="0.3">
      <c r="A16" s="14">
        <v>0</v>
      </c>
      <c r="B16" s="5">
        <v>0</v>
      </c>
      <c r="C16" s="5">
        <v>1</v>
      </c>
      <c r="D16" s="6">
        <v>3</v>
      </c>
      <c r="E16" s="6">
        <f>ROUND(D17-D16,$C$21)</f>
        <v>-2.3904000000000001</v>
      </c>
      <c r="F16" s="6">
        <f>ROUND(E17-E16,$C$21)</f>
        <v>-0.21759999999999999</v>
      </c>
      <c r="G16" s="6">
        <f>ROUND(F17-F16,$C$21)</f>
        <v>1.3056000000000001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"/>
      <c r="T16" s="1"/>
      <c r="U16" s="1"/>
      <c r="V16" s="1"/>
      <c r="W16" s="1"/>
    </row>
    <row r="17" spans="1:23" ht="15.6" x14ac:dyDescent="0.3">
      <c r="A17" s="14">
        <v>1</v>
      </c>
      <c r="B17" s="5">
        <v>1</v>
      </c>
      <c r="C17" s="5">
        <v>1.4</v>
      </c>
      <c r="D17" s="6">
        <v>0.60960000000000003</v>
      </c>
      <c r="E17" s="6">
        <f t="shared" ref="E17:E18" si="1">ROUND(D18-D17,$C$21)</f>
        <v>-2.6080000000000001</v>
      </c>
      <c r="F17" s="6">
        <f>ROUND(E18-E17,$C$21)</f>
        <v>1.0880000000000001</v>
      </c>
      <c r="G17" s="1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"/>
      <c r="T17" s="1"/>
      <c r="U17" s="1"/>
      <c r="V17" s="1"/>
      <c r="W17" s="1"/>
    </row>
    <row r="18" spans="1:23" ht="15.6" x14ac:dyDescent="0.3">
      <c r="A18" s="14">
        <v>2</v>
      </c>
      <c r="B18" s="5">
        <v>2</v>
      </c>
      <c r="C18" s="5">
        <v>1.8</v>
      </c>
      <c r="D18" s="6">
        <v>-1.9984</v>
      </c>
      <c r="E18" s="6">
        <f t="shared" si="1"/>
        <v>-1.52</v>
      </c>
      <c r="F18" s="11"/>
      <c r="G18" s="1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"/>
      <c r="T18" s="1"/>
      <c r="U18" s="1"/>
      <c r="V18" s="1"/>
      <c r="W18" s="1"/>
    </row>
    <row r="19" spans="1:23" ht="15.6" x14ac:dyDescent="0.3">
      <c r="A19" s="10"/>
      <c r="B19" s="5">
        <v>3</v>
      </c>
      <c r="C19" s="5">
        <v>2.2000000000000002</v>
      </c>
      <c r="D19" s="6">
        <v>-3.5184000000000002</v>
      </c>
      <c r="E19" s="2"/>
      <c r="F19" s="2"/>
      <c r="G19" s="8" t="s">
        <v>10</v>
      </c>
      <c r="H19" s="18">
        <f>ROUND(D16+(E22*E16)+(((E22*(E22-1))/(FACT(2)))*F16),C21)</f>
        <v>2.8856000000000002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1"/>
      <c r="T19" s="1"/>
      <c r="U19" s="1"/>
      <c r="V19" s="1"/>
      <c r="W19" s="1"/>
    </row>
    <row r="20" spans="1:23" ht="15.6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"/>
      <c r="T20" s="1"/>
      <c r="U20" s="1"/>
      <c r="V20" s="1"/>
      <c r="W20" s="1"/>
    </row>
    <row r="21" spans="1:23" ht="15.6" x14ac:dyDescent="0.3">
      <c r="A21" s="2"/>
      <c r="B21" s="13" t="s">
        <v>15</v>
      </c>
      <c r="C21" s="12">
        <v>4</v>
      </c>
      <c r="D21" s="13" t="s">
        <v>1</v>
      </c>
      <c r="E21" s="12">
        <v>1.02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"/>
      <c r="T21" s="1"/>
      <c r="U21" s="1"/>
      <c r="V21" s="1"/>
      <c r="W21" s="1"/>
    </row>
    <row r="22" spans="1:23" ht="15" x14ac:dyDescent="0.3">
      <c r="A22" s="10"/>
      <c r="B22" s="10"/>
      <c r="C22" s="10"/>
      <c r="D22" s="13" t="s">
        <v>12</v>
      </c>
      <c r="E22" s="12">
        <f>ROUND((E21-C16)/(C17-C16),C21)</f>
        <v>0.05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</sheetData>
  <mergeCells count="3">
    <mergeCell ref="A2:H2"/>
    <mergeCell ref="L2:Q2"/>
    <mergeCell ref="A13:H13"/>
  </mergeCells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 Lagrange</vt:lpstr>
      <vt:lpstr>M Divididas</vt:lpstr>
      <vt:lpstr>M Finitas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Gonzaga Romaniello de Souza</dc:creator>
  <cp:lastModifiedBy>Marcus Fernandes</cp:lastModifiedBy>
  <dcterms:created xsi:type="dcterms:W3CDTF">2021-07-05T19:48:26Z</dcterms:created>
  <dcterms:modified xsi:type="dcterms:W3CDTF">2021-07-14T19:52:03Z</dcterms:modified>
</cp:coreProperties>
</file>