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ownloads\UFOP\Numerico\"/>
    </mc:Choice>
  </mc:AlternateContent>
  <xr:revisionPtr revIDLastSave="0" documentId="13_ncr:1_{91A2468A-EC28-4739-B44B-ACEE83E4EE81}" xr6:coauthVersionLast="47" xr6:coauthVersionMax="47" xr10:uidLastSave="{00000000-0000-0000-0000-000000000000}"/>
  <bookViews>
    <workbookView xWindow="28680" yWindow="-120" windowWidth="29040" windowHeight="16440" xr2:uid="{47443D15-B3E5-48CD-8513-2E97EB63CE1B}"/>
  </bookViews>
  <sheets>
    <sheet name="Método da Bissecção" sheetId="4" r:id="rId1"/>
    <sheet name="Método da Falsa Posição" sheetId="5" r:id="rId2"/>
    <sheet name="Método de Newton-Raphson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7" l="1"/>
  <c r="D6" i="7"/>
  <c r="D5" i="7"/>
  <c r="B6" i="7"/>
  <c r="B5" i="7"/>
  <c r="Q6" i="5"/>
  <c r="Q5" i="5"/>
  <c r="P5" i="5"/>
  <c r="O5" i="5"/>
  <c r="R5" i="5" s="1"/>
  <c r="O7" i="4"/>
  <c r="R7" i="4" s="1"/>
  <c r="P7" i="4"/>
  <c r="Q7" i="4" s="1"/>
  <c r="S7" i="4" s="1"/>
  <c r="R6" i="4"/>
  <c r="S6" i="4"/>
  <c r="T6" i="4"/>
  <c r="Q6" i="4"/>
  <c r="P6" i="4"/>
  <c r="O6" i="4"/>
  <c r="T5" i="4"/>
  <c r="S5" i="4"/>
  <c r="R5" i="4"/>
  <c r="Q5" i="4"/>
  <c r="P5" i="4"/>
  <c r="O5" i="4"/>
  <c r="P5" i="7" l="1"/>
  <c r="O6" i="7" s="1"/>
  <c r="Q5" i="7"/>
  <c r="S5" i="5"/>
  <c r="P6" i="5" s="1"/>
  <c r="T5" i="5"/>
  <c r="O8" i="4"/>
  <c r="R8" i="4" s="1"/>
  <c r="P8" i="4"/>
  <c r="T7" i="4"/>
  <c r="P6" i="7" l="1"/>
  <c r="O7" i="7"/>
  <c r="Q6" i="7"/>
  <c r="O6" i="5"/>
  <c r="R6" i="5" s="1"/>
  <c r="T6" i="5"/>
  <c r="T8" i="4"/>
  <c r="Q8" i="4"/>
  <c r="S8" i="4" s="1"/>
  <c r="O9" i="4" s="1"/>
  <c r="R9" i="4" s="1"/>
  <c r="Q7" i="7" l="1"/>
  <c r="P7" i="7"/>
  <c r="O8" i="7" s="1"/>
  <c r="S6" i="5"/>
  <c r="O7" i="5" s="1"/>
  <c r="P9" i="4"/>
  <c r="P8" i="7" l="1"/>
  <c r="Q8" i="7"/>
  <c r="R7" i="5"/>
  <c r="Q7" i="5"/>
  <c r="P7" i="5"/>
  <c r="T7" i="5" s="1"/>
  <c r="Q9" i="4"/>
  <c r="S9" i="4" s="1"/>
  <c r="T9" i="4"/>
  <c r="O9" i="7" l="1"/>
  <c r="S7" i="5"/>
  <c r="O8" i="5" s="1"/>
  <c r="O10" i="4"/>
  <c r="R10" i="4" s="1"/>
  <c r="P10" i="4"/>
  <c r="P9" i="7" l="1"/>
  <c r="Q9" i="7"/>
  <c r="R8" i="5"/>
  <c r="P8" i="5"/>
  <c r="T10" i="4"/>
  <c r="Q10" i="4"/>
  <c r="S10" i="4" s="1"/>
  <c r="O11" i="4" s="1"/>
  <c r="R11" i="4" s="1"/>
  <c r="O10" i="7" l="1"/>
  <c r="T8" i="5"/>
  <c r="Q8" i="5" s="1"/>
  <c r="S8" i="5" s="1"/>
  <c r="P11" i="4"/>
  <c r="P10" i="7" l="1"/>
  <c r="Q10" i="7"/>
  <c r="O9" i="5"/>
  <c r="P9" i="5"/>
  <c r="T9" i="5"/>
  <c r="Q11" i="4"/>
  <c r="S11" i="4" s="1"/>
  <c r="T11" i="4"/>
  <c r="O11" i="7" l="1"/>
  <c r="R9" i="5"/>
  <c r="Q9" i="5" s="1"/>
  <c r="S9" i="5" s="1"/>
  <c r="O12" i="4"/>
  <c r="R12" i="4" s="1"/>
  <c r="P12" i="4"/>
  <c r="P11" i="7" l="1"/>
  <c r="O12" i="7" s="1"/>
  <c r="Q11" i="7"/>
  <c r="P10" i="5"/>
  <c r="O10" i="5"/>
  <c r="T10" i="5"/>
  <c r="T12" i="4"/>
  <c r="Q12" i="4"/>
  <c r="S12" i="4" s="1"/>
  <c r="O13" i="4" s="1"/>
  <c r="R13" i="4" s="1"/>
  <c r="P12" i="7" l="1"/>
  <c r="Q12" i="7"/>
  <c r="R10" i="5"/>
  <c r="Q10" i="5" s="1"/>
  <c r="S10" i="5" s="1"/>
  <c r="P13" i="4"/>
  <c r="O13" i="7" l="1"/>
  <c r="O11" i="5"/>
  <c r="P11" i="5"/>
  <c r="T11" i="5" s="1"/>
  <c r="Q13" i="4"/>
  <c r="S13" i="4" s="1"/>
  <c r="T13" i="4"/>
  <c r="P13" i="7" l="1"/>
  <c r="Q13" i="7"/>
  <c r="O14" i="7" s="1"/>
  <c r="R11" i="5"/>
  <c r="Q11" i="5" s="1"/>
  <c r="S11" i="5" s="1"/>
  <c r="P12" i="5" s="1"/>
  <c r="T12" i="5" s="1"/>
  <c r="P14" i="4"/>
  <c r="O14" i="4"/>
  <c r="R14" i="4" s="1"/>
  <c r="P14" i="7" l="1"/>
  <c r="Q14" i="7"/>
  <c r="O12" i="5"/>
  <c r="T14" i="4"/>
  <c r="Q14" i="4"/>
  <c r="S14" i="4" s="1"/>
  <c r="P15" i="4" s="1"/>
  <c r="O15" i="7" l="1"/>
  <c r="R12" i="5"/>
  <c r="Q12" i="5"/>
  <c r="S12" i="5" s="1"/>
  <c r="P13" i="5" s="1"/>
  <c r="T13" i="5" s="1"/>
  <c r="Q15" i="4"/>
  <c r="S15" i="4" s="1"/>
  <c r="T15" i="4"/>
  <c r="O15" i="4"/>
  <c r="R15" i="4" s="1"/>
  <c r="P15" i="7" l="1"/>
  <c r="Q15" i="7"/>
  <c r="O13" i="5"/>
  <c r="O16" i="4"/>
  <c r="R16" i="4" s="1"/>
  <c r="P16" i="4"/>
  <c r="O16" i="7" l="1"/>
  <c r="R13" i="5"/>
  <c r="Q13" i="5"/>
  <c r="S13" i="5" s="1"/>
  <c r="O14" i="5" s="1"/>
  <c r="T16" i="4"/>
  <c r="Q16" i="4"/>
  <c r="S16" i="4" s="1"/>
  <c r="P17" i="4" s="1"/>
  <c r="Q16" i="7" l="1"/>
  <c r="P16" i="7"/>
  <c r="O17" i="7" s="1"/>
  <c r="R14" i="5"/>
  <c r="P14" i="5"/>
  <c r="T14" i="5" s="1"/>
  <c r="Q14" i="5" s="1"/>
  <c r="S14" i="5" s="1"/>
  <c r="T17" i="4"/>
  <c r="O17" i="4"/>
  <c r="R17" i="4" s="1"/>
  <c r="Q17" i="7" l="1"/>
  <c r="P17" i="7"/>
  <c r="O18" i="7" s="1"/>
  <c r="P15" i="5"/>
  <c r="O15" i="5"/>
  <c r="T15" i="5"/>
  <c r="Q17" i="4"/>
  <c r="S17" i="4" s="1"/>
  <c r="O18" i="4" s="1"/>
  <c r="R18" i="4" s="1"/>
  <c r="P18" i="7" l="1"/>
  <c r="Q18" i="7"/>
  <c r="O19" i="7" s="1"/>
  <c r="R15" i="5"/>
  <c r="Q15" i="5"/>
  <c r="S15" i="5" s="1"/>
  <c r="P16" i="5" s="1"/>
  <c r="T16" i="5" s="1"/>
  <c r="P18" i="4"/>
  <c r="P19" i="7" l="1"/>
  <c r="Q19" i="7"/>
  <c r="O16" i="5"/>
  <c r="T18" i="4"/>
  <c r="Q18" i="4"/>
  <c r="S18" i="4" s="1"/>
  <c r="O20" i="7" l="1"/>
  <c r="R16" i="5"/>
  <c r="Q16" i="5" s="1"/>
  <c r="S16" i="5" s="1"/>
  <c r="P19" i="4"/>
  <c r="O19" i="4"/>
  <c r="R19" i="4" s="1"/>
  <c r="P20" i="7" l="1"/>
  <c r="Q20" i="7"/>
  <c r="O17" i="5"/>
  <c r="P17" i="5"/>
  <c r="T17" i="5"/>
  <c r="Q19" i="4"/>
  <c r="S19" i="4" s="1"/>
  <c r="O20" i="4" s="1"/>
  <c r="R20" i="4" s="1"/>
  <c r="T19" i="4"/>
  <c r="O21" i="7" l="1"/>
  <c r="R17" i="5"/>
  <c r="Q17" i="5" s="1"/>
  <c r="S17" i="5" s="1"/>
  <c r="P20" i="4"/>
  <c r="P21" i="7" l="1"/>
  <c r="Q21" i="7"/>
  <c r="O18" i="5"/>
  <c r="P18" i="5"/>
  <c r="T18" i="5"/>
  <c r="T20" i="4"/>
  <c r="Q20" i="4"/>
  <c r="S20" i="4" s="1"/>
  <c r="O22" i="7" l="1"/>
  <c r="R18" i="5"/>
  <c r="Q18" i="5" s="1"/>
  <c r="S18" i="5" s="1"/>
  <c r="O19" i="5" s="1"/>
  <c r="O21" i="4"/>
  <c r="R21" i="4" s="1"/>
  <c r="P21" i="4"/>
  <c r="P22" i="7" l="1"/>
  <c r="Q22" i="7"/>
  <c r="R19" i="5"/>
  <c r="P19" i="5"/>
  <c r="T19" i="5" s="1"/>
  <c r="Q19" i="5" s="1"/>
  <c r="S19" i="5" s="1"/>
  <c r="Q21" i="4"/>
  <c r="S21" i="4" s="1"/>
  <c r="O22" i="4" s="1"/>
  <c r="R22" i="4" s="1"/>
  <c r="T21" i="4"/>
  <c r="O23" i="7" l="1"/>
  <c r="P20" i="5"/>
  <c r="O20" i="5"/>
  <c r="P22" i="4"/>
  <c r="P23" i="7" l="1"/>
  <c r="Q23" i="7"/>
  <c r="R20" i="5"/>
  <c r="T20" i="5"/>
  <c r="Q20" i="5" s="1"/>
  <c r="S20" i="5" s="1"/>
  <c r="O21" i="5" s="1"/>
  <c r="T22" i="4"/>
  <c r="Q22" i="4"/>
  <c r="S22" i="4" s="1"/>
  <c r="O24" i="7" l="1"/>
  <c r="R21" i="5"/>
  <c r="P21" i="5"/>
  <c r="O23" i="4"/>
  <c r="R23" i="4" s="1"/>
  <c r="P23" i="4"/>
  <c r="P24" i="7" l="1"/>
  <c r="Q24" i="7"/>
  <c r="T21" i="5"/>
  <c r="Q21" i="5" s="1"/>
  <c r="S21" i="5" s="1"/>
  <c r="Q23" i="4"/>
  <c r="S23" i="4" s="1"/>
  <c r="O24" i="4" s="1"/>
  <c r="R24" i="4" s="1"/>
  <c r="T23" i="4"/>
  <c r="O25" i="7" l="1"/>
  <c r="P22" i="5"/>
  <c r="O22" i="5"/>
  <c r="P24" i="4"/>
  <c r="P25" i="7" l="1"/>
  <c r="Q25" i="7"/>
  <c r="R22" i="5"/>
  <c r="T22" i="5"/>
  <c r="Q22" i="5" s="1"/>
  <c r="S22" i="5" s="1"/>
  <c r="O23" i="5" s="1"/>
  <c r="T24" i="4"/>
  <c r="Q24" i="4"/>
  <c r="S24" i="4" s="1"/>
  <c r="O26" i="7" l="1"/>
  <c r="R23" i="5"/>
  <c r="P23" i="5"/>
  <c r="O25" i="4"/>
  <c r="R25" i="4" s="1"/>
  <c r="P25" i="4"/>
  <c r="Q26" i="7" l="1"/>
  <c r="P26" i="7"/>
  <c r="O27" i="7" s="1"/>
  <c r="T23" i="5"/>
  <c r="Q23" i="5" s="1"/>
  <c r="S23" i="5" s="1"/>
  <c r="Q25" i="4"/>
  <c r="S25" i="4" s="1"/>
  <c r="O26" i="4" s="1"/>
  <c r="R26" i="4" s="1"/>
  <c r="T25" i="4"/>
  <c r="Q27" i="7" l="1"/>
  <c r="P27" i="7"/>
  <c r="P24" i="5"/>
  <c r="O24" i="5"/>
  <c r="P26" i="4"/>
  <c r="O28" i="7" l="1"/>
  <c r="R24" i="5"/>
  <c r="T24" i="5"/>
  <c r="Q24" i="5" s="1"/>
  <c r="S24" i="5" s="1"/>
  <c r="O25" i="5" s="1"/>
  <c r="T26" i="4"/>
  <c r="Q26" i="4"/>
  <c r="S26" i="4" s="1"/>
  <c r="Q28" i="7" l="1"/>
  <c r="P28" i="7"/>
  <c r="O29" i="7" s="1"/>
  <c r="R25" i="5"/>
  <c r="P25" i="5"/>
  <c r="O27" i="4"/>
  <c r="R27" i="4" s="1"/>
  <c r="P27" i="4"/>
  <c r="P29" i="7" l="1"/>
  <c r="Q29" i="7"/>
  <c r="T25" i="5"/>
  <c r="Q25" i="5" s="1"/>
  <c r="S25" i="5" s="1"/>
  <c r="Q27" i="4"/>
  <c r="S27" i="4" s="1"/>
  <c r="O28" i="4" s="1"/>
  <c r="R28" i="4" s="1"/>
  <c r="T27" i="4"/>
  <c r="O30" i="7" l="1"/>
  <c r="P26" i="5"/>
  <c r="O26" i="5"/>
  <c r="P28" i="4"/>
  <c r="Q30" i="7" l="1"/>
  <c r="P30" i="7"/>
  <c r="R26" i="5"/>
  <c r="T26" i="5"/>
  <c r="Q26" i="5" s="1"/>
  <c r="S26" i="5" s="1"/>
  <c r="O27" i="5" s="1"/>
  <c r="T28" i="4"/>
  <c r="Q28" i="4"/>
  <c r="S28" i="4" s="1"/>
  <c r="O31" i="7" l="1"/>
  <c r="R27" i="5"/>
  <c r="P27" i="5"/>
  <c r="O29" i="4"/>
  <c r="R29" i="4" s="1"/>
  <c r="P29" i="4"/>
  <c r="Q31" i="7" l="1"/>
  <c r="P31" i="7"/>
  <c r="O32" i="7" s="1"/>
  <c r="T27" i="5"/>
  <c r="Q27" i="5" s="1"/>
  <c r="S27" i="5" s="1"/>
  <c r="Q29" i="4"/>
  <c r="S29" i="4" s="1"/>
  <c r="O30" i="4" s="1"/>
  <c r="R30" i="4" s="1"/>
  <c r="T29" i="4"/>
  <c r="P32" i="7" l="1"/>
  <c r="Q32" i="7"/>
  <c r="P28" i="5"/>
  <c r="O28" i="5"/>
  <c r="P30" i="4"/>
  <c r="O33" i="7" l="1"/>
  <c r="R28" i="5"/>
  <c r="T28" i="5"/>
  <c r="Q28" i="5" s="1"/>
  <c r="S28" i="5" s="1"/>
  <c r="O29" i="5" s="1"/>
  <c r="T30" i="4"/>
  <c r="Q30" i="4"/>
  <c r="S30" i="4" s="1"/>
  <c r="P33" i="7" l="1"/>
  <c r="Q33" i="7"/>
  <c r="O34" i="7" s="1"/>
  <c r="R29" i="5"/>
  <c r="P29" i="5"/>
  <c r="O31" i="4"/>
  <c r="R31" i="4" s="1"/>
  <c r="P31" i="4"/>
  <c r="Q34" i="7" l="1"/>
  <c r="P34" i="7"/>
  <c r="T29" i="5"/>
  <c r="Q29" i="5" s="1"/>
  <c r="S29" i="5" s="1"/>
  <c r="Q31" i="4"/>
  <c r="S31" i="4" s="1"/>
  <c r="O32" i="4" s="1"/>
  <c r="R32" i="4" s="1"/>
  <c r="T31" i="4"/>
  <c r="O35" i="7" l="1"/>
  <c r="P30" i="5"/>
  <c r="O30" i="5"/>
  <c r="P32" i="4"/>
  <c r="Q35" i="7" l="1"/>
  <c r="P35" i="7"/>
  <c r="R30" i="5"/>
  <c r="T30" i="5"/>
  <c r="Q30" i="5" s="1"/>
  <c r="S30" i="5" s="1"/>
  <c r="O31" i="5" s="1"/>
  <c r="T32" i="4"/>
  <c r="Q32" i="4"/>
  <c r="S32" i="4" s="1"/>
  <c r="R31" i="5" l="1"/>
  <c r="P31" i="5"/>
  <c r="O33" i="4"/>
  <c r="R33" i="4" s="1"/>
  <c r="P33" i="4"/>
  <c r="T31" i="5" l="1"/>
  <c r="Q31" i="5" s="1"/>
  <c r="S31" i="5" s="1"/>
  <c r="Q33" i="4"/>
  <c r="S33" i="4" s="1"/>
  <c r="O34" i="4" s="1"/>
  <c r="R34" i="4" s="1"/>
  <c r="T33" i="4"/>
  <c r="P32" i="5" l="1"/>
  <c r="O32" i="5"/>
  <c r="P34" i="4"/>
  <c r="R32" i="5" l="1"/>
  <c r="T32" i="5"/>
  <c r="Q32" i="5" s="1"/>
  <c r="S32" i="5" s="1"/>
  <c r="O33" i="5" s="1"/>
  <c r="T34" i="4"/>
  <c r="Q34" i="4"/>
  <c r="S34" i="4" s="1"/>
  <c r="R33" i="5" l="1"/>
  <c r="P33" i="5"/>
  <c r="O35" i="4"/>
  <c r="R35" i="4" s="1"/>
  <c r="P35" i="4"/>
  <c r="T33" i="5" l="1"/>
  <c r="Q33" i="5" s="1"/>
  <c r="S33" i="5" s="1"/>
  <c r="Q35" i="4"/>
  <c r="S35" i="4" s="1"/>
  <c r="T35" i="4"/>
  <c r="P34" i="5" l="1"/>
  <c r="O34" i="5"/>
  <c r="R34" i="5" l="1"/>
  <c r="T34" i="5"/>
  <c r="Q34" i="5" s="1"/>
  <c r="S34" i="5" s="1"/>
  <c r="O35" i="5" s="1"/>
  <c r="R35" i="5" l="1"/>
  <c r="P35" i="5"/>
  <c r="T35" i="5" l="1"/>
  <c r="Q35" i="5" s="1"/>
  <c r="S35" i="5" s="1"/>
</calcChain>
</file>

<file path=xl/sharedStrings.xml><?xml version="1.0" encoding="utf-8"?>
<sst xmlns="http://schemas.openxmlformats.org/spreadsheetml/2006/main" count="53" uniqueCount="20">
  <si>
    <t>f(x)</t>
  </si>
  <si>
    <t>f(x) =</t>
  </si>
  <si>
    <t>x^5</t>
  </si>
  <si>
    <t>x^4</t>
  </si>
  <si>
    <t>x^3</t>
  </si>
  <si>
    <t>x^2</t>
  </si>
  <si>
    <t>x</t>
  </si>
  <si>
    <t>Intervalo</t>
  </si>
  <si>
    <t>NC</t>
  </si>
  <si>
    <t>ak</t>
  </si>
  <si>
    <t>bk</t>
  </si>
  <si>
    <t>xk</t>
  </si>
  <si>
    <t>x0</t>
  </si>
  <si>
    <t>f(a)</t>
  </si>
  <si>
    <t>f(b)</t>
  </si>
  <si>
    <t>k</t>
  </si>
  <si>
    <t>f''(x)</t>
  </si>
  <si>
    <t>f'(x)</t>
  </si>
  <si>
    <t>f(xk)</t>
  </si>
  <si>
    <t>f'(xk)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</si>
</sst>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03A4-F753-4208-A4C1-66B22DD2E432}">
  <dimension ref="A1:T35"/>
  <sheetViews>
    <sheetView tabSelected="1" workbookViewId="0">
      <selection activeCell="AA12" sqref="AA12"/>
    </sheetView>
  </sheetViews>
  <sheetFormatPr defaultRowHeight="14.4" x14ac:dyDescent="0.3"/>
  <cols>
    <col min="1" max="1" width="8.77734375" bestFit="1" customWidth="1"/>
    <col min="2" max="2" width="2" bestFit="1" customWidth="1"/>
    <col min="3" max="3" width="3.88671875" bestFit="1" customWidth="1"/>
    <col min="4" max="4" width="2.6640625" bestFit="1" customWidth="1"/>
    <col min="5" max="5" width="3.88671875" bestFit="1" customWidth="1"/>
    <col min="6" max="6" width="3.6640625" bestFit="1" customWidth="1"/>
    <col min="7" max="7" width="3.88671875" bestFit="1" customWidth="1"/>
    <col min="8" max="8" width="3" bestFit="1" customWidth="1"/>
    <col min="9" max="9" width="3.88671875" bestFit="1" customWidth="1"/>
    <col min="10" max="10" width="3" bestFit="1" customWidth="1"/>
    <col min="11" max="11" width="1.88671875" bestFit="1" customWidth="1"/>
    <col min="12" max="12" width="2.6640625" bestFit="1" customWidth="1"/>
  </cols>
  <sheetData>
    <row r="1" spans="1:20" x14ac:dyDescent="0.3">
      <c r="A1" s="2" t="s">
        <v>1</v>
      </c>
      <c r="B1" s="1">
        <v>2</v>
      </c>
      <c r="C1" s="1" t="s">
        <v>2</v>
      </c>
      <c r="D1" s="1">
        <v>-6</v>
      </c>
      <c r="E1" s="1" t="s">
        <v>3</v>
      </c>
      <c r="F1" s="1">
        <v>-14</v>
      </c>
      <c r="G1" s="1" t="s">
        <v>4</v>
      </c>
      <c r="H1" s="1">
        <v>72</v>
      </c>
      <c r="I1" s="1" t="s">
        <v>5</v>
      </c>
      <c r="J1" s="1">
        <v>44</v>
      </c>
      <c r="K1" s="1" t="s">
        <v>6</v>
      </c>
      <c r="L1" s="1">
        <v>-1</v>
      </c>
    </row>
    <row r="2" spans="1:20" x14ac:dyDescent="0.3">
      <c r="A2" s="2" t="s">
        <v>7</v>
      </c>
      <c r="B2" s="1">
        <v>0</v>
      </c>
      <c r="C2" s="1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1:20" x14ac:dyDescent="0.3">
      <c r="N3" s="5" t="s">
        <v>8</v>
      </c>
      <c r="O3" s="3">
        <v>4</v>
      </c>
      <c r="P3" s="1"/>
      <c r="Q3" s="1"/>
      <c r="R3" s="1"/>
      <c r="S3" s="1"/>
      <c r="T3" s="1"/>
    </row>
    <row r="4" spans="1:20" x14ac:dyDescent="0.3">
      <c r="N4" s="5" t="s">
        <v>15</v>
      </c>
      <c r="O4" s="5" t="s">
        <v>9</v>
      </c>
      <c r="P4" s="5" t="s">
        <v>10</v>
      </c>
      <c r="Q4" s="5" t="s">
        <v>11</v>
      </c>
      <c r="R4" s="5" t="s">
        <v>13</v>
      </c>
      <c r="S4" s="5" t="s">
        <v>0</v>
      </c>
      <c r="T4" s="5" t="s">
        <v>14</v>
      </c>
    </row>
    <row r="5" spans="1:20" x14ac:dyDescent="0.3">
      <c r="N5" s="5">
        <v>0</v>
      </c>
      <c r="O5" s="4">
        <f>ROUND(B2,$O$3)</f>
        <v>0</v>
      </c>
      <c r="P5" s="4">
        <f>ROUND(C2,$O$3)</f>
        <v>1</v>
      </c>
      <c r="Q5" s="4">
        <f>ROUND(($P5+$O5)/2,$O$3)</f>
        <v>0.5</v>
      </c>
      <c r="R5" s="4">
        <f>ROUND(($B$1*O5^5)+($D$1* O5^4)+($F$1* O5^3)+($H$1* O5^2)+($J$1* O5^1)+($L$1),$O$3)</f>
        <v>-1</v>
      </c>
      <c r="S5" s="4">
        <f>ROUND(($B$1*Q5^5)+($D$1* Q5^4)+($F$1* Q5^3)+($H$1* Q5^2)+($J$1* Q5^1)+($L$1),$O$3)</f>
        <v>36.9375</v>
      </c>
      <c r="T5" s="4">
        <f>ROUND(($B$1*P5^5)+($D$1* P5^4)+($F$1* P5^3)+($H$1* P5^2)+($J$1* P5^1)+($L$1),$O$3)</f>
        <v>97</v>
      </c>
    </row>
    <row r="6" spans="1:20" x14ac:dyDescent="0.3">
      <c r="N6" s="5">
        <v>1</v>
      </c>
      <c r="O6" s="4">
        <f>IF(ROUND($R5*$S5,$O$3)&lt;0,$O5,$Q5)</f>
        <v>0</v>
      </c>
      <c r="P6" s="4">
        <f>IF(ROUND($R5*$S5,$O$3)&lt;0,$Q5,$P5)</f>
        <v>0.5</v>
      </c>
      <c r="Q6" s="4">
        <f>ROUND(($P6+$O6)/2,$O$3)</f>
        <v>0.25</v>
      </c>
      <c r="R6" s="4">
        <f>ROUND(($B$1*O6^5)+($D$1* O6^4)+($F$1* O6^3)+($H$1* O6^2)+($J$1* O6^1)+($L$1),$O$3)</f>
        <v>-1</v>
      </c>
      <c r="S6" s="4">
        <f>ROUND(($B$1*Q6^5)+($D$1* Q6^4)+($F$1* Q6^3)+($H$1* Q6^2)+($J$1* Q6^1)+($L$1),$O$3)</f>
        <v>14.2598</v>
      </c>
      <c r="T6" s="4">
        <f>ROUND(($B$1*P6^5)+($D$1* P6^4)+($F$1* P6^3)+($H$1* P6^2)+($J$1* P6^1)+($L$1),$O$3)</f>
        <v>36.9375</v>
      </c>
    </row>
    <row r="7" spans="1:20" x14ac:dyDescent="0.3">
      <c r="N7" s="5">
        <v>2</v>
      </c>
      <c r="O7" s="4">
        <f t="shared" ref="O7:O35" si="0">IF(ROUND($R6*$S6,$O$3)&lt;0,$O6,$Q6)</f>
        <v>0</v>
      </c>
      <c r="P7" s="4">
        <f t="shared" ref="P7:P35" si="1">IF(ROUND($R6*$S6,$O$3)&lt;0,$Q6,$P6)</f>
        <v>0.25</v>
      </c>
      <c r="Q7" s="4">
        <f t="shared" ref="Q7:Q35" si="2">ROUND(($P7+$O7)/2,$O$3)</f>
        <v>0.125</v>
      </c>
      <c r="R7" s="4">
        <f t="shared" ref="R7:R35" si="3">ROUND(($B$1*O7^5)+($D$1* O7^4)+($F$1* O7^3)+($H$1* O7^2)+($J$1* O7^1)+($L$1),$O$3)</f>
        <v>-1</v>
      </c>
      <c r="S7" s="4">
        <f t="shared" ref="S7:S35" si="4">ROUND(($B$1*Q7^5)+($D$1* Q7^4)+($F$1* Q7^3)+($H$1* Q7^2)+($J$1* Q7^1)+($L$1),$O$3)</f>
        <v>5.5963000000000003</v>
      </c>
      <c r="T7" s="4">
        <f t="shared" ref="T7:T35" si="5">ROUND(($B$1*P7^5)+($D$1* P7^4)+($F$1* P7^3)+($H$1* P7^2)+($J$1* P7^1)+($L$1),$O$3)</f>
        <v>14.2598</v>
      </c>
    </row>
    <row r="8" spans="1:20" x14ac:dyDescent="0.3">
      <c r="N8" s="5">
        <v>3</v>
      </c>
      <c r="O8" s="4">
        <f t="shared" si="0"/>
        <v>0</v>
      </c>
      <c r="P8" s="4">
        <f t="shared" si="1"/>
        <v>0.125</v>
      </c>
      <c r="Q8" s="4">
        <f t="shared" si="2"/>
        <v>6.25E-2</v>
      </c>
      <c r="R8" s="4">
        <f t="shared" si="3"/>
        <v>-1</v>
      </c>
      <c r="S8" s="4">
        <f t="shared" si="4"/>
        <v>2.0276999999999998</v>
      </c>
      <c r="T8" s="4">
        <f t="shared" si="5"/>
        <v>5.5963000000000003</v>
      </c>
    </row>
    <row r="9" spans="1:20" x14ac:dyDescent="0.3">
      <c r="N9" s="5">
        <v>4</v>
      </c>
      <c r="O9" s="4">
        <f t="shared" si="0"/>
        <v>0</v>
      </c>
      <c r="P9" s="4">
        <f t="shared" si="1"/>
        <v>6.25E-2</v>
      </c>
      <c r="Q9" s="4">
        <f t="shared" si="2"/>
        <v>3.1300000000000001E-2</v>
      </c>
      <c r="R9" s="4">
        <f t="shared" si="3"/>
        <v>-1</v>
      </c>
      <c r="S9" s="4">
        <f t="shared" si="4"/>
        <v>0.44729999999999998</v>
      </c>
      <c r="T9" s="4">
        <f t="shared" si="5"/>
        <v>2.0276999999999998</v>
      </c>
    </row>
    <row r="10" spans="1:20" x14ac:dyDescent="0.3">
      <c r="N10" s="5">
        <v>5</v>
      </c>
      <c r="O10" s="4">
        <f t="shared" si="0"/>
        <v>0</v>
      </c>
      <c r="P10" s="4">
        <f t="shared" si="1"/>
        <v>3.1300000000000001E-2</v>
      </c>
      <c r="Q10" s="4">
        <f t="shared" si="2"/>
        <v>1.5699999999999999E-2</v>
      </c>
      <c r="R10" s="4">
        <f t="shared" si="3"/>
        <v>-1</v>
      </c>
      <c r="S10" s="4">
        <f t="shared" si="4"/>
        <v>-0.29149999999999998</v>
      </c>
      <c r="T10" s="4">
        <f t="shared" si="5"/>
        <v>0.44729999999999998</v>
      </c>
    </row>
    <row r="11" spans="1:20" x14ac:dyDescent="0.3">
      <c r="N11" s="5">
        <v>6</v>
      </c>
      <c r="O11" s="4">
        <f t="shared" si="0"/>
        <v>1.5699999999999999E-2</v>
      </c>
      <c r="P11" s="4">
        <f t="shared" si="1"/>
        <v>3.1300000000000001E-2</v>
      </c>
      <c r="Q11" s="4">
        <f t="shared" si="2"/>
        <v>2.35E-2</v>
      </c>
      <c r="R11" s="4">
        <f t="shared" si="3"/>
        <v>-0.29149999999999998</v>
      </c>
      <c r="S11" s="4">
        <f t="shared" si="4"/>
        <v>7.3599999999999999E-2</v>
      </c>
      <c r="T11" s="4">
        <f t="shared" si="5"/>
        <v>0.44729999999999998</v>
      </c>
    </row>
    <row r="12" spans="1:20" x14ac:dyDescent="0.3">
      <c r="N12" s="5">
        <v>7</v>
      </c>
      <c r="O12" s="4">
        <f t="shared" si="0"/>
        <v>1.5699999999999999E-2</v>
      </c>
      <c r="P12" s="4">
        <f t="shared" si="1"/>
        <v>2.35E-2</v>
      </c>
      <c r="Q12" s="4">
        <f t="shared" si="2"/>
        <v>1.9599999999999999E-2</v>
      </c>
      <c r="R12" s="4">
        <f t="shared" si="3"/>
        <v>-0.29149999999999998</v>
      </c>
      <c r="S12" s="4">
        <f t="shared" si="4"/>
        <v>-0.11</v>
      </c>
      <c r="T12" s="4">
        <f t="shared" si="5"/>
        <v>7.3599999999999999E-2</v>
      </c>
    </row>
    <row r="13" spans="1:20" x14ac:dyDescent="0.3">
      <c r="N13" s="5">
        <v>8</v>
      </c>
      <c r="O13" s="4">
        <f t="shared" si="0"/>
        <v>1.9599999999999999E-2</v>
      </c>
      <c r="P13" s="4">
        <f t="shared" si="1"/>
        <v>2.35E-2</v>
      </c>
      <c r="Q13" s="4">
        <f t="shared" si="2"/>
        <v>2.1600000000000001E-2</v>
      </c>
      <c r="R13" s="4">
        <f t="shared" si="3"/>
        <v>-0.11</v>
      </c>
      <c r="S13" s="4">
        <f t="shared" si="4"/>
        <v>-1.6199999999999999E-2</v>
      </c>
      <c r="T13" s="4">
        <f t="shared" si="5"/>
        <v>7.3599999999999999E-2</v>
      </c>
    </row>
    <row r="14" spans="1:20" x14ac:dyDescent="0.3">
      <c r="N14" s="5">
        <v>9</v>
      </c>
      <c r="O14" s="4">
        <f t="shared" si="0"/>
        <v>2.1600000000000001E-2</v>
      </c>
      <c r="P14" s="4">
        <f t="shared" si="1"/>
        <v>2.35E-2</v>
      </c>
      <c r="Q14" s="4">
        <f t="shared" si="2"/>
        <v>2.2599999999999999E-2</v>
      </c>
      <c r="R14" s="4">
        <f t="shared" si="3"/>
        <v>-1.6199999999999999E-2</v>
      </c>
      <c r="S14" s="4">
        <f t="shared" si="4"/>
        <v>3.1E-2</v>
      </c>
      <c r="T14" s="4">
        <f t="shared" si="5"/>
        <v>7.3599999999999999E-2</v>
      </c>
    </row>
    <row r="15" spans="1:20" x14ac:dyDescent="0.3">
      <c r="N15" s="5">
        <v>10</v>
      </c>
      <c r="O15" s="4">
        <f t="shared" si="0"/>
        <v>2.1600000000000001E-2</v>
      </c>
      <c r="P15" s="4">
        <f t="shared" si="1"/>
        <v>2.2599999999999999E-2</v>
      </c>
      <c r="Q15" s="4">
        <f t="shared" si="2"/>
        <v>2.2100000000000002E-2</v>
      </c>
      <c r="R15" s="4">
        <f t="shared" si="3"/>
        <v>-1.6199999999999999E-2</v>
      </c>
      <c r="S15" s="4">
        <f t="shared" si="4"/>
        <v>7.4000000000000003E-3</v>
      </c>
      <c r="T15" s="4">
        <f t="shared" si="5"/>
        <v>3.1E-2</v>
      </c>
    </row>
    <row r="16" spans="1:20" x14ac:dyDescent="0.3">
      <c r="N16" s="5">
        <v>11</v>
      </c>
      <c r="O16" s="4">
        <f t="shared" si="0"/>
        <v>2.1600000000000001E-2</v>
      </c>
      <c r="P16" s="4">
        <f t="shared" si="1"/>
        <v>2.2100000000000002E-2</v>
      </c>
      <c r="Q16" s="4">
        <f t="shared" si="2"/>
        <v>2.1899999999999999E-2</v>
      </c>
      <c r="R16" s="4">
        <f t="shared" si="3"/>
        <v>-1.6199999999999999E-2</v>
      </c>
      <c r="S16" s="4">
        <f t="shared" si="4"/>
        <v>-2E-3</v>
      </c>
      <c r="T16" s="4">
        <f t="shared" si="5"/>
        <v>7.4000000000000003E-3</v>
      </c>
    </row>
    <row r="17" spans="14:20" x14ac:dyDescent="0.3">
      <c r="N17" s="5">
        <v>12</v>
      </c>
      <c r="O17" s="4">
        <f t="shared" si="0"/>
        <v>2.1899999999999999E-2</v>
      </c>
      <c r="P17" s="4">
        <f t="shared" si="1"/>
        <v>2.2100000000000002E-2</v>
      </c>
      <c r="Q17" s="4">
        <f t="shared" si="2"/>
        <v>2.1999999999999999E-2</v>
      </c>
      <c r="R17" s="4">
        <f t="shared" si="3"/>
        <v>-2E-3</v>
      </c>
      <c r="S17" s="4">
        <f t="shared" si="4"/>
        <v>2.7000000000000001E-3</v>
      </c>
      <c r="T17" s="4">
        <f t="shared" si="5"/>
        <v>7.4000000000000003E-3</v>
      </c>
    </row>
    <row r="18" spans="14:20" x14ac:dyDescent="0.3">
      <c r="N18" s="5">
        <v>13</v>
      </c>
      <c r="O18" s="4">
        <f t="shared" si="0"/>
        <v>2.1999999999999999E-2</v>
      </c>
      <c r="P18" s="4">
        <f t="shared" si="1"/>
        <v>2.2100000000000002E-2</v>
      </c>
      <c r="Q18" s="4">
        <f t="shared" si="2"/>
        <v>2.2100000000000002E-2</v>
      </c>
      <c r="R18" s="4">
        <f t="shared" si="3"/>
        <v>2.7000000000000001E-3</v>
      </c>
      <c r="S18" s="4">
        <f t="shared" si="4"/>
        <v>7.4000000000000003E-3</v>
      </c>
      <c r="T18" s="4">
        <f t="shared" si="5"/>
        <v>7.4000000000000003E-3</v>
      </c>
    </row>
    <row r="19" spans="14:20" x14ac:dyDescent="0.3">
      <c r="N19" s="5">
        <v>14</v>
      </c>
      <c r="O19" s="4">
        <f t="shared" si="0"/>
        <v>2.2100000000000002E-2</v>
      </c>
      <c r="P19" s="4">
        <f t="shared" si="1"/>
        <v>2.2100000000000002E-2</v>
      </c>
      <c r="Q19" s="4">
        <f t="shared" si="2"/>
        <v>2.2100000000000002E-2</v>
      </c>
      <c r="R19" s="4">
        <f t="shared" si="3"/>
        <v>7.4000000000000003E-3</v>
      </c>
      <c r="S19" s="4">
        <f t="shared" si="4"/>
        <v>7.4000000000000003E-3</v>
      </c>
      <c r="T19" s="4">
        <f t="shared" si="5"/>
        <v>7.4000000000000003E-3</v>
      </c>
    </row>
    <row r="20" spans="14:20" x14ac:dyDescent="0.3">
      <c r="N20" s="5">
        <v>15</v>
      </c>
      <c r="O20" s="4">
        <f t="shared" si="0"/>
        <v>2.2100000000000002E-2</v>
      </c>
      <c r="P20" s="4">
        <f t="shared" si="1"/>
        <v>2.2100000000000002E-2</v>
      </c>
      <c r="Q20" s="4">
        <f t="shared" si="2"/>
        <v>2.2100000000000002E-2</v>
      </c>
      <c r="R20" s="4">
        <f t="shared" si="3"/>
        <v>7.4000000000000003E-3</v>
      </c>
      <c r="S20" s="4">
        <f t="shared" si="4"/>
        <v>7.4000000000000003E-3</v>
      </c>
      <c r="T20" s="4">
        <f t="shared" si="5"/>
        <v>7.4000000000000003E-3</v>
      </c>
    </row>
    <row r="21" spans="14:20" x14ac:dyDescent="0.3">
      <c r="N21" s="5">
        <v>16</v>
      </c>
      <c r="O21" s="4">
        <f t="shared" si="0"/>
        <v>2.2100000000000002E-2</v>
      </c>
      <c r="P21" s="4">
        <f t="shared" si="1"/>
        <v>2.2100000000000002E-2</v>
      </c>
      <c r="Q21" s="4">
        <f t="shared" si="2"/>
        <v>2.2100000000000002E-2</v>
      </c>
      <c r="R21" s="4">
        <f t="shared" si="3"/>
        <v>7.4000000000000003E-3</v>
      </c>
      <c r="S21" s="4">
        <f t="shared" si="4"/>
        <v>7.4000000000000003E-3</v>
      </c>
      <c r="T21" s="4">
        <f t="shared" si="5"/>
        <v>7.4000000000000003E-3</v>
      </c>
    </row>
    <row r="22" spans="14:20" x14ac:dyDescent="0.3">
      <c r="N22" s="5">
        <v>17</v>
      </c>
      <c r="O22" s="4">
        <f t="shared" si="0"/>
        <v>2.2100000000000002E-2</v>
      </c>
      <c r="P22" s="4">
        <f t="shared" si="1"/>
        <v>2.2100000000000002E-2</v>
      </c>
      <c r="Q22" s="4">
        <f t="shared" si="2"/>
        <v>2.2100000000000002E-2</v>
      </c>
      <c r="R22" s="4">
        <f t="shared" si="3"/>
        <v>7.4000000000000003E-3</v>
      </c>
      <c r="S22" s="4">
        <f t="shared" si="4"/>
        <v>7.4000000000000003E-3</v>
      </c>
      <c r="T22" s="4">
        <f t="shared" si="5"/>
        <v>7.4000000000000003E-3</v>
      </c>
    </row>
    <row r="23" spans="14:20" x14ac:dyDescent="0.3">
      <c r="N23" s="5">
        <v>18</v>
      </c>
      <c r="O23" s="4">
        <f t="shared" si="0"/>
        <v>2.2100000000000002E-2</v>
      </c>
      <c r="P23" s="4">
        <f t="shared" si="1"/>
        <v>2.2100000000000002E-2</v>
      </c>
      <c r="Q23" s="4">
        <f t="shared" si="2"/>
        <v>2.2100000000000002E-2</v>
      </c>
      <c r="R23" s="4">
        <f t="shared" si="3"/>
        <v>7.4000000000000003E-3</v>
      </c>
      <c r="S23" s="4">
        <f t="shared" si="4"/>
        <v>7.4000000000000003E-3</v>
      </c>
      <c r="T23" s="4">
        <f t="shared" si="5"/>
        <v>7.4000000000000003E-3</v>
      </c>
    </row>
    <row r="24" spans="14:20" x14ac:dyDescent="0.3">
      <c r="N24" s="5">
        <v>19</v>
      </c>
      <c r="O24" s="4">
        <f t="shared" si="0"/>
        <v>2.2100000000000002E-2</v>
      </c>
      <c r="P24" s="4">
        <f t="shared" si="1"/>
        <v>2.2100000000000002E-2</v>
      </c>
      <c r="Q24" s="4">
        <f t="shared" si="2"/>
        <v>2.2100000000000002E-2</v>
      </c>
      <c r="R24" s="4">
        <f t="shared" si="3"/>
        <v>7.4000000000000003E-3</v>
      </c>
      <c r="S24" s="4">
        <f t="shared" si="4"/>
        <v>7.4000000000000003E-3</v>
      </c>
      <c r="T24" s="4">
        <f t="shared" si="5"/>
        <v>7.4000000000000003E-3</v>
      </c>
    </row>
    <row r="25" spans="14:20" x14ac:dyDescent="0.3">
      <c r="N25" s="5">
        <v>20</v>
      </c>
      <c r="O25" s="4">
        <f t="shared" si="0"/>
        <v>2.2100000000000002E-2</v>
      </c>
      <c r="P25" s="4">
        <f t="shared" si="1"/>
        <v>2.2100000000000002E-2</v>
      </c>
      <c r="Q25" s="4">
        <f t="shared" si="2"/>
        <v>2.2100000000000002E-2</v>
      </c>
      <c r="R25" s="4">
        <f t="shared" si="3"/>
        <v>7.4000000000000003E-3</v>
      </c>
      <c r="S25" s="4">
        <f t="shared" si="4"/>
        <v>7.4000000000000003E-3</v>
      </c>
      <c r="T25" s="4">
        <f t="shared" si="5"/>
        <v>7.4000000000000003E-3</v>
      </c>
    </row>
    <row r="26" spans="14:20" x14ac:dyDescent="0.3">
      <c r="N26" s="5">
        <v>21</v>
      </c>
      <c r="O26" s="4">
        <f t="shared" si="0"/>
        <v>2.2100000000000002E-2</v>
      </c>
      <c r="P26" s="4">
        <f t="shared" si="1"/>
        <v>2.2100000000000002E-2</v>
      </c>
      <c r="Q26" s="4">
        <f t="shared" si="2"/>
        <v>2.2100000000000002E-2</v>
      </c>
      <c r="R26" s="4">
        <f t="shared" si="3"/>
        <v>7.4000000000000003E-3</v>
      </c>
      <c r="S26" s="4">
        <f t="shared" si="4"/>
        <v>7.4000000000000003E-3</v>
      </c>
      <c r="T26" s="4">
        <f t="shared" si="5"/>
        <v>7.4000000000000003E-3</v>
      </c>
    </row>
    <row r="27" spans="14:20" x14ac:dyDescent="0.3">
      <c r="N27" s="5">
        <v>22</v>
      </c>
      <c r="O27" s="4">
        <f t="shared" si="0"/>
        <v>2.2100000000000002E-2</v>
      </c>
      <c r="P27" s="4">
        <f t="shared" si="1"/>
        <v>2.2100000000000002E-2</v>
      </c>
      <c r="Q27" s="4">
        <f t="shared" si="2"/>
        <v>2.2100000000000002E-2</v>
      </c>
      <c r="R27" s="4">
        <f t="shared" si="3"/>
        <v>7.4000000000000003E-3</v>
      </c>
      <c r="S27" s="4">
        <f t="shared" si="4"/>
        <v>7.4000000000000003E-3</v>
      </c>
      <c r="T27" s="4">
        <f t="shared" si="5"/>
        <v>7.4000000000000003E-3</v>
      </c>
    </row>
    <row r="28" spans="14:20" x14ac:dyDescent="0.3">
      <c r="N28" s="5">
        <v>23</v>
      </c>
      <c r="O28" s="4">
        <f t="shared" si="0"/>
        <v>2.2100000000000002E-2</v>
      </c>
      <c r="P28" s="4">
        <f t="shared" si="1"/>
        <v>2.2100000000000002E-2</v>
      </c>
      <c r="Q28" s="4">
        <f t="shared" si="2"/>
        <v>2.2100000000000002E-2</v>
      </c>
      <c r="R28" s="4">
        <f t="shared" si="3"/>
        <v>7.4000000000000003E-3</v>
      </c>
      <c r="S28" s="4">
        <f t="shared" si="4"/>
        <v>7.4000000000000003E-3</v>
      </c>
      <c r="T28" s="4">
        <f t="shared" si="5"/>
        <v>7.4000000000000003E-3</v>
      </c>
    </row>
    <row r="29" spans="14:20" x14ac:dyDescent="0.3">
      <c r="N29" s="5">
        <v>24</v>
      </c>
      <c r="O29" s="4">
        <f t="shared" si="0"/>
        <v>2.2100000000000002E-2</v>
      </c>
      <c r="P29" s="4">
        <f t="shared" si="1"/>
        <v>2.2100000000000002E-2</v>
      </c>
      <c r="Q29" s="4">
        <f t="shared" si="2"/>
        <v>2.2100000000000002E-2</v>
      </c>
      <c r="R29" s="4">
        <f t="shared" si="3"/>
        <v>7.4000000000000003E-3</v>
      </c>
      <c r="S29" s="4">
        <f t="shared" si="4"/>
        <v>7.4000000000000003E-3</v>
      </c>
      <c r="T29" s="4">
        <f t="shared" si="5"/>
        <v>7.4000000000000003E-3</v>
      </c>
    </row>
    <row r="30" spans="14:20" x14ac:dyDescent="0.3">
      <c r="N30" s="5">
        <v>25</v>
      </c>
      <c r="O30" s="4">
        <f t="shared" si="0"/>
        <v>2.2100000000000002E-2</v>
      </c>
      <c r="P30" s="4">
        <f t="shared" si="1"/>
        <v>2.2100000000000002E-2</v>
      </c>
      <c r="Q30" s="4">
        <f t="shared" si="2"/>
        <v>2.2100000000000002E-2</v>
      </c>
      <c r="R30" s="4">
        <f t="shared" si="3"/>
        <v>7.4000000000000003E-3</v>
      </c>
      <c r="S30" s="4">
        <f t="shared" si="4"/>
        <v>7.4000000000000003E-3</v>
      </c>
      <c r="T30" s="4">
        <f t="shared" si="5"/>
        <v>7.4000000000000003E-3</v>
      </c>
    </row>
    <row r="31" spans="14:20" x14ac:dyDescent="0.3">
      <c r="N31" s="5">
        <v>26</v>
      </c>
      <c r="O31" s="4">
        <f t="shared" si="0"/>
        <v>2.2100000000000002E-2</v>
      </c>
      <c r="P31" s="4">
        <f t="shared" si="1"/>
        <v>2.2100000000000002E-2</v>
      </c>
      <c r="Q31" s="4">
        <f t="shared" si="2"/>
        <v>2.2100000000000002E-2</v>
      </c>
      <c r="R31" s="4">
        <f t="shared" si="3"/>
        <v>7.4000000000000003E-3</v>
      </c>
      <c r="S31" s="4">
        <f t="shared" si="4"/>
        <v>7.4000000000000003E-3</v>
      </c>
      <c r="T31" s="4">
        <f t="shared" si="5"/>
        <v>7.4000000000000003E-3</v>
      </c>
    </row>
    <row r="32" spans="14:20" x14ac:dyDescent="0.3">
      <c r="N32" s="5">
        <v>27</v>
      </c>
      <c r="O32" s="4">
        <f t="shared" si="0"/>
        <v>2.2100000000000002E-2</v>
      </c>
      <c r="P32" s="4">
        <f t="shared" si="1"/>
        <v>2.2100000000000002E-2</v>
      </c>
      <c r="Q32" s="4">
        <f t="shared" si="2"/>
        <v>2.2100000000000002E-2</v>
      </c>
      <c r="R32" s="4">
        <f t="shared" si="3"/>
        <v>7.4000000000000003E-3</v>
      </c>
      <c r="S32" s="4">
        <f t="shared" si="4"/>
        <v>7.4000000000000003E-3</v>
      </c>
      <c r="T32" s="4">
        <f t="shared" si="5"/>
        <v>7.4000000000000003E-3</v>
      </c>
    </row>
    <row r="33" spans="14:20" x14ac:dyDescent="0.3">
      <c r="N33" s="5">
        <v>28</v>
      </c>
      <c r="O33" s="4">
        <f t="shared" si="0"/>
        <v>2.2100000000000002E-2</v>
      </c>
      <c r="P33" s="4">
        <f t="shared" si="1"/>
        <v>2.2100000000000002E-2</v>
      </c>
      <c r="Q33" s="4">
        <f t="shared" si="2"/>
        <v>2.2100000000000002E-2</v>
      </c>
      <c r="R33" s="4">
        <f t="shared" si="3"/>
        <v>7.4000000000000003E-3</v>
      </c>
      <c r="S33" s="4">
        <f t="shared" si="4"/>
        <v>7.4000000000000003E-3</v>
      </c>
      <c r="T33" s="4">
        <f t="shared" si="5"/>
        <v>7.4000000000000003E-3</v>
      </c>
    </row>
    <row r="34" spans="14:20" x14ac:dyDescent="0.3">
      <c r="N34" s="5">
        <v>29</v>
      </c>
      <c r="O34" s="4">
        <f t="shared" si="0"/>
        <v>2.2100000000000002E-2</v>
      </c>
      <c r="P34" s="4">
        <f t="shared" si="1"/>
        <v>2.2100000000000002E-2</v>
      </c>
      <c r="Q34" s="4">
        <f t="shared" si="2"/>
        <v>2.2100000000000002E-2</v>
      </c>
      <c r="R34" s="4">
        <f t="shared" si="3"/>
        <v>7.4000000000000003E-3</v>
      </c>
      <c r="S34" s="4">
        <f t="shared" si="4"/>
        <v>7.4000000000000003E-3</v>
      </c>
      <c r="T34" s="4">
        <f t="shared" si="5"/>
        <v>7.4000000000000003E-3</v>
      </c>
    </row>
    <row r="35" spans="14:20" x14ac:dyDescent="0.3">
      <c r="N35" s="5">
        <v>30</v>
      </c>
      <c r="O35" s="4">
        <f t="shared" si="0"/>
        <v>2.2100000000000002E-2</v>
      </c>
      <c r="P35" s="4">
        <f t="shared" si="1"/>
        <v>2.2100000000000002E-2</v>
      </c>
      <c r="Q35" s="4">
        <f t="shared" si="2"/>
        <v>2.2100000000000002E-2</v>
      </c>
      <c r="R35" s="4">
        <f t="shared" si="3"/>
        <v>7.4000000000000003E-3</v>
      </c>
      <c r="S35" s="4">
        <f t="shared" si="4"/>
        <v>7.4000000000000003E-3</v>
      </c>
      <c r="T35" s="4">
        <f t="shared" si="5"/>
        <v>7.4000000000000003E-3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BAC0-74F5-460B-84B7-CBA48AB1A2FD}">
  <dimension ref="A1:T35"/>
  <sheetViews>
    <sheetView workbookViewId="0">
      <selection activeCell="H34" sqref="H34"/>
    </sheetView>
  </sheetViews>
  <sheetFormatPr defaultRowHeight="14.4" x14ac:dyDescent="0.3"/>
  <cols>
    <col min="1" max="1" width="8.77734375" bestFit="1" customWidth="1"/>
    <col min="2" max="2" width="2" bestFit="1" customWidth="1"/>
    <col min="3" max="3" width="3.88671875" bestFit="1" customWidth="1"/>
    <col min="4" max="4" width="2.6640625" bestFit="1" customWidth="1"/>
    <col min="5" max="5" width="3.88671875" bestFit="1" customWidth="1"/>
    <col min="6" max="6" width="3.6640625" bestFit="1" customWidth="1"/>
    <col min="7" max="7" width="3.88671875" bestFit="1" customWidth="1"/>
    <col min="8" max="8" width="5.6640625" bestFit="1" customWidth="1"/>
    <col min="9" max="9" width="3.88671875" bestFit="1" customWidth="1"/>
    <col min="10" max="10" width="5" bestFit="1" customWidth="1"/>
    <col min="11" max="11" width="1.88671875" bestFit="1" customWidth="1"/>
    <col min="12" max="12" width="2.6640625" bestFit="1" customWidth="1"/>
  </cols>
  <sheetData>
    <row r="1" spans="1:20" x14ac:dyDescent="0.3">
      <c r="A1" s="2" t="s">
        <v>1</v>
      </c>
      <c r="B1" s="1">
        <v>0</v>
      </c>
      <c r="C1" s="1" t="s">
        <v>2</v>
      </c>
      <c r="D1" s="1">
        <v>1</v>
      </c>
      <c r="E1" s="1" t="s">
        <v>3</v>
      </c>
      <c r="F1" s="1">
        <v>-1</v>
      </c>
      <c r="G1" s="1" t="s">
        <v>4</v>
      </c>
      <c r="H1" s="1">
        <v>-6.36</v>
      </c>
      <c r="I1" s="1" t="s">
        <v>5</v>
      </c>
      <c r="J1" s="1">
        <v>2.92</v>
      </c>
      <c r="K1" s="1" t="s">
        <v>6</v>
      </c>
      <c r="L1" s="1">
        <v>1</v>
      </c>
    </row>
    <row r="2" spans="1:20" x14ac:dyDescent="0.3">
      <c r="A2" s="2" t="s">
        <v>7</v>
      </c>
      <c r="B2" s="1">
        <v>1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</row>
    <row r="3" spans="1:20" x14ac:dyDescent="0.3">
      <c r="N3" s="5" t="s">
        <v>8</v>
      </c>
      <c r="O3" s="3">
        <v>4</v>
      </c>
      <c r="P3" s="1"/>
      <c r="Q3" s="1"/>
      <c r="R3" s="1"/>
      <c r="S3" s="1"/>
      <c r="T3" s="1"/>
    </row>
    <row r="4" spans="1:20" x14ac:dyDescent="0.3">
      <c r="N4" s="5" t="s">
        <v>15</v>
      </c>
      <c r="O4" s="5" t="s">
        <v>9</v>
      </c>
      <c r="P4" s="5" t="s">
        <v>10</v>
      </c>
      <c r="Q4" s="5" t="s">
        <v>11</v>
      </c>
      <c r="R4" s="5" t="s">
        <v>13</v>
      </c>
      <c r="S4" s="5" t="s">
        <v>0</v>
      </c>
      <c r="T4" s="5" t="s">
        <v>14</v>
      </c>
    </row>
    <row r="5" spans="1:20" x14ac:dyDescent="0.3">
      <c r="N5" s="5">
        <v>0</v>
      </c>
      <c r="O5" s="4">
        <f>ROUND(B2,$O$3)</f>
        <v>1</v>
      </c>
      <c r="P5" s="4">
        <f>ROUND(C2,$O$3)</f>
        <v>2</v>
      </c>
      <c r="Q5" s="4">
        <f>ROUND((($O5*$T5)-($P5*$R5))/($T5-$R5),$O$3)</f>
        <v>0.70099999999999996</v>
      </c>
      <c r="R5" s="4">
        <f>ROUND(($B$1*O5^5)+($D$1* O5^4)+($F$1* O5^3)+($H$1* O5^2)+($J$1* O5^1)+($L$1),$O$3)</f>
        <v>-2.44</v>
      </c>
      <c r="S5" s="4">
        <f>ROUND(($B$1*Q5^5)+($D$1* Q5^4)+($F$1* Q5^3)+($H$1* Q5^2)+($J$1* Q5^1)+($L$1),$O$3)</f>
        <v>-0.18140000000000001</v>
      </c>
      <c r="T5" s="4">
        <f>ROUND(($B$1*P5^5)+($D$1* P5^4)+($F$1* P5^3)+($H$1* P5^2)+($J$1* P5^1)+($L$1),$O$3)</f>
        <v>-10.6</v>
      </c>
    </row>
    <row r="6" spans="1:20" x14ac:dyDescent="0.3">
      <c r="N6" s="5">
        <v>1</v>
      </c>
      <c r="O6" s="4">
        <f>IF(ROUND($R5*$S5,$O$3)&lt;0,$O5,$Q5)</f>
        <v>0.70099999999999996</v>
      </c>
      <c r="P6" s="4">
        <f>IF(ROUND($R5*$S5,$O$3)&lt;0,$Q5,$P5)</f>
        <v>2</v>
      </c>
      <c r="Q6" s="4">
        <f t="shared" ref="Q6:Q35" si="0">ROUND((($O6*$T6)-($P6*$R6))/($T6-$R6),$O$3)</f>
        <v>0.6784</v>
      </c>
      <c r="R6" s="4">
        <f>ROUND(($B$1*O6^5)+($D$1* O6^4)+($F$1* O6^3)+($H$1* O6^2)+($J$1* O6^1)+($L$1),$O$3)</f>
        <v>-0.18140000000000001</v>
      </c>
      <c r="S6" s="4">
        <f>ROUND(($B$1*Q6^5)+($D$1* Q6^4)+($F$1* Q6^3)+($H$1* Q6^2)+($J$1* Q6^1)+($L$1),$O$3)</f>
        <v>-4.65E-2</v>
      </c>
      <c r="T6" s="4">
        <f>ROUND(($B$1*P6^5)+($D$1* P6^4)+($F$1* P6^3)+($H$1* P6^2)+($J$1* P6^1)+($L$1),$O$3)</f>
        <v>-10.6</v>
      </c>
    </row>
    <row r="7" spans="1:20" x14ac:dyDescent="0.3">
      <c r="N7" s="5">
        <v>2</v>
      </c>
      <c r="O7" s="4">
        <f t="shared" ref="O7:O35" si="1">IF(ROUND($R6*$S6,$O$3)&lt;0,$O6,$Q6)</f>
        <v>0.6784</v>
      </c>
      <c r="P7" s="4">
        <f t="shared" ref="P7:P35" si="2">IF(ROUND($R6*$S6,$O$3)&lt;0,$Q6,$P6)</f>
        <v>2</v>
      </c>
      <c r="Q7" s="4">
        <f t="shared" si="0"/>
        <v>0.67259999999999998</v>
      </c>
      <c r="R7" s="4">
        <f t="shared" ref="R7:R35" si="3">ROUND(($B$1*O7^5)+($D$1* O7^4)+($F$1* O7^3)+($H$1* O7^2)+($J$1* O7^1)+($L$1),$O$3)</f>
        <v>-4.65E-2</v>
      </c>
      <c r="S7" s="4">
        <f t="shared" ref="S7:S35" si="4">ROUND(($B$1*Q7^5)+($D$1* Q7^4)+($F$1* Q7^3)+($H$1* Q7^2)+($J$1* Q7^1)+($L$1),$O$3)</f>
        <v>-1.2800000000000001E-2</v>
      </c>
      <c r="T7" s="4">
        <f t="shared" ref="T7:T35" si="5">ROUND(($B$1*P7^5)+($D$1* P7^4)+($F$1* P7^3)+($H$1* P7^2)+($J$1* P7^1)+($L$1),$O$3)</f>
        <v>-10.6</v>
      </c>
    </row>
    <row r="8" spans="1:20" x14ac:dyDescent="0.3">
      <c r="N8" s="5">
        <v>3</v>
      </c>
      <c r="O8" s="4">
        <f t="shared" si="1"/>
        <v>0.67259999999999998</v>
      </c>
      <c r="P8" s="4">
        <f t="shared" si="2"/>
        <v>2</v>
      </c>
      <c r="Q8" s="4">
        <f t="shared" si="0"/>
        <v>0.67100000000000004</v>
      </c>
      <c r="R8" s="4">
        <f t="shared" si="3"/>
        <v>-1.2800000000000001E-2</v>
      </c>
      <c r="S8" s="4">
        <f t="shared" si="4"/>
        <v>-3.5999999999999999E-3</v>
      </c>
      <c r="T8" s="4">
        <f t="shared" si="5"/>
        <v>-10.6</v>
      </c>
    </row>
    <row r="9" spans="1:20" x14ac:dyDescent="0.3">
      <c r="N9" s="5">
        <v>4</v>
      </c>
      <c r="O9" s="4">
        <f t="shared" si="1"/>
        <v>0.67100000000000004</v>
      </c>
      <c r="P9" s="4">
        <f t="shared" si="2"/>
        <v>2</v>
      </c>
      <c r="Q9" s="4">
        <f t="shared" si="0"/>
        <v>0.67049999999999998</v>
      </c>
      <c r="R9" s="4">
        <f t="shared" si="3"/>
        <v>-3.5999999999999999E-3</v>
      </c>
      <c r="S9" s="4">
        <f t="shared" si="4"/>
        <v>-6.9999999999999999E-4</v>
      </c>
      <c r="T9" s="4">
        <f t="shared" si="5"/>
        <v>-10.6</v>
      </c>
    </row>
    <row r="10" spans="1:20" x14ac:dyDescent="0.3">
      <c r="N10" s="5">
        <v>5</v>
      </c>
      <c r="O10" s="4">
        <f t="shared" si="1"/>
        <v>0.67049999999999998</v>
      </c>
      <c r="P10" s="4">
        <f t="shared" si="2"/>
        <v>2</v>
      </c>
      <c r="Q10" s="4">
        <f t="shared" si="0"/>
        <v>0.6704</v>
      </c>
      <c r="R10" s="4">
        <f t="shared" si="3"/>
        <v>-6.9999999999999999E-4</v>
      </c>
      <c r="S10" s="4">
        <f t="shared" si="4"/>
        <v>-2.0000000000000001E-4</v>
      </c>
      <c r="T10" s="4">
        <f t="shared" si="5"/>
        <v>-10.6</v>
      </c>
    </row>
    <row r="11" spans="1:20" x14ac:dyDescent="0.3">
      <c r="N11" s="5">
        <v>6</v>
      </c>
      <c r="O11" s="4">
        <f t="shared" si="1"/>
        <v>0.6704</v>
      </c>
      <c r="P11" s="4">
        <f t="shared" si="2"/>
        <v>2</v>
      </c>
      <c r="Q11" s="4">
        <f t="shared" si="0"/>
        <v>0.6704</v>
      </c>
      <c r="R11" s="4">
        <f t="shared" si="3"/>
        <v>-2.0000000000000001E-4</v>
      </c>
      <c r="S11" s="4">
        <f t="shared" si="4"/>
        <v>-2.0000000000000001E-4</v>
      </c>
      <c r="T11" s="4">
        <f t="shared" si="5"/>
        <v>-10.6</v>
      </c>
    </row>
    <row r="12" spans="1:20" x14ac:dyDescent="0.3">
      <c r="N12" s="5">
        <v>7</v>
      </c>
      <c r="O12" s="4">
        <f t="shared" si="1"/>
        <v>0.6704</v>
      </c>
      <c r="P12" s="4">
        <f t="shared" si="2"/>
        <v>2</v>
      </c>
      <c r="Q12" s="4">
        <f t="shared" si="0"/>
        <v>0.6704</v>
      </c>
      <c r="R12" s="4">
        <f t="shared" si="3"/>
        <v>-2.0000000000000001E-4</v>
      </c>
      <c r="S12" s="4">
        <f t="shared" si="4"/>
        <v>-2.0000000000000001E-4</v>
      </c>
      <c r="T12" s="4">
        <f t="shared" si="5"/>
        <v>-10.6</v>
      </c>
    </row>
    <row r="13" spans="1:20" x14ac:dyDescent="0.3">
      <c r="N13" s="5">
        <v>8</v>
      </c>
      <c r="O13" s="4">
        <f t="shared" si="1"/>
        <v>0.6704</v>
      </c>
      <c r="P13" s="4">
        <f t="shared" si="2"/>
        <v>2</v>
      </c>
      <c r="Q13" s="4">
        <f t="shared" si="0"/>
        <v>0.6704</v>
      </c>
      <c r="R13" s="4">
        <f t="shared" si="3"/>
        <v>-2.0000000000000001E-4</v>
      </c>
      <c r="S13" s="4">
        <f t="shared" si="4"/>
        <v>-2.0000000000000001E-4</v>
      </c>
      <c r="T13" s="4">
        <f t="shared" si="5"/>
        <v>-10.6</v>
      </c>
    </row>
    <row r="14" spans="1:20" x14ac:dyDescent="0.3">
      <c r="N14" s="5">
        <v>9</v>
      </c>
      <c r="O14" s="4">
        <f t="shared" si="1"/>
        <v>0.6704</v>
      </c>
      <c r="P14" s="4">
        <f t="shared" si="2"/>
        <v>2</v>
      </c>
      <c r="Q14" s="4">
        <f t="shared" si="0"/>
        <v>0.6704</v>
      </c>
      <c r="R14" s="4">
        <f t="shared" si="3"/>
        <v>-2.0000000000000001E-4</v>
      </c>
      <c r="S14" s="4">
        <f t="shared" si="4"/>
        <v>-2.0000000000000001E-4</v>
      </c>
      <c r="T14" s="4">
        <f t="shared" si="5"/>
        <v>-10.6</v>
      </c>
    </row>
    <row r="15" spans="1:20" x14ac:dyDescent="0.3">
      <c r="N15" s="5">
        <v>10</v>
      </c>
      <c r="O15" s="4">
        <f t="shared" si="1"/>
        <v>0.6704</v>
      </c>
      <c r="P15" s="4">
        <f t="shared" si="2"/>
        <v>2</v>
      </c>
      <c r="Q15" s="4">
        <f t="shared" si="0"/>
        <v>0.6704</v>
      </c>
      <c r="R15" s="4">
        <f t="shared" si="3"/>
        <v>-2.0000000000000001E-4</v>
      </c>
      <c r="S15" s="4">
        <f t="shared" si="4"/>
        <v>-2.0000000000000001E-4</v>
      </c>
      <c r="T15" s="4">
        <f t="shared" si="5"/>
        <v>-10.6</v>
      </c>
    </row>
    <row r="16" spans="1:20" x14ac:dyDescent="0.3">
      <c r="N16" s="5">
        <v>11</v>
      </c>
      <c r="O16" s="4">
        <f t="shared" si="1"/>
        <v>0.6704</v>
      </c>
      <c r="P16" s="4">
        <f t="shared" si="2"/>
        <v>2</v>
      </c>
      <c r="Q16" s="4">
        <f t="shared" si="0"/>
        <v>0.6704</v>
      </c>
      <c r="R16" s="4">
        <f t="shared" si="3"/>
        <v>-2.0000000000000001E-4</v>
      </c>
      <c r="S16" s="4">
        <f t="shared" si="4"/>
        <v>-2.0000000000000001E-4</v>
      </c>
      <c r="T16" s="4">
        <f t="shared" si="5"/>
        <v>-10.6</v>
      </c>
    </row>
    <row r="17" spans="14:20" x14ac:dyDescent="0.3">
      <c r="N17" s="5">
        <v>12</v>
      </c>
      <c r="O17" s="4">
        <f t="shared" si="1"/>
        <v>0.6704</v>
      </c>
      <c r="P17" s="4">
        <f t="shared" si="2"/>
        <v>2</v>
      </c>
      <c r="Q17" s="4">
        <f t="shared" si="0"/>
        <v>0.6704</v>
      </c>
      <c r="R17" s="4">
        <f t="shared" si="3"/>
        <v>-2.0000000000000001E-4</v>
      </c>
      <c r="S17" s="4">
        <f t="shared" si="4"/>
        <v>-2.0000000000000001E-4</v>
      </c>
      <c r="T17" s="4">
        <f t="shared" si="5"/>
        <v>-10.6</v>
      </c>
    </row>
    <row r="18" spans="14:20" x14ac:dyDescent="0.3">
      <c r="N18" s="5">
        <v>13</v>
      </c>
      <c r="O18" s="4">
        <f t="shared" si="1"/>
        <v>0.6704</v>
      </c>
      <c r="P18" s="4">
        <f t="shared" si="2"/>
        <v>2</v>
      </c>
      <c r="Q18" s="4">
        <f t="shared" si="0"/>
        <v>0.6704</v>
      </c>
      <c r="R18" s="4">
        <f t="shared" si="3"/>
        <v>-2.0000000000000001E-4</v>
      </c>
      <c r="S18" s="4">
        <f t="shared" si="4"/>
        <v>-2.0000000000000001E-4</v>
      </c>
      <c r="T18" s="4">
        <f t="shared" si="5"/>
        <v>-10.6</v>
      </c>
    </row>
    <row r="19" spans="14:20" x14ac:dyDescent="0.3">
      <c r="N19" s="5">
        <v>14</v>
      </c>
      <c r="O19" s="4">
        <f t="shared" si="1"/>
        <v>0.6704</v>
      </c>
      <c r="P19" s="4">
        <f t="shared" si="2"/>
        <v>2</v>
      </c>
      <c r="Q19" s="4">
        <f t="shared" si="0"/>
        <v>0.6704</v>
      </c>
      <c r="R19" s="4">
        <f t="shared" si="3"/>
        <v>-2.0000000000000001E-4</v>
      </c>
      <c r="S19" s="4">
        <f t="shared" si="4"/>
        <v>-2.0000000000000001E-4</v>
      </c>
      <c r="T19" s="4">
        <f t="shared" si="5"/>
        <v>-10.6</v>
      </c>
    </row>
    <row r="20" spans="14:20" x14ac:dyDescent="0.3">
      <c r="N20" s="5">
        <v>15</v>
      </c>
      <c r="O20" s="4">
        <f t="shared" si="1"/>
        <v>0.6704</v>
      </c>
      <c r="P20" s="4">
        <f t="shared" si="2"/>
        <v>2</v>
      </c>
      <c r="Q20" s="4">
        <f t="shared" si="0"/>
        <v>0.6704</v>
      </c>
      <c r="R20" s="4">
        <f t="shared" si="3"/>
        <v>-2.0000000000000001E-4</v>
      </c>
      <c r="S20" s="4">
        <f t="shared" si="4"/>
        <v>-2.0000000000000001E-4</v>
      </c>
      <c r="T20" s="4">
        <f t="shared" si="5"/>
        <v>-10.6</v>
      </c>
    </row>
    <row r="21" spans="14:20" x14ac:dyDescent="0.3">
      <c r="N21" s="5">
        <v>16</v>
      </c>
      <c r="O21" s="4">
        <f t="shared" si="1"/>
        <v>0.6704</v>
      </c>
      <c r="P21" s="4">
        <f t="shared" si="2"/>
        <v>2</v>
      </c>
      <c r="Q21" s="4">
        <f t="shared" si="0"/>
        <v>0.6704</v>
      </c>
      <c r="R21" s="4">
        <f t="shared" si="3"/>
        <v>-2.0000000000000001E-4</v>
      </c>
      <c r="S21" s="4">
        <f t="shared" si="4"/>
        <v>-2.0000000000000001E-4</v>
      </c>
      <c r="T21" s="4">
        <f t="shared" si="5"/>
        <v>-10.6</v>
      </c>
    </row>
    <row r="22" spans="14:20" x14ac:dyDescent="0.3">
      <c r="N22" s="5">
        <v>17</v>
      </c>
      <c r="O22" s="4">
        <f t="shared" si="1"/>
        <v>0.6704</v>
      </c>
      <c r="P22" s="4">
        <f t="shared" si="2"/>
        <v>2</v>
      </c>
      <c r="Q22" s="4">
        <f t="shared" si="0"/>
        <v>0.6704</v>
      </c>
      <c r="R22" s="4">
        <f t="shared" si="3"/>
        <v>-2.0000000000000001E-4</v>
      </c>
      <c r="S22" s="4">
        <f t="shared" si="4"/>
        <v>-2.0000000000000001E-4</v>
      </c>
      <c r="T22" s="4">
        <f t="shared" si="5"/>
        <v>-10.6</v>
      </c>
    </row>
    <row r="23" spans="14:20" x14ac:dyDescent="0.3">
      <c r="N23" s="5">
        <v>18</v>
      </c>
      <c r="O23" s="4">
        <f t="shared" si="1"/>
        <v>0.6704</v>
      </c>
      <c r="P23" s="4">
        <f t="shared" si="2"/>
        <v>2</v>
      </c>
      <c r="Q23" s="4">
        <f t="shared" si="0"/>
        <v>0.6704</v>
      </c>
      <c r="R23" s="4">
        <f t="shared" si="3"/>
        <v>-2.0000000000000001E-4</v>
      </c>
      <c r="S23" s="4">
        <f t="shared" si="4"/>
        <v>-2.0000000000000001E-4</v>
      </c>
      <c r="T23" s="4">
        <f t="shared" si="5"/>
        <v>-10.6</v>
      </c>
    </row>
    <row r="24" spans="14:20" x14ac:dyDescent="0.3">
      <c r="N24" s="5">
        <v>19</v>
      </c>
      <c r="O24" s="4">
        <f t="shared" si="1"/>
        <v>0.6704</v>
      </c>
      <c r="P24" s="4">
        <f t="shared" si="2"/>
        <v>2</v>
      </c>
      <c r="Q24" s="4">
        <f t="shared" si="0"/>
        <v>0.6704</v>
      </c>
      <c r="R24" s="4">
        <f t="shared" si="3"/>
        <v>-2.0000000000000001E-4</v>
      </c>
      <c r="S24" s="4">
        <f t="shared" si="4"/>
        <v>-2.0000000000000001E-4</v>
      </c>
      <c r="T24" s="4">
        <f t="shared" si="5"/>
        <v>-10.6</v>
      </c>
    </row>
    <row r="25" spans="14:20" x14ac:dyDescent="0.3">
      <c r="N25" s="5">
        <v>20</v>
      </c>
      <c r="O25" s="4">
        <f t="shared" si="1"/>
        <v>0.6704</v>
      </c>
      <c r="P25" s="4">
        <f t="shared" si="2"/>
        <v>2</v>
      </c>
      <c r="Q25" s="4">
        <f t="shared" si="0"/>
        <v>0.6704</v>
      </c>
      <c r="R25" s="4">
        <f t="shared" si="3"/>
        <v>-2.0000000000000001E-4</v>
      </c>
      <c r="S25" s="4">
        <f t="shared" si="4"/>
        <v>-2.0000000000000001E-4</v>
      </c>
      <c r="T25" s="4">
        <f t="shared" si="5"/>
        <v>-10.6</v>
      </c>
    </row>
    <row r="26" spans="14:20" x14ac:dyDescent="0.3">
      <c r="N26" s="5">
        <v>21</v>
      </c>
      <c r="O26" s="4">
        <f t="shared" si="1"/>
        <v>0.6704</v>
      </c>
      <c r="P26" s="4">
        <f t="shared" si="2"/>
        <v>2</v>
      </c>
      <c r="Q26" s="4">
        <f t="shared" si="0"/>
        <v>0.6704</v>
      </c>
      <c r="R26" s="4">
        <f t="shared" si="3"/>
        <v>-2.0000000000000001E-4</v>
      </c>
      <c r="S26" s="4">
        <f t="shared" si="4"/>
        <v>-2.0000000000000001E-4</v>
      </c>
      <c r="T26" s="4">
        <f t="shared" si="5"/>
        <v>-10.6</v>
      </c>
    </row>
    <row r="27" spans="14:20" x14ac:dyDescent="0.3">
      <c r="N27" s="5">
        <v>22</v>
      </c>
      <c r="O27" s="4">
        <f t="shared" si="1"/>
        <v>0.6704</v>
      </c>
      <c r="P27" s="4">
        <f t="shared" si="2"/>
        <v>2</v>
      </c>
      <c r="Q27" s="4">
        <f t="shared" si="0"/>
        <v>0.6704</v>
      </c>
      <c r="R27" s="4">
        <f t="shared" si="3"/>
        <v>-2.0000000000000001E-4</v>
      </c>
      <c r="S27" s="4">
        <f t="shared" si="4"/>
        <v>-2.0000000000000001E-4</v>
      </c>
      <c r="T27" s="4">
        <f t="shared" si="5"/>
        <v>-10.6</v>
      </c>
    </row>
    <row r="28" spans="14:20" x14ac:dyDescent="0.3">
      <c r="N28" s="5">
        <v>23</v>
      </c>
      <c r="O28" s="4">
        <f t="shared" si="1"/>
        <v>0.6704</v>
      </c>
      <c r="P28" s="4">
        <f t="shared" si="2"/>
        <v>2</v>
      </c>
      <c r="Q28" s="4">
        <f t="shared" si="0"/>
        <v>0.6704</v>
      </c>
      <c r="R28" s="4">
        <f t="shared" si="3"/>
        <v>-2.0000000000000001E-4</v>
      </c>
      <c r="S28" s="4">
        <f t="shared" si="4"/>
        <v>-2.0000000000000001E-4</v>
      </c>
      <c r="T28" s="4">
        <f t="shared" si="5"/>
        <v>-10.6</v>
      </c>
    </row>
    <row r="29" spans="14:20" x14ac:dyDescent="0.3">
      <c r="N29" s="5">
        <v>24</v>
      </c>
      <c r="O29" s="4">
        <f t="shared" si="1"/>
        <v>0.6704</v>
      </c>
      <c r="P29" s="4">
        <f t="shared" si="2"/>
        <v>2</v>
      </c>
      <c r="Q29" s="4">
        <f t="shared" si="0"/>
        <v>0.6704</v>
      </c>
      <c r="R29" s="4">
        <f t="shared" si="3"/>
        <v>-2.0000000000000001E-4</v>
      </c>
      <c r="S29" s="4">
        <f t="shared" si="4"/>
        <v>-2.0000000000000001E-4</v>
      </c>
      <c r="T29" s="4">
        <f t="shared" si="5"/>
        <v>-10.6</v>
      </c>
    </row>
    <row r="30" spans="14:20" x14ac:dyDescent="0.3">
      <c r="N30" s="5">
        <v>25</v>
      </c>
      <c r="O30" s="4">
        <f t="shared" si="1"/>
        <v>0.6704</v>
      </c>
      <c r="P30" s="4">
        <f t="shared" si="2"/>
        <v>2</v>
      </c>
      <c r="Q30" s="4">
        <f t="shared" si="0"/>
        <v>0.6704</v>
      </c>
      <c r="R30" s="4">
        <f t="shared" si="3"/>
        <v>-2.0000000000000001E-4</v>
      </c>
      <c r="S30" s="4">
        <f t="shared" si="4"/>
        <v>-2.0000000000000001E-4</v>
      </c>
      <c r="T30" s="4">
        <f t="shared" si="5"/>
        <v>-10.6</v>
      </c>
    </row>
    <row r="31" spans="14:20" x14ac:dyDescent="0.3">
      <c r="N31" s="5">
        <v>26</v>
      </c>
      <c r="O31" s="4">
        <f t="shared" si="1"/>
        <v>0.6704</v>
      </c>
      <c r="P31" s="4">
        <f t="shared" si="2"/>
        <v>2</v>
      </c>
      <c r="Q31" s="4">
        <f t="shared" si="0"/>
        <v>0.6704</v>
      </c>
      <c r="R31" s="4">
        <f t="shared" si="3"/>
        <v>-2.0000000000000001E-4</v>
      </c>
      <c r="S31" s="4">
        <f t="shared" si="4"/>
        <v>-2.0000000000000001E-4</v>
      </c>
      <c r="T31" s="4">
        <f t="shared" si="5"/>
        <v>-10.6</v>
      </c>
    </row>
    <row r="32" spans="14:20" x14ac:dyDescent="0.3">
      <c r="N32" s="5">
        <v>27</v>
      </c>
      <c r="O32" s="4">
        <f t="shared" si="1"/>
        <v>0.6704</v>
      </c>
      <c r="P32" s="4">
        <f t="shared" si="2"/>
        <v>2</v>
      </c>
      <c r="Q32" s="4">
        <f t="shared" si="0"/>
        <v>0.6704</v>
      </c>
      <c r="R32" s="4">
        <f t="shared" si="3"/>
        <v>-2.0000000000000001E-4</v>
      </c>
      <c r="S32" s="4">
        <f t="shared" si="4"/>
        <v>-2.0000000000000001E-4</v>
      </c>
      <c r="T32" s="4">
        <f t="shared" si="5"/>
        <v>-10.6</v>
      </c>
    </row>
    <row r="33" spans="14:20" x14ac:dyDescent="0.3">
      <c r="N33" s="5">
        <v>28</v>
      </c>
      <c r="O33" s="4">
        <f t="shared" si="1"/>
        <v>0.6704</v>
      </c>
      <c r="P33" s="4">
        <f t="shared" si="2"/>
        <v>2</v>
      </c>
      <c r="Q33" s="4">
        <f t="shared" si="0"/>
        <v>0.6704</v>
      </c>
      <c r="R33" s="4">
        <f t="shared" si="3"/>
        <v>-2.0000000000000001E-4</v>
      </c>
      <c r="S33" s="4">
        <f t="shared" si="4"/>
        <v>-2.0000000000000001E-4</v>
      </c>
      <c r="T33" s="4">
        <f t="shared" si="5"/>
        <v>-10.6</v>
      </c>
    </row>
    <row r="34" spans="14:20" x14ac:dyDescent="0.3">
      <c r="N34" s="5">
        <v>29</v>
      </c>
      <c r="O34" s="4">
        <f t="shared" si="1"/>
        <v>0.6704</v>
      </c>
      <c r="P34" s="4">
        <f t="shared" si="2"/>
        <v>2</v>
      </c>
      <c r="Q34" s="4">
        <f t="shared" si="0"/>
        <v>0.6704</v>
      </c>
      <c r="R34" s="4">
        <f t="shared" si="3"/>
        <v>-2.0000000000000001E-4</v>
      </c>
      <c r="S34" s="4">
        <f t="shared" si="4"/>
        <v>-2.0000000000000001E-4</v>
      </c>
      <c r="T34" s="4">
        <f t="shared" si="5"/>
        <v>-10.6</v>
      </c>
    </row>
    <row r="35" spans="14:20" x14ac:dyDescent="0.3">
      <c r="N35" s="5">
        <v>30</v>
      </c>
      <c r="O35" s="4">
        <f t="shared" si="1"/>
        <v>0.6704</v>
      </c>
      <c r="P35" s="4">
        <f t="shared" si="2"/>
        <v>2</v>
      </c>
      <c r="Q35" s="4">
        <f t="shared" si="0"/>
        <v>0.6704</v>
      </c>
      <c r="R35" s="4">
        <f t="shared" si="3"/>
        <v>-2.0000000000000001E-4</v>
      </c>
      <c r="S35" s="4">
        <f t="shared" si="4"/>
        <v>-2.0000000000000001E-4</v>
      </c>
      <c r="T35" s="4">
        <f t="shared" si="5"/>
        <v>-10.6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5E9E-29EF-49E1-89CC-5B1FDCA24FF6}">
  <dimension ref="A1:U36"/>
  <sheetViews>
    <sheetView workbookViewId="0">
      <selection activeCell="W18" sqref="W18"/>
    </sheetView>
  </sheetViews>
  <sheetFormatPr defaultRowHeight="14.4" x14ac:dyDescent="0.3"/>
  <cols>
    <col min="1" max="1" width="8.77734375" bestFit="1" customWidth="1"/>
    <col min="2" max="2" width="3" customWidth="1"/>
    <col min="3" max="3" width="3.88671875" bestFit="1" customWidth="1"/>
    <col min="4" max="4" width="5" bestFit="1" customWidth="1"/>
    <col min="5" max="5" width="3.88671875" bestFit="1" customWidth="1"/>
    <col min="6" max="6" width="3.6640625" bestFit="1" customWidth="1"/>
    <col min="7" max="7" width="3.88671875" bestFit="1" customWidth="1"/>
    <col min="8" max="8" width="4" bestFit="1" customWidth="1"/>
    <col min="9" max="9" width="3.88671875" bestFit="1" customWidth="1"/>
    <col min="10" max="10" width="3" customWidth="1"/>
    <col min="11" max="11" width="1.88671875" bestFit="1" customWidth="1"/>
    <col min="12" max="12" width="2.6640625" bestFit="1" customWidth="1"/>
  </cols>
  <sheetData>
    <row r="1" spans="1:21" x14ac:dyDescent="0.3">
      <c r="A1" s="2" t="s">
        <v>1</v>
      </c>
      <c r="B1" s="1">
        <v>2</v>
      </c>
      <c r="C1" s="1" t="s">
        <v>2</v>
      </c>
      <c r="D1" s="1">
        <v>-6</v>
      </c>
      <c r="E1" s="1" t="s">
        <v>3</v>
      </c>
      <c r="F1" s="1">
        <v>-14</v>
      </c>
      <c r="G1" s="1" t="s">
        <v>4</v>
      </c>
      <c r="H1" s="1">
        <v>72</v>
      </c>
      <c r="I1" s="1" t="s">
        <v>5</v>
      </c>
      <c r="J1" s="1">
        <v>44</v>
      </c>
      <c r="K1" s="1" t="s">
        <v>6</v>
      </c>
      <c r="L1" s="1">
        <v>-2</v>
      </c>
    </row>
    <row r="2" spans="1:21" x14ac:dyDescent="0.3">
      <c r="A2" s="2" t="s">
        <v>7</v>
      </c>
      <c r="B2" s="1">
        <v>0</v>
      </c>
      <c r="C2" s="1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1:2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 s="5" t="s">
        <v>8</v>
      </c>
      <c r="O3" s="3">
        <v>3</v>
      </c>
      <c r="P3" s="1"/>
      <c r="Q3" s="1"/>
      <c r="R3" s="1"/>
      <c r="S3" s="1"/>
      <c r="T3" s="1"/>
      <c r="U3" s="1"/>
    </row>
    <row r="4" spans="1:21" x14ac:dyDescent="0.3">
      <c r="A4" s="1" t="s">
        <v>16</v>
      </c>
      <c r="B4" s="1">
        <v>40</v>
      </c>
      <c r="C4" s="1" t="s">
        <v>4</v>
      </c>
      <c r="D4" s="1">
        <v>-72</v>
      </c>
      <c r="E4" s="1" t="s">
        <v>5</v>
      </c>
      <c r="F4" s="1">
        <v>-84</v>
      </c>
      <c r="G4" s="1" t="s">
        <v>6</v>
      </c>
      <c r="H4" s="1">
        <v>144</v>
      </c>
      <c r="I4" s="1"/>
      <c r="J4" s="1"/>
      <c r="K4" s="1"/>
      <c r="L4" s="1"/>
      <c r="N4" s="5" t="s">
        <v>15</v>
      </c>
      <c r="O4" s="5" t="s">
        <v>11</v>
      </c>
      <c r="P4" s="5" t="s">
        <v>18</v>
      </c>
      <c r="Q4" s="5" t="s">
        <v>19</v>
      </c>
      <c r="R4" s="1"/>
      <c r="S4" s="1"/>
      <c r="T4" s="1"/>
      <c r="U4" s="1"/>
    </row>
    <row r="5" spans="1:21" x14ac:dyDescent="0.3">
      <c r="A5" s="1" t="s">
        <v>12</v>
      </c>
      <c r="B5" s="1">
        <f>B2</f>
        <v>0</v>
      </c>
      <c r="C5" s="1"/>
      <c r="D5" s="1">
        <f>ROUND((L1)*H4,$O$3)</f>
        <v>-288</v>
      </c>
      <c r="E5" s="1"/>
      <c r="F5" s="1"/>
      <c r="G5" s="1"/>
      <c r="H5" s="1"/>
      <c r="I5" s="1"/>
      <c r="J5" s="1"/>
      <c r="K5" s="1"/>
      <c r="L5" s="1"/>
      <c r="N5" s="5">
        <v>0</v>
      </c>
      <c r="O5" s="4">
        <f>IF(D5&gt;0,B5,B6)</f>
        <v>1</v>
      </c>
      <c r="P5" s="4">
        <f>ROUND((($B$1*$O5^5)+($D$1* $O5^4)+($F$1* $O5^3)+($H$1* $O5^2)+($J$1* $O5^1)+ ($L$1) ),$O$3)</f>
        <v>96</v>
      </c>
      <c r="Q5" s="4">
        <f>ROUND(($B$8*(O5^4))+($D$8*(O5^3))+($F$8*(O5^2))+($H$8*O5)+$J$8,$O$3)</f>
        <v>132</v>
      </c>
      <c r="R5" s="1"/>
      <c r="S5" s="1"/>
      <c r="T5" s="1"/>
      <c r="U5" s="1"/>
    </row>
    <row r="6" spans="1:21" x14ac:dyDescent="0.3">
      <c r="A6" s="1" t="s">
        <v>12</v>
      </c>
      <c r="B6" s="1">
        <f>C2</f>
        <v>1</v>
      </c>
      <c r="C6" s="1"/>
      <c r="D6" s="1">
        <f>ROUND((B1+D1+F1+H1+J1+L1)*(B4+D4+F4+H4),$O$3)</f>
        <v>2688</v>
      </c>
      <c r="E6" s="1"/>
      <c r="F6" s="1"/>
      <c r="G6" s="1"/>
      <c r="H6" s="1"/>
      <c r="I6" s="1"/>
      <c r="J6" s="1"/>
      <c r="K6" s="1"/>
      <c r="L6" s="1"/>
      <c r="N6" s="5">
        <v>1</v>
      </c>
      <c r="O6" s="4">
        <f>ROUND(O5-(P5/Q5),$O$3)</f>
        <v>0.27300000000000002</v>
      </c>
      <c r="P6" s="4">
        <f>ROUND((($B$1*$O6^5)+($D$1* $O6^4)+($F$1* $O6^3)+($H$1* $O6^2)+($J$1* $O6^1)+ ($L$1) ),$O$3)</f>
        <v>15.063000000000001</v>
      </c>
      <c r="Q6" s="4">
        <f>ROUND(($B$8*(O6^4))+($D$8*(O6^3))+($F$8*(O6^2))+($H$8*O6)+$J$8,$O$3)</f>
        <v>79.748999999999995</v>
      </c>
      <c r="R6" s="1"/>
      <c r="S6" s="1"/>
      <c r="T6" s="1"/>
      <c r="U6" s="1"/>
    </row>
    <row r="7" spans="1:2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N7" s="5">
        <v>2</v>
      </c>
      <c r="O7" s="4">
        <f t="shared" ref="O7:O35" si="0">ROUND(O6-(P6/Q6),$O$3)</f>
        <v>8.4000000000000005E-2</v>
      </c>
      <c r="P7" s="4">
        <f t="shared" ref="P7:P35" si="1">ROUND((($B$1*$O7^5)+($D$1* $O7^4)+($F$1* $O7^3)+($H$1* $O7^2)+($J$1* $O7^1)+ ($L$1) ),$O$3)</f>
        <v>2.1949999999999998</v>
      </c>
      <c r="Q7" s="4">
        <f t="shared" ref="Q7:Q35" si="2">ROUND(($B$8*(O7^4))+($D$8*(O7^3))+($F$8*(O7^2))+($H$8*O7)+$J$8,$O$3)</f>
        <v>55.786000000000001</v>
      </c>
      <c r="R7" s="1"/>
      <c r="S7" s="1"/>
      <c r="T7" s="1"/>
      <c r="U7" s="1"/>
    </row>
    <row r="8" spans="1:21" x14ac:dyDescent="0.3">
      <c r="A8" s="1" t="s">
        <v>17</v>
      </c>
      <c r="B8" s="1">
        <v>10</v>
      </c>
      <c r="C8" s="1" t="s">
        <v>3</v>
      </c>
      <c r="D8" s="1">
        <v>-24</v>
      </c>
      <c r="E8" s="1" t="s">
        <v>4</v>
      </c>
      <c r="F8" s="1">
        <v>-42</v>
      </c>
      <c r="G8" s="1" t="s">
        <v>5</v>
      </c>
      <c r="H8" s="1">
        <v>144</v>
      </c>
      <c r="I8" s="1" t="s">
        <v>6</v>
      </c>
      <c r="J8" s="1">
        <v>44</v>
      </c>
      <c r="K8" s="1"/>
      <c r="L8" s="1"/>
      <c r="N8" s="5">
        <v>3</v>
      </c>
      <c r="O8" s="4">
        <f t="shared" si="0"/>
        <v>4.4999999999999998E-2</v>
      </c>
      <c r="P8" s="4">
        <f t="shared" si="1"/>
        <v>0.125</v>
      </c>
      <c r="Q8" s="4">
        <f t="shared" si="2"/>
        <v>50.393000000000001</v>
      </c>
      <c r="R8" s="1"/>
      <c r="S8" s="1"/>
      <c r="T8" s="1"/>
      <c r="U8" s="1"/>
    </row>
    <row r="9" spans="1:21" x14ac:dyDescent="0.3">
      <c r="N9" s="5">
        <v>4</v>
      </c>
      <c r="O9" s="4">
        <f t="shared" si="0"/>
        <v>4.2999999999999997E-2</v>
      </c>
      <c r="P9" s="4">
        <f t="shared" si="1"/>
        <v>2.4E-2</v>
      </c>
      <c r="Q9" s="4">
        <f t="shared" si="2"/>
        <v>50.112000000000002</v>
      </c>
      <c r="R9" s="1"/>
      <c r="S9" s="1"/>
      <c r="T9" s="1"/>
      <c r="U9" s="1"/>
    </row>
    <row r="10" spans="1:21" x14ac:dyDescent="0.3">
      <c r="N10" s="5">
        <v>5</v>
      </c>
      <c r="O10" s="4">
        <f t="shared" si="0"/>
        <v>4.2999999999999997E-2</v>
      </c>
      <c r="P10" s="4">
        <f t="shared" si="1"/>
        <v>2.4E-2</v>
      </c>
      <c r="Q10" s="4">
        <f t="shared" si="2"/>
        <v>50.112000000000002</v>
      </c>
      <c r="R10" s="1"/>
      <c r="S10" s="1"/>
      <c r="T10" s="1"/>
      <c r="U10" s="1"/>
    </row>
    <row r="11" spans="1:21" x14ac:dyDescent="0.3">
      <c r="N11" s="5">
        <v>6</v>
      </c>
      <c r="O11" s="4">
        <f t="shared" si="0"/>
        <v>4.2999999999999997E-2</v>
      </c>
      <c r="P11" s="4">
        <f t="shared" si="1"/>
        <v>2.4E-2</v>
      </c>
      <c r="Q11" s="4">
        <f t="shared" si="2"/>
        <v>50.112000000000002</v>
      </c>
      <c r="R11" s="1"/>
      <c r="S11" s="1"/>
      <c r="T11" s="1"/>
      <c r="U11" s="1"/>
    </row>
    <row r="12" spans="1:21" x14ac:dyDescent="0.3">
      <c r="N12" s="5">
        <v>7</v>
      </c>
      <c r="O12" s="4">
        <f t="shared" si="0"/>
        <v>4.2999999999999997E-2</v>
      </c>
      <c r="P12" s="4">
        <f t="shared" si="1"/>
        <v>2.4E-2</v>
      </c>
      <c r="Q12" s="4">
        <f t="shared" si="2"/>
        <v>50.112000000000002</v>
      </c>
      <c r="R12" s="1"/>
      <c r="S12" s="1"/>
      <c r="T12" s="1"/>
      <c r="U12" s="1"/>
    </row>
    <row r="13" spans="1:21" x14ac:dyDescent="0.3">
      <c r="N13" s="5">
        <v>8</v>
      </c>
      <c r="O13" s="4">
        <f t="shared" si="0"/>
        <v>4.2999999999999997E-2</v>
      </c>
      <c r="P13" s="4">
        <f t="shared" si="1"/>
        <v>2.4E-2</v>
      </c>
      <c r="Q13" s="4">
        <f t="shared" si="2"/>
        <v>50.112000000000002</v>
      </c>
      <c r="R13" s="1"/>
      <c r="S13" s="1"/>
      <c r="T13" s="1"/>
      <c r="U13" s="1"/>
    </row>
    <row r="14" spans="1:21" x14ac:dyDescent="0.3">
      <c r="N14" s="5">
        <v>9</v>
      </c>
      <c r="O14" s="4">
        <f t="shared" si="0"/>
        <v>4.2999999999999997E-2</v>
      </c>
      <c r="P14" s="4">
        <f t="shared" si="1"/>
        <v>2.4E-2</v>
      </c>
      <c r="Q14" s="4">
        <f t="shared" si="2"/>
        <v>50.112000000000002</v>
      </c>
      <c r="R14" s="1"/>
      <c r="S14" s="1"/>
      <c r="T14" s="1"/>
      <c r="U14" s="1"/>
    </row>
    <row r="15" spans="1:21" x14ac:dyDescent="0.3">
      <c r="N15" s="5">
        <v>10</v>
      </c>
      <c r="O15" s="4">
        <f t="shared" si="0"/>
        <v>4.2999999999999997E-2</v>
      </c>
      <c r="P15" s="4">
        <f t="shared" si="1"/>
        <v>2.4E-2</v>
      </c>
      <c r="Q15" s="4">
        <f t="shared" si="2"/>
        <v>50.112000000000002</v>
      </c>
      <c r="R15" s="1"/>
      <c r="S15" s="1"/>
      <c r="T15" s="1"/>
      <c r="U15" s="1"/>
    </row>
    <row r="16" spans="1:21" x14ac:dyDescent="0.3">
      <c r="N16" s="5">
        <v>11</v>
      </c>
      <c r="O16" s="4">
        <f t="shared" si="0"/>
        <v>4.2999999999999997E-2</v>
      </c>
      <c r="P16" s="4">
        <f t="shared" si="1"/>
        <v>2.4E-2</v>
      </c>
      <c r="Q16" s="4">
        <f t="shared" si="2"/>
        <v>50.112000000000002</v>
      </c>
      <c r="R16" s="1"/>
      <c r="S16" s="1"/>
      <c r="T16" s="1"/>
      <c r="U16" s="1"/>
    </row>
    <row r="17" spans="14:21" x14ac:dyDescent="0.3">
      <c r="N17" s="5">
        <v>12</v>
      </c>
      <c r="O17" s="4">
        <f t="shared" si="0"/>
        <v>4.2999999999999997E-2</v>
      </c>
      <c r="P17" s="4">
        <f t="shared" si="1"/>
        <v>2.4E-2</v>
      </c>
      <c r="Q17" s="4">
        <f t="shared" si="2"/>
        <v>50.112000000000002</v>
      </c>
      <c r="R17" s="1"/>
      <c r="S17" s="1"/>
      <c r="T17" s="1"/>
      <c r="U17" s="1"/>
    </row>
    <row r="18" spans="14:21" x14ac:dyDescent="0.3">
      <c r="N18" s="5">
        <v>13</v>
      </c>
      <c r="O18" s="4">
        <f t="shared" si="0"/>
        <v>4.2999999999999997E-2</v>
      </c>
      <c r="P18" s="4">
        <f t="shared" si="1"/>
        <v>2.4E-2</v>
      </c>
      <c r="Q18" s="4">
        <f t="shared" si="2"/>
        <v>50.112000000000002</v>
      </c>
      <c r="R18" s="1"/>
      <c r="S18" s="1"/>
      <c r="T18" s="1"/>
      <c r="U18" s="1"/>
    </row>
    <row r="19" spans="14:21" x14ac:dyDescent="0.3">
      <c r="N19" s="5">
        <v>14</v>
      </c>
      <c r="O19" s="4">
        <f t="shared" si="0"/>
        <v>4.2999999999999997E-2</v>
      </c>
      <c r="P19" s="4">
        <f t="shared" si="1"/>
        <v>2.4E-2</v>
      </c>
      <c r="Q19" s="4">
        <f t="shared" si="2"/>
        <v>50.112000000000002</v>
      </c>
      <c r="R19" s="1"/>
      <c r="S19" s="1"/>
      <c r="T19" s="1"/>
      <c r="U19" s="1"/>
    </row>
    <row r="20" spans="14:21" x14ac:dyDescent="0.3">
      <c r="N20" s="5">
        <v>15</v>
      </c>
      <c r="O20" s="4">
        <f t="shared" si="0"/>
        <v>4.2999999999999997E-2</v>
      </c>
      <c r="P20" s="4">
        <f t="shared" si="1"/>
        <v>2.4E-2</v>
      </c>
      <c r="Q20" s="4">
        <f t="shared" si="2"/>
        <v>50.112000000000002</v>
      </c>
      <c r="R20" s="1"/>
      <c r="S20" s="1"/>
      <c r="T20" s="1"/>
      <c r="U20" s="1"/>
    </row>
    <row r="21" spans="14:21" x14ac:dyDescent="0.3">
      <c r="N21" s="5">
        <v>16</v>
      </c>
      <c r="O21" s="4">
        <f t="shared" si="0"/>
        <v>4.2999999999999997E-2</v>
      </c>
      <c r="P21" s="4">
        <f t="shared" si="1"/>
        <v>2.4E-2</v>
      </c>
      <c r="Q21" s="4">
        <f t="shared" si="2"/>
        <v>50.112000000000002</v>
      </c>
      <c r="R21" s="1"/>
      <c r="S21" s="1"/>
      <c r="T21" s="1"/>
      <c r="U21" s="1"/>
    </row>
    <row r="22" spans="14:21" x14ac:dyDescent="0.3">
      <c r="N22" s="5">
        <v>17</v>
      </c>
      <c r="O22" s="4">
        <f t="shared" si="0"/>
        <v>4.2999999999999997E-2</v>
      </c>
      <c r="P22" s="4">
        <f t="shared" si="1"/>
        <v>2.4E-2</v>
      </c>
      <c r="Q22" s="4">
        <f t="shared" si="2"/>
        <v>50.112000000000002</v>
      </c>
      <c r="R22" s="1"/>
      <c r="S22" s="1"/>
      <c r="T22" s="1"/>
      <c r="U22" s="1"/>
    </row>
    <row r="23" spans="14:21" x14ac:dyDescent="0.3">
      <c r="N23" s="5">
        <v>18</v>
      </c>
      <c r="O23" s="4">
        <f t="shared" si="0"/>
        <v>4.2999999999999997E-2</v>
      </c>
      <c r="P23" s="4">
        <f t="shared" si="1"/>
        <v>2.4E-2</v>
      </c>
      <c r="Q23" s="4">
        <f t="shared" si="2"/>
        <v>50.112000000000002</v>
      </c>
      <c r="R23" s="1"/>
      <c r="S23" s="1"/>
      <c r="T23" s="1"/>
      <c r="U23" s="1"/>
    </row>
    <row r="24" spans="14:21" x14ac:dyDescent="0.3">
      <c r="N24" s="5">
        <v>19</v>
      </c>
      <c r="O24" s="4">
        <f t="shared" si="0"/>
        <v>4.2999999999999997E-2</v>
      </c>
      <c r="P24" s="4">
        <f t="shared" si="1"/>
        <v>2.4E-2</v>
      </c>
      <c r="Q24" s="4">
        <f t="shared" si="2"/>
        <v>50.112000000000002</v>
      </c>
      <c r="R24" s="1"/>
      <c r="S24" s="1"/>
      <c r="T24" s="1"/>
      <c r="U24" s="1"/>
    </row>
    <row r="25" spans="14:21" x14ac:dyDescent="0.3">
      <c r="N25" s="5">
        <v>20</v>
      </c>
      <c r="O25" s="4">
        <f t="shared" si="0"/>
        <v>4.2999999999999997E-2</v>
      </c>
      <c r="P25" s="4">
        <f t="shared" si="1"/>
        <v>2.4E-2</v>
      </c>
      <c r="Q25" s="4">
        <f t="shared" si="2"/>
        <v>50.112000000000002</v>
      </c>
      <c r="R25" s="1"/>
      <c r="S25" s="1"/>
      <c r="T25" s="1"/>
      <c r="U25" s="1"/>
    </row>
    <row r="26" spans="14:21" x14ac:dyDescent="0.3">
      <c r="N26" s="5">
        <v>21</v>
      </c>
      <c r="O26" s="4">
        <f t="shared" si="0"/>
        <v>4.2999999999999997E-2</v>
      </c>
      <c r="P26" s="4">
        <f t="shared" si="1"/>
        <v>2.4E-2</v>
      </c>
      <c r="Q26" s="4">
        <f t="shared" si="2"/>
        <v>50.112000000000002</v>
      </c>
      <c r="R26" s="1"/>
      <c r="S26" s="1"/>
      <c r="T26" s="1"/>
      <c r="U26" s="1"/>
    </row>
    <row r="27" spans="14:21" x14ac:dyDescent="0.3">
      <c r="N27" s="5">
        <v>22</v>
      </c>
      <c r="O27" s="4">
        <f t="shared" si="0"/>
        <v>4.2999999999999997E-2</v>
      </c>
      <c r="P27" s="4">
        <f t="shared" si="1"/>
        <v>2.4E-2</v>
      </c>
      <c r="Q27" s="4">
        <f t="shared" si="2"/>
        <v>50.112000000000002</v>
      </c>
      <c r="R27" s="1"/>
      <c r="S27" s="1"/>
      <c r="T27" s="1"/>
      <c r="U27" s="1"/>
    </row>
    <row r="28" spans="14:21" x14ac:dyDescent="0.3">
      <c r="N28" s="5">
        <v>23</v>
      </c>
      <c r="O28" s="4">
        <f t="shared" si="0"/>
        <v>4.2999999999999997E-2</v>
      </c>
      <c r="P28" s="4">
        <f t="shared" si="1"/>
        <v>2.4E-2</v>
      </c>
      <c r="Q28" s="4">
        <f t="shared" si="2"/>
        <v>50.112000000000002</v>
      </c>
      <c r="R28" s="1"/>
      <c r="S28" s="1"/>
      <c r="T28" s="1"/>
      <c r="U28" s="1"/>
    </row>
    <row r="29" spans="14:21" x14ac:dyDescent="0.3">
      <c r="N29" s="5">
        <v>24</v>
      </c>
      <c r="O29" s="4">
        <f t="shared" si="0"/>
        <v>4.2999999999999997E-2</v>
      </c>
      <c r="P29" s="4">
        <f t="shared" si="1"/>
        <v>2.4E-2</v>
      </c>
      <c r="Q29" s="4">
        <f t="shared" si="2"/>
        <v>50.112000000000002</v>
      </c>
      <c r="R29" s="1"/>
      <c r="S29" s="1"/>
      <c r="T29" s="1"/>
      <c r="U29" s="1"/>
    </row>
    <row r="30" spans="14:21" x14ac:dyDescent="0.3">
      <c r="N30" s="5">
        <v>25</v>
      </c>
      <c r="O30" s="4">
        <f t="shared" si="0"/>
        <v>4.2999999999999997E-2</v>
      </c>
      <c r="P30" s="4">
        <f t="shared" si="1"/>
        <v>2.4E-2</v>
      </c>
      <c r="Q30" s="4">
        <f t="shared" si="2"/>
        <v>50.112000000000002</v>
      </c>
      <c r="R30" s="1"/>
      <c r="S30" s="1"/>
      <c r="T30" s="1"/>
      <c r="U30" s="1"/>
    </row>
    <row r="31" spans="14:21" x14ac:dyDescent="0.3">
      <c r="N31" s="5">
        <v>26</v>
      </c>
      <c r="O31" s="4">
        <f t="shared" si="0"/>
        <v>4.2999999999999997E-2</v>
      </c>
      <c r="P31" s="4">
        <f t="shared" si="1"/>
        <v>2.4E-2</v>
      </c>
      <c r="Q31" s="4">
        <f t="shared" si="2"/>
        <v>50.112000000000002</v>
      </c>
      <c r="R31" s="1"/>
      <c r="S31" s="1"/>
      <c r="T31" s="1"/>
      <c r="U31" s="1"/>
    </row>
    <row r="32" spans="14:21" x14ac:dyDescent="0.3">
      <c r="N32" s="5">
        <v>27</v>
      </c>
      <c r="O32" s="4">
        <f t="shared" si="0"/>
        <v>4.2999999999999997E-2</v>
      </c>
      <c r="P32" s="4">
        <f t="shared" si="1"/>
        <v>2.4E-2</v>
      </c>
      <c r="Q32" s="4">
        <f t="shared" si="2"/>
        <v>50.112000000000002</v>
      </c>
      <c r="R32" s="1"/>
      <c r="S32" s="1"/>
      <c r="T32" s="1"/>
      <c r="U32" s="1"/>
    </row>
    <row r="33" spans="14:21" x14ac:dyDescent="0.3">
      <c r="N33" s="5">
        <v>28</v>
      </c>
      <c r="O33" s="4">
        <f t="shared" si="0"/>
        <v>4.2999999999999997E-2</v>
      </c>
      <c r="P33" s="4">
        <f t="shared" si="1"/>
        <v>2.4E-2</v>
      </c>
      <c r="Q33" s="4">
        <f t="shared" si="2"/>
        <v>50.112000000000002</v>
      </c>
      <c r="R33" s="1"/>
      <c r="S33" s="1"/>
      <c r="T33" s="1"/>
      <c r="U33" s="1"/>
    </row>
    <row r="34" spans="14:21" x14ac:dyDescent="0.3">
      <c r="N34" s="5">
        <v>29</v>
      </c>
      <c r="O34" s="4">
        <f t="shared" si="0"/>
        <v>4.2999999999999997E-2</v>
      </c>
      <c r="P34" s="4">
        <f t="shared" si="1"/>
        <v>2.4E-2</v>
      </c>
      <c r="Q34" s="4">
        <f t="shared" si="2"/>
        <v>50.112000000000002</v>
      </c>
      <c r="R34" s="1"/>
      <c r="S34" s="1"/>
      <c r="T34" s="1"/>
      <c r="U34" s="1"/>
    </row>
    <row r="35" spans="14:21" x14ac:dyDescent="0.3">
      <c r="N35" s="5">
        <v>30</v>
      </c>
      <c r="O35" s="4">
        <f t="shared" si="0"/>
        <v>4.2999999999999997E-2</v>
      </c>
      <c r="P35" s="4">
        <f t="shared" si="1"/>
        <v>2.4E-2</v>
      </c>
      <c r="Q35" s="4">
        <f t="shared" si="2"/>
        <v>50.112000000000002</v>
      </c>
      <c r="R35" s="1"/>
      <c r="S35" s="1"/>
      <c r="T35" s="1"/>
      <c r="U35" s="1"/>
    </row>
    <row r="36" spans="14:21" x14ac:dyDescent="0.3">
      <c r="R36" s="1"/>
      <c r="S36" s="1"/>
      <c r="T36" s="1"/>
      <c r="U3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Método da Bissecção</vt:lpstr>
      <vt:lpstr>Método da Falsa Posição</vt:lpstr>
      <vt:lpstr>Método de Newton-Raphson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Fernandes</dc:creator>
  <cp:lastModifiedBy>Marcus Fernandes</cp:lastModifiedBy>
  <dcterms:created xsi:type="dcterms:W3CDTF">2021-08-11T00:40:21Z</dcterms:created>
  <dcterms:modified xsi:type="dcterms:W3CDTF">2021-08-13T11:50:50Z</dcterms:modified>
</cp:coreProperties>
</file>