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Numerico\"/>
    </mc:Choice>
  </mc:AlternateContent>
  <xr:revisionPtr revIDLastSave="0" documentId="13_ncr:1_{D9E9C46E-409D-4BA6-A41D-42530844ED4A}" xr6:coauthVersionLast="47" xr6:coauthVersionMax="47" xr10:uidLastSave="{00000000-0000-0000-0000-000000000000}"/>
  <bookViews>
    <workbookView xWindow="28680" yWindow="-120" windowWidth="29040" windowHeight="16440" activeTab="2" xr2:uid="{47443D15-B3E5-48CD-8513-2E97EB63CE1B}"/>
  </bookViews>
  <sheets>
    <sheet name="Regra dos Trapézios" sheetId="1" r:id="rId1"/>
    <sheet name="Primeira Regra de Simpson" sheetId="2" r:id="rId2"/>
    <sheet name="Segunda Regra de Simpson" sheetId="3" r:id="rId3"/>
    <sheet name="Err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C32" i="3" s="1"/>
  <c r="C30" i="2"/>
  <c r="C32" i="2" s="1"/>
  <c r="C34" i="2"/>
  <c r="C34" i="3"/>
  <c r="D29" i="2" l="1"/>
  <c r="H3" i="4"/>
  <c r="H9" i="4"/>
  <c r="D29" i="3"/>
  <c r="D30" i="3" l="1"/>
  <c r="D32" i="3" s="1"/>
  <c r="D30" i="2"/>
  <c r="D32" i="2" s="1"/>
  <c r="E29" i="2"/>
  <c r="E29" i="3"/>
  <c r="E30" i="3" l="1"/>
  <c r="E32" i="3" s="1"/>
  <c r="E30" i="2"/>
  <c r="E32" i="2" s="1"/>
  <c r="F29" i="2"/>
  <c r="F29" i="3"/>
  <c r="F30" i="3" l="1"/>
  <c r="F32" i="3" s="1"/>
  <c r="F30" i="2"/>
  <c r="F32" i="2" s="1"/>
  <c r="G29" i="2"/>
  <c r="G29" i="3"/>
  <c r="G30" i="3" l="1"/>
  <c r="G32" i="3" s="1"/>
  <c r="G32" i="2"/>
  <c r="G30" i="2"/>
  <c r="H29" i="2"/>
  <c r="H29" i="3"/>
  <c r="H30" i="3" l="1"/>
  <c r="H32" i="3" s="1"/>
  <c r="H30" i="2"/>
  <c r="H32" i="2" s="1"/>
  <c r="I29" i="2"/>
  <c r="I30" i="2" s="1"/>
  <c r="I29" i="3"/>
  <c r="I30" i="3" s="1"/>
  <c r="I32" i="3" l="1"/>
  <c r="J32" i="3" s="1"/>
  <c r="F34" i="3" s="1"/>
  <c r="F25" i="3"/>
  <c r="F16" i="3"/>
  <c r="F7" i="3"/>
  <c r="F25" i="2"/>
  <c r="F7" i="2"/>
  <c r="F16" i="2"/>
  <c r="I23" i="3"/>
  <c r="H23" i="3"/>
  <c r="G23" i="3"/>
  <c r="F23" i="3"/>
  <c r="E23" i="3"/>
  <c r="D23" i="3"/>
  <c r="C23" i="3"/>
  <c r="J23" i="3" s="1"/>
  <c r="D20" i="3"/>
  <c r="E20" i="3" s="1"/>
  <c r="F20" i="3" s="1"/>
  <c r="G20" i="3" s="1"/>
  <c r="H20" i="3" s="1"/>
  <c r="I20" i="3" s="1"/>
  <c r="I14" i="3"/>
  <c r="H14" i="3"/>
  <c r="G14" i="3"/>
  <c r="F14" i="3"/>
  <c r="E14" i="3"/>
  <c r="D14" i="3"/>
  <c r="C14" i="3"/>
  <c r="D11" i="3"/>
  <c r="E11" i="3" s="1"/>
  <c r="F11" i="3" s="1"/>
  <c r="G11" i="3" s="1"/>
  <c r="H11" i="3" s="1"/>
  <c r="I11" i="3" s="1"/>
  <c r="L5" i="3"/>
  <c r="K5" i="3"/>
  <c r="J5" i="3"/>
  <c r="I5" i="3"/>
  <c r="H5" i="3"/>
  <c r="G5" i="3"/>
  <c r="F5" i="3"/>
  <c r="E5" i="3"/>
  <c r="D5" i="3"/>
  <c r="C5" i="3"/>
  <c r="E2" i="3"/>
  <c r="F2" i="3" s="1"/>
  <c r="G2" i="3" s="1"/>
  <c r="H2" i="3" s="1"/>
  <c r="I2" i="3" s="1"/>
  <c r="J2" i="3" s="1"/>
  <c r="K2" i="3" s="1"/>
  <c r="L2" i="3" s="1"/>
  <c r="D2" i="3"/>
  <c r="I23" i="2"/>
  <c r="H23" i="2"/>
  <c r="G23" i="2"/>
  <c r="F23" i="2"/>
  <c r="E23" i="2"/>
  <c r="D23" i="2"/>
  <c r="C23" i="2"/>
  <c r="D20" i="2"/>
  <c r="E20" i="2" s="1"/>
  <c r="F20" i="2" s="1"/>
  <c r="G20" i="2" s="1"/>
  <c r="H20" i="2" s="1"/>
  <c r="I20" i="2" s="1"/>
  <c r="I14" i="2"/>
  <c r="H14" i="2"/>
  <c r="G14" i="2"/>
  <c r="F14" i="2"/>
  <c r="E14" i="2"/>
  <c r="D14" i="2"/>
  <c r="C14" i="2"/>
  <c r="D11" i="2"/>
  <c r="E11" i="2" s="1"/>
  <c r="F11" i="2" s="1"/>
  <c r="G11" i="2" s="1"/>
  <c r="H11" i="2" s="1"/>
  <c r="I11" i="2" s="1"/>
  <c r="K5" i="2"/>
  <c r="J5" i="2"/>
  <c r="I5" i="2"/>
  <c r="H5" i="2"/>
  <c r="G5" i="2"/>
  <c r="F5" i="2"/>
  <c r="E5" i="2"/>
  <c r="D5" i="2"/>
  <c r="C5" i="2"/>
  <c r="D2" i="2"/>
  <c r="E2" i="2" s="1"/>
  <c r="F2" i="2" s="1"/>
  <c r="G2" i="2" s="1"/>
  <c r="H2" i="2" s="1"/>
  <c r="I2" i="2" s="1"/>
  <c r="J2" i="2" s="1"/>
  <c r="K2" i="2" s="1"/>
  <c r="F25" i="1"/>
  <c r="J23" i="1"/>
  <c r="D23" i="1"/>
  <c r="E23" i="1"/>
  <c r="F23" i="1"/>
  <c r="G23" i="1"/>
  <c r="H23" i="1"/>
  <c r="I23" i="1"/>
  <c r="C23" i="1"/>
  <c r="E20" i="1"/>
  <c r="F20" i="1"/>
  <c r="G20" i="1" s="1"/>
  <c r="H20" i="1" s="1"/>
  <c r="I20" i="1" s="1"/>
  <c r="D20" i="1"/>
  <c r="F16" i="1"/>
  <c r="J14" i="1"/>
  <c r="D14" i="1"/>
  <c r="E14" i="1"/>
  <c r="F14" i="1"/>
  <c r="G14" i="1"/>
  <c r="H14" i="1"/>
  <c r="I14" i="1"/>
  <c r="C14" i="1"/>
  <c r="E11" i="1"/>
  <c r="F11" i="1"/>
  <c r="G11" i="1" s="1"/>
  <c r="H11" i="1" s="1"/>
  <c r="I11" i="1" s="1"/>
  <c r="D11" i="1"/>
  <c r="F7" i="1"/>
  <c r="M5" i="1"/>
  <c r="D5" i="1"/>
  <c r="E5" i="1"/>
  <c r="F5" i="1"/>
  <c r="G5" i="1"/>
  <c r="H5" i="1"/>
  <c r="I5" i="1"/>
  <c r="J5" i="1"/>
  <c r="K5" i="1"/>
  <c r="L5" i="1"/>
  <c r="C5" i="1"/>
  <c r="E2" i="1"/>
  <c r="F2" i="1"/>
  <c r="G2" i="1" s="1"/>
  <c r="H2" i="1" s="1"/>
  <c r="I2" i="1" s="1"/>
  <c r="J2" i="1" s="1"/>
  <c r="K2" i="1" s="1"/>
  <c r="L2" i="1" s="1"/>
  <c r="D2" i="1"/>
  <c r="I32" i="2" l="1"/>
  <c r="J32" i="2" s="1"/>
  <c r="F34" i="2" s="1"/>
  <c r="J14" i="3"/>
  <c r="M5" i="3"/>
  <c r="J23" i="2"/>
  <c r="J14" i="2"/>
  <c r="L5" i="2"/>
</calcChain>
</file>

<file path=xl/sharedStrings.xml><?xml version="1.0" encoding="utf-8"?>
<sst xmlns="http://schemas.openxmlformats.org/spreadsheetml/2006/main" count="112" uniqueCount="21">
  <si>
    <t>x</t>
  </si>
  <si>
    <t>f(x)</t>
  </si>
  <si>
    <t>RT</t>
  </si>
  <si>
    <t>r</t>
  </si>
  <si>
    <t>h</t>
  </si>
  <si>
    <t>NDC</t>
  </si>
  <si>
    <t>I</t>
  </si>
  <si>
    <t>S</t>
  </si>
  <si>
    <t>PRS</t>
  </si>
  <si>
    <t>SRS</t>
  </si>
  <si>
    <t>n</t>
  </si>
  <si>
    <t>M</t>
  </si>
  <si>
    <t>Matrícula</t>
  </si>
  <si>
    <t>19.1.4046</t>
  </si>
  <si>
    <t>Primeira Regra de Simpson</t>
  </si>
  <si>
    <t>Segunda Regra de Simpson</t>
  </si>
  <si>
    <t>a</t>
  </si>
  <si>
    <t>b</t>
  </si>
  <si>
    <t>m</t>
  </si>
  <si>
    <t xml:space="preserve">Et = </t>
  </si>
  <si>
    <t>Derivada quarta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</si>
</sst>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95E-8009-462F-9330-CDEBD56F09EB}">
  <dimension ref="B2:M26"/>
  <sheetViews>
    <sheetView workbookViewId="0">
      <selection activeCell="G36" sqref="G36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L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L2" s="7">
        <f t="shared" si="0"/>
        <v>3.7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L3" s="5">
        <v>4.8407999999999998</v>
      </c>
      <c r="M3" s="2"/>
    </row>
    <row r="4" spans="2:13" x14ac:dyDescent="0.3">
      <c r="B4" s="4" t="s">
        <v>2</v>
      </c>
      <c r="C4" s="3">
        <v>1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1</v>
      </c>
      <c r="M4" s="4" t="s">
        <v>7</v>
      </c>
    </row>
    <row r="5" spans="2:13" x14ac:dyDescent="0.3">
      <c r="B5" s="4" t="s">
        <v>3</v>
      </c>
      <c r="C5" s="8">
        <f>ROUND((C3*C4),$C$8)</f>
        <v>0.34110000000000001</v>
      </c>
      <c r="D5" s="8">
        <f t="shared" ref="D5:L5" si="1">ROUND((D3*D4),$C$8)</f>
        <v>1.6</v>
      </c>
      <c r="E5" s="8">
        <f t="shared" si="1"/>
        <v>1.504</v>
      </c>
      <c r="F5" s="8">
        <f t="shared" si="1"/>
        <v>2.4390000000000001</v>
      </c>
      <c r="G5" s="8">
        <f t="shared" si="1"/>
        <v>3.4691999999999998</v>
      </c>
      <c r="H5" s="8">
        <f t="shared" si="1"/>
        <v>4.5814000000000004</v>
      </c>
      <c r="I5" s="8">
        <f t="shared" si="1"/>
        <v>5.7657999999999996</v>
      </c>
      <c r="J5" s="8">
        <f t="shared" si="1"/>
        <v>7.0145999999999997</v>
      </c>
      <c r="K5" s="8">
        <f t="shared" si="1"/>
        <v>8.3216000000000001</v>
      </c>
      <c r="L5" s="8">
        <f t="shared" si="1"/>
        <v>4.8407999999999998</v>
      </c>
      <c r="M5" s="5">
        <f>ROUND((SUM(C5:L5)),$C$8)</f>
        <v>39.877499999999998</v>
      </c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ROUND(((C7/2)*M5),$C$8)</f>
        <v>5.9816000000000003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2</v>
      </c>
      <c r="C13" s="3">
        <v>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4.8000000000000001E-2</v>
      </c>
      <c r="E14" s="8">
        <f t="shared" si="3"/>
        <v>9.4E-2</v>
      </c>
      <c r="F14" s="8">
        <f t="shared" si="3"/>
        <v>0.13800000000000001</v>
      </c>
      <c r="G14" s="8">
        <f t="shared" si="3"/>
        <v>0.17799999999999999</v>
      </c>
      <c r="H14" s="8">
        <f t="shared" si="3"/>
        <v>0.216</v>
      </c>
      <c r="I14" s="8">
        <f t="shared" si="3"/>
        <v>0.124</v>
      </c>
      <c r="J14" s="5">
        <f>ROUND((SUM(C14:I14)),$C$17)</f>
        <v>0.79800000000000004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ROUND(((C16/2)*J14),$C$17)</f>
        <v>3.9899999999999998E-2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2</v>
      </c>
      <c r="C22" s="3">
        <v>1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44</v>
      </c>
      <c r="E23" s="8">
        <f t="shared" si="5"/>
        <v>82</v>
      </c>
      <c r="F23" s="8">
        <f t="shared" si="5"/>
        <v>106</v>
      </c>
      <c r="G23" s="8">
        <f t="shared" si="5"/>
        <v>76</v>
      </c>
      <c r="H23" s="8">
        <f t="shared" si="5"/>
        <v>34</v>
      </c>
      <c r="I23" s="8">
        <f t="shared" si="5"/>
        <v>0</v>
      </c>
      <c r="J23" s="5">
        <f>ROUND((SUM(C23:I23)),$C$26)</f>
        <v>342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ROUND(((C25/2)*J23),$C$26)</f>
        <v>3420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F995-1E39-4C2C-B143-1CDC396E2090}">
  <dimension ref="B2:M38"/>
  <sheetViews>
    <sheetView showGridLines="0" topLeftCell="A28" workbookViewId="0">
      <selection activeCell="I56" sqref="I56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K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M3" s="2"/>
    </row>
    <row r="4" spans="2:13" x14ac:dyDescent="0.3">
      <c r="B4" s="4" t="s">
        <v>8</v>
      </c>
      <c r="C4" s="3">
        <v>1</v>
      </c>
      <c r="D4" s="3">
        <v>4</v>
      </c>
      <c r="E4" s="3">
        <v>2</v>
      </c>
      <c r="F4" s="3">
        <v>4</v>
      </c>
      <c r="G4" s="3">
        <v>2</v>
      </c>
      <c r="H4" s="3">
        <v>4</v>
      </c>
      <c r="I4" s="3">
        <v>2</v>
      </c>
      <c r="J4" s="3">
        <v>4</v>
      </c>
      <c r="K4" s="3">
        <v>1</v>
      </c>
      <c r="L4" s="4" t="s">
        <v>7</v>
      </c>
      <c r="M4" s="2"/>
    </row>
    <row r="5" spans="2:13" x14ac:dyDescent="0.3">
      <c r="B5" s="4" t="s">
        <v>3</v>
      </c>
      <c r="C5" s="8">
        <f>ROUND((C3*C4),$C$8)</f>
        <v>0.34110000000000001</v>
      </c>
      <c r="D5" s="8">
        <f t="shared" ref="D5:K5" si="1">ROUND((D3*D4),$C$8)</f>
        <v>3.2</v>
      </c>
      <c r="E5" s="8">
        <f t="shared" si="1"/>
        <v>1.504</v>
      </c>
      <c r="F5" s="8">
        <f t="shared" si="1"/>
        <v>4.8780000000000001</v>
      </c>
      <c r="G5" s="8">
        <f t="shared" si="1"/>
        <v>3.4691999999999998</v>
      </c>
      <c r="H5" s="8">
        <f t="shared" si="1"/>
        <v>9.1628000000000007</v>
      </c>
      <c r="I5" s="8">
        <f t="shared" si="1"/>
        <v>5.7657999999999996</v>
      </c>
      <c r="J5" s="8">
        <f t="shared" si="1"/>
        <v>14.029199999999999</v>
      </c>
      <c r="K5" s="8">
        <f t="shared" si="1"/>
        <v>4.1608000000000001</v>
      </c>
      <c r="L5" s="5">
        <f>ROUND((SUM(B5:K5)),$C$8)</f>
        <v>46.510899999999999</v>
      </c>
      <c r="M5" s="2"/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ROUND(((C7/3)*L5),$C$8)</f>
        <v>4.6510999999999996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8</v>
      </c>
      <c r="C13" s="3">
        <v>1</v>
      </c>
      <c r="D13" s="3">
        <v>4</v>
      </c>
      <c r="E13" s="3">
        <v>2</v>
      </c>
      <c r="F13" s="3">
        <v>4</v>
      </c>
      <c r="G13" s="3">
        <v>2</v>
      </c>
      <c r="H13" s="3">
        <v>4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9.6000000000000002E-2</v>
      </c>
      <c r="E14" s="8">
        <f t="shared" si="3"/>
        <v>9.4E-2</v>
      </c>
      <c r="F14" s="8">
        <f t="shared" si="3"/>
        <v>0.27600000000000002</v>
      </c>
      <c r="G14" s="8">
        <f t="shared" si="3"/>
        <v>0.17799999999999999</v>
      </c>
      <c r="H14" s="8">
        <f t="shared" si="3"/>
        <v>0.432</v>
      </c>
      <c r="I14" s="8">
        <f t="shared" si="3"/>
        <v>0.124</v>
      </c>
      <c r="J14" s="5">
        <f>ROUND((SUM(C14:I14)),$C$17)</f>
        <v>1.2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ROUND(((C16/3)*J14),$C$17)</f>
        <v>0.04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8</v>
      </c>
      <c r="C22" s="3">
        <v>1</v>
      </c>
      <c r="D22" s="3">
        <v>4</v>
      </c>
      <c r="E22" s="3">
        <v>2</v>
      </c>
      <c r="F22" s="3">
        <v>4</v>
      </c>
      <c r="G22" s="3">
        <v>2</v>
      </c>
      <c r="H22" s="3">
        <v>4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88</v>
      </c>
      <c r="E23" s="8">
        <f t="shared" si="5"/>
        <v>82</v>
      </c>
      <c r="F23" s="8">
        <f t="shared" si="5"/>
        <v>212</v>
      </c>
      <c r="G23" s="8">
        <f t="shared" si="5"/>
        <v>76</v>
      </c>
      <c r="H23" s="8">
        <f t="shared" si="5"/>
        <v>68</v>
      </c>
      <c r="I23" s="8">
        <f t="shared" si="5"/>
        <v>0</v>
      </c>
      <c r="J23" s="5">
        <f>ROUND((SUM(C23:I23)),$C$26)</f>
        <v>526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ROUND(((C25/3)*J23),$C$26)</f>
        <v>3506.6667000000002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  <row r="29" spans="2:13" x14ac:dyDescent="0.3">
      <c r="B29" s="4" t="s">
        <v>0</v>
      </c>
      <c r="C29" s="5">
        <v>0</v>
      </c>
      <c r="D29" s="7">
        <f>ROUND((C29+$C$34),$C$35)</f>
        <v>0.16669999999999999</v>
      </c>
      <c r="E29" s="7">
        <f t="shared" ref="E29:H29" si="6">ROUND((D29+$C$34),$C$35)</f>
        <v>0.33339999999999997</v>
      </c>
      <c r="F29" s="7">
        <f t="shared" si="6"/>
        <v>0.50009999999999999</v>
      </c>
      <c r="G29" s="7">
        <f t="shared" si="6"/>
        <v>0.66679999999999995</v>
      </c>
      <c r="H29" s="7">
        <f t="shared" si="6"/>
        <v>0.83350000000000002</v>
      </c>
      <c r="I29" s="7">
        <f>ROUND((H29+$C$34),$C$35)</f>
        <v>1.0002</v>
      </c>
    </row>
    <row r="30" spans="2:13" x14ac:dyDescent="0.3">
      <c r="B30" s="4" t="s">
        <v>1</v>
      </c>
      <c r="C30" s="5">
        <f>ROUND(((SQRT(C$29)+$F$37)/($F$38+1)),$C$35)</f>
        <v>1.2</v>
      </c>
      <c r="D30" s="5">
        <f t="shared" ref="D30:I30" si="7">ROUND(((SQRT(D$29)+$F$37)/($F$38+1)),$C$35)</f>
        <v>1.2817000000000001</v>
      </c>
      <c r="E30" s="5">
        <f t="shared" si="7"/>
        <v>1.3154999999999999</v>
      </c>
      <c r="F30" s="5">
        <f t="shared" si="7"/>
        <v>1.3413999999999999</v>
      </c>
      <c r="G30" s="5">
        <f t="shared" si="7"/>
        <v>1.3633</v>
      </c>
      <c r="H30" s="5">
        <f t="shared" si="7"/>
        <v>1.3826000000000001</v>
      </c>
      <c r="I30" s="5">
        <f t="shared" si="7"/>
        <v>1.4</v>
      </c>
    </row>
    <row r="31" spans="2:13" x14ac:dyDescent="0.3">
      <c r="B31" s="4" t="s">
        <v>8</v>
      </c>
      <c r="C31" s="3">
        <v>1</v>
      </c>
      <c r="D31" s="3">
        <v>4</v>
      </c>
      <c r="E31" s="3">
        <v>2</v>
      </c>
      <c r="F31" s="3">
        <v>4</v>
      </c>
      <c r="G31" s="3">
        <v>2</v>
      </c>
      <c r="H31" s="3">
        <v>4</v>
      </c>
      <c r="I31" s="3">
        <v>1</v>
      </c>
      <c r="J31" s="4" t="s">
        <v>7</v>
      </c>
    </row>
    <row r="32" spans="2:13" x14ac:dyDescent="0.3">
      <c r="B32" s="4" t="s">
        <v>3</v>
      </c>
      <c r="C32" s="8">
        <f>ROUND((C30*C31),$C$35)</f>
        <v>1.2</v>
      </c>
      <c r="D32" s="8">
        <f t="shared" ref="D32:I32" si="8">ROUND((D30*D31),$C$35)</f>
        <v>5.1268000000000002</v>
      </c>
      <c r="E32" s="8">
        <f t="shared" si="8"/>
        <v>2.6309999999999998</v>
      </c>
      <c r="F32" s="8">
        <f t="shared" si="8"/>
        <v>5.3655999999999997</v>
      </c>
      <c r="G32" s="8">
        <f t="shared" si="8"/>
        <v>2.7265999999999999</v>
      </c>
      <c r="H32" s="8">
        <f t="shared" si="8"/>
        <v>5.5304000000000002</v>
      </c>
      <c r="I32" s="8">
        <f t="shared" si="8"/>
        <v>1.4</v>
      </c>
      <c r="J32" s="5">
        <f>ROUND((SUM(C32:I32)),$C$35)</f>
        <v>23.980399999999999</v>
      </c>
    </row>
    <row r="33" spans="2:12" x14ac:dyDescent="0.3">
      <c r="B33" s="2"/>
      <c r="C33" s="2"/>
      <c r="D33" s="2"/>
      <c r="E33" s="2"/>
      <c r="F33" s="2"/>
      <c r="G33" s="2"/>
      <c r="H33" s="2"/>
      <c r="I33" s="2"/>
      <c r="L33" s="2"/>
    </row>
    <row r="34" spans="2:12" x14ac:dyDescent="0.3">
      <c r="B34" s="4" t="s">
        <v>4</v>
      </c>
      <c r="C34" s="5">
        <f>(1/$C$36)</f>
        <v>0.16666666666666666</v>
      </c>
      <c r="D34" s="2"/>
      <c r="E34" s="4" t="s">
        <v>6</v>
      </c>
      <c r="F34" s="6">
        <f>ROUND(((C34/3)*J32),$C$35)</f>
        <v>1.3322000000000001</v>
      </c>
      <c r="G34" s="2"/>
      <c r="H34" s="2"/>
      <c r="I34" s="2"/>
      <c r="L34" s="2"/>
    </row>
    <row r="35" spans="2:12" x14ac:dyDescent="0.3">
      <c r="B35" s="4" t="s">
        <v>5</v>
      </c>
      <c r="C35" s="1">
        <v>4</v>
      </c>
      <c r="D35" s="2"/>
      <c r="E35" s="2"/>
      <c r="F35" s="2"/>
      <c r="G35" s="2"/>
      <c r="H35" s="2"/>
      <c r="I35" s="2"/>
      <c r="J35" s="2"/>
      <c r="K35" s="2"/>
      <c r="L35" s="2"/>
    </row>
    <row r="36" spans="2:12" x14ac:dyDescent="0.3">
      <c r="B36" s="9" t="s">
        <v>10</v>
      </c>
      <c r="C36" s="1">
        <v>6</v>
      </c>
      <c r="E36" s="4" t="s">
        <v>12</v>
      </c>
      <c r="F36" s="1" t="s">
        <v>13</v>
      </c>
    </row>
    <row r="37" spans="2:12" x14ac:dyDescent="0.3">
      <c r="E37" s="9" t="s">
        <v>11</v>
      </c>
      <c r="F37" s="1">
        <v>6</v>
      </c>
    </row>
    <row r="38" spans="2:12" x14ac:dyDescent="0.3">
      <c r="E38" s="9" t="s">
        <v>7</v>
      </c>
      <c r="F38" s="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3615-5801-4FE9-8D08-109567868DC3}">
  <dimension ref="B2:M38"/>
  <sheetViews>
    <sheetView showGridLines="0" tabSelected="1" topLeftCell="A28" workbookViewId="0">
      <selection activeCell="G54" sqref="G54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L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L2" s="7">
        <f t="shared" si="0"/>
        <v>3.7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L3" s="5">
        <v>4.8407999999999998</v>
      </c>
      <c r="M3" s="2"/>
    </row>
    <row r="4" spans="2:13" x14ac:dyDescent="0.3">
      <c r="B4" s="4" t="s">
        <v>9</v>
      </c>
      <c r="C4" s="3">
        <v>1</v>
      </c>
      <c r="D4" s="3">
        <v>3</v>
      </c>
      <c r="E4" s="3">
        <v>3</v>
      </c>
      <c r="F4" s="3">
        <v>2</v>
      </c>
      <c r="G4" s="3">
        <v>3</v>
      </c>
      <c r="H4" s="3">
        <v>3</v>
      </c>
      <c r="I4" s="3">
        <v>2</v>
      </c>
      <c r="J4" s="3">
        <v>3</v>
      </c>
      <c r="K4" s="3">
        <v>3</v>
      </c>
      <c r="L4" s="3">
        <v>1</v>
      </c>
      <c r="M4" s="4" t="s">
        <v>7</v>
      </c>
    </row>
    <row r="5" spans="2:13" x14ac:dyDescent="0.3">
      <c r="B5" s="4" t="s">
        <v>3</v>
      </c>
      <c r="C5" s="8">
        <f>ROUND((C3*C4),$C$8)</f>
        <v>0.34110000000000001</v>
      </c>
      <c r="D5" s="8">
        <f t="shared" ref="D5:L5" si="1">ROUND((D3*D4),$C$8)</f>
        <v>2.4</v>
      </c>
      <c r="E5" s="8">
        <f t="shared" si="1"/>
        <v>2.2559999999999998</v>
      </c>
      <c r="F5" s="8">
        <f t="shared" si="1"/>
        <v>2.4390000000000001</v>
      </c>
      <c r="G5" s="8">
        <f t="shared" si="1"/>
        <v>5.2038000000000002</v>
      </c>
      <c r="H5" s="8">
        <f t="shared" si="1"/>
        <v>6.8720999999999997</v>
      </c>
      <c r="I5" s="8">
        <f t="shared" si="1"/>
        <v>5.7657999999999996</v>
      </c>
      <c r="J5" s="8">
        <f t="shared" si="1"/>
        <v>10.5219</v>
      </c>
      <c r="K5" s="8">
        <f t="shared" si="1"/>
        <v>12.4824</v>
      </c>
      <c r="L5" s="8">
        <f t="shared" si="1"/>
        <v>4.8407999999999998</v>
      </c>
      <c r="M5" s="5">
        <f>ROUND((SUM(C5:L5)),$C$8)</f>
        <v>53.122900000000001</v>
      </c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ROUND((3*(C7/8)*M5),$C$8)</f>
        <v>5.9763000000000002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9</v>
      </c>
      <c r="C13" s="3">
        <v>1</v>
      </c>
      <c r="D13" s="3">
        <v>3</v>
      </c>
      <c r="E13" s="3">
        <v>3</v>
      </c>
      <c r="F13" s="3">
        <v>2</v>
      </c>
      <c r="G13" s="3">
        <v>3</v>
      </c>
      <c r="H13" s="3">
        <v>3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7.1999999999999995E-2</v>
      </c>
      <c r="E14" s="8">
        <f t="shared" si="3"/>
        <v>0.14099999999999999</v>
      </c>
      <c r="F14" s="8">
        <f t="shared" si="3"/>
        <v>0.13800000000000001</v>
      </c>
      <c r="G14" s="8">
        <f t="shared" si="3"/>
        <v>0.26700000000000002</v>
      </c>
      <c r="H14" s="8">
        <f t="shared" si="3"/>
        <v>0.32400000000000001</v>
      </c>
      <c r="I14" s="8">
        <f t="shared" si="3"/>
        <v>0.124</v>
      </c>
      <c r="J14" s="5">
        <f>ROUND((SUM(C14:I14)),$C$17)</f>
        <v>1.0660000000000001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ROUND((3*(C16/8)*J14),$C$17)</f>
        <v>0.04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9</v>
      </c>
      <c r="C22" s="3">
        <v>1</v>
      </c>
      <c r="D22" s="3">
        <v>3</v>
      </c>
      <c r="E22" s="3">
        <v>3</v>
      </c>
      <c r="F22" s="3">
        <v>2</v>
      </c>
      <c r="G22" s="3">
        <v>3</v>
      </c>
      <c r="H22" s="3">
        <v>3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66</v>
      </c>
      <c r="E23" s="8">
        <f t="shared" si="5"/>
        <v>123</v>
      </c>
      <c r="F23" s="8">
        <f t="shared" si="5"/>
        <v>106</v>
      </c>
      <c r="G23" s="8">
        <f t="shared" si="5"/>
        <v>114</v>
      </c>
      <c r="H23" s="8">
        <f t="shared" si="5"/>
        <v>51</v>
      </c>
      <c r="I23" s="8">
        <f t="shared" si="5"/>
        <v>0</v>
      </c>
      <c r="J23" s="5">
        <f>ROUND((SUM(C23:I23)),$C$26)</f>
        <v>460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ROUND((3*(C25/8)*J23),$C$26)</f>
        <v>3450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  <row r="29" spans="2:13" x14ac:dyDescent="0.3">
      <c r="B29" s="4" t="s">
        <v>0</v>
      </c>
      <c r="C29" s="5">
        <v>0</v>
      </c>
      <c r="D29" s="7">
        <f>ROUND((C29+$C$34),$C$35)</f>
        <v>0.16669999999999999</v>
      </c>
      <c r="E29" s="7">
        <f t="shared" ref="E29:H29" si="6">ROUND((D29+$C$34),$C$35)</f>
        <v>0.33339999999999997</v>
      </c>
      <c r="F29" s="7">
        <f t="shared" si="6"/>
        <v>0.50009999999999999</v>
      </c>
      <c r="G29" s="7">
        <f t="shared" si="6"/>
        <v>0.66679999999999995</v>
      </c>
      <c r="H29" s="7">
        <f t="shared" si="6"/>
        <v>0.83350000000000002</v>
      </c>
      <c r="I29" s="7">
        <f>ROUND((H29+$C$34),$C$35)</f>
        <v>1.0002</v>
      </c>
    </row>
    <row r="30" spans="2:13" x14ac:dyDescent="0.3">
      <c r="B30" s="4" t="s">
        <v>1</v>
      </c>
      <c r="C30" s="5">
        <f>ROUND(((SQRT(C$29)+$F$37)/($F$38+1)),$C$35)</f>
        <v>1.2</v>
      </c>
      <c r="D30" s="5">
        <f t="shared" ref="D30:I30" si="7">ROUND(((SQRT(D$29)+$F$37)/($F$38+1)),$C$35)</f>
        <v>1.2817000000000001</v>
      </c>
      <c r="E30" s="5">
        <f t="shared" si="7"/>
        <v>1.3154999999999999</v>
      </c>
      <c r="F30" s="5">
        <f t="shared" si="7"/>
        <v>1.3413999999999999</v>
      </c>
      <c r="G30" s="5">
        <f t="shared" si="7"/>
        <v>1.3633</v>
      </c>
      <c r="H30" s="5">
        <f t="shared" si="7"/>
        <v>1.3826000000000001</v>
      </c>
      <c r="I30" s="5">
        <f t="shared" si="7"/>
        <v>1.4</v>
      </c>
    </row>
    <row r="31" spans="2:13" x14ac:dyDescent="0.3">
      <c r="B31" s="4" t="s">
        <v>9</v>
      </c>
      <c r="C31" s="3">
        <v>1</v>
      </c>
      <c r="D31" s="3">
        <v>3</v>
      </c>
      <c r="E31" s="3">
        <v>3</v>
      </c>
      <c r="F31" s="3">
        <v>2</v>
      </c>
      <c r="G31" s="3">
        <v>3</v>
      </c>
      <c r="H31" s="3">
        <v>3</v>
      </c>
      <c r="I31" s="3">
        <v>1</v>
      </c>
      <c r="J31" s="4" t="s">
        <v>7</v>
      </c>
    </row>
    <row r="32" spans="2:13" x14ac:dyDescent="0.3">
      <c r="B32" s="4" t="s">
        <v>3</v>
      </c>
      <c r="C32" s="8">
        <f>ROUND((C30*C31),$C$35)</f>
        <v>1.2</v>
      </c>
      <c r="D32" s="8">
        <f t="shared" ref="D32:I32" si="8">ROUND((D30*D31),$C$35)</f>
        <v>3.8451</v>
      </c>
      <c r="E32" s="8">
        <f t="shared" si="8"/>
        <v>3.9464999999999999</v>
      </c>
      <c r="F32" s="8">
        <f t="shared" si="8"/>
        <v>2.6827999999999999</v>
      </c>
      <c r="G32" s="8">
        <f t="shared" si="8"/>
        <v>4.0899000000000001</v>
      </c>
      <c r="H32" s="8">
        <f t="shared" si="8"/>
        <v>4.1478000000000002</v>
      </c>
      <c r="I32" s="8">
        <f t="shared" si="8"/>
        <v>1.4</v>
      </c>
      <c r="J32" s="5">
        <f>ROUND((SUM(C32:I32)),$C$35)</f>
        <v>21.312100000000001</v>
      </c>
    </row>
    <row r="33" spans="2:10" x14ac:dyDescent="0.3">
      <c r="B33" s="2"/>
      <c r="C33" s="2"/>
      <c r="D33" s="2"/>
      <c r="E33" s="2"/>
      <c r="F33" s="2"/>
      <c r="G33" s="2"/>
      <c r="H33" s="2"/>
      <c r="I33" s="2"/>
    </row>
    <row r="34" spans="2:10" x14ac:dyDescent="0.3">
      <c r="B34" s="4" t="s">
        <v>4</v>
      </c>
      <c r="C34" s="5">
        <f>(1/C36)</f>
        <v>0.16666666666666666</v>
      </c>
      <c r="D34" s="2"/>
      <c r="E34" s="4" t="s">
        <v>6</v>
      </c>
      <c r="F34" s="14">
        <f>ROUND((3*(C34/8)*J32),$C$35)</f>
        <v>1.3320000000000001</v>
      </c>
      <c r="G34" s="2"/>
      <c r="H34" s="2"/>
      <c r="I34" s="2"/>
    </row>
    <row r="35" spans="2:10" x14ac:dyDescent="0.3">
      <c r="B35" s="4" t="s">
        <v>5</v>
      </c>
      <c r="C35" s="1">
        <v>4</v>
      </c>
      <c r="D35" s="2"/>
      <c r="E35" s="2"/>
      <c r="F35" s="2"/>
      <c r="G35" s="2"/>
      <c r="H35" s="2"/>
      <c r="I35" s="2"/>
      <c r="J35" s="2"/>
    </row>
    <row r="36" spans="2:10" x14ac:dyDescent="0.3">
      <c r="B36" s="9" t="s">
        <v>10</v>
      </c>
      <c r="C36" s="1">
        <v>6</v>
      </c>
      <c r="E36" s="4" t="s">
        <v>12</v>
      </c>
      <c r="F36" s="1" t="s">
        <v>13</v>
      </c>
    </row>
    <row r="37" spans="2:10" x14ac:dyDescent="0.3">
      <c r="E37" s="9" t="s">
        <v>11</v>
      </c>
      <c r="F37" s="1">
        <v>6</v>
      </c>
    </row>
    <row r="38" spans="2:10" x14ac:dyDescent="0.3">
      <c r="E38" s="9" t="s">
        <v>7</v>
      </c>
      <c r="F38" s="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4762-6DC7-4E9C-8CA3-8F5922674FA6}">
  <dimension ref="B3:H13"/>
  <sheetViews>
    <sheetView workbookViewId="0">
      <selection activeCell="G36" sqref="G36"/>
    </sheetView>
  </sheetViews>
  <sheetFormatPr defaultRowHeight="14.4" x14ac:dyDescent="0.3"/>
  <cols>
    <col min="2" max="2" width="24.44140625" bestFit="1" customWidth="1"/>
    <col min="3" max="3" width="3.33203125" customWidth="1"/>
    <col min="4" max="4" width="14.6640625" bestFit="1" customWidth="1"/>
    <col min="5" max="5" width="6.44140625" bestFit="1" customWidth="1"/>
    <col min="6" max="6" width="3.33203125" customWidth="1"/>
    <col min="8" max="8" width="8.44140625" bestFit="1" customWidth="1"/>
  </cols>
  <sheetData>
    <row r="3" spans="2:8" x14ac:dyDescent="0.3">
      <c r="B3" s="10" t="s">
        <v>14</v>
      </c>
      <c r="C3" s="15"/>
      <c r="D3" s="10" t="s">
        <v>16</v>
      </c>
      <c r="E3" s="10">
        <v>0</v>
      </c>
      <c r="F3" s="15"/>
      <c r="G3" s="11" t="s">
        <v>19</v>
      </c>
      <c r="H3" s="11">
        <f>ROUND(((-((E4-E3)^5)/180*(E5^4))*E7),E6)</f>
        <v>-2.7210999999999999</v>
      </c>
    </row>
    <row r="4" spans="2:8" x14ac:dyDescent="0.3">
      <c r="B4" s="15"/>
      <c r="C4" s="16"/>
      <c r="D4" s="10" t="s">
        <v>17</v>
      </c>
      <c r="E4" s="10">
        <v>1</v>
      </c>
      <c r="F4" s="16"/>
      <c r="G4" s="10"/>
      <c r="H4" s="10"/>
    </row>
    <row r="5" spans="2:8" x14ac:dyDescent="0.3">
      <c r="B5" s="16"/>
      <c r="C5" s="16"/>
      <c r="D5" s="10" t="s">
        <v>18</v>
      </c>
      <c r="E5" s="10">
        <v>6</v>
      </c>
      <c r="F5" s="16"/>
      <c r="G5" s="10"/>
      <c r="H5" s="10"/>
    </row>
    <row r="6" spans="2:8" x14ac:dyDescent="0.3">
      <c r="B6" s="16"/>
      <c r="C6" s="16"/>
      <c r="D6" s="10" t="s">
        <v>5</v>
      </c>
      <c r="E6" s="10">
        <v>4</v>
      </c>
      <c r="F6" s="16"/>
      <c r="G6" s="10"/>
      <c r="H6" s="10"/>
    </row>
    <row r="7" spans="2:8" x14ac:dyDescent="0.3">
      <c r="B7" s="17"/>
      <c r="C7" s="17"/>
      <c r="D7" s="10" t="s">
        <v>20</v>
      </c>
      <c r="E7" s="12">
        <v>0.37792999999999999</v>
      </c>
      <c r="F7" s="17"/>
      <c r="G7" s="10"/>
      <c r="H7" s="10"/>
    </row>
    <row r="8" spans="2:8" x14ac:dyDescent="0.3">
      <c r="B8" s="13"/>
      <c r="C8" s="13"/>
      <c r="D8" s="13"/>
      <c r="E8" s="13"/>
      <c r="F8" s="13"/>
      <c r="G8" s="13"/>
      <c r="H8" s="13"/>
    </row>
    <row r="9" spans="2:8" x14ac:dyDescent="0.3">
      <c r="B9" s="10" t="s">
        <v>15</v>
      </c>
      <c r="C9" s="15"/>
      <c r="D9" s="10" t="s">
        <v>16</v>
      </c>
      <c r="E9" s="10">
        <v>0</v>
      </c>
      <c r="F9" s="10"/>
      <c r="G9" s="11" t="s">
        <v>19</v>
      </c>
      <c r="H9" s="11">
        <f>ROUND(((-((E10-E9)^5)/80*(E11^4))*E13),E12)</f>
        <v>-6.1224999999999996</v>
      </c>
    </row>
    <row r="10" spans="2:8" x14ac:dyDescent="0.3">
      <c r="B10" s="15"/>
      <c r="C10" s="16"/>
      <c r="D10" s="10" t="s">
        <v>17</v>
      </c>
      <c r="E10" s="10">
        <v>1</v>
      </c>
      <c r="F10" s="10"/>
      <c r="G10" s="10"/>
      <c r="H10" s="10"/>
    </row>
    <row r="11" spans="2:8" x14ac:dyDescent="0.3">
      <c r="B11" s="16"/>
      <c r="C11" s="16"/>
      <c r="D11" s="10" t="s">
        <v>18</v>
      </c>
      <c r="E11" s="10">
        <v>6</v>
      </c>
      <c r="F11" s="10"/>
      <c r="G11" s="10"/>
      <c r="H11" s="10"/>
    </row>
    <row r="12" spans="2:8" x14ac:dyDescent="0.3">
      <c r="B12" s="16"/>
      <c r="C12" s="16"/>
      <c r="D12" s="10" t="s">
        <v>5</v>
      </c>
      <c r="E12" s="10">
        <v>4</v>
      </c>
      <c r="F12" s="10"/>
      <c r="G12" s="10"/>
      <c r="H12" s="10"/>
    </row>
    <row r="13" spans="2:8" x14ac:dyDescent="0.3">
      <c r="B13" s="17"/>
      <c r="C13" s="17"/>
      <c r="D13" s="10" t="s">
        <v>20</v>
      </c>
      <c r="E13" s="12">
        <v>0.37792999999999999</v>
      </c>
      <c r="F13" s="10"/>
      <c r="G13" s="10"/>
      <c r="H13" s="10"/>
    </row>
  </sheetData>
  <mergeCells count="5">
    <mergeCell ref="B4:B7"/>
    <mergeCell ref="C3:C7"/>
    <mergeCell ref="F3:F7"/>
    <mergeCell ref="C9:C13"/>
    <mergeCell ref="B10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Regra dos Trapézios</vt:lpstr>
      <vt:lpstr>Primeira Regra de Simpson</vt:lpstr>
      <vt:lpstr>Segunda Regra de Simpson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2021-08-11T00:40:21Z</dcterms:created>
  <dcterms:modified xsi:type="dcterms:W3CDTF">2021-08-30T19:30:29Z</dcterms:modified>
</cp:coreProperties>
</file>