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Estatistica\"/>
    </mc:Choice>
  </mc:AlternateContent>
  <xr:revisionPtr revIDLastSave="0" documentId="13_ncr:1_{27176571-E6F2-4D35-A04D-A1C4A2DDD7B6}" xr6:coauthVersionLast="46" xr6:coauthVersionMax="46" xr10:uidLastSave="{00000000-0000-0000-0000-000000000000}"/>
  <bookViews>
    <workbookView xWindow="-108" yWindow="-108" windowWidth="23256" windowHeight="13176" activeTab="5" xr2:uid="{E7BC754D-96CB-430A-AC02-618D6E397A82}"/>
  </bookViews>
  <sheets>
    <sheet name="Tópico 3 - REV1" sheetId="3" r:id="rId1"/>
    <sheet name="Tópico 3 - PRO1" sheetId="4" r:id="rId2"/>
    <sheet name="Tópico 3 - REV2" sheetId="6" r:id="rId3"/>
    <sheet name="Tópico 3 - PRO2" sheetId="7" r:id="rId4"/>
    <sheet name="Tópico 3 - REV3" sheetId="9" r:id="rId5"/>
    <sheet name="Tópico 3 - PRO3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0" l="1"/>
  <c r="J8" i="10" s="1"/>
  <c r="F8" i="10"/>
  <c r="J7" i="10"/>
  <c r="E7" i="10"/>
  <c r="J6" i="10"/>
  <c r="E6" i="10"/>
  <c r="J4" i="10"/>
  <c r="J3" i="10"/>
  <c r="J2" i="10"/>
  <c r="I8" i="9"/>
  <c r="J8" i="9" s="1"/>
  <c r="F8" i="9"/>
  <c r="J7" i="9"/>
  <c r="E7" i="9"/>
  <c r="J6" i="9"/>
  <c r="E6" i="9"/>
  <c r="J4" i="9"/>
  <c r="J5" i="9" s="1"/>
  <c r="J3" i="9"/>
  <c r="J2" i="9"/>
  <c r="H2" i="6"/>
  <c r="H2" i="7"/>
  <c r="H6" i="7"/>
  <c r="H5" i="7"/>
  <c r="H4" i="7"/>
  <c r="H3" i="7"/>
  <c r="H6" i="6"/>
  <c r="H5" i="6"/>
  <c r="H4" i="6"/>
  <c r="H3" i="6"/>
  <c r="E12" i="4"/>
  <c r="E13" i="4" s="1"/>
  <c r="E3" i="4"/>
  <c r="E4" i="4" s="1"/>
  <c r="E6" i="4" s="1"/>
  <c r="E2" i="4"/>
  <c r="E1" i="4"/>
  <c r="E6" i="3"/>
  <c r="E5" i="3"/>
  <c r="E12" i="3"/>
  <c r="E3" i="3"/>
  <c r="E2" i="3"/>
  <c r="E1" i="3"/>
  <c r="J5" i="10" l="1"/>
  <c r="E14" i="4"/>
  <c r="E16" i="4" s="1"/>
  <c r="E5" i="4"/>
  <c r="E13" i="3"/>
  <c r="E14" i="3"/>
  <c r="E16" i="3" s="1"/>
  <c r="E4" i="3"/>
  <c r="E15" i="4" l="1"/>
  <c r="E17" i="4" s="1"/>
  <c r="E15" i="3"/>
  <c r="E17" i="3" s="1"/>
</calcChain>
</file>

<file path=xl/sharedStrings.xml><?xml version="1.0" encoding="utf-8"?>
<sst xmlns="http://schemas.openxmlformats.org/spreadsheetml/2006/main" count="224" uniqueCount="35">
  <si>
    <t>Flores</t>
  </si>
  <si>
    <t>Probabilidade</t>
  </si>
  <si>
    <t>Q1</t>
  </si>
  <si>
    <t>Q2</t>
  </si>
  <si>
    <t>Q3</t>
  </si>
  <si>
    <t>Q4</t>
  </si>
  <si>
    <t>Q5</t>
  </si>
  <si>
    <t>Q6</t>
  </si>
  <si>
    <t>kX, se</t>
  </si>
  <si>
    <t>&lt;=</t>
  </si>
  <si>
    <t>x</t>
  </si>
  <si>
    <t>-</t>
  </si>
  <si>
    <t>P(X)</t>
  </si>
  <si>
    <t>Q</t>
  </si>
  <si>
    <t>AUX</t>
  </si>
  <si>
    <t>Respostas</t>
  </si>
  <si>
    <t>Y = 7x+3</t>
  </si>
  <si>
    <t>Y = 7x+4</t>
  </si>
  <si>
    <t>Valor que a flor é vendida:</t>
  </si>
  <si>
    <t>Y = 5x+7</t>
  </si>
  <si>
    <t>Y = 5x+8</t>
  </si>
  <si>
    <t>&gt;=</t>
  </si>
  <si>
    <t>QS</t>
  </si>
  <si>
    <t>Q2.1</t>
  </si>
  <si>
    <t>Q2.2</t>
  </si>
  <si>
    <t>Q2.3</t>
  </si>
  <si>
    <t>e</t>
  </si>
  <si>
    <t>=</t>
  </si>
  <si>
    <t>V. Tabela</t>
  </si>
  <si>
    <t>V. Tabela =</t>
  </si>
  <si>
    <t>Consultar valor anterior na tabela do moodle</t>
  </si>
  <si>
    <t>Num azul</t>
  </si>
  <si>
    <t>Num vermelho</t>
  </si>
  <si>
    <t>Checar no interior da tabela</t>
  </si>
  <si>
    <t>Checar nas bordas da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</si>
</sst>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0" fillId="3" borderId="2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right" vertical="center"/>
    </xf>
    <xf numFmtId="165" fontId="0" fillId="3" borderId="3" xfId="0" applyNumberForma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/>
    <xf numFmtId="0" fontId="6" fillId="5" borderId="1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F0CF-F64C-4556-A7BD-DA52750BC68A}">
  <dimension ref="A1:H17"/>
  <sheetViews>
    <sheetView workbookViewId="0">
      <selection activeCell="M17" sqref="M17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0.17100000000000001</v>
      </c>
      <c r="G1" s="4" t="s">
        <v>18</v>
      </c>
      <c r="H1" s="11">
        <v>3</v>
      </c>
    </row>
    <row r="2" spans="1:8" x14ac:dyDescent="0.3">
      <c r="A2" s="2">
        <v>0</v>
      </c>
      <c r="B2" s="2">
        <v>0.217</v>
      </c>
      <c r="D2" s="4" t="s">
        <v>3</v>
      </c>
      <c r="E2" s="6">
        <f>SUM(B2:B4)</f>
        <v>0.51100000000000001</v>
      </c>
    </row>
    <row r="3" spans="1:8" x14ac:dyDescent="0.3">
      <c r="A3" s="2">
        <v>1</v>
      </c>
      <c r="B3" s="2">
        <v>0.123</v>
      </c>
      <c r="D3" s="4" t="s">
        <v>4</v>
      </c>
      <c r="E3" s="6">
        <f>A2*B2+A3*B3+A4*B4+A5*B5+A6*B6+A7*B7</f>
        <v>2.548</v>
      </c>
    </row>
    <row r="4" spans="1:8" x14ac:dyDescent="0.3">
      <c r="A4" s="2">
        <v>2</v>
      </c>
      <c r="B4" s="2">
        <v>0.17100000000000001</v>
      </c>
      <c r="D4" s="4" t="s">
        <v>5</v>
      </c>
      <c r="E4" s="6">
        <f>(((A2^2)*B2+(A3^2)*B3+(A4^2)*B4+(A5^2)*B5+(A6^2)*B6+(A7^2)*B7)-(E3^2))</f>
        <v>3.4436960000000001</v>
      </c>
    </row>
    <row r="5" spans="1:8" x14ac:dyDescent="0.3">
      <c r="A5" s="2">
        <v>3</v>
      </c>
      <c r="B5" s="2">
        <v>8.1000000000000003E-2</v>
      </c>
      <c r="D5" s="4" t="s">
        <v>6</v>
      </c>
      <c r="E5" s="6">
        <f>E3*H1</f>
        <v>7.6440000000000001</v>
      </c>
    </row>
    <row r="6" spans="1:8" x14ac:dyDescent="0.3">
      <c r="A6" s="2">
        <v>4</v>
      </c>
      <c r="B6" s="2">
        <v>0.2</v>
      </c>
      <c r="D6" s="4" t="s">
        <v>7</v>
      </c>
      <c r="E6" s="7">
        <f>SQRT((H1^2)*E4)</f>
        <v>5.5671594193089176</v>
      </c>
    </row>
    <row r="7" spans="1:8" x14ac:dyDescent="0.3">
      <c r="A7" s="2">
        <v>5</v>
      </c>
      <c r="B7" s="2">
        <v>0.20799999999999999</v>
      </c>
    </row>
    <row r="10" spans="1:8" x14ac:dyDescent="0.3">
      <c r="A10" s="1" t="s">
        <v>8</v>
      </c>
      <c r="B10" s="3">
        <v>2</v>
      </c>
      <c r="C10" s="1" t="s">
        <v>9</v>
      </c>
      <c r="D10" s="1" t="s">
        <v>10</v>
      </c>
      <c r="E10" s="1" t="s">
        <v>9</v>
      </c>
      <c r="F10" s="5">
        <v>3</v>
      </c>
    </row>
    <row r="11" spans="1:8" x14ac:dyDescent="0.3">
      <c r="A11" s="8" t="s">
        <v>13</v>
      </c>
      <c r="B11" s="19" t="s">
        <v>14</v>
      </c>
      <c r="C11" s="20"/>
      <c r="D11" s="21"/>
      <c r="E11" s="19" t="s">
        <v>15</v>
      </c>
      <c r="F11" s="21"/>
    </row>
    <row r="12" spans="1:8" x14ac:dyDescent="0.3">
      <c r="A12" s="8" t="s">
        <v>2</v>
      </c>
      <c r="B12" s="9" t="s">
        <v>11</v>
      </c>
      <c r="C12" s="9" t="s">
        <v>11</v>
      </c>
      <c r="D12" s="9" t="s">
        <v>11</v>
      </c>
      <c r="E12" s="15">
        <f>1/(((F10^2)/2)-((B10^2)/2))</f>
        <v>0.4</v>
      </c>
      <c r="F12" s="16"/>
    </row>
    <row r="13" spans="1:8" x14ac:dyDescent="0.3">
      <c r="A13" s="8" t="s">
        <v>3</v>
      </c>
      <c r="B13" s="9" t="s">
        <v>12</v>
      </c>
      <c r="C13" s="9" t="s">
        <v>9</v>
      </c>
      <c r="D13" s="10">
        <v>2</v>
      </c>
      <c r="E13" s="17">
        <f>E12*(((D13^2)/2)-((B10^2)/2))</f>
        <v>0</v>
      </c>
      <c r="F13" s="18"/>
    </row>
    <row r="14" spans="1:8" x14ac:dyDescent="0.3">
      <c r="A14" s="8" t="s">
        <v>4</v>
      </c>
      <c r="B14" s="9" t="s">
        <v>11</v>
      </c>
      <c r="C14" s="9" t="s">
        <v>11</v>
      </c>
      <c r="D14" s="9" t="s">
        <v>11</v>
      </c>
      <c r="E14" s="17">
        <f>E12*(((F10^3)/3)-((B10^3)/3))</f>
        <v>2.5333333333333337</v>
      </c>
      <c r="F14" s="18"/>
    </row>
    <row r="15" spans="1:8" x14ac:dyDescent="0.3">
      <c r="A15" s="8" t="s">
        <v>5</v>
      </c>
      <c r="B15" s="9" t="s">
        <v>11</v>
      </c>
      <c r="C15" s="9" t="s">
        <v>11</v>
      </c>
      <c r="D15" s="9" t="s">
        <v>11</v>
      </c>
      <c r="E15" s="17">
        <f>(E12*(((F10^4)/4)-((B10^4)/4)))-(E14^2)</f>
        <v>8.2222222222220864E-2</v>
      </c>
      <c r="F15" s="18"/>
    </row>
    <row r="16" spans="1:8" x14ac:dyDescent="0.3">
      <c r="A16" s="8" t="s">
        <v>6</v>
      </c>
      <c r="B16" s="9" t="s">
        <v>16</v>
      </c>
      <c r="C16" s="10">
        <v>7</v>
      </c>
      <c r="D16" s="10">
        <v>3</v>
      </c>
      <c r="E16" s="15">
        <f>C16*E14+D16</f>
        <v>20.733333333333334</v>
      </c>
      <c r="F16" s="16"/>
    </row>
    <row r="17" spans="1:6" x14ac:dyDescent="0.3">
      <c r="A17" s="8" t="s">
        <v>7</v>
      </c>
      <c r="B17" s="9" t="s">
        <v>17</v>
      </c>
      <c r="C17" s="10">
        <v>7</v>
      </c>
      <c r="D17" s="10">
        <v>3</v>
      </c>
      <c r="E17" s="17">
        <f>SQRT((C17^2)*E15)</f>
        <v>2.0072092289765964</v>
      </c>
      <c r="F17" s="18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352F-59A1-48EB-B86B-C544BC694203}">
  <dimension ref="A1:H17"/>
  <sheetViews>
    <sheetView workbookViewId="0">
      <selection activeCell="A11" sqref="A11:F17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0.13900000000000001</v>
      </c>
      <c r="G1" s="4" t="s">
        <v>18</v>
      </c>
      <c r="H1" s="11">
        <v>4</v>
      </c>
    </row>
    <row r="2" spans="1:8" x14ac:dyDescent="0.3">
      <c r="A2" s="2">
        <v>0</v>
      </c>
      <c r="B2" s="2">
        <v>0.05</v>
      </c>
      <c r="D2" s="4" t="s">
        <v>3</v>
      </c>
      <c r="E2" s="6">
        <f>SUM(B2:B4)</f>
        <v>0.438</v>
      </c>
    </row>
    <row r="3" spans="1:8" x14ac:dyDescent="0.3">
      <c r="A3" s="2">
        <v>1</v>
      </c>
      <c r="B3" s="2">
        <v>0.249</v>
      </c>
      <c r="D3" s="4" t="s">
        <v>4</v>
      </c>
      <c r="E3" s="6">
        <f>A2*B2+A3*B3+A4*B4+A5*B5+A6*B6+A7*B7</f>
        <v>2.6050000000000004</v>
      </c>
    </row>
    <row r="4" spans="1:8" x14ac:dyDescent="0.3">
      <c r="A4" s="2">
        <v>2</v>
      </c>
      <c r="B4" s="2">
        <v>0.13900000000000001</v>
      </c>
      <c r="D4" s="4" t="s">
        <v>5</v>
      </c>
      <c r="E4" s="6">
        <f>(((A2^2)*B2+(A3^2)*B3+(A4^2)*B4+(A5^2)*B5+(A6^2)*B6+(A7^2)*B7)-(E3^2))</f>
        <v>2.0209749999999982</v>
      </c>
    </row>
    <row r="5" spans="1:8" x14ac:dyDescent="0.3">
      <c r="A5" s="2">
        <v>3</v>
      </c>
      <c r="B5" s="2">
        <v>0.27</v>
      </c>
      <c r="D5" s="4" t="s">
        <v>6</v>
      </c>
      <c r="E5" s="6">
        <f>E3*H1</f>
        <v>10.420000000000002</v>
      </c>
    </row>
    <row r="6" spans="1:8" x14ac:dyDescent="0.3">
      <c r="A6" s="2">
        <v>4</v>
      </c>
      <c r="B6" s="2">
        <v>0.192</v>
      </c>
      <c r="D6" s="4" t="s">
        <v>7</v>
      </c>
      <c r="E6" s="7">
        <f>SQRT((H1^2)*E4)</f>
        <v>5.6864400111141569</v>
      </c>
    </row>
    <row r="7" spans="1:8" x14ac:dyDescent="0.3">
      <c r="A7" s="2">
        <v>5</v>
      </c>
      <c r="B7" s="2">
        <v>0.1</v>
      </c>
    </row>
    <row r="10" spans="1:8" x14ac:dyDescent="0.3">
      <c r="A10" s="1" t="s">
        <v>8</v>
      </c>
      <c r="B10" s="3">
        <v>0</v>
      </c>
      <c r="C10" s="1" t="s">
        <v>9</v>
      </c>
      <c r="D10" s="1" t="s">
        <v>10</v>
      </c>
      <c r="E10" s="1" t="s">
        <v>9</v>
      </c>
      <c r="F10" s="5">
        <v>5</v>
      </c>
    </row>
    <row r="11" spans="1:8" x14ac:dyDescent="0.3">
      <c r="A11" s="8" t="s">
        <v>13</v>
      </c>
      <c r="B11" s="19" t="s">
        <v>14</v>
      </c>
      <c r="C11" s="20"/>
      <c r="D11" s="21"/>
      <c r="E11" s="19" t="s">
        <v>15</v>
      </c>
      <c r="F11" s="21"/>
    </row>
    <row r="12" spans="1:8" x14ac:dyDescent="0.3">
      <c r="A12" s="8" t="s">
        <v>2</v>
      </c>
      <c r="B12" s="9" t="s">
        <v>11</v>
      </c>
      <c r="C12" s="9" t="s">
        <v>11</v>
      </c>
      <c r="D12" s="9" t="s">
        <v>11</v>
      </c>
      <c r="E12" s="15">
        <f>1/(((F10^2)/2)-((B10^2)/2))</f>
        <v>0.08</v>
      </c>
      <c r="F12" s="16"/>
    </row>
    <row r="13" spans="1:8" x14ac:dyDescent="0.3">
      <c r="A13" s="8" t="s">
        <v>3</v>
      </c>
      <c r="B13" s="9" t="s">
        <v>12</v>
      </c>
      <c r="C13" s="9" t="s">
        <v>9</v>
      </c>
      <c r="D13" s="10">
        <v>2.5</v>
      </c>
      <c r="E13" s="17">
        <f>E12*(((D13^2)/2)-((B10^2)/2))</f>
        <v>0.25</v>
      </c>
      <c r="F13" s="18"/>
    </row>
    <row r="14" spans="1:8" x14ac:dyDescent="0.3">
      <c r="A14" s="8" t="s">
        <v>4</v>
      </c>
      <c r="B14" s="9" t="s">
        <v>11</v>
      </c>
      <c r="C14" s="9" t="s">
        <v>11</v>
      </c>
      <c r="D14" s="9" t="s">
        <v>11</v>
      </c>
      <c r="E14" s="17">
        <f>E12*(((F10^3)/3)-((B10^3)/3))</f>
        <v>3.333333333333333</v>
      </c>
      <c r="F14" s="18"/>
    </row>
    <row r="15" spans="1:8" x14ac:dyDescent="0.3">
      <c r="A15" s="8" t="s">
        <v>5</v>
      </c>
      <c r="B15" s="9" t="s">
        <v>11</v>
      </c>
      <c r="C15" s="9" t="s">
        <v>11</v>
      </c>
      <c r="D15" s="9" t="s">
        <v>11</v>
      </c>
      <c r="E15" s="17">
        <f>(E12*(((F10^4)/4)-((B10^4)/4)))-(E14^2)</f>
        <v>1.3888888888888911</v>
      </c>
      <c r="F15" s="18"/>
    </row>
    <row r="16" spans="1:8" x14ac:dyDescent="0.3">
      <c r="A16" s="8" t="s">
        <v>6</v>
      </c>
      <c r="B16" s="9" t="s">
        <v>19</v>
      </c>
      <c r="C16" s="10">
        <v>5</v>
      </c>
      <c r="D16" s="10">
        <v>7</v>
      </c>
      <c r="E16" s="15">
        <f>C16*E14+D16</f>
        <v>23.666666666666664</v>
      </c>
      <c r="F16" s="16"/>
    </row>
    <row r="17" spans="1:6" x14ac:dyDescent="0.3">
      <c r="A17" s="8" t="s">
        <v>7</v>
      </c>
      <c r="B17" s="9" t="s">
        <v>20</v>
      </c>
      <c r="C17" s="10">
        <v>5</v>
      </c>
      <c r="D17" s="10">
        <v>7</v>
      </c>
      <c r="E17" s="17">
        <f>SQRT((C17^2)*E15)</f>
        <v>5.8925565098879007</v>
      </c>
      <c r="F17" s="18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D869-517D-4A44-A609-B2F8762FE417}">
  <dimension ref="A1:I8"/>
  <sheetViews>
    <sheetView workbookViewId="0">
      <selection activeCell="I9" sqref="I9"/>
    </sheetView>
  </sheetViews>
  <sheetFormatPr defaultRowHeight="14.4" x14ac:dyDescent="0.3"/>
  <cols>
    <col min="9" max="9" width="14.5546875" customWidth="1"/>
  </cols>
  <sheetData>
    <row r="1" spans="1:9" x14ac:dyDescent="0.3">
      <c r="A1" s="8" t="s">
        <v>13</v>
      </c>
      <c r="B1" s="24" t="s">
        <v>14</v>
      </c>
      <c r="C1" s="25"/>
      <c r="D1" s="25"/>
      <c r="E1" s="25"/>
      <c r="F1" s="25"/>
      <c r="G1" s="26"/>
      <c r="H1" s="19" t="s">
        <v>15</v>
      </c>
      <c r="I1" s="21"/>
    </row>
    <row r="2" spans="1:9" x14ac:dyDescent="0.3">
      <c r="A2" s="8" t="s">
        <v>2</v>
      </c>
      <c r="B2" s="12">
        <v>0</v>
      </c>
      <c r="C2" s="12">
        <v>4</v>
      </c>
      <c r="D2" s="12">
        <v>0.2</v>
      </c>
      <c r="E2" s="12">
        <v>0.8</v>
      </c>
      <c r="F2" s="12" t="s">
        <v>11</v>
      </c>
      <c r="G2" s="13" t="s">
        <v>11</v>
      </c>
      <c r="H2" s="22">
        <f>(COMBIN(C2,B2))*(D2^B2)*(E2^(C2-B2))</f>
        <v>0.40960000000000019</v>
      </c>
      <c r="I2" s="23"/>
    </row>
    <row r="3" spans="1:9" x14ac:dyDescent="0.3">
      <c r="A3" s="8" t="s">
        <v>3</v>
      </c>
      <c r="B3" s="12">
        <v>0.8</v>
      </c>
      <c r="C3" s="12">
        <v>0.2</v>
      </c>
      <c r="D3" s="12">
        <v>10</v>
      </c>
      <c r="E3" s="12" t="s">
        <v>21</v>
      </c>
      <c r="F3" s="12">
        <v>8</v>
      </c>
      <c r="G3" s="12" t="s">
        <v>11</v>
      </c>
      <c r="H3" s="22">
        <f>((COMBIN(D3,F3))*(B3^F3)*(C3^(D3-F3)))+((COMBIN(D3,(F3+1)))*(B3^(F3+1))*(C3^(D3-F3-1)))+((COMBIN(D3,(F3+2)))*(B3^(F3+2))*(C3^(D3-F3-2)))</f>
        <v>0.67779952640000063</v>
      </c>
      <c r="I3" s="23"/>
    </row>
    <row r="4" spans="1:9" x14ac:dyDescent="0.3">
      <c r="A4" s="8" t="s">
        <v>4</v>
      </c>
      <c r="B4" s="12">
        <v>26</v>
      </c>
      <c r="C4" s="12">
        <v>5</v>
      </c>
      <c r="D4" s="12">
        <v>4</v>
      </c>
      <c r="E4" s="12" t="s">
        <v>11</v>
      </c>
      <c r="F4" s="12" t="s">
        <v>11</v>
      </c>
      <c r="G4" s="12" t="s">
        <v>11</v>
      </c>
      <c r="H4" s="22">
        <f>1-(((COMBIN(D4,0))*(COMBIN((B4-D4),C4)))/(COMBIN(B4,C4)))</f>
        <v>0.59966555183946491</v>
      </c>
      <c r="I4" s="23"/>
    </row>
    <row r="5" spans="1:9" x14ac:dyDescent="0.3">
      <c r="A5" s="8" t="s">
        <v>5</v>
      </c>
      <c r="B5" s="12">
        <v>4</v>
      </c>
      <c r="C5" s="12" t="s">
        <v>11</v>
      </c>
      <c r="D5" s="12" t="s">
        <v>11</v>
      </c>
      <c r="E5" s="12" t="s">
        <v>11</v>
      </c>
      <c r="F5" s="12" t="s">
        <v>11</v>
      </c>
      <c r="G5" s="12" t="s">
        <v>11</v>
      </c>
      <c r="H5" s="22">
        <f>(((2.71828^-B5)*(B5^0))/FACT(0))+(((2.71828^-B5)*(B5^1))/FACT(1))+(((2.71828^-B5)*(B5^2))/FACT(2))</f>
        <v>0.23810394619774877</v>
      </c>
      <c r="I5" s="23"/>
    </row>
    <row r="6" spans="1:9" x14ac:dyDescent="0.3">
      <c r="A6" s="8" t="s">
        <v>6</v>
      </c>
      <c r="B6" s="12">
        <v>0.03</v>
      </c>
      <c r="C6" s="12">
        <v>140</v>
      </c>
      <c r="D6" s="12" t="s">
        <v>11</v>
      </c>
      <c r="E6" s="12" t="s">
        <v>11</v>
      </c>
      <c r="F6" s="12" t="s">
        <v>11</v>
      </c>
      <c r="G6" s="12" t="s">
        <v>11</v>
      </c>
      <c r="H6" s="22">
        <f>((((C6*B6)^0)*2.71828^(-C6*B6))/FACT(0))+((((C6*B6)^1)*2.71828^(-C6*B6))/FACT(1))</f>
        <v>7.7977219762845926E-2</v>
      </c>
      <c r="I6" s="23"/>
    </row>
    <row r="7" spans="1:9" x14ac:dyDescent="0.3">
      <c r="H7" s="14"/>
      <c r="I7" s="14"/>
    </row>
    <row r="8" spans="1:9" x14ac:dyDescent="0.3">
      <c r="H8" s="14"/>
      <c r="I8" s="14"/>
    </row>
  </sheetData>
  <mergeCells count="7">
    <mergeCell ref="H6:I6"/>
    <mergeCell ref="B1:G1"/>
    <mergeCell ref="H1:I1"/>
    <mergeCell ref="H2:I2"/>
    <mergeCell ref="H3:I3"/>
    <mergeCell ref="H4:I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83EF-4448-4AE0-AA15-423CCAF72962}">
  <dimension ref="A1:I8"/>
  <sheetViews>
    <sheetView workbookViewId="0">
      <selection activeCell="E15" sqref="E15"/>
    </sheetView>
  </sheetViews>
  <sheetFormatPr defaultRowHeight="14.4" x14ac:dyDescent="0.3"/>
  <cols>
    <col min="9" max="9" width="14.5546875" customWidth="1"/>
  </cols>
  <sheetData>
    <row r="1" spans="1:9" x14ac:dyDescent="0.3">
      <c r="A1" s="8" t="s">
        <v>13</v>
      </c>
      <c r="B1" s="24" t="s">
        <v>14</v>
      </c>
      <c r="C1" s="25"/>
      <c r="D1" s="25"/>
      <c r="E1" s="25"/>
      <c r="F1" s="25"/>
      <c r="G1" s="26"/>
      <c r="H1" s="19" t="s">
        <v>15</v>
      </c>
      <c r="I1" s="21"/>
    </row>
    <row r="2" spans="1:9" x14ac:dyDescent="0.3">
      <c r="A2" s="8" t="s">
        <v>2</v>
      </c>
      <c r="B2" s="12">
        <v>3</v>
      </c>
      <c r="C2" s="12">
        <v>4</v>
      </c>
      <c r="D2" s="12">
        <v>0.4</v>
      </c>
      <c r="E2" s="12">
        <v>0.6</v>
      </c>
      <c r="F2" s="12" t="s">
        <v>11</v>
      </c>
      <c r="G2" s="13" t="s">
        <v>11</v>
      </c>
      <c r="H2" s="22">
        <f>(COMBIN(C2,B2))*(D2^B2)*(E2^(C2-B2))</f>
        <v>0.15360000000000004</v>
      </c>
      <c r="I2" s="23"/>
    </row>
    <row r="3" spans="1:9" x14ac:dyDescent="0.3">
      <c r="A3" s="8" t="s">
        <v>3</v>
      </c>
      <c r="B3" s="12">
        <v>0.9</v>
      </c>
      <c r="C3" s="12">
        <v>0.1</v>
      </c>
      <c r="D3" s="12">
        <v>10</v>
      </c>
      <c r="E3" s="12" t="s">
        <v>21</v>
      </c>
      <c r="F3" s="12">
        <v>8</v>
      </c>
      <c r="G3" s="12" t="s">
        <v>11</v>
      </c>
      <c r="H3" s="22">
        <f>((COMBIN(D3,F3))*(B3^F3)*(C3^(D3-F3)))+((COMBIN(D3,(F3+1)))*(B3^(F3+1))*(C3^(D3-F3-1)))+((COMBIN(D3,(F3+2)))*(B3^(F3+2))*(C3^(D3-F3-2)))</f>
        <v>0.92980917360000037</v>
      </c>
      <c r="I3" s="23"/>
    </row>
    <row r="4" spans="1:9" x14ac:dyDescent="0.3">
      <c r="A4" s="8" t="s">
        <v>4</v>
      </c>
      <c r="B4" s="12">
        <v>23</v>
      </c>
      <c r="C4" s="12">
        <v>6</v>
      </c>
      <c r="D4" s="12">
        <v>2</v>
      </c>
      <c r="E4" s="12" t="s">
        <v>11</v>
      </c>
      <c r="F4" s="12" t="s">
        <v>11</v>
      </c>
      <c r="G4" s="12" t="s">
        <v>11</v>
      </c>
      <c r="H4" s="22">
        <f>1-(((COMBIN(D4,0))*(COMBIN((B4-D4),C4)))/(COMBIN(B4,C4)))</f>
        <v>0.46245059288537549</v>
      </c>
      <c r="I4" s="23"/>
    </row>
    <row r="5" spans="1:9" x14ac:dyDescent="0.3">
      <c r="A5" s="8" t="s">
        <v>5</v>
      </c>
      <c r="B5" s="12">
        <v>5</v>
      </c>
      <c r="C5" s="12" t="s">
        <v>11</v>
      </c>
      <c r="D5" s="12" t="s">
        <v>11</v>
      </c>
      <c r="E5" s="12" t="s">
        <v>11</v>
      </c>
      <c r="F5" s="12" t="s">
        <v>11</v>
      </c>
      <c r="G5" s="12" t="s">
        <v>11</v>
      </c>
      <c r="H5" s="22">
        <f>(((2.71828^-B5)*(B5^0))/FACT(0))+(((2.71828^-B5)*(B5^1))/FACT(1))+(((2.71828^-B5)*(B5^2))/FACT(2))</f>
        <v>0.12465243872138469</v>
      </c>
      <c r="I5" s="23"/>
    </row>
    <row r="6" spans="1:9" x14ac:dyDescent="0.3">
      <c r="A6" s="8" t="s">
        <v>6</v>
      </c>
      <c r="B6" s="12">
        <v>0.06</v>
      </c>
      <c r="C6" s="12">
        <v>134</v>
      </c>
      <c r="D6" s="12" t="s">
        <v>11</v>
      </c>
      <c r="E6" s="12" t="s">
        <v>11</v>
      </c>
      <c r="F6" s="12" t="s">
        <v>11</v>
      </c>
      <c r="G6" s="12" t="s">
        <v>11</v>
      </c>
      <c r="H6" s="22">
        <f>((((C6*B6)^0)*2.71828^(-C6*B6))/FACT(0))+((((C6*B6)^1)*2.71828^(-C6*B6))/FACT(1))</f>
        <v>2.9136886666341561E-3</v>
      </c>
      <c r="I6" s="23"/>
    </row>
    <row r="7" spans="1:9" x14ac:dyDescent="0.3">
      <c r="H7" s="14"/>
      <c r="I7" s="14"/>
    </row>
    <row r="8" spans="1:9" x14ac:dyDescent="0.3">
      <c r="H8" s="14"/>
      <c r="I8" s="14"/>
    </row>
  </sheetData>
  <mergeCells count="7">
    <mergeCell ref="H6:I6"/>
    <mergeCell ref="B1:G1"/>
    <mergeCell ref="H1:I1"/>
    <mergeCell ref="H2:I2"/>
    <mergeCell ref="H3:I3"/>
    <mergeCell ref="H4:I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8C4-47A3-4BC7-8446-7B683C18261B}">
  <dimension ref="A1:K13"/>
  <sheetViews>
    <sheetView workbookViewId="0">
      <selection activeCell="F20" sqref="F20"/>
    </sheetView>
  </sheetViews>
  <sheetFormatPr defaultRowHeight="14.4" x14ac:dyDescent="0.3"/>
  <cols>
    <col min="1" max="1" width="13.109375" bestFit="1" customWidth="1"/>
    <col min="2" max="2" width="10.21875" bestFit="1" customWidth="1"/>
    <col min="5" max="5" width="10" bestFit="1" customWidth="1"/>
    <col min="6" max="7" width="10.21875" bestFit="1" customWidth="1"/>
    <col min="9" max="9" width="8.33203125" customWidth="1"/>
  </cols>
  <sheetData>
    <row r="1" spans="1:11" x14ac:dyDescent="0.3">
      <c r="A1" s="8" t="s">
        <v>22</v>
      </c>
      <c r="B1" s="33" t="s">
        <v>14</v>
      </c>
      <c r="C1" s="34"/>
      <c r="D1" s="34"/>
      <c r="E1" s="34"/>
      <c r="F1" s="34"/>
      <c r="G1" s="34"/>
      <c r="H1" s="34"/>
      <c r="I1" s="35"/>
      <c r="J1" s="19" t="s">
        <v>15</v>
      </c>
      <c r="K1" s="21"/>
    </row>
    <row r="2" spans="1:11" x14ac:dyDescent="0.3">
      <c r="A2" s="8" t="s">
        <v>2</v>
      </c>
      <c r="B2" s="12">
        <v>574</v>
      </c>
      <c r="C2" s="12">
        <v>543</v>
      </c>
      <c r="D2" s="12" t="s">
        <v>11</v>
      </c>
      <c r="E2" s="12" t="s">
        <v>11</v>
      </c>
      <c r="F2" s="12" t="s">
        <v>11</v>
      </c>
      <c r="G2" s="12" t="s">
        <v>11</v>
      </c>
      <c r="H2" s="12" t="s">
        <v>11</v>
      </c>
      <c r="I2" s="12" t="s">
        <v>11</v>
      </c>
      <c r="J2" s="22">
        <f>(C10^(-(1/B2)*C2))</f>
        <v>0.38829390342677655</v>
      </c>
      <c r="K2" s="23"/>
    </row>
    <row r="3" spans="1:11" x14ac:dyDescent="0.3">
      <c r="A3" s="8" t="s">
        <v>23</v>
      </c>
      <c r="B3" s="28" t="s">
        <v>29</v>
      </c>
      <c r="C3" s="12">
        <v>0.59099999999999997</v>
      </c>
      <c r="D3" s="12" t="s">
        <v>11</v>
      </c>
      <c r="E3" s="12" t="s">
        <v>11</v>
      </c>
      <c r="F3" s="12" t="s">
        <v>11</v>
      </c>
      <c r="G3" s="12" t="s">
        <v>11</v>
      </c>
      <c r="H3" s="12" t="s">
        <v>11</v>
      </c>
      <c r="I3" s="12" t="s">
        <v>11</v>
      </c>
      <c r="J3" s="22">
        <f>C3</f>
        <v>0.59099999999999997</v>
      </c>
      <c r="K3" s="23"/>
    </row>
    <row r="4" spans="1:11" x14ac:dyDescent="0.3">
      <c r="A4" s="8" t="s">
        <v>24</v>
      </c>
      <c r="B4" s="28" t="s">
        <v>29</v>
      </c>
      <c r="C4" s="12">
        <v>0.86860000000000004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I4" s="12" t="s">
        <v>11</v>
      </c>
      <c r="J4" s="22">
        <f>1-C4</f>
        <v>0.13139999999999996</v>
      </c>
      <c r="K4" s="23"/>
    </row>
    <row r="5" spans="1:11" x14ac:dyDescent="0.3">
      <c r="A5" s="8" t="s">
        <v>25</v>
      </c>
      <c r="B5" s="12" t="s">
        <v>23</v>
      </c>
      <c r="C5" s="12" t="s">
        <v>24</v>
      </c>
      <c r="D5" s="12" t="s">
        <v>11</v>
      </c>
      <c r="E5" s="12" t="s">
        <v>11</v>
      </c>
      <c r="F5" s="12" t="s">
        <v>11</v>
      </c>
      <c r="G5" s="12" t="s">
        <v>11</v>
      </c>
      <c r="H5" s="12" t="s">
        <v>11</v>
      </c>
      <c r="I5" s="12" t="s">
        <v>11</v>
      </c>
      <c r="J5" s="22">
        <f>J3-J4</f>
        <v>0.45960000000000001</v>
      </c>
      <c r="K5" s="23"/>
    </row>
    <row r="6" spans="1:11" x14ac:dyDescent="0.3">
      <c r="A6" s="8" t="s">
        <v>4</v>
      </c>
      <c r="B6" s="12">
        <v>174</v>
      </c>
      <c r="C6" s="12">
        <v>6</v>
      </c>
      <c r="D6" s="12">
        <v>4.4600000000000001E-2</v>
      </c>
      <c r="E6" s="38">
        <f>1-D6</f>
        <v>0.95540000000000003</v>
      </c>
      <c r="F6" s="28" t="s">
        <v>29</v>
      </c>
      <c r="G6" s="12">
        <v>1.7</v>
      </c>
      <c r="H6" s="12" t="s">
        <v>11</v>
      </c>
      <c r="I6" s="12" t="s">
        <v>11</v>
      </c>
      <c r="J6" s="22">
        <f>C6*G6+B6</f>
        <v>184.2</v>
      </c>
      <c r="K6" s="23"/>
    </row>
    <row r="7" spans="1:11" x14ac:dyDescent="0.3">
      <c r="A7" s="8" t="s">
        <v>5</v>
      </c>
      <c r="B7" s="12">
        <v>135</v>
      </c>
      <c r="C7" s="12">
        <v>20</v>
      </c>
      <c r="D7" s="12">
        <v>155</v>
      </c>
      <c r="E7" s="28">
        <f>(D7-B7)/C7</f>
        <v>1</v>
      </c>
      <c r="F7" s="28" t="s">
        <v>29</v>
      </c>
      <c r="G7" s="12">
        <v>0.84130000000000005</v>
      </c>
      <c r="H7" s="12" t="s">
        <v>11</v>
      </c>
      <c r="I7" s="12" t="s">
        <v>11</v>
      </c>
      <c r="J7" s="22">
        <f>G7</f>
        <v>0.84130000000000005</v>
      </c>
      <c r="K7" s="23"/>
    </row>
    <row r="8" spans="1:11" x14ac:dyDescent="0.3">
      <c r="A8" s="8" t="s">
        <v>6</v>
      </c>
      <c r="B8" s="12">
        <v>72</v>
      </c>
      <c r="C8" s="12">
        <v>18</v>
      </c>
      <c r="D8" s="12">
        <v>10000</v>
      </c>
      <c r="E8" s="12">
        <v>9881</v>
      </c>
      <c r="F8" s="38">
        <f>E8/D8</f>
        <v>0.98809999999999998</v>
      </c>
      <c r="G8" s="28" t="s">
        <v>29</v>
      </c>
      <c r="H8" s="12">
        <v>2.2599999999999998</v>
      </c>
      <c r="I8" s="12">
        <f>(C8*H8)+B8</f>
        <v>112.67999999999999</v>
      </c>
      <c r="J8" s="22">
        <f>I8</f>
        <v>112.67999999999999</v>
      </c>
      <c r="K8" s="23"/>
    </row>
    <row r="10" spans="1:11" x14ac:dyDescent="0.3">
      <c r="A10" s="27" t="s">
        <v>26</v>
      </c>
      <c r="B10" s="36" t="s">
        <v>27</v>
      </c>
      <c r="C10" s="41">
        <v>2.7182810000000002</v>
      </c>
      <c r="D10" s="42"/>
      <c r="E10" s="43"/>
    </row>
    <row r="11" spans="1:11" x14ac:dyDescent="0.3">
      <c r="A11" s="32" t="s">
        <v>28</v>
      </c>
      <c r="B11" s="29" t="s">
        <v>30</v>
      </c>
      <c r="C11" s="29"/>
      <c r="D11" s="29"/>
      <c r="E11" s="29"/>
    </row>
    <row r="12" spans="1:11" x14ac:dyDescent="0.3">
      <c r="A12" s="39" t="s">
        <v>31</v>
      </c>
      <c r="B12" s="30" t="s">
        <v>34</v>
      </c>
      <c r="C12" s="37"/>
      <c r="D12" s="37"/>
      <c r="E12" s="31"/>
    </row>
    <row r="13" spans="1:11" x14ac:dyDescent="0.3">
      <c r="A13" s="40" t="s">
        <v>32</v>
      </c>
      <c r="B13" s="30" t="s">
        <v>33</v>
      </c>
      <c r="C13" s="37"/>
      <c r="D13" s="37"/>
      <c r="E13" s="31"/>
    </row>
  </sheetData>
  <mergeCells count="13">
    <mergeCell ref="J6:K6"/>
    <mergeCell ref="J7:K7"/>
    <mergeCell ref="J8:K8"/>
    <mergeCell ref="B11:E11"/>
    <mergeCell ref="B12:E12"/>
    <mergeCell ref="B13:E13"/>
    <mergeCell ref="C10:E10"/>
    <mergeCell ref="B1:I1"/>
    <mergeCell ref="J1:K1"/>
    <mergeCell ref="J2:K2"/>
    <mergeCell ref="J3:K3"/>
    <mergeCell ref="J4:K4"/>
    <mergeCell ref="J5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F983-4FEF-45CD-A908-F6317EA97075}">
  <dimension ref="A1:K13"/>
  <sheetViews>
    <sheetView tabSelected="1" workbookViewId="0">
      <selection activeCell="H11" sqref="H11"/>
    </sheetView>
  </sheetViews>
  <sheetFormatPr defaultRowHeight="14.4" x14ac:dyDescent="0.3"/>
  <cols>
    <col min="1" max="1" width="13.109375" bestFit="1" customWidth="1"/>
    <col min="2" max="2" width="10.21875" bestFit="1" customWidth="1"/>
    <col min="5" max="5" width="10" bestFit="1" customWidth="1"/>
    <col min="6" max="7" width="10.21875" bestFit="1" customWidth="1"/>
    <col min="9" max="9" width="8.33203125" customWidth="1"/>
  </cols>
  <sheetData>
    <row r="1" spans="1:11" x14ac:dyDescent="0.3">
      <c r="A1" s="8" t="s">
        <v>22</v>
      </c>
      <c r="B1" s="33" t="s">
        <v>14</v>
      </c>
      <c r="C1" s="34"/>
      <c r="D1" s="34"/>
      <c r="E1" s="34"/>
      <c r="F1" s="34"/>
      <c r="G1" s="34"/>
      <c r="H1" s="34"/>
      <c r="I1" s="35"/>
      <c r="J1" s="19" t="s">
        <v>15</v>
      </c>
      <c r="K1" s="21"/>
    </row>
    <row r="2" spans="1:11" x14ac:dyDescent="0.3">
      <c r="A2" s="8" t="s">
        <v>2</v>
      </c>
      <c r="B2" s="12">
        <v>432</v>
      </c>
      <c r="C2" s="12">
        <v>465</v>
      </c>
      <c r="D2" s="12" t="s">
        <v>11</v>
      </c>
      <c r="E2" s="12" t="s">
        <v>11</v>
      </c>
      <c r="F2" s="12" t="s">
        <v>11</v>
      </c>
      <c r="G2" s="12" t="s">
        <v>11</v>
      </c>
      <c r="H2" s="12" t="s">
        <v>11</v>
      </c>
      <c r="I2" s="12" t="s">
        <v>11</v>
      </c>
      <c r="J2" s="22">
        <f>(C10^(-(1/B2)*C2))</f>
        <v>0.34082417148114047</v>
      </c>
      <c r="K2" s="23"/>
    </row>
    <row r="3" spans="1:11" x14ac:dyDescent="0.3">
      <c r="A3" s="8" t="s">
        <v>23</v>
      </c>
      <c r="B3" s="28" t="s">
        <v>29</v>
      </c>
      <c r="C3" s="12">
        <v>0.77039999999999997</v>
      </c>
      <c r="D3" s="12" t="s">
        <v>11</v>
      </c>
      <c r="E3" s="12" t="s">
        <v>11</v>
      </c>
      <c r="F3" s="12" t="s">
        <v>11</v>
      </c>
      <c r="G3" s="12" t="s">
        <v>11</v>
      </c>
      <c r="H3" s="12" t="s">
        <v>11</v>
      </c>
      <c r="I3" s="12" t="s">
        <v>11</v>
      </c>
      <c r="J3" s="22">
        <f>C3</f>
        <v>0.77039999999999997</v>
      </c>
      <c r="K3" s="23"/>
    </row>
    <row r="4" spans="1:11" x14ac:dyDescent="0.3">
      <c r="A4" s="8" t="s">
        <v>24</v>
      </c>
      <c r="B4" s="28" t="s">
        <v>29</v>
      </c>
      <c r="C4" s="12">
        <v>0.86429999999999996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I4" s="12" t="s">
        <v>11</v>
      </c>
      <c r="J4" s="22">
        <f>1-C4</f>
        <v>0.13570000000000004</v>
      </c>
      <c r="K4" s="23"/>
    </row>
    <row r="5" spans="1:11" x14ac:dyDescent="0.3">
      <c r="A5" s="8" t="s">
        <v>25</v>
      </c>
      <c r="B5" s="12" t="s">
        <v>23</v>
      </c>
      <c r="C5" s="12" t="s">
        <v>24</v>
      </c>
      <c r="D5" s="12" t="s">
        <v>11</v>
      </c>
      <c r="E5" s="12" t="s">
        <v>11</v>
      </c>
      <c r="F5" s="12" t="s">
        <v>11</v>
      </c>
      <c r="G5" s="12" t="s">
        <v>11</v>
      </c>
      <c r="H5" s="12" t="s">
        <v>11</v>
      </c>
      <c r="I5" s="12" t="s">
        <v>11</v>
      </c>
      <c r="J5" s="22">
        <f>J3-J4</f>
        <v>0.63469999999999993</v>
      </c>
      <c r="K5" s="23"/>
    </row>
    <row r="6" spans="1:11" x14ac:dyDescent="0.3">
      <c r="A6" s="8" t="s">
        <v>4</v>
      </c>
      <c r="B6" s="12">
        <v>167</v>
      </c>
      <c r="C6" s="12">
        <v>8</v>
      </c>
      <c r="D6" s="12">
        <v>2.2800000000000001E-2</v>
      </c>
      <c r="E6" s="38">
        <f>1-D6</f>
        <v>0.97719999999999996</v>
      </c>
      <c r="F6" s="28" t="s">
        <v>29</v>
      </c>
      <c r="G6" s="12">
        <v>2</v>
      </c>
      <c r="H6" s="12" t="s">
        <v>11</v>
      </c>
      <c r="I6" s="12" t="s">
        <v>11</v>
      </c>
      <c r="J6" s="22">
        <f>C6*G6+B6</f>
        <v>183</v>
      </c>
      <c r="K6" s="23"/>
    </row>
    <row r="7" spans="1:11" x14ac:dyDescent="0.3">
      <c r="A7" s="8" t="s">
        <v>5</v>
      </c>
      <c r="B7" s="12">
        <v>127</v>
      </c>
      <c r="C7" s="12">
        <v>20</v>
      </c>
      <c r="D7" s="12">
        <v>147</v>
      </c>
      <c r="E7" s="28">
        <f>(D7-B7)/C7</f>
        <v>1</v>
      </c>
      <c r="F7" s="28" t="s">
        <v>29</v>
      </c>
      <c r="G7" s="12">
        <v>0.84130000000000005</v>
      </c>
      <c r="H7" s="12" t="s">
        <v>11</v>
      </c>
      <c r="I7" s="12" t="s">
        <v>11</v>
      </c>
      <c r="J7" s="22">
        <f>G7</f>
        <v>0.84130000000000005</v>
      </c>
      <c r="K7" s="23"/>
    </row>
    <row r="8" spans="1:11" x14ac:dyDescent="0.3">
      <c r="A8" s="8" t="s">
        <v>6</v>
      </c>
      <c r="B8" s="12">
        <v>81</v>
      </c>
      <c r="C8" s="12">
        <v>10</v>
      </c>
      <c r="D8" s="12">
        <v>10000</v>
      </c>
      <c r="E8" s="12">
        <v>9783</v>
      </c>
      <c r="F8" s="38">
        <f>E8/D8</f>
        <v>0.97829999999999995</v>
      </c>
      <c r="G8" s="28" t="s">
        <v>29</v>
      </c>
      <c r="H8" s="12">
        <v>2.02</v>
      </c>
      <c r="I8" s="12">
        <f>(C8*H8)+B8</f>
        <v>101.2</v>
      </c>
      <c r="J8" s="22">
        <f>I8</f>
        <v>101.2</v>
      </c>
      <c r="K8" s="23"/>
    </row>
    <row r="10" spans="1:11" x14ac:dyDescent="0.3">
      <c r="A10" s="27" t="s">
        <v>26</v>
      </c>
      <c r="B10" s="36" t="s">
        <v>27</v>
      </c>
      <c r="C10" s="41">
        <v>2.7182810000000002</v>
      </c>
      <c r="D10" s="42"/>
      <c r="E10" s="43"/>
    </row>
    <row r="11" spans="1:11" x14ac:dyDescent="0.3">
      <c r="A11" s="32" t="s">
        <v>28</v>
      </c>
      <c r="B11" s="29" t="s">
        <v>30</v>
      </c>
      <c r="C11" s="29"/>
      <c r="D11" s="29"/>
      <c r="E11" s="29"/>
    </row>
    <row r="12" spans="1:11" x14ac:dyDescent="0.3">
      <c r="A12" s="39" t="s">
        <v>31</v>
      </c>
      <c r="B12" s="30" t="s">
        <v>34</v>
      </c>
      <c r="C12" s="37"/>
      <c r="D12" s="37"/>
      <c r="E12" s="31"/>
    </row>
    <row r="13" spans="1:11" x14ac:dyDescent="0.3">
      <c r="A13" s="40" t="s">
        <v>32</v>
      </c>
      <c r="B13" s="30" t="s">
        <v>33</v>
      </c>
      <c r="C13" s="37"/>
      <c r="D13" s="37"/>
      <c r="E13" s="31"/>
    </row>
  </sheetData>
  <mergeCells count="13">
    <mergeCell ref="B13:E13"/>
    <mergeCell ref="J6:K6"/>
    <mergeCell ref="J7:K7"/>
    <mergeCell ref="J8:K8"/>
    <mergeCell ref="C10:E10"/>
    <mergeCell ref="B11:E11"/>
    <mergeCell ref="B12:E12"/>
    <mergeCell ref="B1:I1"/>
    <mergeCell ref="J1:K1"/>
    <mergeCell ref="J2:K2"/>
    <mergeCell ref="J3:K3"/>
    <mergeCell ref="J4:K4"/>
    <mergeCell ref="J5:K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Tópico 3 - REV1</vt:lpstr>
      <vt:lpstr>Tópico 3 - PRO1</vt:lpstr>
      <vt:lpstr>Tópico 3 - REV2</vt:lpstr>
      <vt:lpstr>Tópico 3 - PRO2</vt:lpstr>
      <vt:lpstr>Tópico 3 - REV3</vt:lpstr>
      <vt:lpstr>Tópico 3 - PRO3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2021-03-03T13:24:23Z</dcterms:created>
  <dcterms:modified xsi:type="dcterms:W3CDTF">2021-03-15T14:27:06Z</dcterms:modified>
</cp:coreProperties>
</file>