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EsteLivro" hidePivotFieldList="1"/>
  <mc:AlternateContent xmlns:mc="http://schemas.openxmlformats.org/markup-compatibility/2006">
    <mc:Choice Requires="x15">
      <x15ac:absPath xmlns:x15ac="http://schemas.microsoft.com/office/spreadsheetml/2010/11/ac" url="C:\Users\joao\OneDrive\Documentos\GitHub\myideas\Excel\"/>
    </mc:Choice>
  </mc:AlternateContent>
  <xr:revisionPtr revIDLastSave="0" documentId="13_ncr:1_{069D3EBB-C878-4EB8-99EE-905F7C47CD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3" r:id="rId1"/>
    <sheet name="invoices" sheetId="1" r:id="rId2"/>
    <sheet name="pivot-tables" sheetId="4" r:id="rId3"/>
    <sheet name="contracts" sheetId="2" r:id="rId4"/>
  </sheets>
  <definedNames>
    <definedName name="_xlcn.WorksheetConnection_Contracts.xlsxtbl_contracts1" hidden="1">tbl_contracts[]</definedName>
    <definedName name="_xlcn.WorksheetConnection_Contracts.xlsxtbl_invoices1" hidden="1">tbl_invoices[]</definedName>
    <definedName name="_xlnm.Print_Area" localSheetId="0">template!$A$1:$K$50</definedName>
  </definedNames>
  <calcPr calcId="191029"/>
  <pivotCaches>
    <pivotCache cacheId="214" r:id="rId5"/>
    <pivotCache cacheId="217" r:id="rId6"/>
    <pivotCache cacheId="220" r:id="rId7"/>
    <pivotCache cacheId="223" r:id="rId8"/>
    <pivotCache cacheId="226" r:id="rId9"/>
    <pivotCache cacheId="229" r:id="rId10"/>
    <pivotCache cacheId="232" r:id="rId11"/>
    <pivotCache cacheId="235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invoices" name="tbl_invoices" connection="WorksheetConnection_Contracts.xlsx!tbl_invoices"/>
          <x15:modelTable id="tbl_contracts" name="tbl_contracts" connection="WorksheetConnection_Contracts.xlsx!tbl_contracts"/>
        </x15:modelTables>
        <x15:modelRelationships>
          <x15:modelRelationship fromTable="tbl_invoices" fromColumn="contract_id" toTable="tbl_contracts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l_invoices" columnName="due_date" columnId="due_date">
                <x16:calculatedTimeColumn columnName="due_date (Índice do Mês)" columnId="due_date (Índice do Mês)" contentType="monthsindex" isSelected="1"/>
                <x16:calculatedTimeColumn columnName="due_date (Mês)" columnId="due_date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F3" i="1"/>
  <c r="F4" i="1"/>
  <c r="F44" i="1"/>
  <c r="F45" i="1"/>
  <c r="F46" i="1"/>
  <c r="F47" i="1"/>
  <c r="F48" i="1"/>
  <c r="F49" i="1"/>
  <c r="F50" i="1"/>
  <c r="F51" i="1"/>
  <c r="F52" i="1"/>
  <c r="F53" i="1"/>
  <c r="F5" i="1"/>
  <c r="F6" i="1"/>
  <c r="F7" i="1"/>
  <c r="F8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82" i="1"/>
  <c r="F283" i="1"/>
  <c r="F284" i="1"/>
  <c r="F285" i="1"/>
  <c r="F286" i="1"/>
  <c r="F287" i="1"/>
  <c r="F288" i="1"/>
  <c r="F289" i="1"/>
  <c r="F290" i="1"/>
  <c r="F159" i="1"/>
  <c r="F160" i="1"/>
  <c r="F161" i="1"/>
  <c r="F162" i="1"/>
  <c r="F163" i="1"/>
  <c r="F164" i="1"/>
  <c r="F291" i="1"/>
  <c r="F292" i="1"/>
  <c r="F293" i="1"/>
  <c r="F294" i="1"/>
  <c r="F295" i="1"/>
  <c r="F296" i="1"/>
  <c r="F297" i="1"/>
  <c r="F298" i="1"/>
  <c r="F299" i="1"/>
  <c r="F300" i="1"/>
  <c r="F301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J2" i="2"/>
  <c r="J21" i="2"/>
  <c r="J17" i="2"/>
  <c r="J20" i="2"/>
  <c r="J11" i="2"/>
  <c r="J5" i="2"/>
  <c r="J23" i="2"/>
  <c r="J19" i="2"/>
  <c r="J13" i="2"/>
  <c r="J14" i="2"/>
  <c r="J16" i="2"/>
  <c r="J12" i="2"/>
  <c r="J4" i="2"/>
  <c r="J22" i="2"/>
  <c r="J18" i="2"/>
  <c r="J3" i="2"/>
  <c r="J8" i="2"/>
  <c r="J6" i="2"/>
  <c r="J7" i="2"/>
  <c r="J15" i="2"/>
  <c r="J10" i="2"/>
  <c r="J9" i="2"/>
  <c r="J30" i="2"/>
  <c r="J25" i="2"/>
  <c r="J41" i="2"/>
  <c r="J35" i="2"/>
  <c r="J39" i="2"/>
  <c r="J33" i="2"/>
  <c r="J45" i="2"/>
  <c r="J24" i="2"/>
  <c r="J44" i="2"/>
  <c r="J36" i="2"/>
  <c r="J40" i="2"/>
  <c r="J32" i="2"/>
  <c r="J51" i="2"/>
  <c r="J47" i="2"/>
  <c r="J34" i="2"/>
  <c r="J31" i="2"/>
  <c r="J27" i="2"/>
  <c r="J48" i="2"/>
  <c r="J28" i="2"/>
  <c r="J26" i="2"/>
  <c r="J49" i="2"/>
  <c r="J29" i="2"/>
  <c r="J50" i="2"/>
  <c r="J46" i="2"/>
  <c r="J42" i="2"/>
  <c r="J43" i="2"/>
  <c r="J38" i="2"/>
  <c r="J37" i="2"/>
  <c r="E24" i="2"/>
  <c r="E3" i="2"/>
  <c r="E25" i="2"/>
  <c r="E26" i="2"/>
  <c r="E27" i="2"/>
  <c r="E4" i="2"/>
  <c r="E28" i="2"/>
  <c r="E29" i="2"/>
  <c r="E30" i="2"/>
  <c r="E31" i="2"/>
  <c r="E32" i="2"/>
  <c r="E5" i="2"/>
  <c r="E33" i="2"/>
  <c r="E34" i="2"/>
  <c r="E35" i="2"/>
  <c r="E6" i="2"/>
  <c r="E36" i="2"/>
  <c r="E37" i="2"/>
  <c r="E38" i="2"/>
  <c r="E7" i="2"/>
  <c r="E8" i="2"/>
  <c r="E39" i="2"/>
  <c r="E40" i="2"/>
  <c r="E41" i="2"/>
  <c r="E9" i="2"/>
  <c r="E42" i="2"/>
  <c r="E43" i="2"/>
  <c r="E44" i="2"/>
  <c r="E10" i="2"/>
  <c r="E11" i="2"/>
  <c r="E12" i="2"/>
  <c r="E13" i="2"/>
  <c r="E14" i="2"/>
  <c r="E45" i="2"/>
  <c r="E46" i="2"/>
  <c r="E15" i="2"/>
  <c r="E16" i="2"/>
  <c r="E17" i="2"/>
  <c r="E18" i="2"/>
  <c r="E19" i="2"/>
  <c r="E47" i="2"/>
  <c r="E20" i="2"/>
  <c r="E48" i="2"/>
  <c r="E49" i="2"/>
  <c r="E21" i="2"/>
  <c r="E2" i="2"/>
  <c r="E50" i="2"/>
  <c r="E22" i="2"/>
  <c r="E51" i="2"/>
  <c r="E23" i="2"/>
  <c r="I24" i="2"/>
  <c r="I3" i="2"/>
  <c r="I25" i="2"/>
  <c r="I26" i="2"/>
  <c r="I27" i="2"/>
  <c r="I4" i="2"/>
  <c r="I28" i="2"/>
  <c r="I29" i="2"/>
  <c r="I30" i="2"/>
  <c r="I31" i="2"/>
  <c r="I32" i="2"/>
  <c r="I5" i="2"/>
  <c r="I33" i="2"/>
  <c r="I34" i="2"/>
  <c r="I35" i="2"/>
  <c r="I6" i="2"/>
  <c r="I36" i="2"/>
  <c r="I37" i="2"/>
  <c r="I38" i="2"/>
  <c r="I7" i="2"/>
  <c r="I8" i="2"/>
  <c r="I39" i="2"/>
  <c r="I40" i="2"/>
  <c r="I41" i="2"/>
  <c r="I9" i="2"/>
  <c r="I42" i="2"/>
  <c r="I43" i="2"/>
  <c r="I44" i="2"/>
  <c r="I10" i="2"/>
  <c r="I11" i="2"/>
  <c r="I12" i="2"/>
  <c r="I13" i="2"/>
  <c r="I14" i="2"/>
  <c r="I45" i="2"/>
  <c r="I46" i="2"/>
  <c r="I15" i="2"/>
  <c r="I16" i="2"/>
  <c r="I17" i="2"/>
  <c r="I18" i="2"/>
  <c r="I19" i="2"/>
  <c r="I47" i="2"/>
  <c r="I20" i="2"/>
  <c r="I48" i="2"/>
  <c r="I49" i="2"/>
  <c r="I21" i="2"/>
  <c r="I2" i="2"/>
  <c r="I50" i="2"/>
  <c r="I22" i="2"/>
  <c r="I51" i="2"/>
  <c r="I23" i="2"/>
  <c r="H24" i="2"/>
  <c r="H3" i="2"/>
  <c r="H25" i="2"/>
  <c r="H26" i="2"/>
  <c r="H27" i="2"/>
  <c r="H4" i="2"/>
  <c r="H28" i="2"/>
  <c r="H29" i="2"/>
  <c r="H30" i="2"/>
  <c r="H31" i="2"/>
  <c r="H32" i="2"/>
  <c r="H5" i="2"/>
  <c r="H33" i="2"/>
  <c r="H34" i="2"/>
  <c r="H35" i="2"/>
  <c r="H6" i="2"/>
  <c r="H36" i="2"/>
  <c r="H37" i="2"/>
  <c r="H38" i="2"/>
  <c r="H7" i="2"/>
  <c r="H8" i="2"/>
  <c r="H39" i="2"/>
  <c r="H40" i="2"/>
  <c r="H41" i="2"/>
  <c r="H9" i="2"/>
  <c r="H42" i="2"/>
  <c r="H43" i="2"/>
  <c r="H44" i="2"/>
  <c r="H10" i="2"/>
  <c r="H11" i="2"/>
  <c r="H12" i="2"/>
  <c r="H13" i="2"/>
  <c r="H14" i="2"/>
  <c r="H45" i="2"/>
  <c r="H46" i="2"/>
  <c r="H15" i="2"/>
  <c r="H16" i="2"/>
  <c r="H17" i="2"/>
  <c r="H18" i="2"/>
  <c r="H19" i="2"/>
  <c r="H47" i="2"/>
  <c r="H20" i="2"/>
  <c r="H48" i="2"/>
  <c r="H49" i="2"/>
  <c r="H21" i="2"/>
  <c r="H2" i="2"/>
  <c r="H50" i="2"/>
  <c r="H22" i="2"/>
  <c r="H51" i="2"/>
  <c r="H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C87AFE-C4E4-4862-894C-7D296009FA7D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923290-64C5-44D3-BF67-3357CC0CBDE5}" name="WorksheetConnection_Contracts.xlsx!tbl_contracts" type="102" refreshedVersion="8" minRefreshableVersion="5">
    <extLst>
      <ext xmlns:x15="http://schemas.microsoft.com/office/spreadsheetml/2010/11/main" uri="{DE250136-89BD-433C-8126-D09CA5730AF9}">
        <x15:connection id="tbl_contracts">
          <x15:rangePr sourceName="_xlcn.WorksheetConnection_Contracts.xlsxtbl_contracts1"/>
        </x15:connection>
      </ext>
    </extLst>
  </connection>
  <connection id="3" xr16:uid="{DB66262A-6159-43B7-9F9F-AD9F2B61B78D}" name="WorksheetConnection_Contracts.xlsx!tbl_invoices" type="102" refreshedVersion="8" minRefreshableVersion="5">
    <extLst>
      <ext xmlns:x15="http://schemas.microsoft.com/office/spreadsheetml/2010/11/main" uri="{DE250136-89BD-433C-8126-D09CA5730AF9}">
        <x15:connection id="tbl_invoices">
          <x15:rangePr sourceName="_xlcn.WorksheetConnection_Contracts.xlsxtbl_invoic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ThisWorkbookDataModel"/>
    <s v="{[tbl_contracts].[6mtd].&amp;[1]}"/>
    <s v="{[tbl_contracts].[start_current_month].&amp;[1]}"/>
    <s v="{[tbl_contracts].[open_contracts].[All]}"/>
    <s v="{[tbl_contracts].[open_contracts].&amp;[1]}"/>
    <s v="{[tbl_invoices].[next_6MTD].&amp;[1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<sst xmlns="http://schemas.openxmlformats.org/spreadsheetml/2006/main" count="482" uniqueCount="407">
  <si>
    <t>id</t>
  </si>
  <si>
    <t>invoice_number</t>
  </si>
  <si>
    <t>contract_id</t>
  </si>
  <si>
    <t>invoice_date</t>
  </si>
  <si>
    <t>due_date</t>
  </si>
  <si>
    <t>amount</t>
  </si>
  <si>
    <t>INV000001</t>
  </si>
  <si>
    <t>INV000002</t>
  </si>
  <si>
    <t>INV000003</t>
  </si>
  <si>
    <t>INV000004</t>
  </si>
  <si>
    <t>INV000005</t>
  </si>
  <si>
    <t>INV000006</t>
  </si>
  <si>
    <t>INV000007</t>
  </si>
  <si>
    <t>INV000008</t>
  </si>
  <si>
    <t>INV000009</t>
  </si>
  <si>
    <t>INV000010</t>
  </si>
  <si>
    <t>INV000011</t>
  </si>
  <si>
    <t>INV000012</t>
  </si>
  <si>
    <t>INV000013</t>
  </si>
  <si>
    <t>INV000014</t>
  </si>
  <si>
    <t>INV000015</t>
  </si>
  <si>
    <t>INV000016</t>
  </si>
  <si>
    <t>INV000017</t>
  </si>
  <si>
    <t>INV000018</t>
  </si>
  <si>
    <t>INV000019</t>
  </si>
  <si>
    <t>INV000020</t>
  </si>
  <si>
    <t>INV000021</t>
  </si>
  <si>
    <t>INV000022</t>
  </si>
  <si>
    <t>INV000023</t>
  </si>
  <si>
    <t>INV000024</t>
  </si>
  <si>
    <t>INV000025</t>
  </si>
  <si>
    <t>INV000026</t>
  </si>
  <si>
    <t>INV000027</t>
  </si>
  <si>
    <t>INV000028</t>
  </si>
  <si>
    <t>INV000029</t>
  </si>
  <si>
    <t>INV000030</t>
  </si>
  <si>
    <t>INV000031</t>
  </si>
  <si>
    <t>INV000032</t>
  </si>
  <si>
    <t>INV000033</t>
  </si>
  <si>
    <t>INV000034</t>
  </si>
  <si>
    <t>INV000035</t>
  </si>
  <si>
    <t>INV000036</t>
  </si>
  <si>
    <t>INV000037</t>
  </si>
  <si>
    <t>INV000038</t>
  </si>
  <si>
    <t>INV000039</t>
  </si>
  <si>
    <t>INV000040</t>
  </si>
  <si>
    <t>INV000041</t>
  </si>
  <si>
    <t>INV000042</t>
  </si>
  <si>
    <t>INV000043</t>
  </si>
  <si>
    <t>INV000044</t>
  </si>
  <si>
    <t>INV000045</t>
  </si>
  <si>
    <t>INV000046</t>
  </si>
  <si>
    <t>INV000047</t>
  </si>
  <si>
    <t>INV000048</t>
  </si>
  <si>
    <t>INV000049</t>
  </si>
  <si>
    <t>INV000050</t>
  </si>
  <si>
    <t>INV000051</t>
  </si>
  <si>
    <t>INV000052</t>
  </si>
  <si>
    <t>INV000053</t>
  </si>
  <si>
    <t>INV000054</t>
  </si>
  <si>
    <t>INV000055</t>
  </si>
  <si>
    <t>INV000056</t>
  </si>
  <si>
    <t>INV000057</t>
  </si>
  <si>
    <t>INV000058</t>
  </si>
  <si>
    <t>INV000059</t>
  </si>
  <si>
    <t>INV000060</t>
  </si>
  <si>
    <t>INV000061</t>
  </si>
  <si>
    <t>INV000062</t>
  </si>
  <si>
    <t>INV000063</t>
  </si>
  <si>
    <t>INV000064</t>
  </si>
  <si>
    <t>INV000065</t>
  </si>
  <si>
    <t>INV000066</t>
  </si>
  <si>
    <t>INV000067</t>
  </si>
  <si>
    <t>INV000068</t>
  </si>
  <si>
    <t>INV000069</t>
  </si>
  <si>
    <t>INV000070</t>
  </si>
  <si>
    <t>INV000071</t>
  </si>
  <si>
    <t>INV000072</t>
  </si>
  <si>
    <t>INV000073</t>
  </si>
  <si>
    <t>INV000074</t>
  </si>
  <si>
    <t>INV000075</t>
  </si>
  <si>
    <t>INV000076</t>
  </si>
  <si>
    <t>INV000077</t>
  </si>
  <si>
    <t>INV000078</t>
  </si>
  <si>
    <t>INV000079</t>
  </si>
  <si>
    <t>INV000080</t>
  </si>
  <si>
    <t>INV000081</t>
  </si>
  <si>
    <t>INV000082</t>
  </si>
  <si>
    <t>INV000083</t>
  </si>
  <si>
    <t>INV000084</t>
  </si>
  <si>
    <t>INV000085</t>
  </si>
  <si>
    <t>INV000086</t>
  </si>
  <si>
    <t>INV000087</t>
  </si>
  <si>
    <t>INV000088</t>
  </si>
  <si>
    <t>INV000089</t>
  </si>
  <si>
    <t>INV000090</t>
  </si>
  <si>
    <t>INV000091</t>
  </si>
  <si>
    <t>INV000092</t>
  </si>
  <si>
    <t>INV000093</t>
  </si>
  <si>
    <t>INV000094</t>
  </si>
  <si>
    <t>INV000095</t>
  </si>
  <si>
    <t>INV000096</t>
  </si>
  <si>
    <t>INV000097</t>
  </si>
  <si>
    <t>INV000098</t>
  </si>
  <si>
    <t>INV000099</t>
  </si>
  <si>
    <t>INV000100</t>
  </si>
  <si>
    <t>INV000101</t>
  </si>
  <si>
    <t>INV000102</t>
  </si>
  <si>
    <t>INV000103</t>
  </si>
  <si>
    <t>INV000104</t>
  </si>
  <si>
    <t>INV000105</t>
  </si>
  <si>
    <t>INV000106</t>
  </si>
  <si>
    <t>INV000107</t>
  </si>
  <si>
    <t>INV000108</t>
  </si>
  <si>
    <t>INV000109</t>
  </si>
  <si>
    <t>INV000110</t>
  </si>
  <si>
    <t>INV000111</t>
  </si>
  <si>
    <t>INV000112</t>
  </si>
  <si>
    <t>INV000113</t>
  </si>
  <si>
    <t>INV000114</t>
  </si>
  <si>
    <t>INV000115</t>
  </si>
  <si>
    <t>INV000116</t>
  </si>
  <si>
    <t>INV000117</t>
  </si>
  <si>
    <t>INV000118</t>
  </si>
  <si>
    <t>INV000119</t>
  </si>
  <si>
    <t>INV000120</t>
  </si>
  <si>
    <t>INV000121</t>
  </si>
  <si>
    <t>INV000122</t>
  </si>
  <si>
    <t>INV000123</t>
  </si>
  <si>
    <t>INV000124</t>
  </si>
  <si>
    <t>INV000125</t>
  </si>
  <si>
    <t>INV000126</t>
  </si>
  <si>
    <t>INV000127</t>
  </si>
  <si>
    <t>INV000128</t>
  </si>
  <si>
    <t>INV000129</t>
  </si>
  <si>
    <t>INV000130</t>
  </si>
  <si>
    <t>INV000131</t>
  </si>
  <si>
    <t>INV000132</t>
  </si>
  <si>
    <t>INV000133</t>
  </si>
  <si>
    <t>INV000134</t>
  </si>
  <si>
    <t>INV000135</t>
  </si>
  <si>
    <t>INV000136</t>
  </si>
  <si>
    <t>INV000137</t>
  </si>
  <si>
    <t>INV000138</t>
  </si>
  <si>
    <t>INV000139</t>
  </si>
  <si>
    <t>INV000140</t>
  </si>
  <si>
    <t>INV000141</t>
  </si>
  <si>
    <t>INV000142</t>
  </si>
  <si>
    <t>INV000143</t>
  </si>
  <si>
    <t>INV000144</t>
  </si>
  <si>
    <t>INV000145</t>
  </si>
  <si>
    <t>INV000146</t>
  </si>
  <si>
    <t>INV000147</t>
  </si>
  <si>
    <t>INV000148</t>
  </si>
  <si>
    <t>INV000149</t>
  </si>
  <si>
    <t>INV000150</t>
  </si>
  <si>
    <t>INV000151</t>
  </si>
  <si>
    <t>INV000152</t>
  </si>
  <si>
    <t>INV000153</t>
  </si>
  <si>
    <t>INV000154</t>
  </si>
  <si>
    <t>INV000155</t>
  </si>
  <si>
    <t>INV000156</t>
  </si>
  <si>
    <t>INV000157</t>
  </si>
  <si>
    <t>INV000158</t>
  </si>
  <si>
    <t>INV000159</t>
  </si>
  <si>
    <t>INV000160</t>
  </si>
  <si>
    <t>INV000161</t>
  </si>
  <si>
    <t>INV000162</t>
  </si>
  <si>
    <t>INV000163</t>
  </si>
  <si>
    <t>INV000164</t>
  </si>
  <si>
    <t>INV000165</t>
  </si>
  <si>
    <t>INV000166</t>
  </si>
  <si>
    <t>INV000167</t>
  </si>
  <si>
    <t>INV000168</t>
  </si>
  <si>
    <t>INV000169</t>
  </si>
  <si>
    <t>INV000170</t>
  </si>
  <si>
    <t>INV000171</t>
  </si>
  <si>
    <t>INV000172</t>
  </si>
  <si>
    <t>INV000173</t>
  </si>
  <si>
    <t>INV000174</t>
  </si>
  <si>
    <t>INV000175</t>
  </si>
  <si>
    <t>INV000176</t>
  </si>
  <si>
    <t>INV000177</t>
  </si>
  <si>
    <t>INV000178</t>
  </si>
  <si>
    <t>INV000179</t>
  </si>
  <si>
    <t>INV000180</t>
  </si>
  <si>
    <t>INV000181</t>
  </si>
  <si>
    <t>INV000182</t>
  </si>
  <si>
    <t>INV000183</t>
  </si>
  <si>
    <t>INV000184</t>
  </si>
  <si>
    <t>INV000185</t>
  </si>
  <si>
    <t>INV000186</t>
  </si>
  <si>
    <t>INV000187</t>
  </si>
  <si>
    <t>INV000188</t>
  </si>
  <si>
    <t>INV000189</t>
  </si>
  <si>
    <t>INV000190</t>
  </si>
  <si>
    <t>INV000191</t>
  </si>
  <si>
    <t>INV000192</t>
  </si>
  <si>
    <t>INV000193</t>
  </si>
  <si>
    <t>INV000194</t>
  </si>
  <si>
    <t>INV000195</t>
  </si>
  <si>
    <t>INV000196</t>
  </si>
  <si>
    <t>INV000197</t>
  </si>
  <si>
    <t>INV000198</t>
  </si>
  <si>
    <t>INV000199</t>
  </si>
  <si>
    <t>INV000200</t>
  </si>
  <si>
    <t>INV000201</t>
  </si>
  <si>
    <t>INV000202</t>
  </si>
  <si>
    <t>INV000203</t>
  </si>
  <si>
    <t>INV000204</t>
  </si>
  <si>
    <t>INV000205</t>
  </si>
  <si>
    <t>INV000206</t>
  </si>
  <si>
    <t>INV000207</t>
  </si>
  <si>
    <t>INV000208</t>
  </si>
  <si>
    <t>INV000209</t>
  </si>
  <si>
    <t>INV000210</t>
  </si>
  <si>
    <t>INV000211</t>
  </si>
  <si>
    <t>INV000212</t>
  </si>
  <si>
    <t>INV000213</t>
  </si>
  <si>
    <t>INV000214</t>
  </si>
  <si>
    <t>INV000215</t>
  </si>
  <si>
    <t>INV000216</t>
  </si>
  <si>
    <t>INV000217</t>
  </si>
  <si>
    <t>INV000218</t>
  </si>
  <si>
    <t>INV000219</t>
  </si>
  <si>
    <t>INV000220</t>
  </si>
  <si>
    <t>INV000221</t>
  </si>
  <si>
    <t>INV000222</t>
  </si>
  <si>
    <t>INV000223</t>
  </si>
  <si>
    <t>INV000224</t>
  </si>
  <si>
    <t>INV000225</t>
  </si>
  <si>
    <t>INV000226</t>
  </si>
  <si>
    <t>INV000227</t>
  </si>
  <si>
    <t>INV000228</t>
  </si>
  <si>
    <t>INV000229</t>
  </si>
  <si>
    <t>INV000230</t>
  </si>
  <si>
    <t>INV000231</t>
  </si>
  <si>
    <t>INV000232</t>
  </si>
  <si>
    <t>INV000233</t>
  </si>
  <si>
    <t>INV000234</t>
  </si>
  <si>
    <t>INV000235</t>
  </si>
  <si>
    <t>INV000236</t>
  </si>
  <si>
    <t>INV000237</t>
  </si>
  <si>
    <t>INV000238</t>
  </si>
  <si>
    <t>INV000239</t>
  </si>
  <si>
    <t>INV000240</t>
  </si>
  <si>
    <t>INV000241</t>
  </si>
  <si>
    <t>INV000242</t>
  </si>
  <si>
    <t>INV000243</t>
  </si>
  <si>
    <t>INV000244</t>
  </si>
  <si>
    <t>INV000245</t>
  </si>
  <si>
    <t>INV000246</t>
  </si>
  <si>
    <t>INV000247</t>
  </si>
  <si>
    <t>INV000248</t>
  </si>
  <si>
    <t>INV000249</t>
  </si>
  <si>
    <t>INV000250</t>
  </si>
  <si>
    <t>INV000251</t>
  </si>
  <si>
    <t>INV000252</t>
  </si>
  <si>
    <t>INV000253</t>
  </si>
  <si>
    <t>INV000254</t>
  </si>
  <si>
    <t>INV000255</t>
  </si>
  <si>
    <t>INV000256</t>
  </si>
  <si>
    <t>INV000257</t>
  </si>
  <si>
    <t>INV000258</t>
  </si>
  <si>
    <t>INV000259</t>
  </si>
  <si>
    <t>INV000260</t>
  </si>
  <si>
    <t>INV000261</t>
  </si>
  <si>
    <t>INV000262</t>
  </si>
  <si>
    <t>INV000263</t>
  </si>
  <si>
    <t>INV000264</t>
  </si>
  <si>
    <t>INV000265</t>
  </si>
  <si>
    <t>INV000266</t>
  </si>
  <si>
    <t>INV000267</t>
  </si>
  <si>
    <t>INV000268</t>
  </si>
  <si>
    <t>INV000269</t>
  </si>
  <si>
    <t>INV000270</t>
  </si>
  <si>
    <t>INV000271</t>
  </si>
  <si>
    <t>INV000272</t>
  </si>
  <si>
    <t>INV000273</t>
  </si>
  <si>
    <t>INV000274</t>
  </si>
  <si>
    <t>INV000275</t>
  </si>
  <si>
    <t>INV000276</t>
  </si>
  <si>
    <t>INV000277</t>
  </si>
  <si>
    <t>INV000278</t>
  </si>
  <si>
    <t>INV000279</t>
  </si>
  <si>
    <t>INV000280</t>
  </si>
  <si>
    <t>INV000281</t>
  </si>
  <si>
    <t>INV000282</t>
  </si>
  <si>
    <t>INV000283</t>
  </si>
  <si>
    <t>INV000284</t>
  </si>
  <si>
    <t>INV000285</t>
  </si>
  <si>
    <t>INV000286</t>
  </si>
  <si>
    <t>INV000287</t>
  </si>
  <si>
    <t>INV000288</t>
  </si>
  <si>
    <t>INV000289</t>
  </si>
  <si>
    <t>INV000290</t>
  </si>
  <si>
    <t>INV000291</t>
  </si>
  <si>
    <t>INV000292</t>
  </si>
  <si>
    <t>INV000293</t>
  </si>
  <si>
    <t>INV000294</t>
  </si>
  <si>
    <t>INV000295</t>
  </si>
  <si>
    <t>INV000296</t>
  </si>
  <si>
    <t>INV000297</t>
  </si>
  <si>
    <t>INV000298</t>
  </si>
  <si>
    <t>INV000299</t>
  </si>
  <si>
    <t>INV000300</t>
  </si>
  <si>
    <t>contract_number</t>
  </si>
  <si>
    <t>client_name</t>
  </si>
  <si>
    <t>start_date</t>
  </si>
  <si>
    <t>end_date</t>
  </si>
  <si>
    <t>CN00001</t>
  </si>
  <si>
    <t>Client_1</t>
  </si>
  <si>
    <t>CN00002</t>
  </si>
  <si>
    <t>Client_2</t>
  </si>
  <si>
    <t>CN00003</t>
  </si>
  <si>
    <t>Client_3</t>
  </si>
  <si>
    <t>CN00004</t>
  </si>
  <si>
    <t>Client_4</t>
  </si>
  <si>
    <t>CN00005</t>
  </si>
  <si>
    <t>Client_5</t>
  </si>
  <si>
    <t>CN00006</t>
  </si>
  <si>
    <t>Client_6</t>
  </si>
  <si>
    <t>CN00007</t>
  </si>
  <si>
    <t>Client_7</t>
  </si>
  <si>
    <t>CN00008</t>
  </si>
  <si>
    <t>Client_8</t>
  </si>
  <si>
    <t>CN00009</t>
  </si>
  <si>
    <t>Client_9</t>
  </si>
  <si>
    <t>CN00010</t>
  </si>
  <si>
    <t>Client_10</t>
  </si>
  <si>
    <t>CN00011</t>
  </si>
  <si>
    <t>Client_11</t>
  </si>
  <si>
    <t>CN00012</t>
  </si>
  <si>
    <t>Client_12</t>
  </si>
  <si>
    <t>CN00013</t>
  </si>
  <si>
    <t>Client_13</t>
  </si>
  <si>
    <t>CN00014</t>
  </si>
  <si>
    <t>Client_14</t>
  </si>
  <si>
    <t>CN00015</t>
  </si>
  <si>
    <t>Client_15</t>
  </si>
  <si>
    <t>CN00016</t>
  </si>
  <si>
    <t>CN00017</t>
  </si>
  <si>
    <t>CN00018</t>
  </si>
  <si>
    <t>CN00019</t>
  </si>
  <si>
    <t>CN00020</t>
  </si>
  <si>
    <t>CN00021</t>
  </si>
  <si>
    <t>CN00022</t>
  </si>
  <si>
    <t>CN00023</t>
  </si>
  <si>
    <t>CN00024</t>
  </si>
  <si>
    <t>CN00025</t>
  </si>
  <si>
    <t>CN00026</t>
  </si>
  <si>
    <t>CN00027</t>
  </si>
  <si>
    <t>CN00028</t>
  </si>
  <si>
    <t>CN00029</t>
  </si>
  <si>
    <t>CN00030</t>
  </si>
  <si>
    <t>CN00031</t>
  </si>
  <si>
    <t>CN00032</t>
  </si>
  <si>
    <t>CN00033</t>
  </si>
  <si>
    <t>CN00034</t>
  </si>
  <si>
    <t>CN00035</t>
  </si>
  <si>
    <t>CN00036</t>
  </si>
  <si>
    <t>CN00037</t>
  </si>
  <si>
    <t>CN00038</t>
  </si>
  <si>
    <t>CN00039</t>
  </si>
  <si>
    <t>CN00040</t>
  </si>
  <si>
    <t>CN00041</t>
  </si>
  <si>
    <t>CN00042</t>
  </si>
  <si>
    <t>CN00043</t>
  </si>
  <si>
    <t>CN00044</t>
  </si>
  <si>
    <t>CN00045</t>
  </si>
  <si>
    <t>CN00046</t>
  </si>
  <si>
    <t>CN00047</t>
  </si>
  <si>
    <t>CN00048</t>
  </si>
  <si>
    <t>CN00049</t>
  </si>
  <si>
    <t>CN00050</t>
  </si>
  <si>
    <t>Contagem de id</t>
  </si>
  <si>
    <t>All</t>
  </si>
  <si>
    <t>1</t>
  </si>
  <si>
    <t>6mtd</t>
  </si>
  <si>
    <t>Rótulos de Linha</t>
  </si>
  <si>
    <t>Total Geral</t>
  </si>
  <si>
    <t>start_date_mm/yyyy</t>
  </si>
  <si>
    <t>1/2024</t>
  </si>
  <si>
    <t>2/2024</t>
  </si>
  <si>
    <t>3/2024</t>
  </si>
  <si>
    <t>4/2024</t>
  </si>
  <si>
    <t>5/2024</t>
  </si>
  <si>
    <t>6/2024</t>
  </si>
  <si>
    <t>Average</t>
  </si>
  <si>
    <t>Sum</t>
  </si>
  <si>
    <t>start_current_month</t>
  </si>
  <si>
    <t>open_contracts</t>
  </si>
  <si>
    <t>Amount(contracts)</t>
  </si>
  <si>
    <t>Amount(invoices)</t>
  </si>
  <si>
    <t>is_paid</t>
  </si>
  <si>
    <t>Average(contracts)</t>
  </si>
  <si>
    <t>next_6MTD</t>
  </si>
  <si>
    <t>due_date_mm/yyyy</t>
  </si>
  <si>
    <t>jul</t>
  </si>
  <si>
    <t>ago</t>
  </si>
  <si>
    <t>set</t>
  </si>
  <si>
    <t>out</t>
  </si>
  <si>
    <t>nov</t>
  </si>
  <si>
    <t>dez</t>
  </si>
  <si>
    <t>due_date (Mês)</t>
  </si>
  <si>
    <t>Soma de amount</t>
  </si>
  <si>
    <t>Média de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</si>
</sst>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816]mmm/yy;@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2">
    <cellStyle name="Moeda" xfId="1" builtinId="4"/>
    <cellStyle name="Normal" xfId="0" builtinId="0"/>
  </cellStyles>
  <dxfs count="13"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164" formatCode="[$-816]mmm/yy;@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[Contracts.xlsx]pivot-tables!Tabela Dinâmica2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flat" cmpd="sng" algn="ctr">
            <a:solidFill>
              <a:schemeClr val="accent6">
                <a:shade val="15000"/>
              </a:schemeClr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'pivot-tables'!$H$4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flat" cmpd="sng" algn="ctr">
              <a:solidFill>
                <a:schemeClr val="accent6">
                  <a:shade val="15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strRef>
              <c:f>'pivot-tables'!$G$5:$G$11</c:f>
              <c:strCache>
                <c:ptCount val="6"/>
                <c:pt idx="0">
                  <c:v>1/2024</c:v>
                </c:pt>
                <c:pt idx="1">
                  <c:v>2/2024</c:v>
                </c:pt>
                <c:pt idx="2">
                  <c:v>3/2024</c:v>
                </c:pt>
                <c:pt idx="3">
                  <c:v>4/2024</c:v>
                </c:pt>
                <c:pt idx="4">
                  <c:v>5/2024</c:v>
                </c:pt>
                <c:pt idx="5">
                  <c:v>6/2024</c:v>
                </c:pt>
              </c:strCache>
            </c:strRef>
          </c:cat>
          <c:val>
            <c:numRef>
              <c:f>'pivot-tables'!$H$5:$H$11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8-499D-AB36-2BC76E09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924656"/>
        <c:axId val="954923696"/>
      </c:lineChart>
      <c:catAx>
        <c:axId val="9549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4923696"/>
        <c:crosses val="autoZero"/>
        <c:auto val="1"/>
        <c:lblAlgn val="ctr"/>
        <c:lblOffset val="100"/>
        <c:noMultiLvlLbl val="0"/>
      </c:catAx>
      <c:valAx>
        <c:axId val="9549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49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[Contracts.xlsx]pivot-tables!Tabela Dinâmica3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'pivot-tables'!$M$4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'pivot-tables'!$L$5:$L$11</c:f>
              <c:strCache>
                <c:ptCount val="6"/>
                <c:pt idx="0">
                  <c:v>1/2024</c:v>
                </c:pt>
                <c:pt idx="1">
                  <c:v>2/2024</c:v>
                </c:pt>
                <c:pt idx="2">
                  <c:v>3/2024</c:v>
                </c:pt>
                <c:pt idx="3">
                  <c:v>4/2024</c:v>
                </c:pt>
                <c:pt idx="4">
                  <c:v>5/2024</c:v>
                </c:pt>
                <c:pt idx="5">
                  <c:v>6/2024</c:v>
                </c:pt>
              </c:strCache>
            </c:strRef>
          </c:cat>
          <c:val>
            <c:numRef>
              <c:f>'pivot-tables'!$M$5:$M$11</c:f>
              <c:numCache>
                <c:formatCode>_("€"* #,##0.00_);_("€"* \(#,##0.00\);_("€"* "-"??_);_(@_)</c:formatCode>
                <c:ptCount val="6"/>
                <c:pt idx="0">
                  <c:v>21890.646000000001</c:v>
                </c:pt>
                <c:pt idx="1">
                  <c:v>16995.990000000002</c:v>
                </c:pt>
                <c:pt idx="2">
                  <c:v>13103.206666666667</c:v>
                </c:pt>
                <c:pt idx="3">
                  <c:v>25609.35666666667</c:v>
                </c:pt>
                <c:pt idx="4">
                  <c:v>25892.337500000001</c:v>
                </c:pt>
                <c:pt idx="5">
                  <c:v>24145.64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A-404B-84E2-B55F0E2FEE3D}"/>
            </c:ext>
          </c:extLst>
        </c:ser>
        <c:ser>
          <c:idx val="1"/>
          <c:order val="1"/>
          <c:tx>
            <c:strRef>
              <c:f>'pivot-tables'!$N$4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'pivot-tables'!$L$5:$L$11</c:f>
              <c:strCache>
                <c:ptCount val="6"/>
                <c:pt idx="0">
                  <c:v>1/2024</c:v>
                </c:pt>
                <c:pt idx="1">
                  <c:v>2/2024</c:v>
                </c:pt>
                <c:pt idx="2">
                  <c:v>3/2024</c:v>
                </c:pt>
                <c:pt idx="3">
                  <c:v>4/2024</c:v>
                </c:pt>
                <c:pt idx="4">
                  <c:v>5/2024</c:v>
                </c:pt>
                <c:pt idx="5">
                  <c:v>6/2024</c:v>
                </c:pt>
              </c:strCache>
            </c:strRef>
          </c:cat>
          <c:val>
            <c:numRef>
              <c:f>'pivot-tables'!$N$5:$N$11</c:f>
              <c:numCache>
                <c:formatCode>_("€"* #,##0.00_);_("€"* \(#,##0.00\);_("€"* "-"??_);_(@_)</c:formatCode>
                <c:ptCount val="6"/>
                <c:pt idx="0">
                  <c:v>109453.23</c:v>
                </c:pt>
                <c:pt idx="1">
                  <c:v>16995.990000000002</c:v>
                </c:pt>
                <c:pt idx="2">
                  <c:v>39309.620000000003</c:v>
                </c:pt>
                <c:pt idx="3">
                  <c:v>76828.070000000007</c:v>
                </c:pt>
                <c:pt idx="4">
                  <c:v>103569.35</c:v>
                </c:pt>
                <c:pt idx="5">
                  <c:v>120728.2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A-404B-84E2-B55F0E2F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22655"/>
        <c:axId val="954047616"/>
      </c:barChart>
      <c:catAx>
        <c:axId val="424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4047616"/>
        <c:crosses val="autoZero"/>
        <c:auto val="1"/>
        <c:lblAlgn val="ctr"/>
        <c:lblOffset val="100"/>
        <c:noMultiLvlLbl val="0"/>
      </c:catAx>
      <c:valAx>
        <c:axId val="9540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4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[Contracts.xlsx]pivot-tables!Tabela Dinâmica4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'pivot-tables'!$R$4</c:f>
              <c:strCache>
                <c:ptCount val="1"/>
                <c:pt idx="0">
                  <c:v>Amount(contracts)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'pivot-tables'!$Q$5:$Q$11</c:f>
              <c:strCache>
                <c:ptCount val="6"/>
                <c:pt idx="0">
                  <c:v>1/2024</c:v>
                </c:pt>
                <c:pt idx="1">
                  <c:v>2/2024</c:v>
                </c:pt>
                <c:pt idx="2">
                  <c:v>3/2024</c:v>
                </c:pt>
                <c:pt idx="3">
                  <c:v>4/2024</c:v>
                </c:pt>
                <c:pt idx="4">
                  <c:v>5/2024</c:v>
                </c:pt>
                <c:pt idx="5">
                  <c:v>6/2024</c:v>
                </c:pt>
              </c:strCache>
            </c:strRef>
          </c:cat>
          <c:val>
            <c:numRef>
              <c:f>'pivot-tables'!$R$5:$R$11</c:f>
              <c:numCache>
                <c:formatCode>_("€"* #,##0.00_);_("€"* \(#,##0.00\);_("€"* "-"??_);_(@_)</c:formatCode>
                <c:ptCount val="6"/>
                <c:pt idx="0">
                  <c:v>17359.2</c:v>
                </c:pt>
                <c:pt idx="1">
                  <c:v>16995.990000000002</c:v>
                </c:pt>
                <c:pt idx="2">
                  <c:v>13602.79</c:v>
                </c:pt>
                <c:pt idx="3">
                  <c:v>41137.57</c:v>
                </c:pt>
                <c:pt idx="4">
                  <c:v>103569.35</c:v>
                </c:pt>
                <c:pt idx="5">
                  <c:v>120728.2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4AA9-9D8F-7061024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496159"/>
        <c:axId val="85497119"/>
      </c:barChart>
      <c:lineChart>
        <c:grouping val="standard"/>
        <c:varyColors val="0"/>
        <c:ser>
          <c:idx val="1"/>
          <c:order val="1"/>
          <c:tx>
            <c:strRef>
              <c:f>'pivot-tables'!$S$4</c:f>
              <c:strCache>
                <c:ptCount val="1"/>
                <c:pt idx="0">
                  <c:v>Amount(invoices)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'pivot-tables'!$Q$5:$Q$11</c:f>
              <c:strCache>
                <c:ptCount val="6"/>
                <c:pt idx="0">
                  <c:v>1/2024</c:v>
                </c:pt>
                <c:pt idx="1">
                  <c:v>2/2024</c:v>
                </c:pt>
                <c:pt idx="2">
                  <c:v>3/2024</c:v>
                </c:pt>
                <c:pt idx="3">
                  <c:v>4/2024</c:v>
                </c:pt>
                <c:pt idx="4">
                  <c:v>5/2024</c:v>
                </c:pt>
                <c:pt idx="5">
                  <c:v>6/2024</c:v>
                </c:pt>
              </c:strCache>
            </c:strRef>
          </c:cat>
          <c:val>
            <c:numRef>
              <c:f>'pivot-tables'!$S$5:$S$11</c:f>
              <c:numCache>
                <c:formatCode>_("€"* #,##0.00_);_("€"* \(#,##0.00\);_("€"* "-"??_);_(@_)</c:formatCode>
                <c:ptCount val="6"/>
                <c:pt idx="0">
                  <c:v>109664.53</c:v>
                </c:pt>
                <c:pt idx="1">
                  <c:v>97926.23</c:v>
                </c:pt>
                <c:pt idx="2">
                  <c:v>81036.75</c:v>
                </c:pt>
                <c:pt idx="3">
                  <c:v>118110.36</c:v>
                </c:pt>
                <c:pt idx="4">
                  <c:v>193041.71</c:v>
                </c:pt>
                <c:pt idx="5">
                  <c:v>377402.1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8-4AA9-9D8F-7061024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96159"/>
        <c:axId val="85497119"/>
      </c:lineChart>
      <c:catAx>
        <c:axId val="854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497119"/>
        <c:crosses val="autoZero"/>
        <c:auto val="1"/>
        <c:lblAlgn val="ctr"/>
        <c:lblOffset val="100"/>
        <c:noMultiLvlLbl val="0"/>
      </c:catAx>
      <c:valAx>
        <c:axId val="854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54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[Contracts.xlsx]pivot-tables!Tabela Dinâmica7</c:name>
    <c:fmtId val="5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'pivot-tables'!$V$4</c:f>
              <c:strCache>
                <c:ptCount val="1"/>
                <c:pt idx="0">
                  <c:v>Amount(contracts)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'pivot-tables'!$U$5:$U$8</c:f>
              <c:strCache>
                <c:ptCount val="3"/>
                <c:pt idx="0">
                  <c:v>Client_1</c:v>
                </c:pt>
                <c:pt idx="1">
                  <c:v>Client_6</c:v>
                </c:pt>
                <c:pt idx="2">
                  <c:v>Client_8</c:v>
                </c:pt>
              </c:strCache>
            </c:strRef>
          </c:cat>
          <c:val>
            <c:numRef>
              <c:f>'pivot-tables'!$V$5:$V$8</c:f>
              <c:numCache>
                <c:formatCode>General</c:formatCode>
                <c:ptCount val="3"/>
                <c:pt idx="0">
                  <c:v>193229.81</c:v>
                </c:pt>
                <c:pt idx="1">
                  <c:v>172327.57</c:v>
                </c:pt>
                <c:pt idx="2">
                  <c:v>42817.599999999999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5-4757-9589-C5635A1F3213}"/>
            </c:ext>
          </c:extLst>
        </c:ser>
        <c:ser>
          <c:idx val="1"/>
          <c:order val="1"/>
          <c:tx>
            <c:strRef>
              <c:f>'pivot-tables'!$W$4</c:f>
              <c:strCache>
                <c:ptCount val="1"/>
                <c:pt idx="0">
                  <c:v>Average(contracts)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'pivot-tables'!$U$5:$U$8</c:f>
              <c:strCache>
                <c:ptCount val="3"/>
                <c:pt idx="0">
                  <c:v>Client_1</c:v>
                </c:pt>
                <c:pt idx="1">
                  <c:v>Client_6</c:v>
                </c:pt>
                <c:pt idx="2">
                  <c:v>Client_8</c:v>
                </c:pt>
              </c:strCache>
            </c:strRef>
          </c:cat>
          <c:val>
            <c:numRef>
              <c:f>'pivot-tables'!$W$5:$W$8</c:f>
              <c:numCache>
                <c:formatCode>General</c:formatCode>
                <c:ptCount val="3"/>
                <c:pt idx="0">
                  <c:v>32204.968333333334</c:v>
                </c:pt>
                <c:pt idx="1">
                  <c:v>34465.514000000003</c:v>
                </c:pt>
                <c:pt idx="2">
                  <c:v>42817.599999999999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5-4757-9589-C5635A1F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17375"/>
        <c:axId val="905103231"/>
      </c:barChart>
      <c:catAx>
        <c:axId val="924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03231"/>
        <c:crosses val="autoZero"/>
        <c:auto val="1"/>
        <c:lblAlgn val="ctr"/>
        <c:lblOffset val="100"/>
        <c:noMultiLvlLbl val="0"/>
      </c:catAx>
      <c:valAx>
        <c:axId val="9051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4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[Contracts.xlsx]pivot-tables!Tabela Dinâmica8</c:name>
    <c:fmtId val="28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'pivot-tables'!$Z$4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'pivot-tables'!$Y$5:$Y$11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set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</c:strCache>
            </c:strRef>
          </c:cat>
          <c:val>
            <c:numRef>
              <c:f>'pivot-tables'!$Z$5:$Z$11</c:f>
              <c:numCache>
                <c:formatCode>General</c:formatCode>
                <c:ptCount val="6"/>
                <c:pt idx="0">
                  <c:v>61209.66</c:v>
                </c:pt>
                <c:pt idx="1">
                  <c:v>171579.82</c:v>
                </c:pt>
                <c:pt idx="2">
                  <c:v>157699.20000000001</c:v>
                </c:pt>
                <c:pt idx="3">
                  <c:v>361029.25</c:v>
                </c:pt>
                <c:pt idx="4">
                  <c:v>138868.81</c:v>
                </c:pt>
                <c:pt idx="5">
                  <c:v>432886.97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1-4084-9FA9-D1B8CDC1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154415"/>
        <c:axId val="292151055"/>
      </c:barChart>
      <c:catAx>
        <c:axId val="29215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2151055"/>
        <c:crosses val="autoZero"/>
        <c:auto val="1"/>
        <c:lblAlgn val="ctr"/>
        <c:lblOffset val="100"/>
        <c:noMultiLvlLbl val="0"/>
      </c:catAx>
      <c:valAx>
        <c:axId val="2921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215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[Contracts.xlsx]pivot-tables!Tabela Dinâmica7</c:name>
    <c:fmtId val="4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'pivot-tables'!$V$4</c:f>
              <c:strCache>
                <c:ptCount val="1"/>
                <c:pt idx="0">
                  <c:v>Amount(contracts)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'pivot-tables'!$U$5:$U$8</c:f>
              <c:strCache>
                <c:ptCount val="3"/>
                <c:pt idx="0">
                  <c:v>Client_1</c:v>
                </c:pt>
                <c:pt idx="1">
                  <c:v>Client_6</c:v>
                </c:pt>
                <c:pt idx="2">
                  <c:v>Client_8</c:v>
                </c:pt>
              </c:strCache>
            </c:strRef>
          </c:cat>
          <c:val>
            <c:numRef>
              <c:f>'pivot-tables'!$V$5:$V$8</c:f>
              <c:numCache>
                <c:formatCode>General</c:formatCode>
                <c:ptCount val="3"/>
                <c:pt idx="0">
                  <c:v>193229.81</c:v>
                </c:pt>
                <c:pt idx="1">
                  <c:v>172327.57</c:v>
                </c:pt>
                <c:pt idx="2">
                  <c:v>42817.599999999999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6-4990-98A8-DB7B8FCD105D}"/>
            </c:ext>
          </c:extLst>
        </c:ser>
        <c:ser>
          <c:idx val="1"/>
          <c:order val="1"/>
          <c:tx>
            <c:strRef>
              <c:f>'pivot-tables'!$W$4</c:f>
              <c:strCache>
                <c:ptCount val="1"/>
                <c:pt idx="0">
                  <c:v>Average(contracts)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'pivot-tables'!$U$5:$U$8</c:f>
              <c:strCache>
                <c:ptCount val="3"/>
                <c:pt idx="0">
                  <c:v>Client_1</c:v>
                </c:pt>
                <c:pt idx="1">
                  <c:v>Client_6</c:v>
                </c:pt>
                <c:pt idx="2">
                  <c:v>Client_8</c:v>
                </c:pt>
              </c:strCache>
            </c:strRef>
          </c:cat>
          <c:val>
            <c:numRef>
              <c:f>'pivot-tables'!$W$5:$W$8</c:f>
              <c:numCache>
                <c:formatCode>General</c:formatCode>
                <c:ptCount val="3"/>
                <c:pt idx="0">
                  <c:v>32204.968333333334</c:v>
                </c:pt>
                <c:pt idx="1">
                  <c:v>34465.514000000003</c:v>
                </c:pt>
                <c:pt idx="2">
                  <c:v>42817.599999999999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6-4990-98A8-DB7B8FCD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17375"/>
        <c:axId val="905103231"/>
      </c:barChart>
      <c:catAx>
        <c:axId val="9241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03231"/>
        <c:crosses val="autoZero"/>
        <c:auto val="1"/>
        <c:lblAlgn val="ctr"/>
        <c:lblOffset val="100"/>
        <c:noMultiLvlLbl val="0"/>
      </c:catAx>
      <c:valAx>
        <c:axId val="9051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24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117197</xdr:colOff>
      <xdr:row>7</xdr:row>
      <xdr:rowOff>109079</xdr:rowOff>
    </xdr:from>
    <xdr:to>
      <xdr:col>5</xdr:col>
      <xdr:colOff>309197</xdr:colOff>
      <xdr:row>19</xdr:row>
      <xdr:rowOff>142872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AF523B-7AA4-4FEA-A16B-B484831EF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117197</xdr:colOff>
      <xdr:row>4</xdr:row>
      <xdr:rowOff>91606</xdr:rowOff>
    </xdr:from>
    <xdr:to>
      <xdr:col>5</xdr:col>
      <xdr:colOff>309197</xdr:colOff>
      <xdr:row>7</xdr:row>
      <xdr:rowOff>66261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D4A6102-C89F-BD51-6E3C-A1E2BAABB128}"/>
            </a:ext>
          </a:extLst>
        </xdr:cNvPr>
        <xdr:cNvSpPr txBox="1"/>
      </xdr:nvSpPr>
      <xdr:spPr>
        <a:xfrm>
          <a:off x="117197" y="831835"/>
          <a:ext cx="3240000" cy="529826"/>
        </a:xfrm>
        <a:prstGeom prst="round2Same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Number</a:t>
          </a:r>
          <a:r>
            <a:rPr lang="pt-PT" sz="1200" b="1" baseline="0"/>
            <a:t> of contracts in the last 6 months</a:t>
          </a:r>
          <a:endParaRPr lang="pt-PT" sz="1200" b="1"/>
        </a:p>
      </xdr:txBody>
    </xdr:sp>
    <xdr:clientData/>
  </xdr:twoCellAnchor>
  <xdr:twoCellAnchor>
    <xdr:from>
      <xdr:col>0</xdr:col>
      <xdr:colOff>115614</xdr:colOff>
      <xdr:row>21</xdr:row>
      <xdr:rowOff>112645</xdr:rowOff>
    </xdr:from>
    <xdr:to>
      <xdr:col>10</xdr:col>
      <xdr:colOff>551793</xdr:colOff>
      <xdr:row>32</xdr:row>
      <xdr:rowOff>149086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D63D98-EE41-469E-8F2B-9B91C05DF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109081</xdr:colOff>
      <xdr:row>20</xdr:row>
      <xdr:rowOff>5714</xdr:rowOff>
    </xdr:from>
    <xdr:to>
      <xdr:col>10</xdr:col>
      <xdr:colOff>556591</xdr:colOff>
      <xdr:row>21</xdr:row>
      <xdr:rowOff>62368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2F73FF73-9BBD-4A4B-95C5-E96BD5EC751E}"/>
            </a:ext>
          </a:extLst>
        </xdr:cNvPr>
        <xdr:cNvSpPr txBox="1"/>
      </xdr:nvSpPr>
      <xdr:spPr>
        <a:xfrm>
          <a:off x="109081" y="3716323"/>
          <a:ext cx="6543510" cy="242184"/>
        </a:xfrm>
        <a:prstGeom prst="round2Same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200" b="1"/>
            <a:t>Average</a:t>
          </a:r>
          <a:r>
            <a:rPr lang="pt-PT" sz="1200" b="1" baseline="0"/>
            <a:t> and sum of the contracts' amounts in the last 6 months</a:t>
          </a:r>
          <a:endParaRPr lang="pt-PT" sz="1200" b="1"/>
        </a:p>
      </xdr:txBody>
    </xdr:sp>
    <xdr:clientData/>
  </xdr:twoCellAnchor>
  <xdr:twoCellAnchor>
    <xdr:from>
      <xdr:col>0</xdr:col>
      <xdr:colOff>117197</xdr:colOff>
      <xdr:row>36</xdr:row>
      <xdr:rowOff>45807</xdr:rowOff>
    </xdr:from>
    <xdr:to>
      <xdr:col>5</xdr:col>
      <xdr:colOff>309197</xdr:colOff>
      <xdr:row>49</xdr:row>
      <xdr:rowOff>49617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F439BF-2671-498A-A242-47DE2CF1D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117197</xdr:colOff>
      <xdr:row>33</xdr:row>
      <xdr:rowOff>27745</xdr:rowOff>
    </xdr:from>
    <xdr:to>
      <xdr:col>5</xdr:col>
      <xdr:colOff>309197</xdr:colOff>
      <xdr:row>35</xdr:row>
      <xdr:rowOff>171366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71FAD5B1-FE31-438C-B98E-699AD6B73B2F}"/>
            </a:ext>
          </a:extLst>
        </xdr:cNvPr>
        <xdr:cNvSpPr txBox="1"/>
      </xdr:nvSpPr>
      <xdr:spPr>
        <a:xfrm>
          <a:off x="117197" y="6134631"/>
          <a:ext cx="3240000" cy="513735"/>
        </a:xfrm>
        <a:prstGeom prst="round2Same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200" b="1"/>
            <a:t>Total of </a:t>
          </a:r>
          <a:r>
            <a:rPr lang="pt-PT" sz="1200" b="1" baseline="0"/>
            <a:t>contracts and invoices the last 6 months</a:t>
          </a:r>
          <a:endParaRPr lang="pt-PT" sz="1200" b="1"/>
        </a:p>
      </xdr:txBody>
    </xdr:sp>
    <xdr:clientData/>
  </xdr:twoCellAnchor>
  <xdr:twoCellAnchor>
    <xdr:from>
      <xdr:col>5</xdr:col>
      <xdr:colOff>364433</xdr:colOff>
      <xdr:row>4</xdr:row>
      <xdr:rowOff>91606</xdr:rowOff>
    </xdr:from>
    <xdr:to>
      <xdr:col>10</xdr:col>
      <xdr:colOff>556433</xdr:colOff>
      <xdr:row>7</xdr:row>
      <xdr:rowOff>66261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61C74D4-3735-4AB9-B914-6BB72C14BD1E}"/>
            </a:ext>
          </a:extLst>
        </xdr:cNvPr>
        <xdr:cNvSpPr txBox="1"/>
      </xdr:nvSpPr>
      <xdr:spPr>
        <a:xfrm>
          <a:off x="3412433" y="831835"/>
          <a:ext cx="3240000" cy="529826"/>
        </a:xfrm>
        <a:prstGeom prst="round2Same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Average</a:t>
          </a:r>
          <a:r>
            <a:rPr lang="pt-PT" sz="1200" b="1" baseline="0"/>
            <a:t> and sum of the contracts' amounts in the last 6 months</a:t>
          </a:r>
          <a:endParaRPr lang="pt-PT" sz="1200" b="1"/>
        </a:p>
      </xdr:txBody>
    </xdr:sp>
    <xdr:clientData/>
  </xdr:twoCellAnchor>
  <xdr:twoCellAnchor>
    <xdr:from>
      <xdr:col>5</xdr:col>
      <xdr:colOff>364433</xdr:colOff>
      <xdr:row>7</xdr:row>
      <xdr:rowOff>109079</xdr:rowOff>
    </xdr:from>
    <xdr:to>
      <xdr:col>10</xdr:col>
      <xdr:colOff>556433</xdr:colOff>
      <xdr:row>19</xdr:row>
      <xdr:rowOff>147924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AF70FA8-0A72-40D7-8837-F69D87F09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364432</xdr:colOff>
      <xdr:row>36</xdr:row>
      <xdr:rowOff>39508</xdr:rowOff>
    </xdr:from>
    <xdr:to>
      <xdr:col>10</xdr:col>
      <xdr:colOff>556432</xdr:colOff>
      <xdr:row>49</xdr:row>
      <xdr:rowOff>49696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012B9F1-4774-44E8-B8C1-81C147B2C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364433</xdr:colOff>
      <xdr:row>33</xdr:row>
      <xdr:rowOff>22030</xdr:rowOff>
    </xdr:from>
    <xdr:to>
      <xdr:col>10</xdr:col>
      <xdr:colOff>556433</xdr:colOff>
      <xdr:row>35</xdr:row>
      <xdr:rowOff>169461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FFA4B92D-8FB0-4E58-BB22-0D7C12EB24CD}"/>
            </a:ext>
          </a:extLst>
        </xdr:cNvPr>
        <xdr:cNvSpPr txBox="1"/>
      </xdr:nvSpPr>
      <xdr:spPr>
        <a:xfrm>
          <a:off x="3412433" y="6128916"/>
          <a:ext cx="3240000" cy="517545"/>
        </a:xfrm>
        <a:prstGeom prst="round2Same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200" b="1"/>
            <a:t>Amount to be paid in the</a:t>
          </a:r>
          <a:r>
            <a:rPr lang="pt-PT" sz="1200" b="1" baseline="0"/>
            <a:t> next 6 months, per month</a:t>
          </a:r>
          <a:endParaRPr lang="pt-PT" sz="12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110814</xdr:colOff>
          <xdr:row>1</xdr:row>
          <xdr:rowOff>19712</xdr:rowOff>
        </xdr:from>
        <xdr:to>
          <xdr:col>14</xdr:col>
          <xdr:colOff>66359</xdr:colOff>
          <xdr:row>3</xdr:row>
          <xdr:rowOff>15277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Export to PDF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107011</xdr:colOff>
          <xdr:row>3</xdr:row>
          <xdr:rowOff>79596</xdr:rowOff>
        </xdr:from>
        <xdr:to>
          <xdr:col>14</xdr:col>
          <xdr:colOff>68271</xdr:colOff>
          <xdr:row>5</xdr:row>
          <xdr:rowOff>75161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P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Update data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119270</xdr:colOff>
      <xdr:row>0</xdr:row>
      <xdr:rowOff>139148</xdr:rowOff>
    </xdr:from>
    <xdr:to>
      <xdr:col>4</xdr:col>
      <xdr:colOff>311426</xdr:colOff>
      <xdr:row>3</xdr:row>
      <xdr:rowOff>139148</xdr:rowOff>
    </xdr:to>
    <xdr:sp macro="" textlink="">
      <xdr:nvSpPr>
        <xdr:cNvPr id="21" name="box_1">
          <a:extLst>
            <a:ext uri="{FF2B5EF4-FFF2-40B4-BE49-F238E27FC236}">
              <a16:creationId xmlns:a16="http://schemas.microsoft.com/office/drawing/2014/main" id="{00A0E658-7B2C-1213-3BC1-917C07E2B123}"/>
            </a:ext>
          </a:extLst>
        </xdr:cNvPr>
        <xdr:cNvSpPr/>
      </xdr:nvSpPr>
      <xdr:spPr>
        <a:xfrm>
          <a:off x="728870" y="139148"/>
          <a:ext cx="2020956" cy="55659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The current average value of the contracts is 24 476,30 €</a:t>
          </a:r>
        </a:p>
      </xdr:txBody>
    </xdr:sp>
    <xdr:clientData/>
  </xdr:twoCellAnchor>
  <xdr:twoCellAnchor>
    <xdr:from>
      <xdr:col>6</xdr:col>
      <xdr:colOff>357810</xdr:colOff>
      <xdr:row>0</xdr:row>
      <xdr:rowOff>132522</xdr:rowOff>
    </xdr:from>
    <xdr:to>
      <xdr:col>9</xdr:col>
      <xdr:colOff>549966</xdr:colOff>
      <xdr:row>3</xdr:row>
      <xdr:rowOff>132522</xdr:rowOff>
    </xdr:to>
    <xdr:sp macro="" textlink="">
      <xdr:nvSpPr>
        <xdr:cNvPr id="22" name="box_2">
          <a:extLst>
            <a:ext uri="{FF2B5EF4-FFF2-40B4-BE49-F238E27FC236}">
              <a16:creationId xmlns:a16="http://schemas.microsoft.com/office/drawing/2014/main" id="{59CF83EA-5606-42F8-9B26-4B5E68A2EC60}"/>
            </a:ext>
          </a:extLst>
        </xdr:cNvPr>
        <xdr:cNvSpPr/>
      </xdr:nvSpPr>
      <xdr:spPr>
        <a:xfrm>
          <a:off x="4015410" y="132522"/>
          <a:ext cx="2020956" cy="55659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100"/>
            <a:t>Our biggest client is Client_1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857250</xdr:colOff>
      <xdr:row>12</xdr:row>
      <xdr:rowOff>14287</xdr:rowOff>
    </xdr:from>
    <xdr:to>
      <xdr:col>23</xdr:col>
      <xdr:colOff>95250</xdr:colOff>
      <xdr:row>27</xdr:row>
      <xdr:rowOff>42862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5CDAC9-1E19-F57F-13C7-AC1711486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" refreshedDate="45474.945322106483" backgroundQuery="1" createdVersion="8" refreshedVersion="8" minRefreshableVersion="3" recordCount="0" supportSubquery="1" supportAdvancedDrill="1" xr:uid="{FF304CE9-167D-4DB1-8502-55ED21760880}">
  <cacheSource type="external" connectionId="1"/>
  <cacheFields count="6">
    <cacheField name="[tbl_contracts].[start_current_month].[start_current_month]" caption="start_current_month" numFmtId="0" hierarchy="7" level="1">
      <sharedItems containsSemiMixedTypes="0" containsNonDate="0" containsString="0"/>
    </cacheField>
    <cacheField name="[tbl_contracts].[6mtd].[6mtd]" caption="6mtd" numFmtId="0" hierarchy="8" level="1">
      <sharedItems containsSemiMixedTypes="0" containsNonDate="0" containsString="0"/>
    </cacheField>
    <cacheField name="[tbl_contracts].[start_date_mm/yyyy].[start_date_mm/yyyy]" caption="start_date_mm/yyyy" numFmtId="0" hierarchy="4" level="1">
      <sharedItems count="6">
        <s v="1/2024"/>
        <s v="2/2024"/>
        <s v="3/2024"/>
        <s v="4/2024"/>
        <s v="5/2024"/>
        <s v="6/2024"/>
      </sharedItems>
    </cacheField>
    <cacheField name="[Measures].[Soma de amount]" caption="Soma de amount" numFmtId="0" hierarchy="28" level="32767"/>
    <cacheField name="[tbl_contracts].[open_contracts].[open_contracts]" caption="open_contracts" numFmtId="0" hierarchy="9" level="1">
      <sharedItems containsSemiMixedTypes="0" containsNonDate="0" containsString="0"/>
    </cacheField>
    <cacheField name="[Measures].[Soma de amount 2]" caption="Soma de amount 2" numFmtId="0" hierarchy="31" level="32767"/>
  </cacheFields>
  <cacheHierarchies count="34">
    <cacheHierarchy uniqueName="[tbl_contracts].[id]" caption="id" attribute="1" defaultMemberUniqueName="[tbl_contracts].[id].[All]" allUniqueName="[tbl_contracts].[id].[All]" dimensionUniqueName="[tbl_contracts]" displayFolder="" count="0" memberValueDatatype="20" unbalanced="0"/>
    <cacheHierarchy uniqueName="[tbl_contracts].[contract_number]" caption="contract_number" attribute="1" defaultMemberUniqueName="[tbl_contracts].[contract_number].[All]" allUniqueName="[tbl_contracts].[contract_number].[All]" dimensionUniqueName="[tbl_contracts]" displayFolder="" count="0" memberValueDatatype="130" unbalanced="0"/>
    <cacheHierarchy uniqueName="[tbl_contracts].[client_name]" caption="client_name" attribute="1" defaultMemberUniqueName="[tbl_contracts].[client_name].[All]" allUniqueName="[tbl_contracts].[client_name].[All]" dimensionUniqueName="[tbl_contracts]" displayFolder="" count="0" memberValueDatatype="130" unbalanced="0"/>
    <cacheHierarchy uniqueName="[tbl_contracts].[start_date]" caption="start_date" attribute="1" time="1" defaultMemberUniqueName="[tbl_contracts].[start_date].[All]" allUniqueName="[tbl_contracts].[start_date].[All]" dimensionUniqueName="[tbl_contracts]" displayFolder="" count="0" memberValueDatatype="7" unbalanced="0"/>
    <cacheHierarchy uniqueName="[tbl_contracts].[start_date_mm/yyyy]" caption="start_date_mm/yyyy" attribute="1" defaultMemberUniqueName="[tbl_contracts].[start_date_mm/yyyy].[All]" allUniqueName="[tbl_contracts].[start_date_mm/yyyy].[All]" dimensionUniqueName="[tbl_contracts]" displayFolder="" count="2" memberValueDatatype="130" unbalanced="0">
      <fieldsUsage count="2">
        <fieldUsage x="-1"/>
        <fieldUsage x="2"/>
      </fieldsUsage>
    </cacheHierarchy>
    <cacheHierarchy uniqueName="[tbl_contracts].[end_date]" caption="end_date" attribute="1" time="1" defaultMemberUniqueName="[tbl_contracts].[end_date].[All]" allUniqueName="[tbl_contracts].[end_date].[All]" dimensionUniqueName="[tbl_contracts]" displayFolder="" count="0" memberValueDatatype="7" unbalanced="0"/>
    <cacheHierarchy uniqueName="[tbl_contracts].[amount]" caption="amount" attribute="1" defaultMemberUniqueName="[tbl_contracts].[amount].[All]" allUniqueName="[tbl_contracts].[amount].[All]" dimensionUniqueName="[tbl_contracts]" displayFolder="" count="0" memberValueDatatype="5" unbalanced="0"/>
    <cacheHierarchy uniqueName="[tbl_contracts].[start_current_month]" caption="start_current_month" attribute="1" defaultMemberUniqueName="[tbl_contracts].[start_current_month].[All]" allUniqueName="[tbl_contracts].[start_current_month].[All]" dimensionUniqueName="[tbl_contracts]" displayFolder="" count="2" memberValueDatatype="20" unbalanced="0">
      <fieldsUsage count="2">
        <fieldUsage x="-1"/>
        <fieldUsage x="0"/>
      </fieldsUsage>
    </cacheHierarchy>
    <cacheHierarchy uniqueName="[tbl_contracts].[6mtd]" caption="6mtd" attribute="1" defaultMemberUniqueName="[tbl_contracts].[6mtd].[All]" allUniqueName="[tbl_contracts].[6mtd].[All]" dimensionUniqueName="[tbl_contracts]" displayFolder="" count="2" memberValueDatatype="130" unbalanced="0">
      <fieldsUsage count="2">
        <fieldUsage x="-1"/>
        <fieldUsage x="1"/>
      </fieldsUsage>
    </cacheHierarchy>
    <cacheHierarchy uniqueName="[tbl_contracts].[open_contracts]" caption="open_contracts" attribute="1" defaultMemberUniqueName="[tbl_contracts].[open_contracts].[All]" allUniqueName="[tbl_contracts].[open_contracts].[All]" dimensionUniqueName="[tbl_contracts]" displayFolder="" count="2" memberValueDatatype="20" unbalanced="0">
      <fieldsUsage count="2">
        <fieldUsage x="-1"/>
        <fieldUsage x="4"/>
      </fieldsUsage>
    </cacheHierarchy>
    <cacheHierarchy uniqueName="[tbl_invoices].[id]" caption="id" attribute="1" defaultMemberUniqueName="[tbl_invoices].[id].[All]" allUniqueName="[tbl_invoices].[id].[All]" dimensionUniqueName="[tbl_invoices]" displayFolder="" count="0" memberValueDatatype="20" unbalanced="0"/>
    <cacheHierarchy uniqueName="[tbl_invoices].[invoice_number]" caption="invoice_number" attribute="1" defaultMemberUniqueName="[tbl_invoices].[invoice_number].[All]" allUniqueName="[tbl_invoices].[invoice_number].[All]" dimensionUniqueName="[tbl_invoices]" displayFolder="" count="0" memberValueDatatype="130" unbalanced="0"/>
    <cacheHierarchy uniqueName="[tbl_invoices].[contract_id]" caption="contract_id" attribute="1" defaultMemberUniqueName="[tbl_invoices].[contract_id].[All]" allUniqueName="[tbl_invoices].[contract_id].[All]" dimensionUniqueName="[tbl_invoices]" displayFolder="" count="0" memberValueDatatype="20" unbalanced="0"/>
    <cacheHierarchy uniqueName="[tbl_invoices].[invoice_date]" caption="invoice_date" attribute="1" time="1" defaultMemberUniqueName="[tbl_invoices].[invoice_date].[All]" allUniqueName="[tbl_invoices].[invoice_date].[All]" dimensionUniqueName="[tbl_invoices]" displayFolder="" count="0" memberValueDatatype="7" unbalanced="0"/>
    <cacheHierarchy uniqueName="[tbl_invoices].[due_date]" caption="due_date" attribute="1" time="1" defaultMemberUniqueName="[tbl_invoices].[due_date].[All]" allUniqueName="[tbl_invoices].[due_date].[All]" dimensionUniqueName="[tbl_invoices]" displayFolder="" count="0" memberValueDatatype="7" unbalanced="0"/>
    <cacheHierarchy uniqueName="[tbl_invoices].[due_date_mm/yyyy]" caption="due_date_mm/yyyy" attribute="1" defaultMemberUniqueName="[tbl_invoices].[due_date_mm/yyyy].[All]" allUniqueName="[tbl_invoices].[due_date_mm/yyyy].[All]" dimensionUniqueName="[tbl_invoices]" displayFolder="" count="0" memberValueDatatype="130" unbalanced="0"/>
    <cacheHierarchy uniqueName="[tbl_invoices].[amount]" caption="amount" attribute="1" defaultMemberUniqueName="[tbl_invoices].[amount].[All]" allUniqueName="[tbl_invoices].[amount].[All]" dimensionUniqueName="[tbl_invoices]" displayFolder="" count="0" memberValueDatatype="5" unbalanced="0"/>
    <cacheHierarchy uniqueName="[tbl_invoices].[is_paid]" caption="is_paid" attribute="1" defaultMemberUniqueName="[tbl_invoices].[is_paid].[All]" allUniqueName="[tbl_invoices].[is_paid].[All]" dimensionUniqueName="[tbl_invoices]" displayFolder="" count="0" memberValueDatatype="20" unbalanced="0"/>
    <cacheHierarchy uniqueName="[tbl_invoices].[next_6MTD]" caption="next_6MTD" attribute="1" defaultMemberUniqueName="[tbl_invoices].[next_6MTD].[All]" allUniqueName="[tbl_invoices].[next_6MTD].[All]" dimensionUniqueName="[tbl_invoices]" displayFolder="" count="0" memberValueDatatype="130" unbalanced="0"/>
    <cacheHierarchy uniqueName="[tbl_invoices].[due_date (Mês)]" caption="due_date (Mês)" attribute="1" defaultMemberUniqueName="[tbl_invoices].[due_date (Mês)].[All]" allUniqueName="[tbl_invoices].[due_date (Mês)].[All]" dimensionUniqueName="[tbl_invoices]" displayFolder="" count="0" memberValueDatatype="130" unbalanced="0"/>
    <cacheHierarchy uniqueName="[tbl_invoices].[due_date (Índice do Mês)]" caption="due_date (Índice do Mês)" attribute="1" defaultMemberUniqueName="[tbl_invoices].[due_date (Índice do Mês)].[All]" allUniqueName="[tbl_invoices].[due_date (Índice do Mês)].[All]" dimensionUniqueName="[tbl_invoices]" displayFolder="" count="0" memberValueDatatype="20" unbalanced="0" hidden="1"/>
    <cacheHierarchy uniqueName="[Measures].[__XL_Count tbl_contracts]" caption="__XL_Count tbl_contracts" measure="1" displayFolder="" measureGroup="tbl_contracts" count="0" hidden="1"/>
    <cacheHierarchy uniqueName="[Measures].[__XL_Count tbl_invoices]" caption="__XL_Count tbl_invoices" measure="1" displayFolder="" measureGroup="tbl_invoices" count="0" hidden="1"/>
    <cacheHierarchy uniqueName="[Measures].[__Não foram definidas medidas]" caption="__Não foram definidas medidas" measure="1" displayFolder="" count="0" hidden="1"/>
    <cacheHierarchy uniqueName="[Measures].[Soma de id]" caption="Soma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]" caption="Contagem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rt_date]" caption="Contagem de start_date" measure="1" displayFolder="" measureGroup="tbl_contrac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mount]" caption="Contagem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amount]" caption="Soma de amount" measure="1" displayFolder="" measureGroup="tbl_contrac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]" caption="Média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amount 2]" caption="Contagem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amount 2]" caption="Soma de amount 2" measure="1" displayFolder="" measureGroup="tbl_invoic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áximo de amount]" caption="Máximo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 2]" caption="Médi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tbl_contracts" uniqueName="[tbl_contracts]" caption="tbl_contracts"/>
    <dimension name="tbl_invoices" uniqueName="[tbl_invoices]" caption="tbl_invoices"/>
  </dimensions>
  <measureGroups count="2">
    <measureGroup name="tbl_contracts" caption="tbl_contracts"/>
    <measureGroup name="tbl_invoices" caption="tbl_invoic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" refreshedDate="45474.945324074077" backgroundQuery="1" createdVersion="8" refreshedVersion="8" minRefreshableVersion="3" recordCount="0" supportSubquery="1" supportAdvancedDrill="1" xr:uid="{F774CD36-223A-4732-83D0-CBFBFA1D8DF2}">
  <cacheSource type="external" connectionId="1"/>
  <cacheFields count="7">
    <cacheField name="[tbl_contracts].[start_current_month].[start_current_month]" caption="start_current_month" numFmtId="0" hierarchy="7" level="1">
      <sharedItems containsSemiMixedTypes="0" containsNonDate="0" containsString="0"/>
    </cacheField>
    <cacheField name="[tbl_contracts].[6mtd].[6mtd]" caption="6mtd" numFmtId="0" hierarchy="8" level="1">
      <sharedItems containsSemiMixedTypes="0" containsNonDate="0" containsString="0"/>
    </cacheField>
    <cacheField name="[tbl_contracts].[open_contracts].[open_contracts]" caption="open_contracts" numFmtId="0" hierarchy="9" level="1">
      <sharedItems containsSemiMixedTypes="0" containsNonDate="0" containsString="0"/>
    </cacheField>
    <cacheField name="[Measures].[Soma de amount 2]" caption="Soma de amount 2" numFmtId="0" hierarchy="31" level="32767"/>
    <cacheField name="[tbl_invoices].[next_6MTD].[next_6MTD]" caption="next_6MTD" numFmtId="0" hierarchy="18" level="1">
      <sharedItems containsSemiMixedTypes="0" containsNonDate="0" containsString="0"/>
    </cacheField>
    <cacheField name="[tbl_invoices].[due_date_mm/yyyy].[due_date_mm/yyyy]" caption="due_date_mm/yyyy" numFmtId="0" hierarchy="15" level="1">
      <sharedItems count="6">
        <s v="7/2024"/>
        <s v="8/2024"/>
        <s v="9/2024"/>
        <s v="10/2024"/>
        <s v="11/2024"/>
        <s v="12/2024"/>
      </sharedItems>
    </cacheField>
    <cacheField name="[tbl_invoices].[due_date (Mês)].[due_date (Mês)]" caption="due_date (Mês)" numFmtId="0" hierarchy="19" level="1">
      <sharedItems count="6">
        <s v="jul"/>
        <s v="ago"/>
        <s v="set"/>
        <s v="out"/>
        <s v="nov"/>
        <s v="dez"/>
      </sharedItems>
    </cacheField>
  </cacheFields>
  <cacheHierarchies count="34">
    <cacheHierarchy uniqueName="[tbl_contracts].[id]" caption="id" attribute="1" defaultMemberUniqueName="[tbl_contracts].[id].[All]" allUniqueName="[tbl_contracts].[id].[All]" dimensionUniqueName="[tbl_contracts]" displayFolder="" count="0" memberValueDatatype="20" unbalanced="0"/>
    <cacheHierarchy uniqueName="[tbl_contracts].[contract_number]" caption="contract_number" attribute="1" defaultMemberUniqueName="[tbl_contracts].[contract_number].[All]" allUniqueName="[tbl_contracts].[contract_number].[All]" dimensionUniqueName="[tbl_contracts]" displayFolder="" count="0" memberValueDatatype="130" unbalanced="0"/>
    <cacheHierarchy uniqueName="[tbl_contracts].[client_name]" caption="client_name" attribute="1" defaultMemberUniqueName="[tbl_contracts].[client_name].[All]" allUniqueName="[tbl_contracts].[client_name].[All]" dimensionUniqueName="[tbl_contracts]" displayFolder="" count="0" memberValueDatatype="130" unbalanced="0"/>
    <cacheHierarchy uniqueName="[tbl_contracts].[start_date]" caption="start_date" attribute="1" time="1" defaultMemberUniqueName="[tbl_contracts].[start_date].[All]" allUniqueName="[tbl_contracts].[start_date].[All]" dimensionUniqueName="[tbl_contracts]" displayFolder="" count="0" memberValueDatatype="7" unbalanced="0"/>
    <cacheHierarchy uniqueName="[tbl_contracts].[start_date_mm/yyyy]" caption="start_date_mm/yyyy" attribute="1" defaultMemberUniqueName="[tbl_contracts].[start_date_mm/yyyy].[All]" allUniqueName="[tbl_contracts].[start_date_mm/yyyy].[All]" dimensionUniqueName="[tbl_contracts]" displayFolder="" count="0" memberValueDatatype="130" unbalanced="0"/>
    <cacheHierarchy uniqueName="[tbl_contracts].[end_date]" caption="end_date" attribute="1" time="1" defaultMemberUniqueName="[tbl_contracts].[end_date].[All]" allUniqueName="[tbl_contracts].[end_date].[All]" dimensionUniqueName="[tbl_contracts]" displayFolder="" count="0" memberValueDatatype="7" unbalanced="0"/>
    <cacheHierarchy uniqueName="[tbl_contracts].[amount]" caption="amount" attribute="1" defaultMemberUniqueName="[tbl_contracts].[amount].[All]" allUniqueName="[tbl_contracts].[amount].[All]" dimensionUniqueName="[tbl_contracts]" displayFolder="" count="0" memberValueDatatype="5" unbalanced="0"/>
    <cacheHierarchy uniqueName="[tbl_contracts].[start_current_month]" caption="start_current_month" attribute="1" defaultMemberUniqueName="[tbl_contracts].[start_current_month].[All]" allUniqueName="[tbl_contracts].[start_current_month].[All]" dimensionUniqueName="[tbl_contracts]" displayFolder="" count="2" memberValueDatatype="20" unbalanced="0">
      <fieldsUsage count="2">
        <fieldUsage x="-1"/>
        <fieldUsage x="0"/>
      </fieldsUsage>
    </cacheHierarchy>
    <cacheHierarchy uniqueName="[tbl_contracts].[6mtd]" caption="6mtd" attribute="1" defaultMemberUniqueName="[tbl_contracts].[6mtd].[All]" allUniqueName="[tbl_contracts].[6mtd].[All]" dimensionUniqueName="[tbl_contracts]" displayFolder="" count="2" memberValueDatatype="130" unbalanced="0">
      <fieldsUsage count="2">
        <fieldUsage x="-1"/>
        <fieldUsage x="1"/>
      </fieldsUsage>
    </cacheHierarchy>
    <cacheHierarchy uniqueName="[tbl_contracts].[open_contracts]" caption="open_contracts" attribute="1" defaultMemberUniqueName="[tbl_contracts].[open_contracts].[All]" allUniqueName="[tbl_contracts].[open_contracts].[All]" dimensionUniqueName="[tbl_contracts]" displayFolder="" count="2" memberValueDatatype="20" unbalanced="0">
      <fieldsUsage count="2">
        <fieldUsage x="-1"/>
        <fieldUsage x="2"/>
      </fieldsUsage>
    </cacheHierarchy>
    <cacheHierarchy uniqueName="[tbl_invoices].[id]" caption="id" attribute="1" defaultMemberUniqueName="[tbl_invoices].[id].[All]" allUniqueName="[tbl_invoices].[id].[All]" dimensionUniqueName="[tbl_invoices]" displayFolder="" count="0" memberValueDatatype="20" unbalanced="0"/>
    <cacheHierarchy uniqueName="[tbl_invoices].[invoice_number]" caption="invoice_number" attribute="1" defaultMemberUniqueName="[tbl_invoices].[invoice_number].[All]" allUniqueName="[tbl_invoices].[invoice_number].[All]" dimensionUniqueName="[tbl_invoices]" displayFolder="" count="0" memberValueDatatype="130" unbalanced="0"/>
    <cacheHierarchy uniqueName="[tbl_invoices].[contract_id]" caption="contract_id" attribute="1" defaultMemberUniqueName="[tbl_invoices].[contract_id].[All]" allUniqueName="[tbl_invoices].[contract_id].[All]" dimensionUniqueName="[tbl_invoices]" displayFolder="" count="0" memberValueDatatype="20" unbalanced="0"/>
    <cacheHierarchy uniqueName="[tbl_invoices].[invoice_date]" caption="invoice_date" attribute="1" time="1" defaultMemberUniqueName="[tbl_invoices].[invoice_date].[All]" allUniqueName="[tbl_invoices].[invoice_date].[All]" dimensionUniqueName="[tbl_invoices]" displayFolder="" count="0" memberValueDatatype="7" unbalanced="0"/>
    <cacheHierarchy uniqueName="[tbl_invoices].[due_date]" caption="due_date" attribute="1" time="1" defaultMemberUniqueName="[tbl_invoices].[due_date].[All]" allUniqueName="[tbl_invoices].[due_date].[All]" dimensionUniqueName="[tbl_invoices]" displayFolder="" count="0" memberValueDatatype="7" unbalanced="0"/>
    <cacheHierarchy uniqueName="[tbl_invoices].[due_date_mm/yyyy]" caption="due_date_mm/yyyy" attribute="1" defaultMemberUniqueName="[tbl_invoices].[due_date_mm/yyyy].[All]" allUniqueName="[tbl_invoices].[due_date_mm/yyyy].[All]" dimensionUniqueName="[tbl_invoices]" displayFolder="" count="2" memberValueDatatype="130" unbalanced="0">
      <fieldsUsage count="2">
        <fieldUsage x="-1"/>
        <fieldUsage x="5"/>
      </fieldsUsage>
    </cacheHierarchy>
    <cacheHierarchy uniqueName="[tbl_invoices].[amount]" caption="amount" attribute="1" defaultMemberUniqueName="[tbl_invoices].[amount].[All]" allUniqueName="[tbl_invoices].[amount].[All]" dimensionUniqueName="[tbl_invoices]" displayFolder="" count="0" memberValueDatatype="5" unbalanced="0"/>
    <cacheHierarchy uniqueName="[tbl_invoices].[is_paid]" caption="is_paid" attribute="1" defaultMemberUniqueName="[tbl_invoices].[is_paid].[All]" allUniqueName="[tbl_invoices].[is_paid].[All]" dimensionUniqueName="[tbl_invoices]" displayFolder="" count="0" memberValueDatatype="20" unbalanced="0"/>
    <cacheHierarchy uniqueName="[tbl_invoices].[next_6MTD]" caption="next_6MTD" attribute="1" defaultMemberUniqueName="[tbl_invoices].[next_6MTD].[All]" allUniqueName="[tbl_invoices].[next_6MTD].[All]" dimensionUniqueName="[tbl_invoices]" displayFolder="" count="2" memberValueDatatype="130" unbalanced="0">
      <fieldsUsage count="2">
        <fieldUsage x="-1"/>
        <fieldUsage x="4"/>
      </fieldsUsage>
    </cacheHierarchy>
    <cacheHierarchy uniqueName="[tbl_invoices].[due_date (Mês)]" caption="due_date (Mês)" attribute="1" defaultMemberUniqueName="[tbl_invoices].[due_date (Mês)].[All]" allUniqueName="[tbl_invoices].[due_date (Mês)].[All]" dimensionUniqueName="[tbl_invoices]" displayFolder="" count="2" memberValueDatatype="130" unbalanced="0">
      <fieldsUsage count="2">
        <fieldUsage x="-1"/>
        <fieldUsage x="6"/>
      </fieldsUsage>
    </cacheHierarchy>
    <cacheHierarchy uniqueName="[tbl_invoices].[due_date (Índice do Mês)]" caption="due_date (Índice do Mês)" attribute="1" defaultMemberUniqueName="[tbl_invoices].[due_date (Índice do Mês)].[All]" allUniqueName="[tbl_invoices].[due_date (Índice do Mês)].[All]" dimensionUniqueName="[tbl_invoices]" displayFolder="" count="0" memberValueDatatype="20" unbalanced="0" hidden="1"/>
    <cacheHierarchy uniqueName="[Measures].[__XL_Count tbl_contracts]" caption="__XL_Count tbl_contracts" measure="1" displayFolder="" measureGroup="tbl_contracts" count="0" hidden="1"/>
    <cacheHierarchy uniqueName="[Measures].[__XL_Count tbl_invoices]" caption="__XL_Count tbl_invoices" measure="1" displayFolder="" measureGroup="tbl_invoices" count="0" hidden="1"/>
    <cacheHierarchy uniqueName="[Measures].[__Não foram definidas medidas]" caption="__Não foram definidas medidas" measure="1" displayFolder="" count="0" hidden="1"/>
    <cacheHierarchy uniqueName="[Measures].[Soma de id]" caption="Soma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]" caption="Contagem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rt_date]" caption="Contagem de start_date" measure="1" displayFolder="" measureGroup="tbl_contrac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mount]" caption="Contagem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amount]" caption="Soma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]" caption="Média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amount 2]" caption="Contagem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amount 2]" caption="Soma de amount 2" measure="1" displayFolder="" measureGroup="tbl_invoic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áximo de amount]" caption="Máximo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 2]" caption="Médi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tbl_contracts" uniqueName="[tbl_contracts]" caption="tbl_contracts"/>
    <dimension name="tbl_invoices" uniqueName="[tbl_invoices]" caption="tbl_invoices"/>
  </dimensions>
  <measureGroups count="2">
    <measureGroup name="tbl_contracts" caption="tbl_contracts"/>
    <measureGroup name="tbl_invoices" caption="tbl_invoic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" refreshedDate="45474.945325925924" backgroundQuery="1" createdVersion="8" refreshedVersion="8" minRefreshableVersion="3" recordCount="0" supportSubquery="1" supportAdvancedDrill="1" xr:uid="{B39B7798-8384-4690-B8DF-03529E3180D2}">
  <cacheSource type="external" connectionId="1"/>
  <cacheFields count="7">
    <cacheField name="[tbl_contracts].[start_current_month].[start_current_month]" caption="start_current_month" numFmtId="0" hierarchy="7" level="1">
      <sharedItems containsSemiMixedTypes="0" containsNonDate="0" containsString="0"/>
    </cacheField>
    <cacheField name="[tbl_contracts].[6mtd].[6mtd]" caption="6mtd" numFmtId="0" hierarchy="8" level="1">
      <sharedItems containsSemiMixedTypes="0" containsNonDate="0" containsString="0"/>
    </cacheField>
    <cacheField name="[tbl_contracts].[open_contracts].[open_contracts]" caption="open_contracts" numFmtId="0" hierarchy="9" level="1">
      <sharedItems containsSemiMixedTypes="0" containsNonDate="0" containsString="0"/>
    </cacheField>
    <cacheField name="[tbl_invoices].[next_6MTD].[next_6MTD]" caption="next_6MTD" numFmtId="0" hierarchy="18" level="1">
      <sharedItems containsSemiMixedTypes="0" containsNonDate="0" containsString="0"/>
    </cacheField>
    <cacheField name="[tbl_invoices].[due_date_mm/yyyy].[due_date_mm/yyyy]" caption="due_date_mm/yyyy" numFmtId="0" hierarchy="15" level="1">
      <sharedItems count="6">
        <s v="7/2024"/>
        <s v="8/2024"/>
        <s v="9/2024"/>
        <s v="10/2024"/>
        <s v="11/2024"/>
        <s v="12/2024"/>
      </sharedItems>
    </cacheField>
    <cacheField name="[tbl_contracts].[client_name].[client_name]" caption="client_name" numFmtId="0" hierarchy="2" level="1">
      <sharedItems count="1">
        <s v="Client_1"/>
      </sharedItems>
    </cacheField>
    <cacheField name="[Measures].[Soma de amount]" caption="Soma de amount" numFmtId="0" hierarchy="28" level="32767"/>
  </cacheFields>
  <cacheHierarchies count="34">
    <cacheHierarchy uniqueName="[tbl_contracts].[id]" caption="id" attribute="1" defaultMemberUniqueName="[tbl_contracts].[id].[All]" allUniqueName="[tbl_contracts].[id].[All]" dimensionUniqueName="[tbl_contracts]" displayFolder="" count="0" memberValueDatatype="20" unbalanced="0"/>
    <cacheHierarchy uniqueName="[tbl_contracts].[contract_number]" caption="contract_number" attribute="1" defaultMemberUniqueName="[tbl_contracts].[contract_number].[All]" allUniqueName="[tbl_contracts].[contract_number].[All]" dimensionUniqueName="[tbl_contracts]" displayFolder="" count="0" memberValueDatatype="130" unbalanced="0"/>
    <cacheHierarchy uniqueName="[tbl_contracts].[client_name]" caption="client_name" attribute="1" defaultMemberUniqueName="[tbl_contracts].[client_name].[All]" allUniqueName="[tbl_contracts].[client_name].[All]" dimensionUniqueName="[tbl_contracts]" displayFolder="" count="2" memberValueDatatype="130" unbalanced="0">
      <fieldsUsage count="2">
        <fieldUsage x="-1"/>
        <fieldUsage x="5"/>
      </fieldsUsage>
    </cacheHierarchy>
    <cacheHierarchy uniqueName="[tbl_contracts].[start_date]" caption="start_date" attribute="1" time="1" defaultMemberUniqueName="[tbl_contracts].[start_date].[All]" allUniqueName="[tbl_contracts].[start_date].[All]" dimensionUniqueName="[tbl_contracts]" displayFolder="" count="0" memberValueDatatype="7" unbalanced="0"/>
    <cacheHierarchy uniqueName="[tbl_contracts].[start_date_mm/yyyy]" caption="start_date_mm/yyyy" attribute="1" defaultMemberUniqueName="[tbl_contracts].[start_date_mm/yyyy].[All]" allUniqueName="[tbl_contracts].[start_date_mm/yyyy].[All]" dimensionUniqueName="[tbl_contracts]" displayFolder="" count="0" memberValueDatatype="130" unbalanced="0"/>
    <cacheHierarchy uniqueName="[tbl_contracts].[end_date]" caption="end_date" attribute="1" time="1" defaultMemberUniqueName="[tbl_contracts].[end_date].[All]" allUniqueName="[tbl_contracts].[end_date].[All]" dimensionUniqueName="[tbl_contracts]" displayFolder="" count="0" memberValueDatatype="7" unbalanced="0"/>
    <cacheHierarchy uniqueName="[tbl_contracts].[amount]" caption="amount" attribute="1" defaultMemberUniqueName="[tbl_contracts].[amount].[All]" allUniqueName="[tbl_contracts].[amount].[All]" dimensionUniqueName="[tbl_contracts]" displayFolder="" count="0" memberValueDatatype="5" unbalanced="0"/>
    <cacheHierarchy uniqueName="[tbl_contracts].[start_current_month]" caption="start_current_month" attribute="1" defaultMemberUniqueName="[tbl_contracts].[start_current_month].[All]" allUniqueName="[tbl_contracts].[start_current_month].[All]" dimensionUniqueName="[tbl_contracts]" displayFolder="" count="2" memberValueDatatype="20" unbalanced="0">
      <fieldsUsage count="2">
        <fieldUsage x="-1"/>
        <fieldUsage x="0"/>
      </fieldsUsage>
    </cacheHierarchy>
    <cacheHierarchy uniqueName="[tbl_contracts].[6mtd]" caption="6mtd" attribute="1" defaultMemberUniqueName="[tbl_contracts].[6mtd].[All]" allUniqueName="[tbl_contracts].[6mtd].[All]" dimensionUniqueName="[tbl_contracts]" displayFolder="" count="2" memberValueDatatype="130" unbalanced="0">
      <fieldsUsage count="2">
        <fieldUsage x="-1"/>
        <fieldUsage x="1"/>
      </fieldsUsage>
    </cacheHierarchy>
    <cacheHierarchy uniqueName="[tbl_contracts].[open_contracts]" caption="open_contracts" attribute="1" defaultMemberUniqueName="[tbl_contracts].[open_contracts].[All]" allUniqueName="[tbl_contracts].[open_contracts].[All]" dimensionUniqueName="[tbl_contracts]" displayFolder="" count="2" memberValueDatatype="20" unbalanced="0">
      <fieldsUsage count="2">
        <fieldUsage x="-1"/>
        <fieldUsage x="2"/>
      </fieldsUsage>
    </cacheHierarchy>
    <cacheHierarchy uniqueName="[tbl_invoices].[id]" caption="id" attribute="1" defaultMemberUniqueName="[tbl_invoices].[id].[All]" allUniqueName="[tbl_invoices].[id].[All]" dimensionUniqueName="[tbl_invoices]" displayFolder="" count="0" memberValueDatatype="20" unbalanced="0"/>
    <cacheHierarchy uniqueName="[tbl_invoices].[invoice_number]" caption="invoice_number" attribute="1" defaultMemberUniqueName="[tbl_invoices].[invoice_number].[All]" allUniqueName="[tbl_invoices].[invoice_number].[All]" dimensionUniqueName="[tbl_invoices]" displayFolder="" count="0" memberValueDatatype="130" unbalanced="0"/>
    <cacheHierarchy uniqueName="[tbl_invoices].[contract_id]" caption="contract_id" attribute="1" defaultMemberUniqueName="[tbl_invoices].[contract_id].[All]" allUniqueName="[tbl_invoices].[contract_id].[All]" dimensionUniqueName="[tbl_invoices]" displayFolder="" count="0" memberValueDatatype="20" unbalanced="0"/>
    <cacheHierarchy uniqueName="[tbl_invoices].[invoice_date]" caption="invoice_date" attribute="1" time="1" defaultMemberUniqueName="[tbl_invoices].[invoice_date].[All]" allUniqueName="[tbl_invoices].[invoice_date].[All]" dimensionUniqueName="[tbl_invoices]" displayFolder="" count="0" memberValueDatatype="7" unbalanced="0"/>
    <cacheHierarchy uniqueName="[tbl_invoices].[due_date]" caption="due_date" attribute="1" time="1" defaultMemberUniqueName="[tbl_invoices].[due_date].[All]" allUniqueName="[tbl_invoices].[due_date].[All]" dimensionUniqueName="[tbl_invoices]" displayFolder="" count="0" memberValueDatatype="7" unbalanced="0"/>
    <cacheHierarchy uniqueName="[tbl_invoices].[due_date_mm/yyyy]" caption="due_date_mm/yyyy" attribute="1" defaultMemberUniqueName="[tbl_invoices].[due_date_mm/yyyy].[All]" allUniqueName="[tbl_invoices].[due_date_mm/yyyy].[All]" dimensionUniqueName="[tbl_invoices]" displayFolder="" count="2" memberValueDatatype="130" unbalanced="0">
      <fieldsUsage count="2">
        <fieldUsage x="-1"/>
        <fieldUsage x="4"/>
      </fieldsUsage>
    </cacheHierarchy>
    <cacheHierarchy uniqueName="[tbl_invoices].[amount]" caption="amount" attribute="1" defaultMemberUniqueName="[tbl_invoices].[amount].[All]" allUniqueName="[tbl_invoices].[amount].[All]" dimensionUniqueName="[tbl_invoices]" displayFolder="" count="0" memberValueDatatype="5" unbalanced="0"/>
    <cacheHierarchy uniqueName="[tbl_invoices].[is_paid]" caption="is_paid" attribute="1" defaultMemberUniqueName="[tbl_invoices].[is_paid].[All]" allUniqueName="[tbl_invoices].[is_paid].[All]" dimensionUniqueName="[tbl_invoices]" displayFolder="" count="0" memberValueDatatype="20" unbalanced="0"/>
    <cacheHierarchy uniqueName="[tbl_invoices].[next_6MTD]" caption="next_6MTD" attribute="1" defaultMemberUniqueName="[tbl_invoices].[next_6MTD].[All]" allUniqueName="[tbl_invoices].[next_6MTD].[All]" dimensionUniqueName="[tbl_invoices]" displayFolder="" count="2" memberValueDatatype="130" unbalanced="0">
      <fieldsUsage count="2">
        <fieldUsage x="-1"/>
        <fieldUsage x="3"/>
      </fieldsUsage>
    </cacheHierarchy>
    <cacheHierarchy uniqueName="[tbl_invoices].[due_date (Mês)]" caption="due_date (Mês)" attribute="1" defaultMemberUniqueName="[tbl_invoices].[due_date (Mês)].[All]" allUniqueName="[tbl_invoices].[due_date (Mês)].[All]" dimensionUniqueName="[tbl_invoices]" displayFolder="" count="0" memberValueDatatype="130" unbalanced="0"/>
    <cacheHierarchy uniqueName="[tbl_invoices].[due_date (Índice do Mês)]" caption="due_date (Índice do Mês)" attribute="1" defaultMemberUniqueName="[tbl_invoices].[due_date (Índice do Mês)].[All]" allUniqueName="[tbl_invoices].[due_date (Índice do Mês)].[All]" dimensionUniqueName="[tbl_invoices]" displayFolder="" count="0" memberValueDatatype="20" unbalanced="0" hidden="1"/>
    <cacheHierarchy uniqueName="[Measures].[__XL_Count tbl_contracts]" caption="__XL_Count tbl_contracts" measure="1" displayFolder="" measureGroup="tbl_contracts" count="0" hidden="1"/>
    <cacheHierarchy uniqueName="[Measures].[__XL_Count tbl_invoices]" caption="__XL_Count tbl_invoices" measure="1" displayFolder="" measureGroup="tbl_invoices" count="0" hidden="1"/>
    <cacheHierarchy uniqueName="[Measures].[__Não foram definidas medidas]" caption="__Não foram definidas medidas" measure="1" displayFolder="" count="0" hidden="1"/>
    <cacheHierarchy uniqueName="[Measures].[Soma de id]" caption="Soma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]" caption="Contagem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rt_date]" caption="Contagem de start_date" measure="1" displayFolder="" measureGroup="tbl_contrac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mount]" caption="Contagem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amount]" caption="Soma de amount" measure="1" displayFolder="" measureGroup="tbl_contrac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]" caption="Média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amount 2]" caption="Contagem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amount 2]" caption="Som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áximo de amount]" caption="Máximo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 2]" caption="Médi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tbl_contracts" uniqueName="[tbl_contracts]" caption="tbl_contracts"/>
    <dimension name="tbl_invoices" uniqueName="[tbl_invoices]" caption="tbl_invoices"/>
  </dimensions>
  <measureGroups count="2">
    <measureGroup name="tbl_contracts" caption="tbl_contracts"/>
    <measureGroup name="tbl_invoices" caption="tbl_invoic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" refreshedDate="45474.945327662041" backgroundQuery="1" createdVersion="8" refreshedVersion="8" minRefreshableVersion="3" recordCount="0" supportSubquery="1" supportAdvancedDrill="1" xr:uid="{86BA2BCD-8869-4904-A429-406344BBD3F7}">
  <cacheSource type="external" connectionId="1"/>
  <cacheFields count="6">
    <cacheField name="[tbl_contracts].[start_current_month].[start_current_month]" caption="start_current_month" numFmtId="0" hierarchy="7" level="1">
      <sharedItems containsSemiMixedTypes="0" containsNonDate="0" containsString="0"/>
    </cacheField>
    <cacheField name="[tbl_contracts].[6mtd].[6mtd]" caption="6mtd" numFmtId="0" hierarchy="8" level="1">
      <sharedItems containsSemiMixedTypes="0" containsNonDate="0" containsString="0"/>
    </cacheField>
    <cacheField name="[Measures].[Soma de amount]" caption="Soma de amount" numFmtId="0" hierarchy="28" level="32767"/>
    <cacheField name="[tbl_contracts].[open_contracts].[open_contracts]" caption="open_contracts" numFmtId="0" hierarchy="9" level="1">
      <sharedItems containsSemiMixedTypes="0" containsNonDate="0" containsString="0"/>
    </cacheField>
    <cacheField name="[tbl_contracts].[client_name].[client_name]" caption="client_name" numFmtId="0" hierarchy="2" level="1">
      <sharedItems count="3">
        <s v="Client_1"/>
        <s v="Client_6"/>
        <s v="Client_8"/>
      </sharedItems>
    </cacheField>
    <cacheField name="[Measures].[Média de amount]" caption="Média de amount" numFmtId="0" hierarchy="29" level="32767"/>
  </cacheFields>
  <cacheHierarchies count="34">
    <cacheHierarchy uniqueName="[tbl_contracts].[id]" caption="id" attribute="1" defaultMemberUniqueName="[tbl_contracts].[id].[All]" allUniqueName="[tbl_contracts].[id].[All]" dimensionUniqueName="[tbl_contracts]" displayFolder="" count="0" memberValueDatatype="20" unbalanced="0"/>
    <cacheHierarchy uniqueName="[tbl_contracts].[contract_number]" caption="contract_number" attribute="1" defaultMemberUniqueName="[tbl_contracts].[contract_number].[All]" allUniqueName="[tbl_contracts].[contract_number].[All]" dimensionUniqueName="[tbl_contracts]" displayFolder="" count="0" memberValueDatatype="130" unbalanced="0"/>
    <cacheHierarchy uniqueName="[tbl_contracts].[client_name]" caption="client_name" attribute="1" defaultMemberUniqueName="[tbl_contracts].[client_name].[All]" allUniqueName="[tbl_contracts].[client_name].[All]" dimensionUniqueName="[tbl_contracts]" displayFolder="" count="2" memberValueDatatype="130" unbalanced="0">
      <fieldsUsage count="2">
        <fieldUsage x="-1"/>
        <fieldUsage x="4"/>
      </fieldsUsage>
    </cacheHierarchy>
    <cacheHierarchy uniqueName="[tbl_contracts].[start_date]" caption="start_date" attribute="1" time="1" defaultMemberUniqueName="[tbl_contracts].[start_date].[All]" allUniqueName="[tbl_contracts].[start_date].[All]" dimensionUniqueName="[tbl_contracts]" displayFolder="" count="0" memberValueDatatype="7" unbalanced="0"/>
    <cacheHierarchy uniqueName="[tbl_contracts].[start_date_mm/yyyy]" caption="start_date_mm/yyyy" attribute="1" defaultMemberUniqueName="[tbl_contracts].[start_date_mm/yyyy].[All]" allUniqueName="[tbl_contracts].[start_date_mm/yyyy].[All]" dimensionUniqueName="[tbl_contracts]" displayFolder="" count="0" memberValueDatatype="130" unbalanced="0"/>
    <cacheHierarchy uniqueName="[tbl_contracts].[end_date]" caption="end_date" attribute="1" time="1" defaultMemberUniqueName="[tbl_contracts].[end_date].[All]" allUniqueName="[tbl_contracts].[end_date].[All]" dimensionUniqueName="[tbl_contracts]" displayFolder="" count="0" memberValueDatatype="7" unbalanced="0"/>
    <cacheHierarchy uniqueName="[tbl_contracts].[amount]" caption="amount" attribute="1" defaultMemberUniqueName="[tbl_contracts].[amount].[All]" allUniqueName="[tbl_contracts].[amount].[All]" dimensionUniqueName="[tbl_contracts]" displayFolder="" count="0" memberValueDatatype="5" unbalanced="0"/>
    <cacheHierarchy uniqueName="[tbl_contracts].[start_current_month]" caption="start_current_month" attribute="1" defaultMemberUniqueName="[tbl_contracts].[start_current_month].[All]" allUniqueName="[tbl_contracts].[start_current_month].[All]" dimensionUniqueName="[tbl_contracts]" displayFolder="" count="2" memberValueDatatype="20" unbalanced="0">
      <fieldsUsage count="2">
        <fieldUsage x="-1"/>
        <fieldUsage x="0"/>
      </fieldsUsage>
    </cacheHierarchy>
    <cacheHierarchy uniqueName="[tbl_contracts].[6mtd]" caption="6mtd" attribute="1" defaultMemberUniqueName="[tbl_contracts].[6mtd].[All]" allUniqueName="[tbl_contracts].[6mtd].[All]" dimensionUniqueName="[tbl_contracts]" displayFolder="" count="2" memberValueDatatype="130" unbalanced="0">
      <fieldsUsage count="2">
        <fieldUsage x="-1"/>
        <fieldUsage x="1"/>
      </fieldsUsage>
    </cacheHierarchy>
    <cacheHierarchy uniqueName="[tbl_contracts].[open_contracts]" caption="open_contracts" attribute="1" defaultMemberUniqueName="[tbl_contracts].[open_contracts].[All]" allUniqueName="[tbl_contracts].[open_contracts].[All]" dimensionUniqueName="[tbl_contracts]" displayFolder="" count="2" memberValueDatatype="20" unbalanced="0">
      <fieldsUsage count="2">
        <fieldUsage x="-1"/>
        <fieldUsage x="3"/>
      </fieldsUsage>
    </cacheHierarchy>
    <cacheHierarchy uniqueName="[tbl_invoices].[id]" caption="id" attribute="1" defaultMemberUniqueName="[tbl_invoices].[id].[All]" allUniqueName="[tbl_invoices].[id].[All]" dimensionUniqueName="[tbl_invoices]" displayFolder="" count="0" memberValueDatatype="20" unbalanced="0"/>
    <cacheHierarchy uniqueName="[tbl_invoices].[invoice_number]" caption="invoice_number" attribute="1" defaultMemberUniqueName="[tbl_invoices].[invoice_number].[All]" allUniqueName="[tbl_invoices].[invoice_number].[All]" dimensionUniqueName="[tbl_invoices]" displayFolder="" count="0" memberValueDatatype="130" unbalanced="0"/>
    <cacheHierarchy uniqueName="[tbl_invoices].[contract_id]" caption="contract_id" attribute="1" defaultMemberUniqueName="[tbl_invoices].[contract_id].[All]" allUniqueName="[tbl_invoices].[contract_id].[All]" dimensionUniqueName="[tbl_invoices]" displayFolder="" count="0" memberValueDatatype="20" unbalanced="0"/>
    <cacheHierarchy uniqueName="[tbl_invoices].[invoice_date]" caption="invoice_date" attribute="1" time="1" defaultMemberUniqueName="[tbl_invoices].[invoice_date].[All]" allUniqueName="[tbl_invoices].[invoice_date].[All]" dimensionUniqueName="[tbl_invoices]" displayFolder="" count="0" memberValueDatatype="7" unbalanced="0"/>
    <cacheHierarchy uniqueName="[tbl_invoices].[due_date]" caption="due_date" attribute="1" time="1" defaultMemberUniqueName="[tbl_invoices].[due_date].[All]" allUniqueName="[tbl_invoices].[due_date].[All]" dimensionUniqueName="[tbl_invoices]" displayFolder="" count="0" memberValueDatatype="7" unbalanced="0"/>
    <cacheHierarchy uniqueName="[tbl_invoices].[due_date_mm/yyyy]" caption="due_date_mm/yyyy" attribute="1" defaultMemberUniqueName="[tbl_invoices].[due_date_mm/yyyy].[All]" allUniqueName="[tbl_invoices].[due_date_mm/yyyy].[All]" dimensionUniqueName="[tbl_invoices]" displayFolder="" count="0" memberValueDatatype="130" unbalanced="0"/>
    <cacheHierarchy uniqueName="[tbl_invoices].[amount]" caption="amount" attribute="1" defaultMemberUniqueName="[tbl_invoices].[amount].[All]" allUniqueName="[tbl_invoices].[amount].[All]" dimensionUniqueName="[tbl_invoices]" displayFolder="" count="0" memberValueDatatype="5" unbalanced="0"/>
    <cacheHierarchy uniqueName="[tbl_invoices].[is_paid]" caption="is_paid" attribute="1" defaultMemberUniqueName="[tbl_invoices].[is_paid].[All]" allUniqueName="[tbl_invoices].[is_paid].[All]" dimensionUniqueName="[tbl_invoices]" displayFolder="" count="0" memberValueDatatype="20" unbalanced="0"/>
    <cacheHierarchy uniqueName="[tbl_invoices].[next_6MTD]" caption="next_6MTD" attribute="1" defaultMemberUniqueName="[tbl_invoices].[next_6MTD].[All]" allUniqueName="[tbl_invoices].[next_6MTD].[All]" dimensionUniqueName="[tbl_invoices]" displayFolder="" count="0" memberValueDatatype="130" unbalanced="0"/>
    <cacheHierarchy uniqueName="[tbl_invoices].[due_date (Mês)]" caption="due_date (Mês)" attribute="1" defaultMemberUniqueName="[tbl_invoices].[due_date (Mês)].[All]" allUniqueName="[tbl_invoices].[due_date (Mês)].[All]" dimensionUniqueName="[tbl_invoices]" displayFolder="" count="0" memberValueDatatype="130" unbalanced="0"/>
    <cacheHierarchy uniqueName="[tbl_invoices].[due_date (Índice do Mês)]" caption="due_date (Índice do Mês)" attribute="1" defaultMemberUniqueName="[tbl_invoices].[due_date (Índice do Mês)].[All]" allUniqueName="[tbl_invoices].[due_date (Índice do Mês)].[All]" dimensionUniqueName="[tbl_invoices]" displayFolder="" count="0" memberValueDatatype="20" unbalanced="0" hidden="1"/>
    <cacheHierarchy uniqueName="[Measures].[__XL_Count tbl_contracts]" caption="__XL_Count tbl_contracts" measure="1" displayFolder="" measureGroup="tbl_contracts" count="0" hidden="1"/>
    <cacheHierarchy uniqueName="[Measures].[__XL_Count tbl_invoices]" caption="__XL_Count tbl_invoices" measure="1" displayFolder="" measureGroup="tbl_invoices" count="0" hidden="1"/>
    <cacheHierarchy uniqueName="[Measures].[__Não foram definidas medidas]" caption="__Não foram definidas medidas" measure="1" displayFolder="" count="0" hidden="1"/>
    <cacheHierarchy uniqueName="[Measures].[Soma de id]" caption="Soma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]" caption="Contagem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rt_date]" caption="Contagem de start_date" measure="1" displayFolder="" measureGroup="tbl_contrac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mount]" caption="Contagem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amount]" caption="Soma de amount" measure="1" displayFolder="" measureGroup="tbl_contrac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]" caption="Média de amount" measure="1" displayFolder="" measureGroup="tbl_contract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amount 2]" caption="Contagem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amount 2]" caption="Som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áximo de amount]" caption="Máximo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 2]" caption="Médi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tbl_contracts" uniqueName="[tbl_contracts]" caption="tbl_contracts"/>
    <dimension name="tbl_invoices" uniqueName="[tbl_invoices]" caption="tbl_invoices"/>
  </dimensions>
  <measureGroups count="2">
    <measureGroup name="tbl_contracts" caption="tbl_contracts"/>
    <measureGroup name="tbl_invoices" caption="tbl_invoic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" refreshedDate="45474.945329050926" backgroundQuery="1" createdVersion="8" refreshedVersion="8" minRefreshableVersion="3" recordCount="0" supportSubquery="1" supportAdvancedDrill="1" xr:uid="{264252E8-6B2B-4AFA-A1A1-2B05F3257712}">
  <cacheSource type="external" connectionId="1"/>
  <cacheFields count="2">
    <cacheField name="[Measures].[Contagem de id]" caption="Contagem de id" numFmtId="0" hierarchy="25" level="32767"/>
    <cacheField name="[tbl_contracts].[start_current_month].[start_current_month]" caption="start_current_month" numFmtId="0" hierarchy="7" level="1">
      <sharedItems containsSemiMixedTypes="0" containsNonDate="0" containsString="0"/>
    </cacheField>
  </cacheFields>
  <cacheHierarchies count="34">
    <cacheHierarchy uniqueName="[tbl_contracts].[id]" caption="id" attribute="1" defaultMemberUniqueName="[tbl_contracts].[id].[All]" allUniqueName="[tbl_contracts].[id].[All]" dimensionUniqueName="[tbl_contracts]" displayFolder="" count="0" memberValueDatatype="20" unbalanced="0"/>
    <cacheHierarchy uniqueName="[tbl_contracts].[contract_number]" caption="contract_number" attribute="1" defaultMemberUniqueName="[tbl_contracts].[contract_number].[All]" allUniqueName="[tbl_contracts].[contract_number].[All]" dimensionUniqueName="[tbl_contracts]" displayFolder="" count="0" memberValueDatatype="130" unbalanced="0"/>
    <cacheHierarchy uniqueName="[tbl_contracts].[client_name]" caption="client_name" attribute="1" defaultMemberUniqueName="[tbl_contracts].[client_name].[All]" allUniqueName="[tbl_contracts].[client_name].[All]" dimensionUniqueName="[tbl_contracts]" displayFolder="" count="0" memberValueDatatype="130" unbalanced="0"/>
    <cacheHierarchy uniqueName="[tbl_contracts].[start_date]" caption="start_date" attribute="1" time="1" defaultMemberUniqueName="[tbl_contracts].[start_date].[All]" allUniqueName="[tbl_contracts].[start_date].[All]" dimensionUniqueName="[tbl_contracts]" displayFolder="" count="0" memberValueDatatype="7" unbalanced="0"/>
    <cacheHierarchy uniqueName="[tbl_contracts].[start_date_mm/yyyy]" caption="start_date_mm/yyyy" attribute="1" defaultMemberUniqueName="[tbl_contracts].[start_date_mm/yyyy].[All]" allUniqueName="[tbl_contracts].[start_date_mm/yyyy].[All]" dimensionUniqueName="[tbl_contracts]" displayFolder="" count="0" memberValueDatatype="130" unbalanced="0"/>
    <cacheHierarchy uniqueName="[tbl_contracts].[end_date]" caption="end_date" attribute="1" time="1" defaultMemberUniqueName="[tbl_contracts].[end_date].[All]" allUniqueName="[tbl_contracts].[end_date].[All]" dimensionUniqueName="[tbl_contracts]" displayFolder="" count="0" memberValueDatatype="7" unbalanced="0"/>
    <cacheHierarchy uniqueName="[tbl_contracts].[amount]" caption="amount" attribute="1" defaultMemberUniqueName="[tbl_contracts].[amount].[All]" allUniqueName="[tbl_contracts].[amount].[All]" dimensionUniqueName="[tbl_contracts]" displayFolder="" count="0" memberValueDatatype="5" unbalanced="0"/>
    <cacheHierarchy uniqueName="[tbl_contracts].[start_current_month]" caption="start_current_month" attribute="1" defaultMemberUniqueName="[tbl_contracts].[start_current_month].[All]" allUniqueName="[tbl_contracts].[start_current_month].[All]" dimensionUniqueName="[tbl_contracts]" displayFolder="" count="2" memberValueDatatype="20" unbalanced="0">
      <fieldsUsage count="2">
        <fieldUsage x="-1"/>
        <fieldUsage x="1"/>
      </fieldsUsage>
    </cacheHierarchy>
    <cacheHierarchy uniqueName="[tbl_contracts].[6mtd]" caption="6mtd" attribute="1" defaultMemberUniqueName="[tbl_contracts].[6mtd].[All]" allUniqueName="[tbl_contracts].[6mtd].[All]" dimensionUniqueName="[tbl_contracts]" displayFolder="" count="0" memberValueDatatype="130" unbalanced="0"/>
    <cacheHierarchy uniqueName="[tbl_contracts].[open_contracts]" caption="open_contracts" attribute="1" defaultMemberUniqueName="[tbl_contracts].[open_contracts].[All]" allUniqueName="[tbl_contracts].[open_contracts].[All]" dimensionUniqueName="[tbl_contracts]" displayFolder="" count="0" memberValueDatatype="20" unbalanced="0"/>
    <cacheHierarchy uniqueName="[tbl_invoices].[id]" caption="id" attribute="1" defaultMemberUniqueName="[tbl_invoices].[id].[All]" allUniqueName="[tbl_invoices].[id].[All]" dimensionUniqueName="[tbl_invoices]" displayFolder="" count="0" memberValueDatatype="20" unbalanced="0"/>
    <cacheHierarchy uniqueName="[tbl_invoices].[invoice_number]" caption="invoice_number" attribute="1" defaultMemberUniqueName="[tbl_invoices].[invoice_number].[All]" allUniqueName="[tbl_invoices].[invoice_number].[All]" dimensionUniqueName="[tbl_invoices]" displayFolder="" count="0" memberValueDatatype="130" unbalanced="0"/>
    <cacheHierarchy uniqueName="[tbl_invoices].[contract_id]" caption="contract_id" attribute="1" defaultMemberUniqueName="[tbl_invoices].[contract_id].[All]" allUniqueName="[tbl_invoices].[contract_id].[All]" dimensionUniqueName="[tbl_invoices]" displayFolder="" count="0" memberValueDatatype="20" unbalanced="0"/>
    <cacheHierarchy uniqueName="[tbl_invoices].[invoice_date]" caption="invoice_date" attribute="1" time="1" defaultMemberUniqueName="[tbl_invoices].[invoice_date].[All]" allUniqueName="[tbl_invoices].[invoice_date].[All]" dimensionUniqueName="[tbl_invoices]" displayFolder="" count="0" memberValueDatatype="7" unbalanced="0"/>
    <cacheHierarchy uniqueName="[tbl_invoices].[due_date]" caption="due_date" attribute="1" time="1" defaultMemberUniqueName="[tbl_invoices].[due_date].[All]" allUniqueName="[tbl_invoices].[due_date].[All]" dimensionUniqueName="[tbl_invoices]" displayFolder="" count="0" memberValueDatatype="7" unbalanced="0"/>
    <cacheHierarchy uniqueName="[tbl_invoices].[due_date_mm/yyyy]" caption="due_date_mm/yyyy" attribute="1" defaultMemberUniqueName="[tbl_invoices].[due_date_mm/yyyy].[All]" allUniqueName="[tbl_invoices].[due_date_mm/yyyy].[All]" dimensionUniqueName="[tbl_invoices]" displayFolder="" count="0" memberValueDatatype="130" unbalanced="0"/>
    <cacheHierarchy uniqueName="[tbl_invoices].[amount]" caption="amount" attribute="1" defaultMemberUniqueName="[tbl_invoices].[amount].[All]" allUniqueName="[tbl_invoices].[amount].[All]" dimensionUniqueName="[tbl_invoices]" displayFolder="" count="0" memberValueDatatype="5" unbalanced="0"/>
    <cacheHierarchy uniqueName="[tbl_invoices].[is_paid]" caption="is_paid" attribute="1" defaultMemberUniqueName="[tbl_invoices].[is_paid].[All]" allUniqueName="[tbl_invoices].[is_paid].[All]" dimensionUniqueName="[tbl_invoices]" displayFolder="" count="0" memberValueDatatype="20" unbalanced="0"/>
    <cacheHierarchy uniqueName="[tbl_invoices].[next_6MTD]" caption="next_6MTD" attribute="1" defaultMemberUniqueName="[tbl_invoices].[next_6MTD].[All]" allUniqueName="[tbl_invoices].[next_6MTD].[All]" dimensionUniqueName="[tbl_invoices]" displayFolder="" count="0" memberValueDatatype="130" unbalanced="0"/>
    <cacheHierarchy uniqueName="[tbl_invoices].[due_date (Mês)]" caption="due_date (Mês)" attribute="1" defaultMemberUniqueName="[tbl_invoices].[due_date (Mês)].[All]" allUniqueName="[tbl_invoices].[due_date (Mês)].[All]" dimensionUniqueName="[tbl_invoices]" displayFolder="" count="0" memberValueDatatype="130" unbalanced="0"/>
    <cacheHierarchy uniqueName="[tbl_invoices].[due_date (Índice do Mês)]" caption="due_date (Índice do Mês)" attribute="1" defaultMemberUniqueName="[tbl_invoices].[due_date (Índice do Mês)].[All]" allUniqueName="[tbl_invoices].[due_date (Índice do Mês)].[All]" dimensionUniqueName="[tbl_invoices]" displayFolder="" count="0" memberValueDatatype="20" unbalanced="0" hidden="1"/>
    <cacheHierarchy uniqueName="[Measures].[__XL_Count tbl_contracts]" caption="__XL_Count tbl_contracts" measure="1" displayFolder="" measureGroup="tbl_contracts" count="0" hidden="1"/>
    <cacheHierarchy uniqueName="[Measures].[__XL_Count tbl_invoices]" caption="__XL_Count tbl_invoices" measure="1" displayFolder="" measureGroup="tbl_invoices" count="0" hidden="1"/>
    <cacheHierarchy uniqueName="[Measures].[__Não foram definidas medidas]" caption="__Não foram definidas medidas" measure="1" displayFolder="" count="0" hidden="1"/>
    <cacheHierarchy uniqueName="[Measures].[Soma de id]" caption="Soma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]" caption="Contagem de id" measure="1" displayFolder="" measureGroup="tbl_contra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rt_date]" caption="Contagem de start_date" measure="1" displayFolder="" measureGroup="tbl_contrac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mount]" caption="Contagem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amount]" caption="Soma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]" caption="Média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amount 2]" caption="Contagem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amount 2]" caption="Som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áximo de amount]" caption="Máximo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 2]" caption="Médi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tbl_contracts" uniqueName="[tbl_contracts]" caption="tbl_contracts"/>
    <dimension name="tbl_invoices" uniqueName="[tbl_invoices]" caption="tbl_invoices"/>
  </dimensions>
  <measureGroups count="2">
    <measureGroup name="tbl_contracts" caption="tbl_contracts"/>
    <measureGroup name="tbl_invoices" caption="tbl_invoic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" refreshedDate="45474.945330555558" backgroundQuery="1" createdVersion="8" refreshedVersion="8" minRefreshableVersion="3" recordCount="0" supportSubquery="1" supportAdvancedDrill="1" xr:uid="{49349810-7036-41FC-8CC2-F5B50C7BCF30}">
  <cacheSource type="external" connectionId="1"/>
  <cacheFields count="4">
    <cacheField name="[Measures].[Contagem de id]" caption="Contagem de id" numFmtId="0" hierarchy="25" level="32767"/>
    <cacheField name="[tbl_contracts].[start_current_month].[start_current_month]" caption="start_current_month" numFmtId="0" hierarchy="7" level="1">
      <sharedItems containsSemiMixedTypes="0" containsNonDate="0" containsString="0"/>
    </cacheField>
    <cacheField name="[tbl_contracts].[6mtd].[6mtd]" caption="6mtd" numFmtId="0" hierarchy="8" level="1">
      <sharedItems containsSemiMixedTypes="0" containsNonDate="0" containsString="0"/>
    </cacheField>
    <cacheField name="[tbl_contracts].[start_date_mm/yyyy].[start_date_mm/yyyy]" caption="start_date_mm/yyyy" numFmtId="0" hierarchy="4" level="1">
      <sharedItems count="6">
        <s v="1/2024"/>
        <s v="2/2024"/>
        <s v="3/2024"/>
        <s v="4/2024"/>
        <s v="5/2024"/>
        <s v="6/2024"/>
      </sharedItems>
    </cacheField>
  </cacheFields>
  <cacheHierarchies count="34">
    <cacheHierarchy uniqueName="[tbl_contracts].[id]" caption="id" attribute="1" defaultMemberUniqueName="[tbl_contracts].[id].[All]" allUniqueName="[tbl_contracts].[id].[All]" dimensionUniqueName="[tbl_contracts]" displayFolder="" count="0" memberValueDatatype="20" unbalanced="0"/>
    <cacheHierarchy uniqueName="[tbl_contracts].[contract_number]" caption="contract_number" attribute="1" defaultMemberUniqueName="[tbl_contracts].[contract_number].[All]" allUniqueName="[tbl_contracts].[contract_number].[All]" dimensionUniqueName="[tbl_contracts]" displayFolder="" count="0" memberValueDatatype="130" unbalanced="0"/>
    <cacheHierarchy uniqueName="[tbl_contracts].[client_name]" caption="client_name" attribute="1" defaultMemberUniqueName="[tbl_contracts].[client_name].[All]" allUniqueName="[tbl_contracts].[client_name].[All]" dimensionUniqueName="[tbl_contracts]" displayFolder="" count="0" memberValueDatatype="130" unbalanced="0"/>
    <cacheHierarchy uniqueName="[tbl_contracts].[start_date]" caption="start_date" attribute="1" time="1" defaultMemberUniqueName="[tbl_contracts].[start_date].[All]" allUniqueName="[tbl_contracts].[start_date].[All]" dimensionUniqueName="[tbl_contracts]" displayFolder="" count="0" memberValueDatatype="7" unbalanced="0"/>
    <cacheHierarchy uniqueName="[tbl_contracts].[start_date_mm/yyyy]" caption="start_date_mm/yyyy" attribute="1" defaultMemberUniqueName="[tbl_contracts].[start_date_mm/yyyy].[All]" allUniqueName="[tbl_contracts].[start_date_mm/yyyy].[All]" dimensionUniqueName="[tbl_contracts]" displayFolder="" count="2" memberValueDatatype="130" unbalanced="0">
      <fieldsUsage count="2">
        <fieldUsage x="-1"/>
        <fieldUsage x="3"/>
      </fieldsUsage>
    </cacheHierarchy>
    <cacheHierarchy uniqueName="[tbl_contracts].[end_date]" caption="end_date" attribute="1" time="1" defaultMemberUniqueName="[tbl_contracts].[end_date].[All]" allUniqueName="[tbl_contracts].[end_date].[All]" dimensionUniqueName="[tbl_contracts]" displayFolder="" count="0" memberValueDatatype="7" unbalanced="0"/>
    <cacheHierarchy uniqueName="[tbl_contracts].[amount]" caption="amount" attribute="1" defaultMemberUniqueName="[tbl_contracts].[amount].[All]" allUniqueName="[tbl_contracts].[amount].[All]" dimensionUniqueName="[tbl_contracts]" displayFolder="" count="0" memberValueDatatype="5" unbalanced="0"/>
    <cacheHierarchy uniqueName="[tbl_contracts].[start_current_month]" caption="start_current_month" attribute="1" defaultMemberUniqueName="[tbl_contracts].[start_current_month].[All]" allUniqueName="[tbl_contracts].[start_current_month].[All]" dimensionUniqueName="[tbl_contracts]" displayFolder="" count="2" memberValueDatatype="20" unbalanced="0">
      <fieldsUsage count="2">
        <fieldUsage x="-1"/>
        <fieldUsage x="1"/>
      </fieldsUsage>
    </cacheHierarchy>
    <cacheHierarchy uniqueName="[tbl_contracts].[6mtd]" caption="6mtd" attribute="1" defaultMemberUniqueName="[tbl_contracts].[6mtd].[All]" allUniqueName="[tbl_contracts].[6mtd].[All]" dimensionUniqueName="[tbl_contracts]" displayFolder="" count="2" memberValueDatatype="130" unbalanced="0">
      <fieldsUsage count="2">
        <fieldUsage x="-1"/>
        <fieldUsage x="2"/>
      </fieldsUsage>
    </cacheHierarchy>
    <cacheHierarchy uniqueName="[tbl_contracts].[open_contracts]" caption="open_contracts" attribute="1" defaultMemberUniqueName="[tbl_contracts].[open_contracts].[All]" allUniqueName="[tbl_contracts].[open_contracts].[All]" dimensionUniqueName="[tbl_contracts]" displayFolder="" count="0" memberValueDatatype="20" unbalanced="0"/>
    <cacheHierarchy uniqueName="[tbl_invoices].[id]" caption="id" attribute="1" defaultMemberUniqueName="[tbl_invoices].[id].[All]" allUniqueName="[tbl_invoices].[id].[All]" dimensionUniqueName="[tbl_invoices]" displayFolder="" count="0" memberValueDatatype="20" unbalanced="0"/>
    <cacheHierarchy uniqueName="[tbl_invoices].[invoice_number]" caption="invoice_number" attribute="1" defaultMemberUniqueName="[tbl_invoices].[invoice_number].[All]" allUniqueName="[tbl_invoices].[invoice_number].[All]" dimensionUniqueName="[tbl_invoices]" displayFolder="" count="0" memberValueDatatype="130" unbalanced="0"/>
    <cacheHierarchy uniqueName="[tbl_invoices].[contract_id]" caption="contract_id" attribute="1" defaultMemberUniqueName="[tbl_invoices].[contract_id].[All]" allUniqueName="[tbl_invoices].[contract_id].[All]" dimensionUniqueName="[tbl_invoices]" displayFolder="" count="0" memberValueDatatype="20" unbalanced="0"/>
    <cacheHierarchy uniqueName="[tbl_invoices].[invoice_date]" caption="invoice_date" attribute="1" time="1" defaultMemberUniqueName="[tbl_invoices].[invoice_date].[All]" allUniqueName="[tbl_invoices].[invoice_date].[All]" dimensionUniqueName="[tbl_invoices]" displayFolder="" count="0" memberValueDatatype="7" unbalanced="0"/>
    <cacheHierarchy uniqueName="[tbl_invoices].[due_date]" caption="due_date" attribute="1" time="1" defaultMemberUniqueName="[tbl_invoices].[due_date].[All]" allUniqueName="[tbl_invoices].[due_date].[All]" dimensionUniqueName="[tbl_invoices]" displayFolder="" count="0" memberValueDatatype="7" unbalanced="0"/>
    <cacheHierarchy uniqueName="[tbl_invoices].[due_date_mm/yyyy]" caption="due_date_mm/yyyy" attribute="1" defaultMemberUniqueName="[tbl_invoices].[due_date_mm/yyyy].[All]" allUniqueName="[tbl_invoices].[due_date_mm/yyyy].[All]" dimensionUniqueName="[tbl_invoices]" displayFolder="" count="0" memberValueDatatype="130" unbalanced="0"/>
    <cacheHierarchy uniqueName="[tbl_invoices].[amount]" caption="amount" attribute="1" defaultMemberUniqueName="[tbl_invoices].[amount].[All]" allUniqueName="[tbl_invoices].[amount].[All]" dimensionUniqueName="[tbl_invoices]" displayFolder="" count="0" memberValueDatatype="5" unbalanced="0"/>
    <cacheHierarchy uniqueName="[tbl_invoices].[is_paid]" caption="is_paid" attribute="1" defaultMemberUniqueName="[tbl_invoices].[is_paid].[All]" allUniqueName="[tbl_invoices].[is_paid].[All]" dimensionUniqueName="[tbl_invoices]" displayFolder="" count="0" memberValueDatatype="20" unbalanced="0"/>
    <cacheHierarchy uniqueName="[tbl_invoices].[next_6MTD]" caption="next_6MTD" attribute="1" defaultMemberUniqueName="[tbl_invoices].[next_6MTD].[All]" allUniqueName="[tbl_invoices].[next_6MTD].[All]" dimensionUniqueName="[tbl_invoices]" displayFolder="" count="0" memberValueDatatype="130" unbalanced="0"/>
    <cacheHierarchy uniqueName="[tbl_invoices].[due_date (Mês)]" caption="due_date (Mês)" attribute="1" defaultMemberUniqueName="[tbl_invoices].[due_date (Mês)].[All]" allUniqueName="[tbl_invoices].[due_date (Mês)].[All]" dimensionUniqueName="[tbl_invoices]" displayFolder="" count="0" memberValueDatatype="130" unbalanced="0"/>
    <cacheHierarchy uniqueName="[tbl_invoices].[due_date (Índice do Mês)]" caption="due_date (Índice do Mês)" attribute="1" defaultMemberUniqueName="[tbl_invoices].[due_date (Índice do Mês)].[All]" allUniqueName="[tbl_invoices].[due_date (Índice do Mês)].[All]" dimensionUniqueName="[tbl_invoices]" displayFolder="" count="0" memberValueDatatype="20" unbalanced="0" hidden="1"/>
    <cacheHierarchy uniqueName="[Measures].[__XL_Count tbl_contracts]" caption="__XL_Count tbl_contracts" measure="1" displayFolder="" measureGroup="tbl_contracts" count="0" hidden="1"/>
    <cacheHierarchy uniqueName="[Measures].[__XL_Count tbl_invoices]" caption="__XL_Count tbl_invoices" measure="1" displayFolder="" measureGroup="tbl_invoices" count="0" hidden="1"/>
    <cacheHierarchy uniqueName="[Measures].[__Não foram definidas medidas]" caption="__Não foram definidas medidas" measure="1" displayFolder="" count="0" hidden="1"/>
    <cacheHierarchy uniqueName="[Measures].[Soma de id]" caption="Soma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]" caption="Contagem de id" measure="1" displayFolder="" measureGroup="tbl_contra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rt_date]" caption="Contagem de start_date" measure="1" displayFolder="" measureGroup="tbl_contrac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mount]" caption="Contagem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amount]" caption="Soma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]" caption="Média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amount 2]" caption="Contagem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amount 2]" caption="Som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áximo de amount]" caption="Máximo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 2]" caption="Médi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tbl_contracts" uniqueName="[tbl_contracts]" caption="tbl_contracts"/>
    <dimension name="tbl_invoices" uniqueName="[tbl_invoices]" caption="tbl_invoices"/>
  </dimensions>
  <measureGroups count="2">
    <measureGroup name="tbl_contracts" caption="tbl_contracts"/>
    <measureGroup name="tbl_invoices" caption="tbl_invoic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" refreshedDate="45474.945332060182" backgroundQuery="1" createdVersion="8" refreshedVersion="8" minRefreshableVersion="3" recordCount="0" supportSubquery="1" supportAdvancedDrill="1" xr:uid="{520BA4FE-0B51-444D-BB16-C8C2170B90B7}">
  <cacheSource type="external" connectionId="1"/>
  <cacheFields count="5">
    <cacheField name="[tbl_contracts].[start_current_month].[start_current_month]" caption="start_current_month" numFmtId="0" hierarchy="7" level="1">
      <sharedItems containsSemiMixedTypes="0" containsNonDate="0" containsString="0"/>
    </cacheField>
    <cacheField name="[tbl_contracts].[6mtd].[6mtd]" caption="6mtd" numFmtId="0" hierarchy="8" level="1">
      <sharedItems containsSemiMixedTypes="0" containsNonDate="0" containsString="0"/>
    </cacheField>
    <cacheField name="[tbl_contracts].[start_date_mm/yyyy].[start_date_mm/yyyy]" caption="start_date_mm/yyyy" numFmtId="0" hierarchy="4" level="1">
      <sharedItems count="6">
        <s v="1/2024"/>
        <s v="2/2024"/>
        <s v="3/2024"/>
        <s v="4/2024"/>
        <s v="5/2024"/>
        <s v="6/2024"/>
      </sharedItems>
    </cacheField>
    <cacheField name="[Measures].[Média de amount]" caption="Média de amount" numFmtId="0" hierarchy="29" level="32767"/>
    <cacheField name="[Measures].[Soma de amount]" caption="Soma de amount" numFmtId="0" hierarchy="28" level="32767"/>
  </cacheFields>
  <cacheHierarchies count="34">
    <cacheHierarchy uniqueName="[tbl_contracts].[id]" caption="id" attribute="1" defaultMemberUniqueName="[tbl_contracts].[id].[All]" allUniqueName="[tbl_contracts].[id].[All]" dimensionUniqueName="[tbl_contracts]" displayFolder="" count="0" memberValueDatatype="20" unbalanced="0"/>
    <cacheHierarchy uniqueName="[tbl_contracts].[contract_number]" caption="contract_number" attribute="1" defaultMemberUniqueName="[tbl_contracts].[contract_number].[All]" allUniqueName="[tbl_contracts].[contract_number].[All]" dimensionUniqueName="[tbl_contracts]" displayFolder="" count="0" memberValueDatatype="130" unbalanced="0"/>
    <cacheHierarchy uniqueName="[tbl_contracts].[client_name]" caption="client_name" attribute="1" defaultMemberUniqueName="[tbl_contracts].[client_name].[All]" allUniqueName="[tbl_contracts].[client_name].[All]" dimensionUniqueName="[tbl_contracts]" displayFolder="" count="0" memberValueDatatype="130" unbalanced="0"/>
    <cacheHierarchy uniqueName="[tbl_contracts].[start_date]" caption="start_date" attribute="1" time="1" defaultMemberUniqueName="[tbl_contracts].[start_date].[All]" allUniqueName="[tbl_contracts].[start_date].[All]" dimensionUniqueName="[tbl_contracts]" displayFolder="" count="0" memberValueDatatype="7" unbalanced="0"/>
    <cacheHierarchy uniqueName="[tbl_contracts].[start_date_mm/yyyy]" caption="start_date_mm/yyyy" attribute="1" defaultMemberUniqueName="[tbl_contracts].[start_date_mm/yyyy].[All]" allUniqueName="[tbl_contracts].[start_date_mm/yyyy].[All]" dimensionUniqueName="[tbl_contracts]" displayFolder="" count="2" memberValueDatatype="130" unbalanced="0">
      <fieldsUsage count="2">
        <fieldUsage x="-1"/>
        <fieldUsage x="2"/>
      </fieldsUsage>
    </cacheHierarchy>
    <cacheHierarchy uniqueName="[tbl_contracts].[end_date]" caption="end_date" attribute="1" time="1" defaultMemberUniqueName="[tbl_contracts].[end_date].[All]" allUniqueName="[tbl_contracts].[end_date].[All]" dimensionUniqueName="[tbl_contracts]" displayFolder="" count="0" memberValueDatatype="7" unbalanced="0"/>
    <cacheHierarchy uniqueName="[tbl_contracts].[amount]" caption="amount" attribute="1" defaultMemberUniqueName="[tbl_contracts].[amount].[All]" allUniqueName="[tbl_contracts].[amount].[All]" dimensionUniqueName="[tbl_contracts]" displayFolder="" count="0" memberValueDatatype="5" unbalanced="0"/>
    <cacheHierarchy uniqueName="[tbl_contracts].[start_current_month]" caption="start_current_month" attribute="1" defaultMemberUniqueName="[tbl_contracts].[start_current_month].[All]" allUniqueName="[tbl_contracts].[start_current_month].[All]" dimensionUniqueName="[tbl_contracts]" displayFolder="" count="2" memberValueDatatype="20" unbalanced="0">
      <fieldsUsage count="2">
        <fieldUsage x="-1"/>
        <fieldUsage x="0"/>
      </fieldsUsage>
    </cacheHierarchy>
    <cacheHierarchy uniqueName="[tbl_contracts].[6mtd]" caption="6mtd" attribute="1" defaultMemberUniqueName="[tbl_contracts].[6mtd].[All]" allUniqueName="[tbl_contracts].[6mtd].[All]" dimensionUniqueName="[tbl_contracts]" displayFolder="" count="2" memberValueDatatype="130" unbalanced="0">
      <fieldsUsage count="2">
        <fieldUsage x="-1"/>
        <fieldUsage x="1"/>
      </fieldsUsage>
    </cacheHierarchy>
    <cacheHierarchy uniqueName="[tbl_contracts].[open_contracts]" caption="open_contracts" attribute="1" defaultMemberUniqueName="[tbl_contracts].[open_contracts].[All]" allUniqueName="[tbl_contracts].[open_contracts].[All]" dimensionUniqueName="[tbl_contracts]" displayFolder="" count="0" memberValueDatatype="20" unbalanced="0"/>
    <cacheHierarchy uniqueName="[tbl_invoices].[id]" caption="id" attribute="1" defaultMemberUniqueName="[tbl_invoices].[id].[All]" allUniqueName="[tbl_invoices].[id].[All]" dimensionUniqueName="[tbl_invoices]" displayFolder="" count="0" memberValueDatatype="20" unbalanced="0"/>
    <cacheHierarchy uniqueName="[tbl_invoices].[invoice_number]" caption="invoice_number" attribute="1" defaultMemberUniqueName="[tbl_invoices].[invoice_number].[All]" allUniqueName="[tbl_invoices].[invoice_number].[All]" dimensionUniqueName="[tbl_invoices]" displayFolder="" count="0" memberValueDatatype="130" unbalanced="0"/>
    <cacheHierarchy uniqueName="[tbl_invoices].[contract_id]" caption="contract_id" attribute="1" defaultMemberUniqueName="[tbl_invoices].[contract_id].[All]" allUniqueName="[tbl_invoices].[contract_id].[All]" dimensionUniqueName="[tbl_invoices]" displayFolder="" count="0" memberValueDatatype="20" unbalanced="0"/>
    <cacheHierarchy uniqueName="[tbl_invoices].[invoice_date]" caption="invoice_date" attribute="1" time="1" defaultMemberUniqueName="[tbl_invoices].[invoice_date].[All]" allUniqueName="[tbl_invoices].[invoice_date].[All]" dimensionUniqueName="[tbl_invoices]" displayFolder="" count="0" memberValueDatatype="7" unbalanced="0"/>
    <cacheHierarchy uniqueName="[tbl_invoices].[due_date]" caption="due_date" attribute="1" time="1" defaultMemberUniqueName="[tbl_invoices].[due_date].[All]" allUniqueName="[tbl_invoices].[due_date].[All]" dimensionUniqueName="[tbl_invoices]" displayFolder="" count="0" memberValueDatatype="7" unbalanced="0"/>
    <cacheHierarchy uniqueName="[tbl_invoices].[due_date_mm/yyyy]" caption="due_date_mm/yyyy" attribute="1" defaultMemberUniqueName="[tbl_invoices].[due_date_mm/yyyy].[All]" allUniqueName="[tbl_invoices].[due_date_mm/yyyy].[All]" dimensionUniqueName="[tbl_invoices]" displayFolder="" count="0" memberValueDatatype="130" unbalanced="0"/>
    <cacheHierarchy uniqueName="[tbl_invoices].[amount]" caption="amount" attribute="1" defaultMemberUniqueName="[tbl_invoices].[amount].[All]" allUniqueName="[tbl_invoices].[amount].[All]" dimensionUniqueName="[tbl_invoices]" displayFolder="" count="0" memberValueDatatype="5" unbalanced="0"/>
    <cacheHierarchy uniqueName="[tbl_invoices].[is_paid]" caption="is_paid" attribute="1" defaultMemberUniqueName="[tbl_invoices].[is_paid].[All]" allUniqueName="[tbl_invoices].[is_paid].[All]" dimensionUniqueName="[tbl_invoices]" displayFolder="" count="0" memberValueDatatype="20" unbalanced="0"/>
    <cacheHierarchy uniqueName="[tbl_invoices].[next_6MTD]" caption="next_6MTD" attribute="1" defaultMemberUniqueName="[tbl_invoices].[next_6MTD].[All]" allUniqueName="[tbl_invoices].[next_6MTD].[All]" dimensionUniqueName="[tbl_invoices]" displayFolder="" count="0" memberValueDatatype="130" unbalanced="0"/>
    <cacheHierarchy uniqueName="[tbl_invoices].[due_date (Mês)]" caption="due_date (Mês)" attribute="1" defaultMemberUniqueName="[tbl_invoices].[due_date (Mês)].[All]" allUniqueName="[tbl_invoices].[due_date (Mês)].[All]" dimensionUniqueName="[tbl_invoices]" displayFolder="" count="0" memberValueDatatype="130" unbalanced="0"/>
    <cacheHierarchy uniqueName="[tbl_invoices].[due_date (Índice do Mês)]" caption="due_date (Índice do Mês)" attribute="1" defaultMemberUniqueName="[tbl_invoices].[due_date (Índice do Mês)].[All]" allUniqueName="[tbl_invoices].[due_date (Índice do Mês)].[All]" dimensionUniqueName="[tbl_invoices]" displayFolder="" count="0" memberValueDatatype="20" unbalanced="0" hidden="1"/>
    <cacheHierarchy uniqueName="[Measures].[__XL_Count tbl_contracts]" caption="__XL_Count tbl_contracts" measure="1" displayFolder="" measureGroup="tbl_contracts" count="0" hidden="1"/>
    <cacheHierarchy uniqueName="[Measures].[__XL_Count tbl_invoices]" caption="__XL_Count tbl_invoices" measure="1" displayFolder="" measureGroup="tbl_invoices" count="0" hidden="1"/>
    <cacheHierarchy uniqueName="[Measures].[__Não foram definidas medidas]" caption="__Não foram definidas medidas" measure="1" displayFolder="" count="0" hidden="1"/>
    <cacheHierarchy uniqueName="[Measures].[Soma de id]" caption="Soma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]" caption="Contagem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rt_date]" caption="Contagem de start_date" measure="1" displayFolder="" measureGroup="tbl_contrac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mount]" caption="Contagem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amount]" caption="Soma de amount" measure="1" displayFolder="" measureGroup="tbl_contrac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]" caption="Média de amount" measure="1" displayFolder="" measureGroup="tbl_contrac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amount 2]" caption="Contagem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amount 2]" caption="Som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áximo de amount]" caption="Máximo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 2]" caption="Médi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tbl_contracts" uniqueName="[tbl_contracts]" caption="tbl_contracts"/>
    <dimension name="tbl_invoices" uniqueName="[tbl_invoices]" caption="tbl_invoices"/>
  </dimensions>
  <measureGroups count="2">
    <measureGroup name="tbl_contracts" caption="tbl_contracts"/>
    <measureGroup name="tbl_invoices" caption="tbl_invoic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o" refreshedDate="45474.945333564814" backgroundQuery="1" createdVersion="8" refreshedVersion="8" minRefreshableVersion="3" recordCount="0" supportSubquery="1" supportAdvancedDrill="1" xr:uid="{8D46E01C-2DE1-4948-A8D0-983E898A20C7}">
  <cacheSource type="external" connectionId="1"/>
  <cacheFields count="6">
    <cacheField name="[tbl_contracts].[start_current_month].[start_current_month]" caption="start_current_month" numFmtId="0" hierarchy="7" level="1">
      <sharedItems containsSemiMixedTypes="0" containsNonDate="0" containsString="0"/>
    </cacheField>
    <cacheField name="[tbl_contracts].[6mtd].[6mtd]" caption="6mtd" numFmtId="0" hierarchy="8" level="1">
      <sharedItems containsSemiMixedTypes="0" containsNonDate="0" containsString="0"/>
    </cacheField>
    <cacheField name="[tbl_contracts].[open_contracts].[open_contracts]" caption="open_contracts" numFmtId="0" hierarchy="9" level="1">
      <sharedItems containsSemiMixedTypes="0" containsNonDate="0" containsString="0"/>
    </cacheField>
    <cacheField name="[tbl_invoices].[next_6MTD].[next_6MTD]" caption="next_6MTD" numFmtId="0" hierarchy="18" level="1">
      <sharedItems containsSemiMixedTypes="0" containsNonDate="0" containsString="0"/>
    </cacheField>
    <cacheField name="[tbl_invoices].[due_date_mm/yyyy].[due_date_mm/yyyy]" caption="due_date_mm/yyyy" numFmtId="0" hierarchy="15" level="1">
      <sharedItems count="6">
        <s v="7/2024"/>
        <s v="8/2024"/>
        <s v="9/2024"/>
        <s v="10/2024"/>
        <s v="11/2024"/>
        <s v="12/2024"/>
      </sharedItems>
    </cacheField>
    <cacheField name="[Measures].[Média de amount]" caption="Média de amount" numFmtId="0" hierarchy="29" level="32767"/>
  </cacheFields>
  <cacheHierarchies count="34">
    <cacheHierarchy uniqueName="[tbl_contracts].[id]" caption="id" attribute="1" defaultMemberUniqueName="[tbl_contracts].[id].[All]" allUniqueName="[tbl_contracts].[id].[All]" dimensionUniqueName="[tbl_contracts]" displayFolder="" count="0" memberValueDatatype="20" unbalanced="0"/>
    <cacheHierarchy uniqueName="[tbl_contracts].[contract_number]" caption="contract_number" attribute="1" defaultMemberUniqueName="[tbl_contracts].[contract_number].[All]" allUniqueName="[tbl_contracts].[contract_number].[All]" dimensionUniqueName="[tbl_contracts]" displayFolder="" count="0" memberValueDatatype="130" unbalanced="0"/>
    <cacheHierarchy uniqueName="[tbl_contracts].[client_name]" caption="client_name" attribute="1" defaultMemberUniqueName="[tbl_contracts].[client_name].[All]" allUniqueName="[tbl_contracts].[client_name].[All]" dimensionUniqueName="[tbl_contracts]" displayFolder="" count="0" memberValueDatatype="130" unbalanced="0"/>
    <cacheHierarchy uniqueName="[tbl_contracts].[start_date]" caption="start_date" attribute="1" time="1" defaultMemberUniqueName="[tbl_contracts].[start_date].[All]" allUniqueName="[tbl_contracts].[start_date].[All]" dimensionUniqueName="[tbl_contracts]" displayFolder="" count="0" memberValueDatatype="7" unbalanced="0"/>
    <cacheHierarchy uniqueName="[tbl_contracts].[start_date_mm/yyyy]" caption="start_date_mm/yyyy" attribute="1" defaultMemberUniqueName="[tbl_contracts].[start_date_mm/yyyy].[All]" allUniqueName="[tbl_contracts].[start_date_mm/yyyy].[All]" dimensionUniqueName="[tbl_contracts]" displayFolder="" count="0" memberValueDatatype="130" unbalanced="0"/>
    <cacheHierarchy uniqueName="[tbl_contracts].[end_date]" caption="end_date" attribute="1" time="1" defaultMemberUniqueName="[tbl_contracts].[end_date].[All]" allUniqueName="[tbl_contracts].[end_date].[All]" dimensionUniqueName="[tbl_contracts]" displayFolder="" count="0" memberValueDatatype="7" unbalanced="0"/>
    <cacheHierarchy uniqueName="[tbl_contracts].[amount]" caption="amount" attribute="1" defaultMemberUniqueName="[tbl_contracts].[amount].[All]" allUniqueName="[tbl_contracts].[amount].[All]" dimensionUniqueName="[tbl_contracts]" displayFolder="" count="0" memberValueDatatype="5" unbalanced="0"/>
    <cacheHierarchy uniqueName="[tbl_contracts].[start_current_month]" caption="start_current_month" attribute="1" defaultMemberUniqueName="[tbl_contracts].[start_current_month].[All]" allUniqueName="[tbl_contracts].[start_current_month].[All]" dimensionUniqueName="[tbl_contracts]" displayFolder="" count="2" memberValueDatatype="20" unbalanced="0">
      <fieldsUsage count="2">
        <fieldUsage x="-1"/>
        <fieldUsage x="0"/>
      </fieldsUsage>
    </cacheHierarchy>
    <cacheHierarchy uniqueName="[tbl_contracts].[6mtd]" caption="6mtd" attribute="1" defaultMemberUniqueName="[tbl_contracts].[6mtd].[All]" allUniqueName="[tbl_contracts].[6mtd].[All]" dimensionUniqueName="[tbl_contracts]" displayFolder="" count="2" memberValueDatatype="130" unbalanced="0">
      <fieldsUsage count="2">
        <fieldUsage x="-1"/>
        <fieldUsage x="1"/>
      </fieldsUsage>
    </cacheHierarchy>
    <cacheHierarchy uniqueName="[tbl_contracts].[open_contracts]" caption="open_contracts" attribute="1" defaultMemberUniqueName="[tbl_contracts].[open_contracts].[All]" allUniqueName="[tbl_contracts].[open_contracts].[All]" dimensionUniqueName="[tbl_contracts]" displayFolder="" count="2" memberValueDatatype="20" unbalanced="0">
      <fieldsUsage count="2">
        <fieldUsage x="-1"/>
        <fieldUsage x="2"/>
      </fieldsUsage>
    </cacheHierarchy>
    <cacheHierarchy uniqueName="[tbl_invoices].[id]" caption="id" attribute="1" defaultMemberUniqueName="[tbl_invoices].[id].[All]" allUniqueName="[tbl_invoices].[id].[All]" dimensionUniqueName="[tbl_invoices]" displayFolder="" count="0" memberValueDatatype="20" unbalanced="0"/>
    <cacheHierarchy uniqueName="[tbl_invoices].[invoice_number]" caption="invoice_number" attribute="1" defaultMemberUniqueName="[tbl_invoices].[invoice_number].[All]" allUniqueName="[tbl_invoices].[invoice_number].[All]" dimensionUniqueName="[tbl_invoices]" displayFolder="" count="0" memberValueDatatype="130" unbalanced="0"/>
    <cacheHierarchy uniqueName="[tbl_invoices].[contract_id]" caption="contract_id" attribute="1" defaultMemberUniqueName="[tbl_invoices].[contract_id].[All]" allUniqueName="[tbl_invoices].[contract_id].[All]" dimensionUniqueName="[tbl_invoices]" displayFolder="" count="0" memberValueDatatype="20" unbalanced="0"/>
    <cacheHierarchy uniqueName="[tbl_invoices].[invoice_date]" caption="invoice_date" attribute="1" time="1" defaultMemberUniqueName="[tbl_invoices].[invoice_date].[All]" allUniqueName="[tbl_invoices].[invoice_date].[All]" dimensionUniqueName="[tbl_invoices]" displayFolder="" count="0" memberValueDatatype="7" unbalanced="0"/>
    <cacheHierarchy uniqueName="[tbl_invoices].[due_date]" caption="due_date" attribute="1" time="1" defaultMemberUniqueName="[tbl_invoices].[due_date].[All]" allUniqueName="[tbl_invoices].[due_date].[All]" dimensionUniqueName="[tbl_invoices]" displayFolder="" count="0" memberValueDatatype="7" unbalanced="0"/>
    <cacheHierarchy uniqueName="[tbl_invoices].[due_date_mm/yyyy]" caption="due_date_mm/yyyy" attribute="1" defaultMemberUniqueName="[tbl_invoices].[due_date_mm/yyyy].[All]" allUniqueName="[tbl_invoices].[due_date_mm/yyyy].[All]" dimensionUniqueName="[tbl_invoices]" displayFolder="" count="2" memberValueDatatype="130" unbalanced="0">
      <fieldsUsage count="2">
        <fieldUsage x="-1"/>
        <fieldUsage x="4"/>
      </fieldsUsage>
    </cacheHierarchy>
    <cacheHierarchy uniqueName="[tbl_invoices].[amount]" caption="amount" attribute="1" defaultMemberUniqueName="[tbl_invoices].[amount].[All]" allUniqueName="[tbl_invoices].[amount].[All]" dimensionUniqueName="[tbl_invoices]" displayFolder="" count="0" memberValueDatatype="5" unbalanced="0"/>
    <cacheHierarchy uniqueName="[tbl_invoices].[is_paid]" caption="is_paid" attribute="1" defaultMemberUniqueName="[tbl_invoices].[is_paid].[All]" allUniqueName="[tbl_invoices].[is_paid].[All]" dimensionUniqueName="[tbl_invoices]" displayFolder="" count="0" memberValueDatatype="20" unbalanced="0"/>
    <cacheHierarchy uniqueName="[tbl_invoices].[next_6MTD]" caption="next_6MTD" attribute="1" defaultMemberUniqueName="[tbl_invoices].[next_6MTD].[All]" allUniqueName="[tbl_invoices].[next_6MTD].[All]" dimensionUniqueName="[tbl_invoices]" displayFolder="" count="2" memberValueDatatype="130" unbalanced="0">
      <fieldsUsage count="2">
        <fieldUsage x="-1"/>
        <fieldUsage x="3"/>
      </fieldsUsage>
    </cacheHierarchy>
    <cacheHierarchy uniqueName="[tbl_invoices].[due_date (Mês)]" caption="due_date (Mês)" attribute="1" defaultMemberUniqueName="[tbl_invoices].[due_date (Mês)].[All]" allUniqueName="[tbl_invoices].[due_date (Mês)].[All]" dimensionUniqueName="[tbl_invoices]" displayFolder="" count="0" memberValueDatatype="130" unbalanced="0"/>
    <cacheHierarchy uniqueName="[tbl_invoices].[due_date (Índice do Mês)]" caption="due_date (Índice do Mês)" attribute="1" defaultMemberUniqueName="[tbl_invoices].[due_date (Índice do Mês)].[All]" allUniqueName="[tbl_invoices].[due_date (Índice do Mês)].[All]" dimensionUniqueName="[tbl_invoices]" displayFolder="" count="0" memberValueDatatype="20" unbalanced="0" hidden="1"/>
    <cacheHierarchy uniqueName="[Measures].[__XL_Count tbl_contracts]" caption="__XL_Count tbl_contracts" measure="1" displayFolder="" measureGroup="tbl_contracts" count="0" hidden="1"/>
    <cacheHierarchy uniqueName="[Measures].[__XL_Count tbl_invoices]" caption="__XL_Count tbl_invoices" measure="1" displayFolder="" measureGroup="tbl_invoices" count="0" hidden="1"/>
    <cacheHierarchy uniqueName="[Measures].[__Não foram definidas medidas]" caption="__Não foram definidas medidas" measure="1" displayFolder="" count="0" hidden="1"/>
    <cacheHierarchy uniqueName="[Measures].[Soma de id]" caption="Soma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id]" caption="Contagem de id" measure="1" displayFolder="" measureGroup="tbl_contrac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tart_date]" caption="Contagem de start_date" measure="1" displayFolder="" measureGroup="tbl_contrac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amount]" caption="Contagem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amount]" caption="Soma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]" caption="Média de amount" measure="1" displayFolder="" measureGroup="tbl_contract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agem de amount 2]" caption="Contagem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amount 2]" caption="Som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áximo de amount]" caption="Máximo de amount" measure="1" displayFolder="" measureGroup="tbl_contrac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mount 2]" caption="Média de amount 2" measure="1" displayFolder="" measureGroup="tbl_invoic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3">
    <dimension measure="1" name="Measures" uniqueName="[Measures]" caption="Measures"/>
    <dimension name="tbl_contracts" uniqueName="[tbl_contracts]" caption="tbl_contracts"/>
    <dimension name="tbl_invoices" uniqueName="[tbl_invoices]" caption="tbl_invoices"/>
  </dimensions>
  <measureGroups count="2">
    <measureGroup name="tbl_contracts" caption="tbl_contracts"/>
    <measureGroup name="tbl_invoices" caption="tbl_invoice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17F44-4CE6-4AF6-AA59-C93E4ACC91EA}" name="Tabela Dinâmica6" cacheId="22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compact="0" compactData="0" multipleFieldFilters="0" chartFormat="30">
  <location ref="AD4:AE6" firstHeaderRow="1" firstDataRow="1" firstDataCol="1"/>
  <pivotFields count="7"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sortType="ascending" defaultSubtotal="0" defaultAttributeDrillState="1">
      <items count="6">
        <item x="3"/>
        <item x="4"/>
        <item x="5"/>
        <item x="0"/>
        <item x="1"/>
        <item x="2"/>
      </items>
    </pivotField>
    <pivotField axis="axisRow" compact="0" allDrilled="1" outline="0" subtotalTop="0" showAll="0" measureFilter="1" dataSourceSort="1" defaultSubtotal="0" defaultAttributeDrillState="1">
      <items count="1">
        <item x="0"/>
      </items>
    </pivotField>
    <pivotField dataField="1" compact="0" outline="0" subtotalTop="0" showAll="0" defaultSubtotal="0"/>
  </pivotFields>
  <rowFields count="1">
    <field x="5"/>
  </rowFields>
  <rowItems count="2">
    <i>
      <x/>
    </i>
    <i t="grand">
      <x/>
    </i>
  </rowItems>
  <colItems count="1">
    <i/>
  </colItems>
  <dataFields count="1">
    <dataField name="Soma de amount" fld="6" baseField="0" baseItem="0"/>
  </dataFields>
  <formats count="1">
    <format dxfId="0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_contracts].[start_current_month].&amp;[1]"/>
      </members>
    </pivotHierarchy>
    <pivotHierarchy multipleItemSelectionAllowed="1" dragToData="1">
      <members count="1" level="1">
        <member name="[tbl_contracts].[6mtd].&amp;[1]"/>
      </members>
    </pivotHierarchy>
    <pivotHierarchy multipleItemSelectionAllowed="1" dragToData="1">
      <members count="1" level="1">
        <member name="[tbl_contracts].[open_contracts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_invoices].[next_6MTD].&amp;[1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id"/>
    <pivotHierarchy dragToData="1"/>
    <pivotHierarchy dragToData="1"/>
    <pivotHierarchy dragToData="1" caption="Amount(contracts)"/>
    <pivotHierarchy dragToData="1" caption="Média de amount"/>
    <pivotHierarchy dragToData="1"/>
    <pivotHierarchy dragToData="1" caption="Amount(invoices)"/>
    <pivotHierarchy dragToData="1"/>
    <pivotHierarchy dragToData="1" caption="Média de amount"/>
  </pivotHierarchies>
  <pivotTableStyleInfo name="PivotStyleLight16" showRowHeaders="1" showColHeaders="1" showRowStripes="0" showColStripes="0" showLastColumn="1"/>
  <filters count="1">
    <filter fld="5" type="count" id="1" iMeasureHier="28">
      <autoFilter ref="A1">
        <filterColumn colId="0">
          <top10 val="1" filterVal="1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contracts]"/>
        <x15:activeTabTopLevelEntity name="[tbl_invoi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DEE06-5B60-42C8-88E0-726FCA1E85BD}" name="Tabela Dinâmica5" cacheId="23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compact="0" compactData="0" multipleFieldFilters="0" chartFormat="30">
  <location ref="AB4:AB5" firstHeaderRow="1" firstDataRow="1" firstDataCol="0"/>
  <pivotFields count="6"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sortType="ascending" defaultSubtotal="0" defaultAttributeDrillState="1">
      <items count="6">
        <item x="3"/>
        <item x="4"/>
        <item x="5"/>
        <item x="0"/>
        <item x="1"/>
        <item x="2"/>
      </items>
    </pivotField>
    <pivotField dataField="1" compact="0" outline="0" subtotalTop="0" showAll="0" defaultSubtotal="0"/>
  </pivotFields>
  <rowItems count="1">
    <i/>
  </rowItems>
  <colItems count="1">
    <i/>
  </colItems>
  <dataFields count="1">
    <dataField name="Média de amount" fld="5" subtotal="average" baseField="0" baseItem="0" numFmtId="165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_contracts].[start_current_month].&amp;[1]"/>
      </members>
    </pivotHierarchy>
    <pivotHierarchy multipleItemSelectionAllowed="1" dragToData="1">
      <members count="1" level="1">
        <member name="[tbl_contracts].[6mtd].&amp;[1]"/>
      </members>
    </pivotHierarchy>
    <pivotHierarchy multipleItemSelectionAllowed="1" dragToData="1">
      <members count="1" level="1">
        <member name="[tbl_contracts].[open_contracts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_invoices].[next_6MTD].&amp;[1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id"/>
    <pivotHierarchy dragToData="1"/>
    <pivotHierarchy dragToData="1"/>
    <pivotHierarchy dragToData="1" caption="Amount(contracts)"/>
    <pivotHierarchy dragToData="1" caption="Média de amount"/>
    <pivotHierarchy dragToData="1"/>
    <pivotHierarchy dragToData="1" caption="Amount(invoices)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contracts]"/>
        <x15:activeTabTopLevelEntity name="[tbl_invoi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9C0C-6675-4F50-9624-1A0F7385B387}" name="Tabela Dinâmica4" cacheId="21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23">
  <location ref="Q4:S11" firstHeaderRow="0" firstDataRow="1" firstDataCol="1" rowPageCount="1" colPageCount="1"/>
  <pivotFields count="6"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9" name="[tbl_contracts].[open_contracts].&amp;[1]" cap="1"/>
  </pageFields>
  <dataFields count="2">
    <dataField name="Amount(contracts)" fld="3" baseField="2" baseItem="2"/>
    <dataField name="Amount(invoices)" fld="5" baseField="2" baseItem="3"/>
  </dataFields>
  <formats count="1">
    <format dxfId="7">
      <pivotArea collapsedLevelsAreSubtotals="1" fieldPosition="0">
        <references count="1">
          <reference field="2" count="0"/>
        </references>
      </pivotArea>
    </format>
  </formats>
  <chartFormats count="4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_contracts].[start_current_month].&amp;[1]"/>
      </members>
    </pivotHierarchy>
    <pivotHierarchy multipleItemSelectionAllowed="1" dragToData="1">
      <members count="1" level="1">
        <member name="[tbl_contracts].[6mtd].&amp;[1]"/>
      </members>
    </pivotHierarchy>
    <pivotHierarchy multipleItemSelectionAllowed="1" dragToData="1">
      <members count="1" level="1">
        <member name="[tbl_contracts].[open_contracts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id"/>
    <pivotHierarchy dragToData="1"/>
    <pivotHierarchy dragToData="1"/>
    <pivotHierarchy dragToData="1" caption="Amount(contracts)"/>
    <pivotHierarchy dragToData="1" caption="Average"/>
    <pivotHierarchy dragToData="1"/>
    <pivotHierarchy dragToData="1" caption="Amount(invoices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contracts]"/>
        <x15:activeTabTopLevelEntity name="[tbl_invoi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AFF54-63BC-4921-AFAD-E3EE97A20593}" name="Tabela Dinâmica3" cacheId="23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4">
  <location ref="L4:N11" firstHeaderRow="0" firstDataRow="1" firstDataCol="1" rowPageCount="1" colPageCount="1"/>
  <pivotFields count="5"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8" name="[tbl_contracts].[6mtd].&amp;[1]" cap="1"/>
  </pageFields>
  <dataFields count="2">
    <dataField name="Average" fld="3" subtotal="average" baseField="2" baseItem="2"/>
    <dataField name="Sum" fld="4" baseField="2" baseItem="2"/>
  </dataFields>
  <formats count="1">
    <format dxfId="8">
      <pivotArea collapsedLevelsAreSubtotals="1" fieldPosition="0">
        <references count="1">
          <reference field="2" count="0"/>
        </references>
      </pivotArea>
    </format>
  </formats>
  <chartFormats count="2"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_contracts].[start_current_month].&amp;[1]"/>
      </members>
    </pivotHierarchy>
    <pivotHierarchy multipleItemSelectionAllowed="1" dragToData="1">
      <members count="1" level="1">
        <member name="[tbl_contracts].[6mtd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id"/>
    <pivotHierarchy dragToData="1"/>
    <pivotHierarchy dragToData="1"/>
    <pivotHierarchy dragToData="1" caption="Sum"/>
    <pivotHierarchy dragToData="1" caption="Avera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tracts.xlsx!tbl_contracts">
        <x15:activeTabTopLevelEntity name="[tbl_contr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49025-C6F7-41B2-99C9-F181C088D01A}" name="Tabela Dinâmica2" cacheId="22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9">
  <location ref="G4:H11" firstHeaderRow="1" firstDataRow="1" firstDataCol="1" rowPageCount="1" colPageCount="1"/>
  <pivotFields count="4"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8" name="[tbl_contracts].[6mtd].&amp;[1]" cap="1"/>
  </pageFields>
  <dataFields count="1">
    <dataField name="Contagem de id" fld="0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_contracts].[start_current_month].&amp;[1]"/>
      </members>
    </pivotHierarchy>
    <pivotHierarchy multipleItemSelectionAllowed="1" dragToData="1">
      <members count="1" level="1">
        <member name="[tbl_contracts].[6mtd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tracts.xlsx!tbl_contracts">
        <x15:activeTabTopLevelEntity name="[tbl_contr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8E251-9F77-4C59-9D13-7EF0D0C90165}" name="Tabela Dinâmica1" cacheId="22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A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7" name="[tbl_contracts].[start_current_month].&amp;[1]" cap="1"/>
  </pageFields>
  <dataFields count="1">
    <dataField name="Contagem de id" fld="0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_contracts].[start_current_month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tracts.xlsx!tbl_contracts">
        <x15:activeTabTopLevelEntity name="[tbl_contra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94C99-8B65-40B4-B96E-097120F07A35}" name="Tabela Dinâmica8" cacheId="21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compact="0" compactData="0" multipleFieldFilters="0" chartFormat="33">
  <location ref="Y4:Z11" firstHeaderRow="1" firstDataRow="1" firstDataCol="1" rowPageCount="1" colPageCount="1"/>
  <pivotFields count="7"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compact="0" allDrilled="1" outline="0" subtotalTop="0" showAll="0" sortType="ascending" defaultSubtotal="0" defaultAttributeDrillState="1">
      <items count="6">
        <item x="3"/>
        <item x="4"/>
        <item x="5"/>
        <item x="0"/>
        <item x="1"/>
        <item x="2"/>
      </items>
    </pivotField>
    <pivotField axis="axisRow" compact="0" allDrilled="1" outline="0" subtotalTop="0" showAll="0" dataSourceSort="1" defaultSubtotal="0">
      <items count="6">
        <item x="0" e="0"/>
        <item x="1" e="0"/>
        <item x="2" e="0"/>
        <item x="3" e="0"/>
        <item x="4" e="0"/>
        <item x="5" e="0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18" name="[tbl_invoices].[next_6MTD].&amp;[1]" cap="1"/>
  </pageFields>
  <dataFields count="1">
    <dataField name="Amount(invoices)" fld="3" baseField="0" baseItem="0"/>
  </dataFields>
  <chartFormats count="3"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_contracts].[start_current_month].&amp;[1]"/>
      </members>
    </pivotHierarchy>
    <pivotHierarchy multipleItemSelectionAllowed="1" dragToData="1">
      <members count="1" level="1">
        <member name="[tbl_contracts].[6mtd].&amp;[1]"/>
      </members>
    </pivotHierarchy>
    <pivotHierarchy multipleItemSelectionAllowed="1" dragToData="1">
      <members count="1" level="1">
        <member name="[tbl_contracts].[open_contracts].&amp;[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_invoices].[next_6MTD].&amp;[1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id"/>
    <pivotHierarchy dragToData="1"/>
    <pivotHierarchy dragToData="1"/>
    <pivotHierarchy dragToData="1" caption="Amount(contracts)"/>
    <pivotHierarchy dragToData="1" caption="Average"/>
    <pivotHierarchy dragToData="1"/>
    <pivotHierarchy dragToData="1" caption="Amount(invoices)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contracts]"/>
        <x15:activeTabTopLevelEntity name="[tbl_invoi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2AC9C-BB6B-4B05-9D99-255032D6BA21}" name="Tabela Dinâmica7" cacheId="22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51">
  <location ref="U4:W8" firstHeaderRow="0" firstDataRow="1" firstDataCol="1" rowPageCount="1" colPageCount="1"/>
  <pivotFields count="6"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9" name="[tbl_contracts].[open_contracts].[All]" cap="All"/>
  </pageFields>
  <dataFields count="2">
    <dataField name="Amount(contracts)" fld="2" baseField="0" baseItem="0"/>
    <dataField name="Average(contracts)" fld="5" subtotal="average" baseField="4" baseItem="0"/>
  </dataFields>
  <chartFormats count="8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_contracts].[start_current_month].&amp;[1]"/>
      </members>
    </pivotHierarchy>
    <pivotHierarchy multipleItemSelectionAllowed="1" dragToData="1">
      <members count="1" level="1">
        <member name="[tbl_contracts].[6mtd].&amp;[1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ntagem de id"/>
    <pivotHierarchy dragToData="1"/>
    <pivotHierarchy dragToData="1"/>
    <pivotHierarchy dragToData="1" caption="Amount(contracts)"/>
    <pivotHierarchy dragToData="1" caption="Average(contracts)"/>
    <pivotHierarchy dragToData="1"/>
    <pivotHierarchy dragToData="1" caption="Amount(invoices)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4" type="count" id="1" iMeasureHier="29">
      <autoFilter ref="A1">
        <filterColumn colId="0">
          <top10 val="3" filterVal="3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contracts]"/>
        <x15:activeTabTopLevelEntity name="[tbl_invoi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50DCE6-19F5-47F8-B245-778341602BC5}" name="tbl_invoices" displayName="tbl_invoices" ref="A1:I301" totalsRowShown="0">
  <autoFilter ref="A1:I301" xr:uid="{5450DCE6-19F5-47F8-B245-778341602BC5}"/>
  <sortState xmlns:xlrd2="http://schemas.microsoft.com/office/spreadsheetml/2017/richdata2" ref="A2:I301">
    <sortCondition descending="1" ref="I1:I301"/>
  </sortState>
  <tableColumns count="9">
    <tableColumn id="1" xr3:uid="{AFC0404E-4BF9-425A-AA95-816670DEA938}" name="id"/>
    <tableColumn id="2" xr3:uid="{AB6E8D8D-55F5-44E9-BD0F-3AF8D97DDA86}" name="invoice_number"/>
    <tableColumn id="3" xr3:uid="{EF21E8B8-C149-48FD-9623-2A4F5216959E}" name="contract_id"/>
    <tableColumn id="4" xr3:uid="{1CDD844A-DA36-4FDD-896A-A39F62B8C731}" name="invoice_date" dataDxfId="12"/>
    <tableColumn id="5" xr3:uid="{7EFDE11C-E471-477A-8511-1CA8B49FC4C2}" name="due_date" dataDxfId="11"/>
    <tableColumn id="9" xr3:uid="{8CFC8873-550F-4417-AFD4-EF744606A4B3}" name="due_date_mm/yyyy" dataDxfId="10">
      <calculatedColumnFormula>MONTH(tbl_invoices[[#This Row],[due_date]])&amp;"/"&amp;YEAR(tbl_invoices[[#This Row],[due_date]])</calculatedColumnFormula>
    </tableColumn>
    <tableColumn id="6" xr3:uid="{3993A5E6-356C-41B1-9824-7DF743901369}" name="amount" dataCellStyle="Moeda"/>
    <tableColumn id="7" xr3:uid="{D1199101-E1FD-4DA9-9EBC-4D1AE9FEC186}" name="is_paid"/>
    <tableColumn id="8" xr3:uid="{8CC3DF55-84FE-4380-816F-C88775A9B1F9}" name="next_6MTD" dataDxfId="9">
      <calculatedColumnFormula>IF(AND(DATEDIF(NOW(),tbl_invoices[[#This Row],[due_date]],"d")&lt;180,tbl_invoices[[#This Row],[is_paid]]=0),1,0)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A6E6A-B064-4F16-A1F1-18FD29FDBC32}" name="tbl_contracts" displayName="tbl_contracts" ref="A1:J51" totalsRowShown="0">
  <autoFilter ref="A1:J51" xr:uid="{C9DA6E6A-B064-4F16-A1F1-18FD29FDBC32}"/>
  <sortState xmlns:xlrd2="http://schemas.microsoft.com/office/spreadsheetml/2017/richdata2" ref="A2:J51">
    <sortCondition ref="I1:I51"/>
  </sortState>
  <tableColumns count="10">
    <tableColumn id="1" xr3:uid="{ACBE0B33-69FE-4926-B9E5-E083D3E74A96}" name="id"/>
    <tableColumn id="2" xr3:uid="{1C4FD054-5834-43E4-93B7-D5C96B80B569}" name="contract_number"/>
    <tableColumn id="3" xr3:uid="{D1AD80D5-92CB-4A39-B656-1ABCBE96B498}" name="client_name"/>
    <tableColumn id="4" xr3:uid="{B528FDFC-9C45-4A5D-B639-703040756D8D}" name="start_date" dataDxfId="6"/>
    <tableColumn id="9" xr3:uid="{02DACEC7-30A5-4C85-85F6-0EECE724CE37}" name="start_date_mm/yyyy" dataDxfId="5">
      <calculatedColumnFormula>MONTH(tbl_contracts[[#This Row],[start_date]])&amp;"/"&amp;YEAR(tbl_contracts[[#This Row],[start_date]])</calculatedColumnFormula>
    </tableColumn>
    <tableColumn id="5" xr3:uid="{FBF73F46-F5CA-4334-BD65-80EEFEC28045}" name="end_date" dataDxfId="4"/>
    <tableColumn id="6" xr3:uid="{B6987BEF-4A3B-4EC9-996F-7287E30D5FED}" name="amount" dataCellStyle="Moeda"/>
    <tableColumn id="7" xr3:uid="{2E23E70F-97A6-4F51-AE95-79F19BAFD25F}" name="start_current_month" dataDxfId="3">
      <calculatedColumnFormula>IF(MONTH(tbl_contracts[[#This Row],[start_date]])=MONTH(NOW()),1,0)</calculatedColumnFormula>
    </tableColumn>
    <tableColumn id="8" xr3:uid="{A1E8AFE6-F5CD-4F29-BF40-F76E9355671D}" name="6mtd" dataDxfId="2">
      <calculatedColumnFormula>IF(DATEDIF(tbl_contracts[[#This Row],[start_date]],NOW(),"d")&lt;180,1,0)</calculatedColumnFormula>
    </tableColumn>
    <tableColumn id="10" xr3:uid="{BAE6B4B7-5844-40FE-9C63-C4FD3EECEBBB}" name="open_contracts" dataDxfId="1">
      <calculatedColumnFormula>IF(AND(NOW()&lt;tbl_contracts[[#This Row],[end_date]],tbl_contracts[[#This Row],[start_date]]&lt;NOW()),1,0)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4329-993E-4476-B021-ABC865E1AC78}">
  <sheetPr codeName="Folha1"/>
  <dimension ref="A1"/>
  <sheetViews>
    <sheetView tabSelected="1" view="pageBreakPreview" zoomScale="70" zoomScaleNormal="100" zoomScaleSheetLayoutView="70" workbookViewId="0">
      <selection activeCell="R37" sqref="R37"/>
    </sheetView>
  </sheetViews>
  <sheetFormatPr defaultRowHeight="14.4" x14ac:dyDescent="0.3"/>
  <sheetData/>
  <pageMargins left="0.25" right="0.25" top="0.75" bottom="0.75" header="0.3" footer="0.3"/>
  <pageSetup paperSize="9" orientation="portrait" r:id="rId1"/>
  <headerFooter>
    <oddHeader>&amp;C&amp;"-,Negrito"&amp;20Contracts Report</oddHeader>
    <oddFooter>&amp;RCreated in &amp;D -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tn_exportPDF">
                <anchor moveWithCells="1" sizeWithCells="1">
                  <from>
                    <xdr:col>11</xdr:col>
                    <xdr:colOff>114300</xdr:colOff>
                    <xdr:row>1</xdr:row>
                    <xdr:rowOff>22860</xdr:rowOff>
                  </from>
                  <to>
                    <xdr:col>14</xdr:col>
                    <xdr:colOff>68580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tn_updateinfo">
                <anchor moveWithCells="1" sizeWithCells="1">
                  <from>
                    <xdr:col>11</xdr:col>
                    <xdr:colOff>106680</xdr:colOff>
                    <xdr:row>3</xdr:row>
                    <xdr:rowOff>76200</xdr:rowOff>
                  </from>
                  <to>
                    <xdr:col>14</xdr:col>
                    <xdr:colOff>68580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2"/>
  <dimension ref="A1:I301"/>
  <sheetViews>
    <sheetView topLeftCell="A37" workbookViewId="0">
      <selection activeCell="F10" sqref="F10"/>
    </sheetView>
  </sheetViews>
  <sheetFormatPr defaultRowHeight="14.4" x14ac:dyDescent="0.3"/>
  <cols>
    <col min="2" max="2" width="17" customWidth="1"/>
    <col min="3" max="3" width="12.5546875" customWidth="1"/>
    <col min="4" max="4" width="14" customWidth="1"/>
    <col min="5" max="5" width="11.109375" customWidth="1"/>
    <col min="6" max="6" width="20.6640625" bestFit="1" customWidth="1"/>
    <col min="7" max="7" width="11.6640625" style="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397</v>
      </c>
      <c r="G1" s="5" t="s">
        <v>5</v>
      </c>
      <c r="H1" t="s">
        <v>394</v>
      </c>
      <c r="I1" t="s">
        <v>396</v>
      </c>
    </row>
    <row r="2" spans="1:9" x14ac:dyDescent="0.3">
      <c r="A2">
        <v>288</v>
      </c>
      <c r="B2" t="s">
        <v>293</v>
      </c>
      <c r="C2">
        <v>31</v>
      </c>
      <c r="D2" s="1">
        <v>45299</v>
      </c>
      <c r="E2" s="1">
        <v>45370</v>
      </c>
      <c r="F2" s="4" t="str">
        <f>MONTH(tbl_invoices[[#This Row],[due_date]])&amp;"/"&amp;YEAR(tbl_invoices[[#This Row],[due_date]])</f>
        <v>3/2024</v>
      </c>
      <c r="G2" s="5">
        <v>3913.71</v>
      </c>
      <c r="H2">
        <v>0</v>
      </c>
      <c r="I2" t="e">
        <f ca="1">IF(AND(DATEDIF(NOW(),tbl_invoices[[#This Row],[due_date]],"d")&lt;180,tbl_invoices[[#This Row],[is_paid]]=0),1,0)</f>
        <v>#NUM!</v>
      </c>
    </row>
    <row r="3" spans="1:9" x14ac:dyDescent="0.3">
      <c r="A3">
        <v>162</v>
      </c>
      <c r="B3" t="s">
        <v>167</v>
      </c>
      <c r="C3">
        <v>13</v>
      </c>
      <c r="D3" s="1">
        <v>45320</v>
      </c>
      <c r="E3" s="1">
        <v>45372</v>
      </c>
      <c r="F3" s="4" t="str">
        <f>MONTH(tbl_invoices[[#This Row],[due_date]])&amp;"/"&amp;YEAR(tbl_invoices[[#This Row],[due_date]])</f>
        <v>3/2024</v>
      </c>
      <c r="G3" s="5">
        <v>8621.16</v>
      </c>
      <c r="H3">
        <v>0</v>
      </c>
      <c r="I3" t="e">
        <f ca="1">IF(AND(DATEDIF(NOW(),tbl_invoices[[#This Row],[due_date]],"d")&lt;180,tbl_invoices[[#This Row],[is_paid]]=0),1,0)</f>
        <v>#NUM!</v>
      </c>
    </row>
    <row r="4" spans="1:9" x14ac:dyDescent="0.3">
      <c r="A4">
        <v>175</v>
      </c>
      <c r="B4" t="s">
        <v>180</v>
      </c>
      <c r="C4">
        <v>28</v>
      </c>
      <c r="D4" s="1">
        <v>45300</v>
      </c>
      <c r="E4" s="1">
        <v>45373</v>
      </c>
      <c r="F4" s="4" t="str">
        <f>MONTH(tbl_invoices[[#This Row],[due_date]])&amp;"/"&amp;YEAR(tbl_invoices[[#This Row],[due_date]])</f>
        <v>3/2024</v>
      </c>
      <c r="G4" s="5">
        <v>12671.17</v>
      </c>
      <c r="H4">
        <v>0</v>
      </c>
      <c r="I4" t="e">
        <f ca="1">IF(AND(DATEDIF(NOW(),tbl_invoices[[#This Row],[due_date]],"d")&lt;180,tbl_invoices[[#This Row],[is_paid]]=0),1,0)</f>
        <v>#NUM!</v>
      </c>
    </row>
    <row r="5" spans="1:9" x14ac:dyDescent="0.3">
      <c r="A5">
        <v>68</v>
      </c>
      <c r="B5" t="s">
        <v>73</v>
      </c>
      <c r="C5">
        <v>8</v>
      </c>
      <c r="D5" s="1">
        <v>45351</v>
      </c>
      <c r="E5" s="1">
        <v>45386</v>
      </c>
      <c r="F5" s="4" t="str">
        <f>MONTH(tbl_invoices[[#This Row],[due_date]])&amp;"/"&amp;YEAR(tbl_invoices[[#This Row],[due_date]])</f>
        <v>4/2024</v>
      </c>
      <c r="G5" s="5">
        <v>41714.629999999997</v>
      </c>
      <c r="H5">
        <v>0</v>
      </c>
      <c r="I5" t="e">
        <f ca="1">IF(AND(DATEDIF(NOW(),tbl_invoices[[#This Row],[due_date]],"d")&lt;180,tbl_invoices[[#This Row],[is_paid]]=0),1,0)</f>
        <v>#NUM!</v>
      </c>
    </row>
    <row r="6" spans="1:9" x14ac:dyDescent="0.3">
      <c r="A6">
        <v>260</v>
      </c>
      <c r="B6" t="s">
        <v>265</v>
      </c>
      <c r="C6">
        <v>9</v>
      </c>
      <c r="D6" s="1">
        <v>45315</v>
      </c>
      <c r="E6" s="1">
        <v>45387</v>
      </c>
      <c r="F6" s="4" t="str">
        <f>MONTH(tbl_invoices[[#This Row],[due_date]])&amp;"/"&amp;YEAR(tbl_invoices[[#This Row],[due_date]])</f>
        <v>4/2024</v>
      </c>
      <c r="G6" s="5">
        <v>959.8</v>
      </c>
      <c r="H6">
        <v>0</v>
      </c>
      <c r="I6" t="e">
        <f ca="1">IF(AND(DATEDIF(NOW(),tbl_invoices[[#This Row],[due_date]],"d")&lt;180,tbl_invoices[[#This Row],[is_paid]]=0),1,0)</f>
        <v>#NUM!</v>
      </c>
    </row>
    <row r="7" spans="1:9" x14ac:dyDescent="0.3">
      <c r="A7">
        <v>38</v>
      </c>
      <c r="B7" t="s">
        <v>43</v>
      </c>
      <c r="C7">
        <v>5</v>
      </c>
      <c r="D7" s="1">
        <v>45331</v>
      </c>
      <c r="E7" s="1">
        <v>45388</v>
      </c>
      <c r="F7" s="4" t="str">
        <f>MONTH(tbl_invoices[[#This Row],[due_date]])&amp;"/"&amp;YEAR(tbl_invoices[[#This Row],[due_date]])</f>
        <v>4/2024</v>
      </c>
      <c r="G7" s="5">
        <v>8034.26</v>
      </c>
      <c r="H7">
        <v>0</v>
      </c>
      <c r="I7" t="e">
        <f ca="1">IF(AND(DATEDIF(NOW(),tbl_invoices[[#This Row],[due_date]],"d")&lt;180,tbl_invoices[[#This Row],[is_paid]]=0),1,0)</f>
        <v>#NUM!</v>
      </c>
    </row>
    <row r="8" spans="1:9" x14ac:dyDescent="0.3">
      <c r="A8">
        <v>163</v>
      </c>
      <c r="B8" t="s">
        <v>168</v>
      </c>
      <c r="C8">
        <v>29</v>
      </c>
      <c r="D8" s="1">
        <v>45325</v>
      </c>
      <c r="E8" s="1">
        <v>45392</v>
      </c>
      <c r="F8" s="4" t="str">
        <f>MONTH(tbl_invoices[[#This Row],[due_date]])&amp;"/"&amp;YEAR(tbl_invoices[[#This Row],[due_date]])</f>
        <v>4/2024</v>
      </c>
      <c r="G8" s="5">
        <v>9832.69</v>
      </c>
      <c r="H8">
        <v>0</v>
      </c>
      <c r="I8" t="e">
        <f ca="1">IF(AND(DATEDIF(NOW(),tbl_invoices[[#This Row],[due_date]],"d")&lt;180,tbl_invoices[[#This Row],[is_paid]]=0),1,0)</f>
        <v>#NUM!</v>
      </c>
    </row>
    <row r="9" spans="1:9" x14ac:dyDescent="0.3">
      <c r="A9">
        <v>39</v>
      </c>
      <c r="B9" t="s">
        <v>44</v>
      </c>
      <c r="C9">
        <v>33</v>
      </c>
      <c r="D9" s="1">
        <v>45395</v>
      </c>
      <c r="E9" s="1">
        <v>45433</v>
      </c>
      <c r="F9" s="4" t="str">
        <f>MONTH(tbl_invoices[[#This Row],[due_date]])&amp;"/"&amp;YEAR(tbl_invoices[[#This Row],[due_date]])</f>
        <v>5/2024</v>
      </c>
      <c r="G9" s="5">
        <v>30102.02</v>
      </c>
      <c r="H9">
        <v>0</v>
      </c>
      <c r="I9" t="e">
        <f ca="1">IF(AND(DATEDIF(NOW(),tbl_invoices[[#This Row],[due_date]],"d")&lt;180,tbl_invoices[[#This Row],[is_paid]]=0),1,0)</f>
        <v>#NUM!</v>
      </c>
    </row>
    <row r="10" spans="1:9" x14ac:dyDescent="0.3">
      <c r="A10">
        <v>4</v>
      </c>
      <c r="B10" t="s">
        <v>9</v>
      </c>
      <c r="C10">
        <v>38</v>
      </c>
      <c r="D10" s="1">
        <v>45385</v>
      </c>
      <c r="E10" s="1">
        <v>45434</v>
      </c>
      <c r="F10" s="4" t="str">
        <f>MONTH(tbl_invoices[[#This Row],[due_date]])&amp;"/"&amp;YEAR(tbl_invoices[[#This Row],[due_date]])</f>
        <v>5/2024</v>
      </c>
      <c r="G10" s="5">
        <v>22986.68</v>
      </c>
      <c r="H10">
        <v>0</v>
      </c>
      <c r="I10" t="e">
        <f ca="1">IF(AND(DATEDIF(NOW(),tbl_invoices[[#This Row],[due_date]],"d")&lt;180,tbl_invoices[[#This Row],[is_paid]]=0),1,0)</f>
        <v>#NUM!</v>
      </c>
    </row>
    <row r="11" spans="1:9" x14ac:dyDescent="0.3">
      <c r="A11">
        <v>25</v>
      </c>
      <c r="B11" t="s">
        <v>30</v>
      </c>
      <c r="C11">
        <v>35</v>
      </c>
      <c r="D11" s="1">
        <v>45403</v>
      </c>
      <c r="E11" s="1">
        <v>45435</v>
      </c>
      <c r="F11" s="4" t="str">
        <f>MONTH(tbl_invoices[[#This Row],[due_date]])&amp;"/"&amp;YEAR(tbl_invoices[[#This Row],[due_date]])</f>
        <v>5/2024</v>
      </c>
      <c r="G11" s="5">
        <v>8343.69</v>
      </c>
      <c r="H11">
        <v>0</v>
      </c>
      <c r="I11" t="e">
        <f ca="1">IF(AND(DATEDIF(NOW(),tbl_invoices[[#This Row],[due_date]],"d")&lt;180,tbl_invoices[[#This Row],[is_paid]]=0),1,0)</f>
        <v>#NUM!</v>
      </c>
    </row>
    <row r="12" spans="1:9" x14ac:dyDescent="0.3">
      <c r="A12">
        <v>120</v>
      </c>
      <c r="B12" t="s">
        <v>125</v>
      </c>
      <c r="C12">
        <v>1</v>
      </c>
      <c r="D12" s="1">
        <v>45371</v>
      </c>
      <c r="E12" s="1">
        <v>45436</v>
      </c>
      <c r="F12" s="4" t="str">
        <f>MONTH(tbl_invoices[[#This Row],[due_date]])&amp;"/"&amp;YEAR(tbl_invoices[[#This Row],[due_date]])</f>
        <v>5/2024</v>
      </c>
      <c r="G12" s="5">
        <v>4965.21</v>
      </c>
      <c r="H12">
        <v>0</v>
      </c>
      <c r="I12" t="e">
        <f ca="1">IF(AND(DATEDIF(NOW(),tbl_invoices[[#This Row],[due_date]],"d")&lt;180,tbl_invoices[[#This Row],[is_paid]]=0),1,0)</f>
        <v>#NUM!</v>
      </c>
    </row>
    <row r="13" spans="1:9" x14ac:dyDescent="0.3">
      <c r="A13">
        <v>216</v>
      </c>
      <c r="B13" t="s">
        <v>221</v>
      </c>
      <c r="C13">
        <v>1</v>
      </c>
      <c r="D13" s="1">
        <v>45362</v>
      </c>
      <c r="E13" s="1">
        <v>45436</v>
      </c>
      <c r="F13" s="4" t="str">
        <f>MONTH(tbl_invoices[[#This Row],[due_date]])&amp;"/"&amp;YEAR(tbl_invoices[[#This Row],[due_date]])</f>
        <v>5/2024</v>
      </c>
      <c r="G13" s="5">
        <v>34491.68</v>
      </c>
      <c r="H13">
        <v>0</v>
      </c>
      <c r="I13" t="e">
        <f ca="1">IF(AND(DATEDIF(NOW(),tbl_invoices[[#This Row],[due_date]],"d")&lt;180,tbl_invoices[[#This Row],[is_paid]]=0),1,0)</f>
        <v>#NUM!</v>
      </c>
    </row>
    <row r="14" spans="1:9" x14ac:dyDescent="0.3">
      <c r="A14">
        <v>179</v>
      </c>
      <c r="B14" t="s">
        <v>184</v>
      </c>
      <c r="C14">
        <v>14</v>
      </c>
      <c r="D14" s="1">
        <v>45406</v>
      </c>
      <c r="E14" s="1">
        <v>45438</v>
      </c>
      <c r="F14" s="4" t="str">
        <f>MONTH(tbl_invoices[[#This Row],[due_date]])&amp;"/"&amp;YEAR(tbl_invoices[[#This Row],[due_date]])</f>
        <v>5/2024</v>
      </c>
      <c r="G14" s="5">
        <v>3750.88</v>
      </c>
      <c r="H14">
        <v>0</v>
      </c>
      <c r="I14" t="e">
        <f ca="1">IF(AND(DATEDIF(NOW(),tbl_invoices[[#This Row],[due_date]],"d")&lt;180,tbl_invoices[[#This Row],[is_paid]]=0),1,0)</f>
        <v>#NUM!</v>
      </c>
    </row>
    <row r="15" spans="1:9" x14ac:dyDescent="0.3">
      <c r="A15">
        <v>112</v>
      </c>
      <c r="B15" t="s">
        <v>117</v>
      </c>
      <c r="C15">
        <v>19</v>
      </c>
      <c r="D15" s="1">
        <v>45381</v>
      </c>
      <c r="E15" s="1">
        <v>45439</v>
      </c>
      <c r="F15" s="4" t="str">
        <f>MONTH(tbl_invoices[[#This Row],[due_date]])&amp;"/"&amp;YEAR(tbl_invoices[[#This Row],[due_date]])</f>
        <v>5/2024</v>
      </c>
      <c r="G15" s="5">
        <v>15473.13</v>
      </c>
      <c r="H15">
        <v>0</v>
      </c>
      <c r="I15" t="e">
        <f ca="1">IF(AND(DATEDIF(NOW(),tbl_invoices[[#This Row],[due_date]],"d")&lt;180,tbl_invoices[[#This Row],[is_paid]]=0),1,0)</f>
        <v>#NUM!</v>
      </c>
    </row>
    <row r="16" spans="1:9" x14ac:dyDescent="0.3">
      <c r="A16">
        <v>296</v>
      </c>
      <c r="B16" t="s">
        <v>301</v>
      </c>
      <c r="C16">
        <v>39</v>
      </c>
      <c r="D16" s="1">
        <v>45375</v>
      </c>
      <c r="E16" s="1">
        <v>45440</v>
      </c>
      <c r="F16" s="4" t="str">
        <f>MONTH(tbl_invoices[[#This Row],[due_date]])&amp;"/"&amp;YEAR(tbl_invoices[[#This Row],[due_date]])</f>
        <v>5/2024</v>
      </c>
      <c r="G16" s="5">
        <v>2145.88</v>
      </c>
      <c r="H16">
        <v>0</v>
      </c>
      <c r="I16" t="e">
        <f ca="1">IF(AND(DATEDIF(NOW(),tbl_invoices[[#This Row],[due_date]],"d")&lt;180,tbl_invoices[[#This Row],[is_paid]]=0),1,0)</f>
        <v>#NUM!</v>
      </c>
    </row>
    <row r="17" spans="1:9" x14ac:dyDescent="0.3">
      <c r="A17">
        <v>28</v>
      </c>
      <c r="B17" t="s">
        <v>33</v>
      </c>
      <c r="C17">
        <v>36</v>
      </c>
      <c r="D17" s="1">
        <v>45371</v>
      </c>
      <c r="E17" s="1">
        <v>45441</v>
      </c>
      <c r="F17" s="4" t="str">
        <f>MONTH(tbl_invoices[[#This Row],[due_date]])&amp;"/"&amp;YEAR(tbl_invoices[[#This Row],[due_date]])</f>
        <v>5/2024</v>
      </c>
      <c r="G17" s="5">
        <v>3196.7</v>
      </c>
      <c r="H17">
        <v>0</v>
      </c>
      <c r="I17" t="e">
        <f ca="1">IF(AND(DATEDIF(NOW(),tbl_invoices[[#This Row],[due_date]],"d")&lt;180,tbl_invoices[[#This Row],[is_paid]]=0),1,0)</f>
        <v>#NUM!</v>
      </c>
    </row>
    <row r="18" spans="1:9" x14ac:dyDescent="0.3">
      <c r="A18">
        <v>75</v>
      </c>
      <c r="B18" t="s">
        <v>80</v>
      </c>
      <c r="C18">
        <v>15</v>
      </c>
      <c r="D18" s="1">
        <v>45391</v>
      </c>
      <c r="E18" s="1">
        <v>45441</v>
      </c>
      <c r="F18" s="4" t="str">
        <f>MONTH(tbl_invoices[[#This Row],[due_date]])&amp;"/"&amp;YEAR(tbl_invoices[[#This Row],[due_date]])</f>
        <v>5/2024</v>
      </c>
      <c r="G18" s="5">
        <v>22524.29</v>
      </c>
      <c r="H18">
        <v>0</v>
      </c>
      <c r="I18" t="e">
        <f ca="1">IF(AND(DATEDIF(NOW(),tbl_invoices[[#This Row],[due_date]],"d")&lt;180,tbl_invoices[[#This Row],[is_paid]]=0),1,0)</f>
        <v>#NUM!</v>
      </c>
    </row>
    <row r="19" spans="1:9" x14ac:dyDescent="0.3">
      <c r="A19">
        <v>289</v>
      </c>
      <c r="B19" t="s">
        <v>294</v>
      </c>
      <c r="C19">
        <v>3</v>
      </c>
      <c r="D19" s="1">
        <v>45387</v>
      </c>
      <c r="E19" s="1">
        <v>45441</v>
      </c>
      <c r="F19" s="4" t="str">
        <f>MONTH(tbl_invoices[[#This Row],[due_date]])&amp;"/"&amp;YEAR(tbl_invoices[[#This Row],[due_date]])</f>
        <v>5/2024</v>
      </c>
      <c r="G19" s="5">
        <v>2461.6799999999998</v>
      </c>
      <c r="H19">
        <v>0</v>
      </c>
      <c r="I19" t="e">
        <f ca="1">IF(AND(DATEDIF(NOW(),tbl_invoices[[#This Row],[due_date]],"d")&lt;180,tbl_invoices[[#This Row],[is_paid]]=0),1,0)</f>
        <v>#NUM!</v>
      </c>
    </row>
    <row r="20" spans="1:9" x14ac:dyDescent="0.3">
      <c r="A20">
        <v>170</v>
      </c>
      <c r="B20" t="s">
        <v>175</v>
      </c>
      <c r="C20">
        <v>45</v>
      </c>
      <c r="D20" s="1">
        <v>45361</v>
      </c>
      <c r="E20" s="1">
        <v>45444</v>
      </c>
      <c r="F20" s="4" t="str">
        <f>MONTH(tbl_invoices[[#This Row],[due_date]])&amp;"/"&amp;YEAR(tbl_invoices[[#This Row],[due_date]])</f>
        <v>6/2024</v>
      </c>
      <c r="G20" s="5">
        <v>6318.78</v>
      </c>
      <c r="H20">
        <v>0</v>
      </c>
      <c r="I20" t="e">
        <f ca="1">IF(AND(DATEDIF(NOW(),tbl_invoices[[#This Row],[due_date]],"d")&lt;180,tbl_invoices[[#This Row],[is_paid]]=0),1,0)</f>
        <v>#NUM!</v>
      </c>
    </row>
    <row r="21" spans="1:9" x14ac:dyDescent="0.3">
      <c r="A21">
        <v>257</v>
      </c>
      <c r="B21" t="s">
        <v>262</v>
      </c>
      <c r="C21">
        <v>40</v>
      </c>
      <c r="D21" s="1">
        <v>45396</v>
      </c>
      <c r="E21" s="1">
        <v>45444</v>
      </c>
      <c r="F21" s="4" t="str">
        <f>MONTH(tbl_invoices[[#This Row],[due_date]])&amp;"/"&amp;YEAR(tbl_invoices[[#This Row],[due_date]])</f>
        <v>6/2024</v>
      </c>
      <c r="G21" s="5">
        <v>284.99</v>
      </c>
      <c r="H21">
        <v>0</v>
      </c>
      <c r="I21" t="e">
        <f ca="1">IF(AND(DATEDIF(NOW(),tbl_invoices[[#This Row],[due_date]],"d")&lt;180,tbl_invoices[[#This Row],[is_paid]]=0),1,0)</f>
        <v>#NUM!</v>
      </c>
    </row>
    <row r="22" spans="1:9" x14ac:dyDescent="0.3">
      <c r="A22">
        <v>176</v>
      </c>
      <c r="B22" t="s">
        <v>181</v>
      </c>
      <c r="C22">
        <v>36</v>
      </c>
      <c r="D22" s="1">
        <v>45298</v>
      </c>
      <c r="E22" s="1">
        <v>45333</v>
      </c>
      <c r="F22" s="4" t="str">
        <f>MONTH(tbl_invoices[[#This Row],[due_date]])&amp;"/"&amp;YEAR(tbl_invoices[[#This Row],[due_date]])</f>
        <v>2/2024</v>
      </c>
      <c r="G22" s="5">
        <v>13533.03</v>
      </c>
      <c r="H22">
        <v>1</v>
      </c>
      <c r="I22" t="e">
        <f ca="1">IF(AND(DATEDIF(NOW(),tbl_invoices[[#This Row],[due_date]],"d")&lt;180,tbl_invoices[[#This Row],[is_paid]]=0),1,0)</f>
        <v>#NUM!</v>
      </c>
    </row>
    <row r="23" spans="1:9" x14ac:dyDescent="0.3">
      <c r="A23">
        <v>268</v>
      </c>
      <c r="B23" t="s">
        <v>273</v>
      </c>
      <c r="C23">
        <v>48</v>
      </c>
      <c r="D23" s="1">
        <v>45295</v>
      </c>
      <c r="E23" s="1">
        <v>45335</v>
      </c>
      <c r="F23" s="4" t="str">
        <f>MONTH(tbl_invoices[[#This Row],[due_date]])&amp;"/"&amp;YEAR(tbl_invoices[[#This Row],[due_date]])</f>
        <v>2/2024</v>
      </c>
      <c r="G23" s="5">
        <v>1544.89</v>
      </c>
      <c r="H23">
        <v>1</v>
      </c>
      <c r="I23" t="e">
        <f ca="1">IF(AND(DATEDIF(NOW(),tbl_invoices[[#This Row],[due_date]],"d")&lt;180,tbl_invoices[[#This Row],[is_paid]]=0),1,0)</f>
        <v>#NUM!</v>
      </c>
    </row>
    <row r="24" spans="1:9" x14ac:dyDescent="0.3">
      <c r="A24">
        <v>269</v>
      </c>
      <c r="B24" t="s">
        <v>274</v>
      </c>
      <c r="C24">
        <v>4</v>
      </c>
      <c r="D24" s="1">
        <v>45299</v>
      </c>
      <c r="E24" s="1">
        <v>45335</v>
      </c>
      <c r="F24" s="4" t="str">
        <f>MONTH(tbl_invoices[[#This Row],[due_date]])&amp;"/"&amp;YEAR(tbl_invoices[[#This Row],[due_date]])</f>
        <v>2/2024</v>
      </c>
      <c r="G24" s="5">
        <v>20069.62</v>
      </c>
      <c r="H24">
        <v>1</v>
      </c>
      <c r="I24" t="e">
        <f ca="1">IF(AND(DATEDIF(NOW(),tbl_invoices[[#This Row],[due_date]],"d")&lt;180,tbl_invoices[[#This Row],[is_paid]]=0),1,0)</f>
        <v>#NUM!</v>
      </c>
    </row>
    <row r="25" spans="1:9" x14ac:dyDescent="0.3">
      <c r="A25">
        <v>18</v>
      </c>
      <c r="B25" t="s">
        <v>23</v>
      </c>
      <c r="C25">
        <v>35</v>
      </c>
      <c r="D25" s="1">
        <v>45306</v>
      </c>
      <c r="E25" s="1">
        <v>45336</v>
      </c>
      <c r="F25" s="4" t="str">
        <f>MONTH(tbl_invoices[[#This Row],[due_date]])&amp;"/"&amp;YEAR(tbl_invoices[[#This Row],[due_date]])</f>
        <v>2/2024</v>
      </c>
      <c r="G25" s="5">
        <v>6361.79</v>
      </c>
      <c r="H25">
        <v>1</v>
      </c>
      <c r="I25" t="e">
        <f ca="1">IF(AND(DATEDIF(NOW(),tbl_invoices[[#This Row],[due_date]],"d")&lt;180,tbl_invoices[[#This Row],[is_paid]]=0),1,0)</f>
        <v>#NUM!</v>
      </c>
    </row>
    <row r="26" spans="1:9" x14ac:dyDescent="0.3">
      <c r="A26">
        <v>159</v>
      </c>
      <c r="B26" t="s">
        <v>164</v>
      </c>
      <c r="C26">
        <v>50</v>
      </c>
      <c r="D26" s="1">
        <v>45310</v>
      </c>
      <c r="E26" s="1">
        <v>45341</v>
      </c>
      <c r="F26" s="4" t="str">
        <f>MONTH(tbl_invoices[[#This Row],[due_date]])&amp;"/"&amp;YEAR(tbl_invoices[[#This Row],[due_date]])</f>
        <v>2/2024</v>
      </c>
      <c r="G26" s="5">
        <v>10524.45</v>
      </c>
      <c r="H26">
        <v>1</v>
      </c>
      <c r="I26" t="e">
        <f ca="1">IF(AND(DATEDIF(NOW(),tbl_invoices[[#This Row],[due_date]],"d")&lt;180,tbl_invoices[[#This Row],[is_paid]]=0),1,0)</f>
        <v>#NUM!</v>
      </c>
    </row>
    <row r="27" spans="1:9" x14ac:dyDescent="0.3">
      <c r="A27">
        <v>161</v>
      </c>
      <c r="B27" t="s">
        <v>166</v>
      </c>
      <c r="C27">
        <v>16</v>
      </c>
      <c r="D27" s="1">
        <v>45295</v>
      </c>
      <c r="E27" s="1">
        <v>45344</v>
      </c>
      <c r="F27" s="4" t="str">
        <f>MONTH(tbl_invoices[[#This Row],[due_date]])&amp;"/"&amp;YEAR(tbl_invoices[[#This Row],[due_date]])</f>
        <v>2/2024</v>
      </c>
      <c r="G27" s="5">
        <v>16666.25</v>
      </c>
      <c r="H27">
        <v>1</v>
      </c>
      <c r="I27" t="e">
        <f ca="1">IF(AND(DATEDIF(NOW(),tbl_invoices[[#This Row],[due_date]],"d")&lt;180,tbl_invoices[[#This Row],[is_paid]]=0),1,0)</f>
        <v>#NUM!</v>
      </c>
    </row>
    <row r="28" spans="1:9" x14ac:dyDescent="0.3">
      <c r="A28">
        <v>210</v>
      </c>
      <c r="B28" t="s">
        <v>215</v>
      </c>
      <c r="C28">
        <v>12</v>
      </c>
      <c r="D28" s="1">
        <v>45292</v>
      </c>
      <c r="E28" s="1">
        <v>45349</v>
      </c>
      <c r="F28" s="4" t="str">
        <f>MONTH(tbl_invoices[[#This Row],[due_date]])&amp;"/"&amp;YEAR(tbl_invoices[[#This Row],[due_date]])</f>
        <v>2/2024</v>
      </c>
      <c r="G28" s="5">
        <v>7674.6</v>
      </c>
      <c r="H28">
        <v>1</v>
      </c>
      <c r="I28" t="e">
        <f ca="1">IF(AND(DATEDIF(NOW(),tbl_invoices[[#This Row],[due_date]],"d")&lt;180,tbl_invoices[[#This Row],[is_paid]]=0),1,0)</f>
        <v>#NUM!</v>
      </c>
    </row>
    <row r="29" spans="1:9" x14ac:dyDescent="0.3">
      <c r="A29">
        <v>13</v>
      </c>
      <c r="B29" t="s">
        <v>18</v>
      </c>
      <c r="C29">
        <v>45</v>
      </c>
      <c r="D29" s="1">
        <v>45317</v>
      </c>
      <c r="E29" s="1">
        <v>45350</v>
      </c>
      <c r="F29" s="4" t="str">
        <f>MONTH(tbl_invoices[[#This Row],[due_date]])&amp;"/"&amp;YEAR(tbl_invoices[[#This Row],[due_date]])</f>
        <v>2/2024</v>
      </c>
      <c r="G29" s="5">
        <v>7523.62</v>
      </c>
      <c r="H29">
        <v>1</v>
      </c>
      <c r="I29" t="e">
        <f ca="1">IF(AND(DATEDIF(NOW(),tbl_invoices[[#This Row],[due_date]],"d")&lt;180,tbl_invoices[[#This Row],[is_paid]]=0),1,0)</f>
        <v>#NUM!</v>
      </c>
    </row>
    <row r="30" spans="1:9" x14ac:dyDescent="0.3">
      <c r="A30">
        <v>195</v>
      </c>
      <c r="B30" t="s">
        <v>200</v>
      </c>
      <c r="C30">
        <v>40</v>
      </c>
      <c r="D30" s="1">
        <v>45313</v>
      </c>
      <c r="E30" s="1">
        <v>45351</v>
      </c>
      <c r="F30" s="4" t="str">
        <f>MONTH(tbl_invoices[[#This Row],[due_date]])&amp;"/"&amp;YEAR(tbl_invoices[[#This Row],[due_date]])</f>
        <v>2/2024</v>
      </c>
      <c r="G30" s="5">
        <v>27063.39</v>
      </c>
      <c r="H30">
        <v>1</v>
      </c>
      <c r="I30" t="e">
        <f ca="1">IF(AND(DATEDIF(NOW(),tbl_invoices[[#This Row],[due_date]],"d")&lt;180,tbl_invoices[[#This Row],[is_paid]]=0),1,0)</f>
        <v>#NUM!</v>
      </c>
    </row>
    <row r="31" spans="1:9" x14ac:dyDescent="0.3">
      <c r="A31">
        <v>67</v>
      </c>
      <c r="B31" t="s">
        <v>72</v>
      </c>
      <c r="C31">
        <v>38</v>
      </c>
      <c r="D31" s="1">
        <v>45307</v>
      </c>
      <c r="E31" s="1">
        <v>45352</v>
      </c>
      <c r="F31" s="4" t="str">
        <f>MONTH(tbl_invoices[[#This Row],[due_date]])&amp;"/"&amp;YEAR(tbl_invoices[[#This Row],[due_date]])</f>
        <v>3/2024</v>
      </c>
      <c r="G31" s="5">
        <v>38231.129999999997</v>
      </c>
      <c r="H31">
        <v>1</v>
      </c>
      <c r="I31" t="e">
        <f ca="1">IF(AND(DATEDIF(NOW(),tbl_invoices[[#This Row],[due_date]],"d")&lt;180,tbl_invoices[[#This Row],[is_paid]]=0),1,0)</f>
        <v>#NUM!</v>
      </c>
    </row>
    <row r="32" spans="1:9" x14ac:dyDescent="0.3">
      <c r="A32">
        <v>144</v>
      </c>
      <c r="B32" t="s">
        <v>149</v>
      </c>
      <c r="C32">
        <v>5</v>
      </c>
      <c r="D32" s="1">
        <v>45298</v>
      </c>
      <c r="E32" s="1">
        <v>45352</v>
      </c>
      <c r="F32" s="4" t="str">
        <f>MONTH(tbl_invoices[[#This Row],[due_date]])&amp;"/"&amp;YEAR(tbl_invoices[[#This Row],[due_date]])</f>
        <v>3/2024</v>
      </c>
      <c r="G32" s="5">
        <v>6075.72</v>
      </c>
      <c r="H32">
        <v>1</v>
      </c>
      <c r="I32" t="e">
        <f ca="1">IF(AND(DATEDIF(NOW(),tbl_invoices[[#This Row],[due_date]],"d")&lt;180,tbl_invoices[[#This Row],[is_paid]]=0),1,0)</f>
        <v>#NUM!</v>
      </c>
    </row>
    <row r="33" spans="1:9" x14ac:dyDescent="0.3">
      <c r="A33">
        <v>225</v>
      </c>
      <c r="B33" t="s">
        <v>230</v>
      </c>
      <c r="C33">
        <v>45</v>
      </c>
      <c r="D33" s="1">
        <v>45325</v>
      </c>
      <c r="E33" s="1">
        <v>45355</v>
      </c>
      <c r="F33" s="4" t="str">
        <f>MONTH(tbl_invoices[[#This Row],[due_date]])&amp;"/"&amp;YEAR(tbl_invoices[[#This Row],[due_date]])</f>
        <v>3/2024</v>
      </c>
      <c r="G33" s="5">
        <v>2845.87</v>
      </c>
      <c r="H33">
        <v>1</v>
      </c>
      <c r="I33" t="e">
        <f ca="1">IF(AND(DATEDIF(NOW(),tbl_invoices[[#This Row],[due_date]],"d")&lt;180,tbl_invoices[[#This Row],[is_paid]]=0),1,0)</f>
        <v>#NUM!</v>
      </c>
    </row>
    <row r="34" spans="1:9" x14ac:dyDescent="0.3">
      <c r="A34">
        <v>267</v>
      </c>
      <c r="B34" t="s">
        <v>272</v>
      </c>
      <c r="C34">
        <v>21</v>
      </c>
      <c r="D34" s="1">
        <v>45311</v>
      </c>
      <c r="E34" s="1">
        <v>45355</v>
      </c>
      <c r="F34" s="4" t="str">
        <f>MONTH(tbl_invoices[[#This Row],[due_date]])&amp;"/"&amp;YEAR(tbl_invoices[[#This Row],[due_date]])</f>
        <v>3/2024</v>
      </c>
      <c r="G34" s="5">
        <v>6564.42</v>
      </c>
      <c r="H34">
        <v>1</v>
      </c>
      <c r="I34" t="e">
        <f ca="1">IF(AND(DATEDIF(NOW(),tbl_invoices[[#This Row],[due_date]],"d")&lt;180,tbl_invoices[[#This Row],[is_paid]]=0),1,0)</f>
        <v>#NUM!</v>
      </c>
    </row>
    <row r="35" spans="1:9" x14ac:dyDescent="0.3">
      <c r="A35">
        <v>279</v>
      </c>
      <c r="B35" t="s">
        <v>284</v>
      </c>
      <c r="C35">
        <v>2</v>
      </c>
      <c r="D35" s="1">
        <v>45317</v>
      </c>
      <c r="E35" s="1">
        <v>45358</v>
      </c>
      <c r="F35" s="4" t="str">
        <f>MONTH(tbl_invoices[[#This Row],[due_date]])&amp;"/"&amp;YEAR(tbl_invoices[[#This Row],[due_date]])</f>
        <v>3/2024</v>
      </c>
      <c r="G35" s="5">
        <v>14767.13</v>
      </c>
      <c r="H35">
        <v>1</v>
      </c>
      <c r="I35" t="e">
        <f ca="1">IF(AND(DATEDIF(NOW(),tbl_invoices[[#This Row],[due_date]],"d")&lt;180,tbl_invoices[[#This Row],[is_paid]]=0),1,0)</f>
        <v>#NUM!</v>
      </c>
    </row>
    <row r="36" spans="1:9" x14ac:dyDescent="0.3">
      <c r="A36">
        <v>82</v>
      </c>
      <c r="B36" t="s">
        <v>87</v>
      </c>
      <c r="C36">
        <v>16</v>
      </c>
      <c r="D36" s="1">
        <v>45312</v>
      </c>
      <c r="E36" s="1">
        <v>45359</v>
      </c>
      <c r="F36" s="4" t="str">
        <f>MONTH(tbl_invoices[[#This Row],[due_date]])&amp;"/"&amp;YEAR(tbl_invoices[[#This Row],[due_date]])</f>
        <v>3/2024</v>
      </c>
      <c r="G36" s="5">
        <v>33864.33</v>
      </c>
      <c r="H36">
        <v>1</v>
      </c>
      <c r="I36" t="e">
        <f ca="1">IF(AND(DATEDIF(NOW(),tbl_invoices[[#This Row],[due_date]],"d")&lt;180,tbl_invoices[[#This Row],[is_paid]]=0),1,0)</f>
        <v>#NUM!</v>
      </c>
    </row>
    <row r="37" spans="1:9" x14ac:dyDescent="0.3">
      <c r="A37">
        <v>46</v>
      </c>
      <c r="B37" t="s">
        <v>51</v>
      </c>
      <c r="C37">
        <v>37</v>
      </c>
      <c r="D37" s="1">
        <v>45335</v>
      </c>
      <c r="E37" s="1">
        <v>45366</v>
      </c>
      <c r="F37" s="4" t="str">
        <f>MONTH(tbl_invoices[[#This Row],[due_date]])&amp;"/"&amp;YEAR(tbl_invoices[[#This Row],[due_date]])</f>
        <v>3/2024</v>
      </c>
      <c r="G37" s="5">
        <v>12250.93</v>
      </c>
      <c r="H37">
        <v>1</v>
      </c>
      <c r="I37" t="e">
        <f ca="1">IF(AND(DATEDIF(NOW(),tbl_invoices[[#This Row],[due_date]],"d")&lt;180,tbl_invoices[[#This Row],[is_paid]]=0),1,0)</f>
        <v>#NUM!</v>
      </c>
    </row>
    <row r="38" spans="1:9" x14ac:dyDescent="0.3">
      <c r="A38">
        <v>230</v>
      </c>
      <c r="B38" t="s">
        <v>235</v>
      </c>
      <c r="C38">
        <v>37</v>
      </c>
      <c r="D38" s="1">
        <v>45305</v>
      </c>
      <c r="E38" s="1">
        <v>45367</v>
      </c>
      <c r="F38" s="4" t="str">
        <f>MONTH(tbl_invoices[[#This Row],[due_date]])&amp;"/"&amp;YEAR(tbl_invoices[[#This Row],[due_date]])</f>
        <v>3/2024</v>
      </c>
      <c r="G38" s="5">
        <v>7774.42</v>
      </c>
      <c r="H38">
        <v>1</v>
      </c>
      <c r="I38" t="e">
        <f ca="1">IF(AND(DATEDIF(NOW(),tbl_invoices[[#This Row],[due_date]],"d")&lt;180,tbl_invoices[[#This Row],[is_paid]]=0),1,0)</f>
        <v>#NUM!</v>
      </c>
    </row>
    <row r="39" spans="1:9" x14ac:dyDescent="0.3">
      <c r="A39">
        <v>211</v>
      </c>
      <c r="B39" t="s">
        <v>216</v>
      </c>
      <c r="C39">
        <v>19</v>
      </c>
      <c r="D39" s="1">
        <v>45322</v>
      </c>
      <c r="E39" s="1">
        <v>45368</v>
      </c>
      <c r="F39" s="4" t="str">
        <f>MONTH(tbl_invoices[[#This Row],[due_date]])&amp;"/"&amp;YEAR(tbl_invoices[[#This Row],[due_date]])</f>
        <v>3/2024</v>
      </c>
      <c r="G39" s="5">
        <v>38698.58</v>
      </c>
      <c r="H39">
        <v>1</v>
      </c>
      <c r="I39" t="e">
        <f ca="1">IF(AND(DATEDIF(NOW(),tbl_invoices[[#This Row],[due_date]],"d")&lt;180,tbl_invoices[[#This Row],[is_paid]]=0),1,0)</f>
        <v>#NUM!</v>
      </c>
    </row>
    <row r="40" spans="1:9" x14ac:dyDescent="0.3">
      <c r="A40">
        <v>117</v>
      </c>
      <c r="B40" t="s">
        <v>122</v>
      </c>
      <c r="C40">
        <v>19</v>
      </c>
      <c r="D40" s="1">
        <v>45335</v>
      </c>
      <c r="E40" s="1">
        <v>45369</v>
      </c>
      <c r="F40" s="4" t="str">
        <f>MONTH(tbl_invoices[[#This Row],[due_date]])&amp;"/"&amp;YEAR(tbl_invoices[[#This Row],[due_date]])</f>
        <v>3/2024</v>
      </c>
      <c r="G40" s="5">
        <v>2387.02</v>
      </c>
      <c r="H40">
        <v>1</v>
      </c>
      <c r="I40" t="e">
        <f ca="1">IF(AND(DATEDIF(NOW(),tbl_invoices[[#This Row],[due_date]],"d")&lt;180,tbl_invoices[[#This Row],[is_paid]]=0),1,0)</f>
        <v>#NUM!</v>
      </c>
    </row>
    <row r="41" spans="1:9" x14ac:dyDescent="0.3">
      <c r="A41">
        <v>128</v>
      </c>
      <c r="B41" t="s">
        <v>133</v>
      </c>
      <c r="C41">
        <v>42</v>
      </c>
      <c r="D41" s="1">
        <v>45326</v>
      </c>
      <c r="E41" s="1">
        <v>45369</v>
      </c>
      <c r="F41" s="4" t="str">
        <f>MONTH(tbl_invoices[[#This Row],[due_date]])&amp;"/"&amp;YEAR(tbl_invoices[[#This Row],[due_date]])</f>
        <v>3/2024</v>
      </c>
      <c r="G41" s="5">
        <v>15067.8</v>
      </c>
      <c r="H41">
        <v>1</v>
      </c>
      <c r="I41" t="e">
        <f ca="1">IF(AND(DATEDIF(NOW(),tbl_invoices[[#This Row],[due_date]],"d")&lt;180,tbl_invoices[[#This Row],[is_paid]]=0),1,0)</f>
        <v>#NUM!</v>
      </c>
    </row>
    <row r="42" spans="1:9" x14ac:dyDescent="0.3">
      <c r="A42">
        <v>142</v>
      </c>
      <c r="B42" t="s">
        <v>147</v>
      </c>
      <c r="C42">
        <v>7</v>
      </c>
      <c r="D42" s="1">
        <v>45326</v>
      </c>
      <c r="E42" s="1">
        <v>45369</v>
      </c>
      <c r="F42" s="4" t="str">
        <f>MONTH(tbl_invoices[[#This Row],[due_date]])&amp;"/"&amp;YEAR(tbl_invoices[[#This Row],[due_date]])</f>
        <v>3/2024</v>
      </c>
      <c r="G42" s="5">
        <v>28431.58</v>
      </c>
      <c r="H42">
        <v>1</v>
      </c>
      <c r="I42" t="e">
        <f ca="1">IF(AND(DATEDIF(NOW(),tbl_invoices[[#This Row],[due_date]],"d")&lt;180,tbl_invoices[[#This Row],[is_paid]]=0),1,0)</f>
        <v>#NUM!</v>
      </c>
    </row>
    <row r="43" spans="1:9" x14ac:dyDescent="0.3">
      <c r="A43">
        <v>229</v>
      </c>
      <c r="B43" t="s">
        <v>234</v>
      </c>
      <c r="C43">
        <v>30</v>
      </c>
      <c r="D43" s="1">
        <v>45321</v>
      </c>
      <c r="E43" s="1">
        <v>45369</v>
      </c>
      <c r="F43" s="4" t="str">
        <f>MONTH(tbl_invoices[[#This Row],[due_date]])&amp;"/"&amp;YEAR(tbl_invoices[[#This Row],[due_date]])</f>
        <v>3/2024</v>
      </c>
      <c r="G43" s="5">
        <v>31548.97</v>
      </c>
      <c r="H43">
        <v>1</v>
      </c>
      <c r="I43" t="e">
        <f ca="1">IF(AND(DATEDIF(NOW(),tbl_invoices[[#This Row],[due_date]],"d")&lt;180,tbl_invoices[[#This Row],[is_paid]]=0),1,0)</f>
        <v>#NUM!</v>
      </c>
    </row>
    <row r="44" spans="1:9" x14ac:dyDescent="0.3">
      <c r="A44">
        <v>104</v>
      </c>
      <c r="B44" t="s">
        <v>109</v>
      </c>
      <c r="C44">
        <v>1</v>
      </c>
      <c r="D44" s="1">
        <v>45302</v>
      </c>
      <c r="E44" s="1">
        <v>45374</v>
      </c>
      <c r="F44" s="4" t="str">
        <f>MONTH(tbl_invoices[[#This Row],[due_date]])&amp;"/"&amp;YEAR(tbl_invoices[[#This Row],[due_date]])</f>
        <v>3/2024</v>
      </c>
      <c r="G44" s="5">
        <v>1363.01</v>
      </c>
      <c r="H44">
        <v>1</v>
      </c>
      <c r="I44" t="e">
        <f ca="1">IF(AND(DATEDIF(NOW(),tbl_invoices[[#This Row],[due_date]],"d")&lt;180,tbl_invoices[[#This Row],[is_paid]]=0),1,0)</f>
        <v>#NUM!</v>
      </c>
    </row>
    <row r="45" spans="1:9" x14ac:dyDescent="0.3">
      <c r="A45">
        <v>62</v>
      </c>
      <c r="B45" t="s">
        <v>67</v>
      </c>
      <c r="C45">
        <v>17</v>
      </c>
      <c r="D45" s="1">
        <v>45343</v>
      </c>
      <c r="E45" s="1">
        <v>45375</v>
      </c>
      <c r="F45" s="4" t="str">
        <f>MONTH(tbl_invoices[[#This Row],[due_date]])&amp;"/"&amp;YEAR(tbl_invoices[[#This Row],[due_date]])</f>
        <v>3/2024</v>
      </c>
      <c r="G45" s="5">
        <v>20863.240000000002</v>
      </c>
      <c r="H45">
        <v>1</v>
      </c>
      <c r="I45" t="e">
        <f ca="1">IF(AND(DATEDIF(NOW(),tbl_invoices[[#This Row],[due_date]],"d")&lt;180,tbl_invoices[[#This Row],[is_paid]]=0),1,0)</f>
        <v>#NUM!</v>
      </c>
    </row>
    <row r="46" spans="1:9" x14ac:dyDescent="0.3">
      <c r="A46">
        <v>214</v>
      </c>
      <c r="B46" t="s">
        <v>219</v>
      </c>
      <c r="C46">
        <v>50</v>
      </c>
      <c r="D46" s="1">
        <v>45294</v>
      </c>
      <c r="E46" s="1">
        <v>45375</v>
      </c>
      <c r="F46" s="4" t="str">
        <f>MONTH(tbl_invoices[[#This Row],[due_date]])&amp;"/"&amp;YEAR(tbl_invoices[[#This Row],[due_date]])</f>
        <v>3/2024</v>
      </c>
      <c r="G46" s="5">
        <v>23467.72</v>
      </c>
      <c r="H46">
        <v>1</v>
      </c>
      <c r="I46" t="e">
        <f ca="1">IF(AND(DATEDIF(NOW(),tbl_invoices[[#This Row],[due_date]],"d")&lt;180,tbl_invoices[[#This Row],[is_paid]]=0),1,0)</f>
        <v>#NUM!</v>
      </c>
    </row>
    <row r="47" spans="1:9" x14ac:dyDescent="0.3">
      <c r="A47">
        <v>90</v>
      </c>
      <c r="B47" t="s">
        <v>95</v>
      </c>
      <c r="C47">
        <v>8</v>
      </c>
      <c r="D47" s="1">
        <v>45322</v>
      </c>
      <c r="E47" s="1">
        <v>45377</v>
      </c>
      <c r="F47" s="4" t="str">
        <f>MONTH(tbl_invoices[[#This Row],[due_date]])&amp;"/"&amp;YEAR(tbl_invoices[[#This Row],[due_date]])</f>
        <v>3/2024</v>
      </c>
      <c r="G47" s="5">
        <v>18733.259999999998</v>
      </c>
      <c r="H47">
        <v>1</v>
      </c>
      <c r="I47" t="e">
        <f ca="1">IF(AND(DATEDIF(NOW(),tbl_invoices[[#This Row],[due_date]],"d")&lt;180,tbl_invoices[[#This Row],[is_paid]]=0),1,0)</f>
        <v>#NUM!</v>
      </c>
    </row>
    <row r="48" spans="1:9" x14ac:dyDescent="0.3">
      <c r="A48">
        <v>119</v>
      </c>
      <c r="B48" t="s">
        <v>124</v>
      </c>
      <c r="C48">
        <v>42</v>
      </c>
      <c r="D48" s="1">
        <v>45296</v>
      </c>
      <c r="E48" s="1">
        <v>45377</v>
      </c>
      <c r="F48" s="4" t="str">
        <f>MONTH(tbl_invoices[[#This Row],[due_date]])&amp;"/"&amp;YEAR(tbl_invoices[[#This Row],[due_date]])</f>
        <v>3/2024</v>
      </c>
      <c r="G48" s="5">
        <v>31763.35</v>
      </c>
      <c r="H48">
        <v>1</v>
      </c>
      <c r="I48" t="e">
        <f ca="1">IF(AND(DATEDIF(NOW(),tbl_invoices[[#This Row],[due_date]],"d")&lt;180,tbl_invoices[[#This Row],[is_paid]]=0),1,0)</f>
        <v>#NUM!</v>
      </c>
    </row>
    <row r="49" spans="1:9" x14ac:dyDescent="0.3">
      <c r="A49">
        <v>246</v>
      </c>
      <c r="B49" t="s">
        <v>251</v>
      </c>
      <c r="C49">
        <v>12</v>
      </c>
      <c r="D49" s="1">
        <v>45313</v>
      </c>
      <c r="E49" s="1">
        <v>45379</v>
      </c>
      <c r="F49" s="4" t="str">
        <f>MONTH(tbl_invoices[[#This Row],[due_date]])&amp;"/"&amp;YEAR(tbl_invoices[[#This Row],[due_date]])</f>
        <v>3/2024</v>
      </c>
      <c r="G49" s="5">
        <v>22316.74</v>
      </c>
      <c r="H49">
        <v>1</v>
      </c>
      <c r="I49" t="e">
        <f ca="1">IF(AND(DATEDIF(NOW(),tbl_invoices[[#This Row],[due_date]],"d")&lt;180,tbl_invoices[[#This Row],[is_paid]]=0),1,0)</f>
        <v>#NUM!</v>
      </c>
    </row>
    <row r="50" spans="1:9" x14ac:dyDescent="0.3">
      <c r="A50">
        <v>88</v>
      </c>
      <c r="B50" t="s">
        <v>93</v>
      </c>
      <c r="C50">
        <v>15</v>
      </c>
      <c r="D50" s="1">
        <v>45324</v>
      </c>
      <c r="E50" s="1">
        <v>45382</v>
      </c>
      <c r="F50" s="4" t="str">
        <f>MONTH(tbl_invoices[[#This Row],[due_date]])&amp;"/"&amp;YEAR(tbl_invoices[[#This Row],[due_date]])</f>
        <v>3/2024</v>
      </c>
      <c r="G50" s="5">
        <v>34524.18</v>
      </c>
      <c r="H50">
        <v>1</v>
      </c>
      <c r="I50" t="e">
        <f ca="1">IF(AND(DATEDIF(NOW(),tbl_invoices[[#This Row],[due_date]],"d")&lt;180,tbl_invoices[[#This Row],[is_paid]]=0),1,0)</f>
        <v>#NUM!</v>
      </c>
    </row>
    <row r="51" spans="1:9" x14ac:dyDescent="0.3">
      <c r="A51">
        <v>102</v>
      </c>
      <c r="B51" t="s">
        <v>107</v>
      </c>
      <c r="C51">
        <v>3</v>
      </c>
      <c r="D51" s="1">
        <v>45343</v>
      </c>
      <c r="E51" s="1">
        <v>45382</v>
      </c>
      <c r="F51" s="4" t="str">
        <f>MONTH(tbl_invoices[[#This Row],[due_date]])&amp;"/"&amp;YEAR(tbl_invoices[[#This Row],[due_date]])</f>
        <v>3/2024</v>
      </c>
      <c r="G51" s="5">
        <v>7856.36</v>
      </c>
      <c r="H51">
        <v>1</v>
      </c>
      <c r="I51" t="e">
        <f ca="1">IF(AND(DATEDIF(NOW(),tbl_invoices[[#This Row],[due_date]],"d")&lt;180,tbl_invoices[[#This Row],[is_paid]]=0),1,0)</f>
        <v>#NUM!</v>
      </c>
    </row>
    <row r="52" spans="1:9" x14ac:dyDescent="0.3">
      <c r="A52">
        <v>244</v>
      </c>
      <c r="B52" t="s">
        <v>249</v>
      </c>
      <c r="C52">
        <v>43</v>
      </c>
      <c r="D52" s="1">
        <v>45349</v>
      </c>
      <c r="E52" s="1">
        <v>45383</v>
      </c>
      <c r="F52" s="4" t="str">
        <f>MONTH(tbl_invoices[[#This Row],[due_date]])&amp;"/"&amp;YEAR(tbl_invoices[[#This Row],[due_date]])</f>
        <v>4/2024</v>
      </c>
      <c r="G52" s="5">
        <v>3588.08</v>
      </c>
      <c r="H52">
        <v>1</v>
      </c>
      <c r="I52" t="e">
        <f ca="1">IF(AND(DATEDIF(NOW(),tbl_invoices[[#This Row],[due_date]],"d")&lt;180,tbl_invoices[[#This Row],[is_paid]]=0),1,0)</f>
        <v>#NUM!</v>
      </c>
    </row>
    <row r="53" spans="1:9" x14ac:dyDescent="0.3">
      <c r="A53">
        <v>59</v>
      </c>
      <c r="B53" t="s">
        <v>64</v>
      </c>
      <c r="C53">
        <v>38</v>
      </c>
      <c r="D53" s="1">
        <v>45314</v>
      </c>
      <c r="E53" s="1">
        <v>45384</v>
      </c>
      <c r="F53" s="4" t="str">
        <f>MONTH(tbl_invoices[[#This Row],[due_date]])&amp;"/"&amp;YEAR(tbl_invoices[[#This Row],[due_date]])</f>
        <v>4/2024</v>
      </c>
      <c r="G53" s="5">
        <v>5103.3500000000004</v>
      </c>
      <c r="H53">
        <v>1</v>
      </c>
      <c r="I53" t="e">
        <f ca="1">IF(AND(DATEDIF(NOW(),tbl_invoices[[#This Row],[due_date]],"d")&lt;180,tbl_invoices[[#This Row],[is_paid]]=0),1,0)</f>
        <v>#NUM!</v>
      </c>
    </row>
    <row r="54" spans="1:9" x14ac:dyDescent="0.3">
      <c r="A54">
        <v>290</v>
      </c>
      <c r="B54" t="s">
        <v>295</v>
      </c>
      <c r="C54">
        <v>26</v>
      </c>
      <c r="D54" s="1">
        <v>45350</v>
      </c>
      <c r="E54" s="1">
        <v>45392</v>
      </c>
      <c r="F54" s="4" t="str">
        <f>MONTH(tbl_invoices[[#This Row],[due_date]])&amp;"/"&amp;YEAR(tbl_invoices[[#This Row],[due_date]])</f>
        <v>4/2024</v>
      </c>
      <c r="G54" s="5">
        <v>26801.18</v>
      </c>
      <c r="H54">
        <v>1</v>
      </c>
      <c r="I54" t="e">
        <f ca="1">IF(AND(DATEDIF(NOW(),tbl_invoices[[#This Row],[due_date]],"d")&lt;180,tbl_invoices[[#This Row],[is_paid]]=0),1,0)</f>
        <v>#NUM!</v>
      </c>
    </row>
    <row r="55" spans="1:9" x14ac:dyDescent="0.3">
      <c r="A55">
        <v>54</v>
      </c>
      <c r="B55" t="s">
        <v>59</v>
      </c>
      <c r="C55">
        <v>16</v>
      </c>
      <c r="D55" s="1">
        <v>45340</v>
      </c>
      <c r="E55" s="1">
        <v>45395</v>
      </c>
      <c r="F55" s="4" t="str">
        <f>MONTH(tbl_invoices[[#This Row],[due_date]])&amp;"/"&amp;YEAR(tbl_invoices[[#This Row],[due_date]])</f>
        <v>4/2024</v>
      </c>
      <c r="G55" s="5">
        <v>22953.21</v>
      </c>
      <c r="H55">
        <v>1</v>
      </c>
      <c r="I55" t="e">
        <f ca="1">IF(AND(DATEDIF(NOW(),tbl_invoices[[#This Row],[due_date]],"d")&lt;180,tbl_invoices[[#This Row],[is_paid]]=0),1,0)</f>
        <v>#NUM!</v>
      </c>
    </row>
    <row r="56" spans="1:9" x14ac:dyDescent="0.3">
      <c r="A56">
        <v>58</v>
      </c>
      <c r="B56" t="s">
        <v>63</v>
      </c>
      <c r="C56">
        <v>20</v>
      </c>
      <c r="D56" s="1">
        <v>45310</v>
      </c>
      <c r="E56" s="1">
        <v>45395</v>
      </c>
      <c r="F56" s="4" t="str">
        <f>MONTH(tbl_invoices[[#This Row],[due_date]])&amp;"/"&amp;YEAR(tbl_invoices[[#This Row],[due_date]])</f>
        <v>4/2024</v>
      </c>
      <c r="G56" s="5">
        <v>3783.41</v>
      </c>
      <c r="H56">
        <v>1</v>
      </c>
      <c r="I56" t="e">
        <f ca="1">IF(AND(DATEDIF(NOW(),tbl_invoices[[#This Row],[due_date]],"d")&lt;180,tbl_invoices[[#This Row],[is_paid]]=0),1,0)</f>
        <v>#NUM!</v>
      </c>
    </row>
    <row r="57" spans="1:9" x14ac:dyDescent="0.3">
      <c r="A57">
        <v>53</v>
      </c>
      <c r="B57" t="s">
        <v>58</v>
      </c>
      <c r="C57">
        <v>35</v>
      </c>
      <c r="D57" s="1">
        <v>45321</v>
      </c>
      <c r="E57" s="1">
        <v>45398</v>
      </c>
      <c r="F57" s="4" t="str">
        <f>MONTH(tbl_invoices[[#This Row],[due_date]])&amp;"/"&amp;YEAR(tbl_invoices[[#This Row],[due_date]])</f>
        <v>4/2024</v>
      </c>
      <c r="G57" s="5">
        <v>18264.830000000002</v>
      </c>
      <c r="H57">
        <v>1</v>
      </c>
      <c r="I57" t="e">
        <f ca="1">IF(AND(DATEDIF(NOW(),tbl_invoices[[#This Row],[due_date]],"d")&lt;180,tbl_invoices[[#This Row],[is_paid]]=0),1,0)</f>
        <v>#NUM!</v>
      </c>
    </row>
    <row r="58" spans="1:9" x14ac:dyDescent="0.3">
      <c r="A58">
        <v>42</v>
      </c>
      <c r="B58" t="s">
        <v>47</v>
      </c>
      <c r="C58">
        <v>27</v>
      </c>
      <c r="D58" s="1">
        <v>45328</v>
      </c>
      <c r="E58" s="1">
        <v>45400</v>
      </c>
      <c r="F58" s="4" t="str">
        <f>MONTH(tbl_invoices[[#This Row],[due_date]])&amp;"/"&amp;YEAR(tbl_invoices[[#This Row],[due_date]])</f>
        <v>4/2024</v>
      </c>
      <c r="G58" s="5">
        <v>6874.91</v>
      </c>
      <c r="H58">
        <v>1</v>
      </c>
      <c r="I58" t="e">
        <f ca="1">IF(AND(DATEDIF(NOW(),tbl_invoices[[#This Row],[due_date]],"d")&lt;180,tbl_invoices[[#This Row],[is_paid]]=0),1,0)</f>
        <v>#NUM!</v>
      </c>
    </row>
    <row r="59" spans="1:9" x14ac:dyDescent="0.3">
      <c r="A59">
        <v>232</v>
      </c>
      <c r="B59" t="s">
        <v>237</v>
      </c>
      <c r="C59">
        <v>18</v>
      </c>
      <c r="D59" s="1">
        <v>45321</v>
      </c>
      <c r="E59" s="1">
        <v>45401</v>
      </c>
      <c r="F59" s="4" t="str">
        <f>MONTH(tbl_invoices[[#This Row],[due_date]])&amp;"/"&amp;YEAR(tbl_invoices[[#This Row],[due_date]])</f>
        <v>4/2024</v>
      </c>
      <c r="G59" s="5">
        <v>17686</v>
      </c>
      <c r="H59">
        <v>1</v>
      </c>
      <c r="I59" t="e">
        <f ca="1">IF(AND(DATEDIF(NOW(),tbl_invoices[[#This Row],[due_date]],"d")&lt;180,tbl_invoices[[#This Row],[is_paid]]=0),1,0)</f>
        <v>#NUM!</v>
      </c>
    </row>
    <row r="60" spans="1:9" x14ac:dyDescent="0.3">
      <c r="A60">
        <v>206</v>
      </c>
      <c r="B60" t="s">
        <v>211</v>
      </c>
      <c r="C60">
        <v>17</v>
      </c>
      <c r="D60" s="1">
        <v>45322</v>
      </c>
      <c r="E60" s="1">
        <v>45403</v>
      </c>
      <c r="F60" s="4" t="str">
        <f>MONTH(tbl_invoices[[#This Row],[due_date]])&amp;"/"&amp;YEAR(tbl_invoices[[#This Row],[due_date]])</f>
        <v>4/2024</v>
      </c>
      <c r="G60" s="5">
        <v>2109.21</v>
      </c>
      <c r="H60">
        <v>1</v>
      </c>
      <c r="I60" t="e">
        <f ca="1">IF(AND(DATEDIF(NOW(),tbl_invoices[[#This Row],[due_date]],"d")&lt;180,tbl_invoices[[#This Row],[is_paid]]=0),1,0)</f>
        <v>#NUM!</v>
      </c>
    </row>
    <row r="61" spans="1:9" x14ac:dyDescent="0.3">
      <c r="A61">
        <v>73</v>
      </c>
      <c r="B61" t="s">
        <v>78</v>
      </c>
      <c r="C61">
        <v>34</v>
      </c>
      <c r="D61" s="1">
        <v>45343</v>
      </c>
      <c r="E61" s="1">
        <v>45406</v>
      </c>
      <c r="F61" s="4" t="str">
        <f>MONTH(tbl_invoices[[#This Row],[due_date]])&amp;"/"&amp;YEAR(tbl_invoices[[#This Row],[due_date]])</f>
        <v>4/2024</v>
      </c>
      <c r="G61" s="5">
        <v>7452.98</v>
      </c>
      <c r="H61">
        <v>1</v>
      </c>
      <c r="I61" t="e">
        <f ca="1">IF(AND(DATEDIF(NOW(),tbl_invoices[[#This Row],[due_date]],"d")&lt;180,tbl_invoices[[#This Row],[is_paid]]=0),1,0)</f>
        <v>#NUM!</v>
      </c>
    </row>
    <row r="62" spans="1:9" x14ac:dyDescent="0.3">
      <c r="A62">
        <v>27</v>
      </c>
      <c r="B62" t="s">
        <v>32</v>
      </c>
      <c r="C62">
        <v>19</v>
      </c>
      <c r="D62" s="1">
        <v>45348</v>
      </c>
      <c r="E62" s="1">
        <v>45408</v>
      </c>
      <c r="F62" s="4" t="str">
        <f>MONTH(tbl_invoices[[#This Row],[due_date]])&amp;"/"&amp;YEAR(tbl_invoices[[#This Row],[due_date]])</f>
        <v>4/2024</v>
      </c>
      <c r="G62" s="5">
        <v>10742.28</v>
      </c>
      <c r="H62">
        <v>1</v>
      </c>
      <c r="I62" t="e">
        <f ca="1">IF(AND(DATEDIF(NOW(),tbl_invoices[[#This Row],[due_date]],"d")&lt;180,tbl_invoices[[#This Row],[is_paid]]=0),1,0)</f>
        <v>#NUM!</v>
      </c>
    </row>
    <row r="63" spans="1:9" x14ac:dyDescent="0.3">
      <c r="A63">
        <v>198</v>
      </c>
      <c r="B63" t="s">
        <v>203</v>
      </c>
      <c r="C63">
        <v>9</v>
      </c>
      <c r="D63" s="1">
        <v>45336</v>
      </c>
      <c r="E63" s="1">
        <v>45408</v>
      </c>
      <c r="F63" s="4" t="str">
        <f>MONTH(tbl_invoices[[#This Row],[due_date]])&amp;"/"&amp;YEAR(tbl_invoices[[#This Row],[due_date]])</f>
        <v>4/2024</v>
      </c>
      <c r="G63" s="5">
        <v>886.28</v>
      </c>
      <c r="H63">
        <v>1</v>
      </c>
      <c r="I63" t="e">
        <f ca="1">IF(AND(DATEDIF(NOW(),tbl_invoices[[#This Row],[due_date]],"d")&lt;180,tbl_invoices[[#This Row],[is_paid]]=0),1,0)</f>
        <v>#NUM!</v>
      </c>
    </row>
    <row r="64" spans="1:9" x14ac:dyDescent="0.3">
      <c r="A64">
        <v>250</v>
      </c>
      <c r="B64" t="s">
        <v>255</v>
      </c>
      <c r="C64">
        <v>35</v>
      </c>
      <c r="D64" s="1">
        <v>45338</v>
      </c>
      <c r="E64" s="1">
        <v>45409</v>
      </c>
      <c r="F64" s="4" t="str">
        <f>MONTH(tbl_invoices[[#This Row],[due_date]])&amp;"/"&amp;YEAR(tbl_invoices[[#This Row],[due_date]])</f>
        <v>4/2024</v>
      </c>
      <c r="G64" s="5">
        <v>9212.2999999999993</v>
      </c>
      <c r="H64">
        <v>1</v>
      </c>
      <c r="I64" t="e">
        <f ca="1">IF(AND(DATEDIF(NOW(),tbl_invoices[[#This Row],[due_date]],"d")&lt;180,tbl_invoices[[#This Row],[is_paid]]=0),1,0)</f>
        <v>#NUM!</v>
      </c>
    </row>
    <row r="65" spans="1:9" x14ac:dyDescent="0.3">
      <c r="A65">
        <v>86</v>
      </c>
      <c r="B65" t="s">
        <v>91</v>
      </c>
      <c r="C65">
        <v>21</v>
      </c>
      <c r="D65" s="1">
        <v>45333</v>
      </c>
      <c r="E65" s="1">
        <v>45413</v>
      </c>
      <c r="F65" s="4" t="str">
        <f>MONTH(tbl_invoices[[#This Row],[due_date]])&amp;"/"&amp;YEAR(tbl_invoices[[#This Row],[due_date]])</f>
        <v>5/2024</v>
      </c>
      <c r="G65" s="5">
        <v>12724.6</v>
      </c>
      <c r="H65">
        <v>1</v>
      </c>
      <c r="I65" t="e">
        <f ca="1">IF(AND(DATEDIF(NOW(),tbl_invoices[[#This Row],[due_date]],"d")&lt;180,tbl_invoices[[#This Row],[is_paid]]=0),1,0)</f>
        <v>#NUM!</v>
      </c>
    </row>
    <row r="66" spans="1:9" x14ac:dyDescent="0.3">
      <c r="A66">
        <v>237</v>
      </c>
      <c r="B66" t="s">
        <v>242</v>
      </c>
      <c r="C66">
        <v>40</v>
      </c>
      <c r="D66" s="1">
        <v>45333</v>
      </c>
      <c r="E66" s="1">
        <v>45414</v>
      </c>
      <c r="F66" s="4" t="str">
        <f>MONTH(tbl_invoices[[#This Row],[due_date]])&amp;"/"&amp;YEAR(tbl_invoices[[#This Row],[due_date]])</f>
        <v>5/2024</v>
      </c>
      <c r="G66" s="5">
        <v>7345.21</v>
      </c>
      <c r="H66">
        <v>1</v>
      </c>
      <c r="I66" t="e">
        <f ca="1">IF(AND(DATEDIF(NOW(),tbl_invoices[[#This Row],[due_date]],"d")&lt;180,tbl_invoices[[#This Row],[is_paid]]=0),1,0)</f>
        <v>#NUM!</v>
      </c>
    </row>
    <row r="67" spans="1:9" x14ac:dyDescent="0.3">
      <c r="A67">
        <v>44</v>
      </c>
      <c r="B67" t="s">
        <v>49</v>
      </c>
      <c r="C67">
        <v>16</v>
      </c>
      <c r="D67" s="1">
        <v>45361</v>
      </c>
      <c r="E67" s="1">
        <v>45415</v>
      </c>
      <c r="F67" s="4" t="str">
        <f>MONTH(tbl_invoices[[#This Row],[due_date]])&amp;"/"&amp;YEAR(tbl_invoices[[#This Row],[due_date]])</f>
        <v>5/2024</v>
      </c>
      <c r="G67" s="5">
        <v>34603.82</v>
      </c>
      <c r="H67">
        <v>1</v>
      </c>
      <c r="I67" t="e">
        <f ca="1">IF(AND(DATEDIF(NOW(),tbl_invoices[[#This Row],[due_date]],"d")&lt;180,tbl_invoices[[#This Row],[is_paid]]=0),1,0)</f>
        <v>#NUM!</v>
      </c>
    </row>
    <row r="68" spans="1:9" x14ac:dyDescent="0.3">
      <c r="A68">
        <v>124</v>
      </c>
      <c r="B68" t="s">
        <v>129</v>
      </c>
      <c r="C68">
        <v>48</v>
      </c>
      <c r="D68" s="1">
        <v>45327</v>
      </c>
      <c r="E68" s="1">
        <v>45415</v>
      </c>
      <c r="F68" s="4" t="str">
        <f>MONTH(tbl_invoices[[#This Row],[due_date]])&amp;"/"&amp;YEAR(tbl_invoices[[#This Row],[due_date]])</f>
        <v>5/2024</v>
      </c>
      <c r="G68" s="5">
        <v>5105.92</v>
      </c>
      <c r="H68">
        <v>1</v>
      </c>
      <c r="I68" t="e">
        <f ca="1">IF(AND(DATEDIF(NOW(),tbl_invoices[[#This Row],[due_date]],"d")&lt;180,tbl_invoices[[#This Row],[is_paid]]=0),1,0)</f>
        <v>#NUM!</v>
      </c>
    </row>
    <row r="69" spans="1:9" x14ac:dyDescent="0.3">
      <c r="A69">
        <v>286</v>
      </c>
      <c r="B69" t="s">
        <v>291</v>
      </c>
      <c r="C69">
        <v>22</v>
      </c>
      <c r="D69" s="1">
        <v>45358</v>
      </c>
      <c r="E69" s="1">
        <v>45415</v>
      </c>
      <c r="F69" s="4" t="str">
        <f>MONTH(tbl_invoices[[#This Row],[due_date]])&amp;"/"&amp;YEAR(tbl_invoices[[#This Row],[due_date]])</f>
        <v>5/2024</v>
      </c>
      <c r="G69" s="5">
        <v>18011.98</v>
      </c>
      <c r="H69">
        <v>1</v>
      </c>
      <c r="I69" t="e">
        <f ca="1">IF(AND(DATEDIF(NOW(),tbl_invoices[[#This Row],[due_date]],"d")&lt;180,tbl_invoices[[#This Row],[is_paid]]=0),1,0)</f>
        <v>#NUM!</v>
      </c>
    </row>
    <row r="70" spans="1:9" x14ac:dyDescent="0.3">
      <c r="A70">
        <v>48</v>
      </c>
      <c r="B70" t="s">
        <v>53</v>
      </c>
      <c r="C70">
        <v>22</v>
      </c>
      <c r="D70" s="1">
        <v>45377</v>
      </c>
      <c r="E70" s="1">
        <v>45416</v>
      </c>
      <c r="F70" s="4" t="str">
        <f>MONTH(tbl_invoices[[#This Row],[due_date]])&amp;"/"&amp;YEAR(tbl_invoices[[#This Row],[due_date]])</f>
        <v>5/2024</v>
      </c>
      <c r="G70" s="5">
        <v>174</v>
      </c>
      <c r="H70">
        <v>1</v>
      </c>
      <c r="I70" t="e">
        <f ca="1">IF(AND(DATEDIF(NOW(),tbl_invoices[[#This Row],[due_date]],"d")&lt;180,tbl_invoices[[#This Row],[is_paid]]=0),1,0)</f>
        <v>#NUM!</v>
      </c>
    </row>
    <row r="71" spans="1:9" x14ac:dyDescent="0.3">
      <c r="A71">
        <v>127</v>
      </c>
      <c r="B71" t="s">
        <v>132</v>
      </c>
      <c r="C71">
        <v>20</v>
      </c>
      <c r="D71" s="1">
        <v>45343</v>
      </c>
      <c r="E71" s="1">
        <v>45416</v>
      </c>
      <c r="F71" s="4" t="str">
        <f>MONTH(tbl_invoices[[#This Row],[due_date]])&amp;"/"&amp;YEAR(tbl_invoices[[#This Row],[due_date]])</f>
        <v>5/2024</v>
      </c>
      <c r="G71" s="5">
        <v>6236.23</v>
      </c>
      <c r="H71">
        <v>1</v>
      </c>
      <c r="I71" t="e">
        <f ca="1">IF(AND(DATEDIF(NOW(),tbl_invoices[[#This Row],[due_date]],"d")&lt;180,tbl_invoices[[#This Row],[is_paid]]=0),1,0)</f>
        <v>#NUM!</v>
      </c>
    </row>
    <row r="72" spans="1:9" x14ac:dyDescent="0.3">
      <c r="A72">
        <v>157</v>
      </c>
      <c r="B72" t="s">
        <v>162</v>
      </c>
      <c r="C72">
        <v>48</v>
      </c>
      <c r="D72" s="1">
        <v>45356</v>
      </c>
      <c r="E72" s="1">
        <v>45420</v>
      </c>
      <c r="F72" s="4" t="str">
        <f>MONTH(tbl_invoices[[#This Row],[due_date]])&amp;"/"&amp;YEAR(tbl_invoices[[#This Row],[due_date]])</f>
        <v>5/2024</v>
      </c>
      <c r="G72" s="5">
        <v>6846.72</v>
      </c>
      <c r="H72">
        <v>1</v>
      </c>
      <c r="I72" t="e">
        <f ca="1">IF(AND(DATEDIF(NOW(),tbl_invoices[[#This Row],[due_date]],"d")&lt;180,tbl_invoices[[#This Row],[is_paid]]=0),1,0)</f>
        <v>#NUM!</v>
      </c>
    </row>
    <row r="73" spans="1:9" x14ac:dyDescent="0.3">
      <c r="A73">
        <v>66</v>
      </c>
      <c r="B73" t="s">
        <v>71</v>
      </c>
      <c r="C73">
        <v>3</v>
      </c>
      <c r="D73" s="1">
        <v>45354</v>
      </c>
      <c r="E73" s="1">
        <v>45423</v>
      </c>
      <c r="F73" s="4" t="str">
        <f>MONTH(tbl_invoices[[#This Row],[due_date]])&amp;"/"&amp;YEAR(tbl_invoices[[#This Row],[due_date]])</f>
        <v>5/2024</v>
      </c>
      <c r="G73" s="5">
        <v>11968.3</v>
      </c>
      <c r="H73">
        <v>1</v>
      </c>
      <c r="I73" t="e">
        <f ca="1">IF(AND(DATEDIF(NOW(),tbl_invoices[[#This Row],[due_date]],"d")&lt;180,tbl_invoices[[#This Row],[is_paid]]=0),1,0)</f>
        <v>#NUM!</v>
      </c>
    </row>
    <row r="74" spans="1:9" x14ac:dyDescent="0.3">
      <c r="A74">
        <v>172</v>
      </c>
      <c r="B74" t="s">
        <v>177</v>
      </c>
      <c r="C74">
        <v>12</v>
      </c>
      <c r="D74" s="1">
        <v>45333</v>
      </c>
      <c r="E74" s="1">
        <v>45423</v>
      </c>
      <c r="F74" s="4" t="str">
        <f>MONTH(tbl_invoices[[#This Row],[due_date]])&amp;"/"&amp;YEAR(tbl_invoices[[#This Row],[due_date]])</f>
        <v>5/2024</v>
      </c>
      <c r="G74" s="5">
        <v>24504.28</v>
      </c>
      <c r="H74">
        <v>1</v>
      </c>
      <c r="I74" t="e">
        <f ca="1">IF(AND(DATEDIF(NOW(),tbl_invoices[[#This Row],[due_date]],"d")&lt;180,tbl_invoices[[#This Row],[is_paid]]=0),1,0)</f>
        <v>#NUM!</v>
      </c>
    </row>
    <row r="75" spans="1:9" x14ac:dyDescent="0.3">
      <c r="A75">
        <v>238</v>
      </c>
      <c r="B75" t="s">
        <v>243</v>
      </c>
      <c r="C75">
        <v>39</v>
      </c>
      <c r="D75" s="1">
        <v>45373</v>
      </c>
      <c r="E75" s="1">
        <v>45423</v>
      </c>
      <c r="F75" s="4" t="str">
        <f>MONTH(tbl_invoices[[#This Row],[due_date]])&amp;"/"&amp;YEAR(tbl_invoices[[#This Row],[due_date]])</f>
        <v>5/2024</v>
      </c>
      <c r="G75" s="5">
        <v>10572.06</v>
      </c>
      <c r="H75">
        <v>1</v>
      </c>
      <c r="I75" t="e">
        <f ca="1">IF(AND(DATEDIF(NOW(),tbl_invoices[[#This Row],[due_date]],"d")&lt;180,tbl_invoices[[#This Row],[is_paid]]=0),1,0)</f>
        <v>#NUM!</v>
      </c>
    </row>
    <row r="76" spans="1:9" x14ac:dyDescent="0.3">
      <c r="A76">
        <v>121</v>
      </c>
      <c r="B76" t="s">
        <v>126</v>
      </c>
      <c r="C76">
        <v>7</v>
      </c>
      <c r="D76" s="1">
        <v>45363</v>
      </c>
      <c r="E76" s="1">
        <v>45424</v>
      </c>
      <c r="F76" s="4" t="str">
        <f>MONTH(tbl_invoices[[#This Row],[due_date]])&amp;"/"&amp;YEAR(tbl_invoices[[#This Row],[due_date]])</f>
        <v>5/2024</v>
      </c>
      <c r="G76" s="5">
        <v>12505.46</v>
      </c>
      <c r="H76">
        <v>1</v>
      </c>
      <c r="I76" t="e">
        <f ca="1">IF(AND(DATEDIF(NOW(),tbl_invoices[[#This Row],[due_date]],"d")&lt;180,tbl_invoices[[#This Row],[is_paid]]=0),1,0)</f>
        <v>#NUM!</v>
      </c>
    </row>
    <row r="77" spans="1:9" x14ac:dyDescent="0.3">
      <c r="A77">
        <v>245</v>
      </c>
      <c r="B77" t="s">
        <v>250</v>
      </c>
      <c r="C77">
        <v>38</v>
      </c>
      <c r="D77" s="1">
        <v>45392</v>
      </c>
      <c r="E77" s="1">
        <v>45424</v>
      </c>
      <c r="F77" s="4" t="str">
        <f>MONTH(tbl_invoices[[#This Row],[due_date]])&amp;"/"&amp;YEAR(tbl_invoices[[#This Row],[due_date]])</f>
        <v>5/2024</v>
      </c>
      <c r="G77" s="5">
        <v>8211.43</v>
      </c>
      <c r="H77">
        <v>1</v>
      </c>
      <c r="I77" t="e">
        <f ca="1">IF(AND(DATEDIF(NOW(),tbl_invoices[[#This Row],[due_date]],"d")&lt;180,tbl_invoices[[#This Row],[is_paid]]=0),1,0)</f>
        <v>#NUM!</v>
      </c>
    </row>
    <row r="78" spans="1:9" x14ac:dyDescent="0.3">
      <c r="A78">
        <v>43</v>
      </c>
      <c r="B78" t="s">
        <v>48</v>
      </c>
      <c r="C78">
        <v>14</v>
      </c>
      <c r="D78" s="1">
        <v>45369</v>
      </c>
      <c r="E78" s="1">
        <v>45425</v>
      </c>
      <c r="F78" s="4" t="str">
        <f>MONTH(tbl_invoices[[#This Row],[due_date]])&amp;"/"&amp;YEAR(tbl_invoices[[#This Row],[due_date]])</f>
        <v>5/2024</v>
      </c>
      <c r="G78" s="5">
        <v>15146.58</v>
      </c>
      <c r="H78">
        <v>1</v>
      </c>
      <c r="I78" t="e">
        <f ca="1">IF(AND(DATEDIF(NOW(),tbl_invoices[[#This Row],[due_date]],"d")&lt;180,tbl_invoices[[#This Row],[is_paid]]=0),1,0)</f>
        <v>#NUM!</v>
      </c>
    </row>
    <row r="79" spans="1:9" x14ac:dyDescent="0.3">
      <c r="A79">
        <v>259</v>
      </c>
      <c r="B79" t="s">
        <v>264</v>
      </c>
      <c r="C79">
        <v>3</v>
      </c>
      <c r="D79" s="1">
        <v>45348</v>
      </c>
      <c r="E79" s="1">
        <v>45425</v>
      </c>
      <c r="F79" s="4" t="str">
        <f>MONTH(tbl_invoices[[#This Row],[due_date]])&amp;"/"&amp;YEAR(tbl_invoices[[#This Row],[due_date]])</f>
        <v>5/2024</v>
      </c>
      <c r="G79" s="5">
        <v>3776.74</v>
      </c>
      <c r="H79">
        <v>1</v>
      </c>
      <c r="I79" t="e">
        <f ca="1">IF(AND(DATEDIF(NOW(),tbl_invoices[[#This Row],[due_date]],"d")&lt;180,tbl_invoices[[#This Row],[is_paid]]=0),1,0)</f>
        <v>#NUM!</v>
      </c>
    </row>
    <row r="80" spans="1:9" x14ac:dyDescent="0.3">
      <c r="A80">
        <v>155</v>
      </c>
      <c r="B80" t="s">
        <v>160</v>
      </c>
      <c r="C80">
        <v>17</v>
      </c>
      <c r="D80" s="1">
        <v>45353</v>
      </c>
      <c r="E80" s="1">
        <v>45426</v>
      </c>
      <c r="F80" s="4" t="str">
        <f>MONTH(tbl_invoices[[#This Row],[due_date]])&amp;"/"&amp;YEAR(tbl_invoices[[#This Row],[due_date]])</f>
        <v>5/2024</v>
      </c>
      <c r="G80" s="5">
        <v>12716.31</v>
      </c>
      <c r="H80">
        <v>1</v>
      </c>
      <c r="I80" t="e">
        <f ca="1">IF(AND(DATEDIF(NOW(),tbl_invoices[[#This Row],[due_date]],"d")&lt;180,tbl_invoices[[#This Row],[is_paid]]=0),1,0)</f>
        <v>#NUM!</v>
      </c>
    </row>
    <row r="81" spans="1:9" x14ac:dyDescent="0.3">
      <c r="A81">
        <v>254</v>
      </c>
      <c r="B81" t="s">
        <v>259</v>
      </c>
      <c r="C81">
        <v>48</v>
      </c>
      <c r="D81" s="1">
        <v>45345</v>
      </c>
      <c r="E81" s="1">
        <v>45427</v>
      </c>
      <c r="F81" s="4" t="str">
        <f>MONTH(tbl_invoices[[#This Row],[due_date]])&amp;"/"&amp;YEAR(tbl_invoices[[#This Row],[due_date]])</f>
        <v>5/2024</v>
      </c>
      <c r="G81" s="5">
        <v>6848.47</v>
      </c>
      <c r="H81">
        <v>1</v>
      </c>
      <c r="I81" t="e">
        <f ca="1">IF(AND(DATEDIF(NOW(),tbl_invoices[[#This Row],[due_date]],"d")&lt;180,tbl_invoices[[#This Row],[is_paid]]=0),1,0)</f>
        <v>#NUM!</v>
      </c>
    </row>
    <row r="82" spans="1:9" x14ac:dyDescent="0.3">
      <c r="A82">
        <v>262</v>
      </c>
      <c r="B82" t="s">
        <v>267</v>
      </c>
      <c r="C82">
        <v>45</v>
      </c>
      <c r="D82" s="1">
        <v>45385</v>
      </c>
      <c r="E82" s="1">
        <v>45445</v>
      </c>
      <c r="F82" s="4" t="str">
        <f>MONTH(tbl_invoices[[#This Row],[due_date]])&amp;"/"&amp;YEAR(tbl_invoices[[#This Row],[due_date]])</f>
        <v>6/2024</v>
      </c>
      <c r="G82" s="5">
        <v>8484.73</v>
      </c>
      <c r="H82">
        <v>1</v>
      </c>
      <c r="I82" t="e">
        <f ca="1">IF(AND(DATEDIF(NOW(),tbl_invoices[[#This Row],[due_date]],"d")&lt;180,tbl_invoices[[#This Row],[is_paid]]=0),1,0)</f>
        <v>#NUM!</v>
      </c>
    </row>
    <row r="83" spans="1:9" x14ac:dyDescent="0.3">
      <c r="A83">
        <v>188</v>
      </c>
      <c r="B83" t="s">
        <v>193</v>
      </c>
      <c r="C83">
        <v>2</v>
      </c>
      <c r="D83" s="1">
        <v>45408</v>
      </c>
      <c r="E83" s="1">
        <v>45448</v>
      </c>
      <c r="F83" s="4" t="str">
        <f>MONTH(tbl_invoices[[#This Row],[due_date]])&amp;"/"&amp;YEAR(tbl_invoices[[#This Row],[due_date]])</f>
        <v>6/2024</v>
      </c>
      <c r="G83" s="5">
        <v>3980.02</v>
      </c>
      <c r="H83">
        <v>1</v>
      </c>
      <c r="I83" t="e">
        <f ca="1">IF(AND(DATEDIF(NOW(),tbl_invoices[[#This Row],[due_date]],"d")&lt;180,tbl_invoices[[#This Row],[is_paid]]=0),1,0)</f>
        <v>#NUM!</v>
      </c>
    </row>
    <row r="84" spans="1:9" x14ac:dyDescent="0.3">
      <c r="A84">
        <v>189</v>
      </c>
      <c r="B84" t="s">
        <v>194</v>
      </c>
      <c r="C84">
        <v>10</v>
      </c>
      <c r="D84" s="1">
        <v>45368</v>
      </c>
      <c r="E84" s="1">
        <v>45448</v>
      </c>
      <c r="F84" s="4" t="str">
        <f>MONTH(tbl_invoices[[#This Row],[due_date]])&amp;"/"&amp;YEAR(tbl_invoices[[#This Row],[due_date]])</f>
        <v>6/2024</v>
      </c>
      <c r="G84" s="5">
        <v>18082.3</v>
      </c>
      <c r="H84">
        <v>1</v>
      </c>
      <c r="I84" t="e">
        <f ca="1">IF(AND(DATEDIF(NOW(),tbl_invoices[[#This Row],[due_date]],"d")&lt;180,tbl_invoices[[#This Row],[is_paid]]=0),1,0)</f>
        <v>#NUM!</v>
      </c>
    </row>
    <row r="85" spans="1:9" x14ac:dyDescent="0.3">
      <c r="A85">
        <v>203</v>
      </c>
      <c r="B85" t="s">
        <v>208</v>
      </c>
      <c r="C85">
        <v>37</v>
      </c>
      <c r="D85" s="1">
        <v>45367</v>
      </c>
      <c r="E85" s="1">
        <v>45448</v>
      </c>
      <c r="F85" s="4" t="str">
        <f>MONTH(tbl_invoices[[#This Row],[due_date]])&amp;"/"&amp;YEAR(tbl_invoices[[#This Row],[due_date]])</f>
        <v>6/2024</v>
      </c>
      <c r="G85" s="5">
        <v>7086.45</v>
      </c>
      <c r="H85">
        <v>1</v>
      </c>
      <c r="I85" t="e">
        <f ca="1">IF(AND(DATEDIF(NOW(),tbl_invoices[[#This Row],[due_date]],"d")&lt;180,tbl_invoices[[#This Row],[is_paid]]=0),1,0)</f>
        <v>#NUM!</v>
      </c>
    </row>
    <row r="86" spans="1:9" x14ac:dyDescent="0.3">
      <c r="A86">
        <v>72</v>
      </c>
      <c r="B86" t="s">
        <v>77</v>
      </c>
      <c r="C86">
        <v>42</v>
      </c>
      <c r="D86" s="1">
        <v>45360</v>
      </c>
      <c r="E86" s="1">
        <v>45449</v>
      </c>
      <c r="F86" s="4" t="str">
        <f>MONTH(tbl_invoices[[#This Row],[due_date]])&amp;"/"&amp;YEAR(tbl_invoices[[#This Row],[due_date]])</f>
        <v>6/2024</v>
      </c>
      <c r="G86" s="5">
        <v>31502.23</v>
      </c>
      <c r="H86">
        <v>1</v>
      </c>
      <c r="I86" t="e">
        <f ca="1">IF(AND(DATEDIF(NOW(),tbl_invoices[[#This Row],[due_date]],"d")&lt;180,tbl_invoices[[#This Row],[is_paid]]=0),1,0)</f>
        <v>#NUM!</v>
      </c>
    </row>
    <row r="87" spans="1:9" x14ac:dyDescent="0.3">
      <c r="A87">
        <v>77</v>
      </c>
      <c r="B87" t="s">
        <v>82</v>
      </c>
      <c r="C87">
        <v>48</v>
      </c>
      <c r="D87" s="1">
        <v>45396</v>
      </c>
      <c r="E87" s="1">
        <v>45454</v>
      </c>
      <c r="F87" s="4" t="str">
        <f>MONTH(tbl_invoices[[#This Row],[due_date]])&amp;"/"&amp;YEAR(tbl_invoices[[#This Row],[due_date]])</f>
        <v>6/2024</v>
      </c>
      <c r="G87" s="5">
        <v>4545.63</v>
      </c>
      <c r="H87">
        <v>1</v>
      </c>
      <c r="I87" t="e">
        <f ca="1">IF(AND(DATEDIF(NOW(),tbl_invoices[[#This Row],[due_date]],"d")&lt;180,tbl_invoices[[#This Row],[is_paid]]=0),1,0)</f>
        <v>#NUM!</v>
      </c>
    </row>
    <row r="88" spans="1:9" x14ac:dyDescent="0.3">
      <c r="A88">
        <v>143</v>
      </c>
      <c r="B88" t="s">
        <v>148</v>
      </c>
      <c r="C88">
        <v>12</v>
      </c>
      <c r="D88" s="1">
        <v>45411</v>
      </c>
      <c r="E88" s="1">
        <v>45454</v>
      </c>
      <c r="F88" s="4" t="str">
        <f>MONTH(tbl_invoices[[#This Row],[due_date]])&amp;"/"&amp;YEAR(tbl_invoices[[#This Row],[due_date]])</f>
        <v>6/2024</v>
      </c>
      <c r="G88" s="5">
        <v>33571.75</v>
      </c>
      <c r="H88">
        <v>1</v>
      </c>
      <c r="I88" t="e">
        <f ca="1">IF(AND(DATEDIF(NOW(),tbl_invoices[[#This Row],[due_date]],"d")&lt;180,tbl_invoices[[#This Row],[is_paid]]=0),1,0)</f>
        <v>#NUM!</v>
      </c>
    </row>
    <row r="89" spans="1:9" x14ac:dyDescent="0.3">
      <c r="A89">
        <v>152</v>
      </c>
      <c r="B89" t="s">
        <v>157</v>
      </c>
      <c r="C89">
        <v>44</v>
      </c>
      <c r="D89" s="1">
        <v>45400</v>
      </c>
      <c r="E89" s="1">
        <v>45455</v>
      </c>
      <c r="F89" s="4" t="str">
        <f>MONTH(tbl_invoices[[#This Row],[due_date]])&amp;"/"&amp;YEAR(tbl_invoices[[#This Row],[due_date]])</f>
        <v>6/2024</v>
      </c>
      <c r="G89" s="5">
        <v>21616.880000000001</v>
      </c>
      <c r="H89">
        <v>1</v>
      </c>
      <c r="I89" t="e">
        <f ca="1">IF(AND(DATEDIF(NOW(),tbl_invoices[[#This Row],[due_date]],"d")&lt;180,tbl_invoices[[#This Row],[is_paid]]=0),1,0)</f>
        <v>#NUM!</v>
      </c>
    </row>
    <row r="90" spans="1:9" x14ac:dyDescent="0.3">
      <c r="A90">
        <v>227</v>
      </c>
      <c r="B90" t="s">
        <v>232</v>
      </c>
      <c r="C90">
        <v>3</v>
      </c>
      <c r="D90" s="1">
        <v>45381</v>
      </c>
      <c r="E90" s="1">
        <v>45455</v>
      </c>
      <c r="F90" s="4" t="str">
        <f>MONTH(tbl_invoices[[#This Row],[due_date]])&amp;"/"&amp;YEAR(tbl_invoices[[#This Row],[due_date]])</f>
        <v>6/2024</v>
      </c>
      <c r="G90" s="5">
        <v>743.6</v>
      </c>
      <c r="H90">
        <v>1</v>
      </c>
      <c r="I90" t="e">
        <f ca="1">IF(AND(DATEDIF(NOW(),tbl_invoices[[#This Row],[due_date]],"d")&lt;180,tbl_invoices[[#This Row],[is_paid]]=0),1,0)</f>
        <v>#NUM!</v>
      </c>
    </row>
    <row r="91" spans="1:9" x14ac:dyDescent="0.3">
      <c r="A91">
        <v>76</v>
      </c>
      <c r="B91" t="s">
        <v>81</v>
      </c>
      <c r="C91">
        <v>49</v>
      </c>
      <c r="D91" s="1">
        <v>45392</v>
      </c>
      <c r="E91" s="1">
        <v>45456</v>
      </c>
      <c r="F91" s="4" t="str">
        <f>MONTH(tbl_invoices[[#This Row],[due_date]])&amp;"/"&amp;YEAR(tbl_invoices[[#This Row],[due_date]])</f>
        <v>6/2024</v>
      </c>
      <c r="G91" s="5">
        <v>13799.42</v>
      </c>
      <c r="H91">
        <v>1</v>
      </c>
      <c r="I91" t="e">
        <f ca="1">IF(AND(DATEDIF(NOW(),tbl_invoices[[#This Row],[due_date]],"d")&lt;180,tbl_invoices[[#This Row],[is_paid]]=0),1,0)</f>
        <v>#NUM!</v>
      </c>
    </row>
    <row r="92" spans="1:9" x14ac:dyDescent="0.3">
      <c r="A92">
        <v>213</v>
      </c>
      <c r="B92" t="s">
        <v>218</v>
      </c>
      <c r="C92">
        <v>8</v>
      </c>
      <c r="D92" s="1">
        <v>45419</v>
      </c>
      <c r="E92" s="1">
        <v>45456</v>
      </c>
      <c r="F92" s="4" t="str">
        <f>MONTH(tbl_invoices[[#This Row],[due_date]])&amp;"/"&amp;YEAR(tbl_invoices[[#This Row],[due_date]])</f>
        <v>6/2024</v>
      </c>
      <c r="G92" s="5">
        <v>21604.98</v>
      </c>
      <c r="H92">
        <v>1</v>
      </c>
      <c r="I92" t="e">
        <f ca="1">IF(AND(DATEDIF(NOW(),tbl_invoices[[#This Row],[due_date]],"d")&lt;180,tbl_invoices[[#This Row],[is_paid]]=0),1,0)</f>
        <v>#NUM!</v>
      </c>
    </row>
    <row r="93" spans="1:9" x14ac:dyDescent="0.3">
      <c r="A93">
        <v>30</v>
      </c>
      <c r="B93" t="s">
        <v>35</v>
      </c>
      <c r="C93">
        <v>26</v>
      </c>
      <c r="D93" s="1">
        <v>45382</v>
      </c>
      <c r="E93" s="1">
        <v>45457</v>
      </c>
      <c r="F93" s="4" t="str">
        <f>MONTH(tbl_invoices[[#This Row],[due_date]])&amp;"/"&amp;YEAR(tbl_invoices[[#This Row],[due_date]])</f>
        <v>6/2024</v>
      </c>
      <c r="G93" s="5">
        <v>20075.71</v>
      </c>
      <c r="H93">
        <v>1</v>
      </c>
      <c r="I93" t="e">
        <f ca="1">IF(AND(DATEDIF(NOW(),tbl_invoices[[#This Row],[due_date]],"d")&lt;180,tbl_invoices[[#This Row],[is_paid]]=0),1,0)</f>
        <v>#NUM!</v>
      </c>
    </row>
    <row r="94" spans="1:9" x14ac:dyDescent="0.3">
      <c r="A94">
        <v>87</v>
      </c>
      <c r="B94" t="s">
        <v>92</v>
      </c>
      <c r="C94">
        <v>41</v>
      </c>
      <c r="D94" s="1">
        <v>45397</v>
      </c>
      <c r="E94" s="1">
        <v>45458</v>
      </c>
      <c r="F94" s="4" t="str">
        <f>MONTH(tbl_invoices[[#This Row],[due_date]])&amp;"/"&amp;YEAR(tbl_invoices[[#This Row],[due_date]])</f>
        <v>6/2024</v>
      </c>
      <c r="G94" s="5">
        <v>443.76</v>
      </c>
      <c r="H94">
        <v>1</v>
      </c>
      <c r="I94" t="e">
        <f ca="1">IF(AND(DATEDIF(NOW(),tbl_invoices[[#This Row],[due_date]],"d")&lt;180,tbl_invoices[[#This Row],[is_paid]]=0),1,0)</f>
        <v>#NUM!</v>
      </c>
    </row>
    <row r="95" spans="1:9" x14ac:dyDescent="0.3">
      <c r="A95">
        <v>51</v>
      </c>
      <c r="B95" t="s">
        <v>56</v>
      </c>
      <c r="C95">
        <v>30</v>
      </c>
      <c r="D95" s="1">
        <v>45409</v>
      </c>
      <c r="E95" s="1">
        <v>45459</v>
      </c>
      <c r="F95" s="4" t="str">
        <f>MONTH(tbl_invoices[[#This Row],[due_date]])&amp;"/"&amp;YEAR(tbl_invoices[[#This Row],[due_date]])</f>
        <v>6/2024</v>
      </c>
      <c r="G95" s="5">
        <v>4662.03</v>
      </c>
      <c r="H95">
        <v>1</v>
      </c>
      <c r="I95" t="e">
        <f ca="1">IF(AND(DATEDIF(NOW(),tbl_invoices[[#This Row],[due_date]],"d")&lt;180,tbl_invoices[[#This Row],[is_paid]]=0),1,0)</f>
        <v>#NUM!</v>
      </c>
    </row>
    <row r="96" spans="1:9" x14ac:dyDescent="0.3">
      <c r="A96">
        <v>241</v>
      </c>
      <c r="B96" t="s">
        <v>246</v>
      </c>
      <c r="C96">
        <v>42</v>
      </c>
      <c r="D96" s="1">
        <v>45387</v>
      </c>
      <c r="E96" s="1">
        <v>45460</v>
      </c>
      <c r="F96" s="4" t="str">
        <f>MONTH(tbl_invoices[[#This Row],[due_date]])&amp;"/"&amp;YEAR(tbl_invoices[[#This Row],[due_date]])</f>
        <v>6/2024</v>
      </c>
      <c r="G96" s="5">
        <v>598.73</v>
      </c>
      <c r="H96">
        <v>1</v>
      </c>
      <c r="I96" t="e">
        <f ca="1">IF(AND(DATEDIF(NOW(),tbl_invoices[[#This Row],[due_date]],"d")&lt;180,tbl_invoices[[#This Row],[is_paid]]=0),1,0)</f>
        <v>#NUM!</v>
      </c>
    </row>
    <row r="97" spans="1:9" x14ac:dyDescent="0.3">
      <c r="A97">
        <v>291</v>
      </c>
      <c r="B97" t="s">
        <v>296</v>
      </c>
      <c r="C97">
        <v>9</v>
      </c>
      <c r="D97" s="1">
        <v>45404</v>
      </c>
      <c r="E97" s="1">
        <v>45460</v>
      </c>
      <c r="F97" s="4" t="str">
        <f>MONTH(tbl_invoices[[#This Row],[due_date]])&amp;"/"&amp;YEAR(tbl_invoices[[#This Row],[due_date]])</f>
        <v>6/2024</v>
      </c>
      <c r="G97" s="5">
        <v>6433.41</v>
      </c>
      <c r="H97">
        <v>1</v>
      </c>
      <c r="I97" t="e">
        <f ca="1">IF(AND(DATEDIF(NOW(),tbl_invoices[[#This Row],[due_date]],"d")&lt;180,tbl_invoices[[#This Row],[is_paid]]=0),1,0)</f>
        <v>#NUM!</v>
      </c>
    </row>
    <row r="98" spans="1:9" x14ac:dyDescent="0.3">
      <c r="A98">
        <v>115</v>
      </c>
      <c r="B98" t="s">
        <v>120</v>
      </c>
      <c r="C98">
        <v>41</v>
      </c>
      <c r="D98" s="1">
        <v>45416</v>
      </c>
      <c r="E98" s="1">
        <v>45462</v>
      </c>
      <c r="F98" s="4" t="str">
        <f>MONTH(tbl_invoices[[#This Row],[due_date]])&amp;"/"&amp;YEAR(tbl_invoices[[#This Row],[due_date]])</f>
        <v>6/2024</v>
      </c>
      <c r="G98" s="5">
        <v>15345.15</v>
      </c>
      <c r="H98">
        <v>1</v>
      </c>
      <c r="I98" t="e">
        <f ca="1">IF(AND(DATEDIF(NOW(),tbl_invoices[[#This Row],[due_date]],"d")&lt;180,tbl_invoices[[#This Row],[is_paid]]=0),1,0)</f>
        <v>#NUM!</v>
      </c>
    </row>
    <row r="99" spans="1:9" x14ac:dyDescent="0.3">
      <c r="A99">
        <v>228</v>
      </c>
      <c r="B99" t="s">
        <v>233</v>
      </c>
      <c r="C99">
        <v>32</v>
      </c>
      <c r="D99" s="1">
        <v>45419</v>
      </c>
      <c r="E99" s="1">
        <v>45463</v>
      </c>
      <c r="F99" s="4" t="str">
        <f>MONTH(tbl_invoices[[#This Row],[due_date]])&amp;"/"&amp;YEAR(tbl_invoices[[#This Row],[due_date]])</f>
        <v>6/2024</v>
      </c>
      <c r="G99" s="5">
        <v>12749.73</v>
      </c>
      <c r="H99">
        <v>1</v>
      </c>
      <c r="I99" t="e">
        <f ca="1">IF(AND(DATEDIF(NOW(),tbl_invoices[[#This Row],[due_date]],"d")&lt;180,tbl_invoices[[#This Row],[is_paid]]=0),1,0)</f>
        <v>#NUM!</v>
      </c>
    </row>
    <row r="100" spans="1:9" x14ac:dyDescent="0.3">
      <c r="A100">
        <v>280</v>
      </c>
      <c r="B100" t="s">
        <v>285</v>
      </c>
      <c r="C100">
        <v>19</v>
      </c>
      <c r="D100" s="1">
        <v>45423</v>
      </c>
      <c r="E100" s="1">
        <v>45463</v>
      </c>
      <c r="F100" s="4" t="str">
        <f>MONTH(tbl_invoices[[#This Row],[due_date]])&amp;"/"&amp;YEAR(tbl_invoices[[#This Row],[due_date]])</f>
        <v>6/2024</v>
      </c>
      <c r="G100" s="5">
        <v>32969.03</v>
      </c>
      <c r="H100">
        <v>1</v>
      </c>
      <c r="I100" t="e">
        <f ca="1">IF(AND(DATEDIF(NOW(),tbl_invoices[[#This Row],[due_date]],"d")&lt;180,tbl_invoices[[#This Row],[is_paid]]=0),1,0)</f>
        <v>#NUM!</v>
      </c>
    </row>
    <row r="101" spans="1:9" x14ac:dyDescent="0.3">
      <c r="A101">
        <v>50</v>
      </c>
      <c r="B101" t="s">
        <v>55</v>
      </c>
      <c r="C101">
        <v>26</v>
      </c>
      <c r="D101" s="1">
        <v>45382</v>
      </c>
      <c r="E101" s="1">
        <v>45464</v>
      </c>
      <c r="F101" s="4" t="str">
        <f>MONTH(tbl_invoices[[#This Row],[due_date]])&amp;"/"&amp;YEAR(tbl_invoices[[#This Row],[due_date]])</f>
        <v>6/2024</v>
      </c>
      <c r="G101" s="5">
        <v>12652.48</v>
      </c>
      <c r="H101">
        <v>1</v>
      </c>
      <c r="I101" t="e">
        <f ca="1">IF(AND(DATEDIF(NOW(),tbl_invoices[[#This Row],[due_date]],"d")&lt;180,tbl_invoices[[#This Row],[is_paid]]=0),1,0)</f>
        <v>#NUM!</v>
      </c>
    </row>
    <row r="102" spans="1:9" x14ac:dyDescent="0.3">
      <c r="A102">
        <v>93</v>
      </c>
      <c r="B102" t="s">
        <v>98</v>
      </c>
      <c r="C102">
        <v>43</v>
      </c>
      <c r="D102" s="1">
        <v>45433</v>
      </c>
      <c r="E102" s="1">
        <v>45464</v>
      </c>
      <c r="F102" s="4" t="str">
        <f>MONTH(tbl_invoices[[#This Row],[due_date]])&amp;"/"&amp;YEAR(tbl_invoices[[#This Row],[due_date]])</f>
        <v>6/2024</v>
      </c>
      <c r="G102" s="5">
        <v>1008.39</v>
      </c>
      <c r="H102">
        <v>1</v>
      </c>
      <c r="I102" t="e">
        <f ca="1">IF(AND(DATEDIF(NOW(),tbl_invoices[[#This Row],[due_date]],"d")&lt;180,tbl_invoices[[#This Row],[is_paid]]=0),1,0)</f>
        <v>#NUM!</v>
      </c>
    </row>
    <row r="103" spans="1:9" x14ac:dyDescent="0.3">
      <c r="A103">
        <v>110</v>
      </c>
      <c r="B103" t="s">
        <v>115</v>
      </c>
      <c r="C103">
        <v>32</v>
      </c>
      <c r="D103" s="1">
        <v>45377</v>
      </c>
      <c r="E103" s="1">
        <v>45464</v>
      </c>
      <c r="F103" s="4" t="str">
        <f>MONTH(tbl_invoices[[#This Row],[due_date]])&amp;"/"&amp;YEAR(tbl_invoices[[#This Row],[due_date]])</f>
        <v>6/2024</v>
      </c>
      <c r="G103" s="5">
        <v>18379.27</v>
      </c>
      <c r="H103">
        <v>1</v>
      </c>
      <c r="I103" t="e">
        <f ca="1">IF(AND(DATEDIF(NOW(),tbl_invoices[[#This Row],[due_date]],"d")&lt;180,tbl_invoices[[#This Row],[is_paid]]=0),1,0)</f>
        <v>#NUM!</v>
      </c>
    </row>
    <row r="104" spans="1:9" x14ac:dyDescent="0.3">
      <c r="A104">
        <v>196</v>
      </c>
      <c r="B104" t="s">
        <v>201</v>
      </c>
      <c r="C104">
        <v>22</v>
      </c>
      <c r="D104" s="1">
        <v>45434</v>
      </c>
      <c r="E104" s="1">
        <v>45464</v>
      </c>
      <c r="F104" s="4" t="str">
        <f>MONTH(tbl_invoices[[#This Row],[due_date]])&amp;"/"&amp;YEAR(tbl_invoices[[#This Row],[due_date]])</f>
        <v>6/2024</v>
      </c>
      <c r="G104" s="5">
        <v>2553.69</v>
      </c>
      <c r="H104">
        <v>1</v>
      </c>
      <c r="I104" t="e">
        <f ca="1">IF(AND(DATEDIF(NOW(),tbl_invoices[[#This Row],[due_date]],"d")&lt;180,tbl_invoices[[#This Row],[is_paid]]=0),1,0)</f>
        <v>#NUM!</v>
      </c>
    </row>
    <row r="105" spans="1:9" x14ac:dyDescent="0.3">
      <c r="A105">
        <v>167</v>
      </c>
      <c r="B105" t="s">
        <v>172</v>
      </c>
      <c r="C105">
        <v>15</v>
      </c>
      <c r="D105" s="1">
        <v>45433</v>
      </c>
      <c r="E105" s="1">
        <v>45466</v>
      </c>
      <c r="F105" s="4" t="str">
        <f>MONTH(tbl_invoices[[#This Row],[due_date]])&amp;"/"&amp;YEAR(tbl_invoices[[#This Row],[due_date]])</f>
        <v>6/2024</v>
      </c>
      <c r="G105" s="5">
        <v>10186.08</v>
      </c>
      <c r="H105">
        <v>1</v>
      </c>
      <c r="I105" t="e">
        <f ca="1">IF(AND(DATEDIF(NOW(),tbl_invoices[[#This Row],[due_date]],"d")&lt;180,tbl_invoices[[#This Row],[is_paid]]=0),1,0)</f>
        <v>#NUM!</v>
      </c>
    </row>
    <row r="106" spans="1:9" x14ac:dyDescent="0.3">
      <c r="A106">
        <v>236</v>
      </c>
      <c r="B106" t="s">
        <v>241</v>
      </c>
      <c r="C106">
        <v>6</v>
      </c>
      <c r="D106" s="1">
        <v>45419</v>
      </c>
      <c r="E106" s="1">
        <v>45467</v>
      </c>
      <c r="F106" s="4" t="str">
        <f>MONTH(tbl_invoices[[#This Row],[due_date]])&amp;"/"&amp;YEAR(tbl_invoices[[#This Row],[due_date]])</f>
        <v>6/2024</v>
      </c>
      <c r="G106" s="5">
        <v>29104.79</v>
      </c>
      <c r="H106">
        <v>1</v>
      </c>
      <c r="I106" t="e">
        <f ca="1">IF(AND(DATEDIF(NOW(),tbl_invoices[[#This Row],[due_date]],"d")&lt;180,tbl_invoices[[#This Row],[is_paid]]=0),1,0)</f>
        <v>#NUM!</v>
      </c>
    </row>
    <row r="107" spans="1:9" x14ac:dyDescent="0.3">
      <c r="A107">
        <v>132</v>
      </c>
      <c r="B107" t="s">
        <v>137</v>
      </c>
      <c r="C107">
        <v>4</v>
      </c>
      <c r="D107" s="1">
        <v>45421</v>
      </c>
      <c r="E107" s="1">
        <v>45468</v>
      </c>
      <c r="F107" s="4" t="str">
        <f>MONTH(tbl_invoices[[#This Row],[due_date]])&amp;"/"&amp;YEAR(tbl_invoices[[#This Row],[due_date]])</f>
        <v>6/2024</v>
      </c>
      <c r="G107" s="5">
        <v>671.62</v>
      </c>
      <c r="H107">
        <v>1</v>
      </c>
      <c r="I107" t="e">
        <f ca="1">IF(AND(DATEDIF(NOW(),tbl_invoices[[#This Row],[due_date]],"d")&lt;180,tbl_invoices[[#This Row],[is_paid]]=0),1,0)</f>
        <v>#NUM!</v>
      </c>
    </row>
    <row r="108" spans="1:9" x14ac:dyDescent="0.3">
      <c r="A108">
        <v>129</v>
      </c>
      <c r="B108" t="s">
        <v>134</v>
      </c>
      <c r="C108">
        <v>6</v>
      </c>
      <c r="D108" s="1">
        <v>45418</v>
      </c>
      <c r="E108" s="1">
        <v>45470</v>
      </c>
      <c r="F108" s="4" t="str">
        <f>MONTH(tbl_invoices[[#This Row],[due_date]])&amp;"/"&amp;YEAR(tbl_invoices[[#This Row],[due_date]])</f>
        <v>6/2024</v>
      </c>
      <c r="G108" s="5">
        <v>8194.76</v>
      </c>
      <c r="H108">
        <v>1</v>
      </c>
      <c r="I108" t="e">
        <f ca="1">IF(AND(DATEDIF(NOW(),tbl_invoices[[#This Row],[due_date]],"d")&lt;180,tbl_invoices[[#This Row],[is_paid]]=0),1,0)</f>
        <v>#NUM!</v>
      </c>
    </row>
    <row r="109" spans="1:9" x14ac:dyDescent="0.3">
      <c r="A109">
        <v>99</v>
      </c>
      <c r="B109" t="s">
        <v>104</v>
      </c>
      <c r="C109">
        <v>7</v>
      </c>
      <c r="D109" s="1">
        <v>45401</v>
      </c>
      <c r="E109" s="1">
        <v>45472</v>
      </c>
      <c r="F109" s="4" t="str">
        <f>MONTH(tbl_invoices[[#This Row],[due_date]])&amp;"/"&amp;YEAR(tbl_invoices[[#This Row],[due_date]])</f>
        <v>6/2024</v>
      </c>
      <c r="G109" s="5">
        <v>27230.78</v>
      </c>
      <c r="H109">
        <v>1</v>
      </c>
      <c r="I109" t="e">
        <f ca="1">IF(AND(DATEDIF(NOW(),tbl_invoices[[#This Row],[due_date]],"d")&lt;180,tbl_invoices[[#This Row],[is_paid]]=0),1,0)</f>
        <v>#NUM!</v>
      </c>
    </row>
    <row r="110" spans="1:9" x14ac:dyDescent="0.3">
      <c r="A110">
        <v>40</v>
      </c>
      <c r="B110" t="s">
        <v>45</v>
      </c>
      <c r="C110">
        <v>16</v>
      </c>
      <c r="D110" s="1">
        <v>45618</v>
      </c>
      <c r="E110" s="1">
        <v>45658</v>
      </c>
      <c r="F110" s="4" t="str">
        <f>MONTH(tbl_invoices[[#This Row],[due_date]])&amp;"/"&amp;YEAR(tbl_invoices[[#This Row],[due_date]])</f>
        <v>1/2025</v>
      </c>
      <c r="G110" s="5">
        <v>4793.82</v>
      </c>
      <c r="H110">
        <v>0</v>
      </c>
      <c r="I110">
        <f ca="1">IF(AND(DATEDIF(NOW(),tbl_invoices[[#This Row],[due_date]],"d")&lt;180,tbl_invoices[[#This Row],[is_paid]]=0),1,0)</f>
        <v>0</v>
      </c>
    </row>
    <row r="111" spans="1:9" x14ac:dyDescent="0.3">
      <c r="A111">
        <v>248</v>
      </c>
      <c r="B111" t="s">
        <v>253</v>
      </c>
      <c r="C111">
        <v>40</v>
      </c>
      <c r="D111" s="1">
        <v>45597</v>
      </c>
      <c r="E111" s="1">
        <v>45658</v>
      </c>
      <c r="F111" s="4" t="str">
        <f>MONTH(tbl_invoices[[#This Row],[due_date]])&amp;"/"&amp;YEAR(tbl_invoices[[#This Row],[due_date]])</f>
        <v>1/2025</v>
      </c>
      <c r="G111" s="5">
        <v>38353.519999999997</v>
      </c>
      <c r="H111">
        <v>0</v>
      </c>
      <c r="I111">
        <f ca="1">IF(AND(DATEDIF(NOW(),tbl_invoices[[#This Row],[due_date]],"d")&lt;180,tbl_invoices[[#This Row],[is_paid]]=0),1,0)</f>
        <v>0</v>
      </c>
    </row>
    <row r="112" spans="1:9" x14ac:dyDescent="0.3">
      <c r="A112">
        <v>275</v>
      </c>
      <c r="B112" t="s">
        <v>280</v>
      </c>
      <c r="C112">
        <v>49</v>
      </c>
      <c r="D112" s="1">
        <v>45598</v>
      </c>
      <c r="E112" s="1">
        <v>45659</v>
      </c>
      <c r="F112" s="4" t="str">
        <f>MONTH(tbl_invoices[[#This Row],[due_date]])&amp;"/"&amp;YEAR(tbl_invoices[[#This Row],[due_date]])</f>
        <v>1/2025</v>
      </c>
      <c r="G112" s="5">
        <v>18027.86</v>
      </c>
      <c r="H112">
        <v>0</v>
      </c>
      <c r="I112">
        <f ca="1">IF(AND(DATEDIF(NOW(),tbl_invoices[[#This Row],[due_date]],"d")&lt;180,tbl_invoices[[#This Row],[is_paid]]=0),1,0)</f>
        <v>0</v>
      </c>
    </row>
    <row r="113" spans="1:9" x14ac:dyDescent="0.3">
      <c r="A113">
        <v>79</v>
      </c>
      <c r="B113" t="s">
        <v>84</v>
      </c>
      <c r="C113">
        <v>34</v>
      </c>
      <c r="D113" s="1">
        <v>45621</v>
      </c>
      <c r="E113" s="1">
        <v>45660</v>
      </c>
      <c r="F113" s="4" t="str">
        <f>MONTH(tbl_invoices[[#This Row],[due_date]])&amp;"/"&amp;YEAR(tbl_invoices[[#This Row],[due_date]])</f>
        <v>1/2025</v>
      </c>
      <c r="G113" s="5">
        <v>10451.5</v>
      </c>
      <c r="H113">
        <v>0</v>
      </c>
      <c r="I113">
        <f ca="1">IF(AND(DATEDIF(NOW(),tbl_invoices[[#This Row],[due_date]],"d")&lt;180,tbl_invoices[[#This Row],[is_paid]]=0),1,0)</f>
        <v>0</v>
      </c>
    </row>
    <row r="114" spans="1:9" x14ac:dyDescent="0.3">
      <c r="A114">
        <v>298</v>
      </c>
      <c r="B114" t="s">
        <v>303</v>
      </c>
      <c r="C114">
        <v>41</v>
      </c>
      <c r="D114" s="1">
        <v>45608</v>
      </c>
      <c r="E114" s="1">
        <v>45660</v>
      </c>
      <c r="F114" s="4" t="str">
        <f>MONTH(tbl_invoices[[#This Row],[due_date]])&amp;"/"&amp;YEAR(tbl_invoices[[#This Row],[due_date]])</f>
        <v>1/2025</v>
      </c>
      <c r="G114" s="5">
        <v>696.67</v>
      </c>
      <c r="H114">
        <v>0</v>
      </c>
      <c r="I114">
        <f ca="1">IF(AND(DATEDIF(NOW(),tbl_invoices[[#This Row],[due_date]],"d")&lt;180,tbl_invoices[[#This Row],[is_paid]]=0),1,0)</f>
        <v>0</v>
      </c>
    </row>
    <row r="115" spans="1:9" x14ac:dyDescent="0.3">
      <c r="A115">
        <v>21</v>
      </c>
      <c r="B115" t="s">
        <v>26</v>
      </c>
      <c r="C115">
        <v>29</v>
      </c>
      <c r="D115" s="1">
        <v>45577</v>
      </c>
      <c r="E115" s="1">
        <v>45661</v>
      </c>
      <c r="F115" s="4" t="str">
        <f>MONTH(tbl_invoices[[#This Row],[due_date]])&amp;"/"&amp;YEAR(tbl_invoices[[#This Row],[due_date]])</f>
        <v>1/2025</v>
      </c>
      <c r="G115" s="5">
        <v>5715.74</v>
      </c>
      <c r="H115">
        <v>0</v>
      </c>
      <c r="I115">
        <f ca="1">IF(AND(DATEDIF(NOW(),tbl_invoices[[#This Row],[due_date]],"d")&lt;180,tbl_invoices[[#This Row],[is_paid]]=0),1,0)</f>
        <v>0</v>
      </c>
    </row>
    <row r="116" spans="1:9" x14ac:dyDescent="0.3">
      <c r="A116">
        <v>81</v>
      </c>
      <c r="B116" t="s">
        <v>86</v>
      </c>
      <c r="C116">
        <v>47</v>
      </c>
      <c r="D116" s="1">
        <v>45607</v>
      </c>
      <c r="E116" s="1">
        <v>45661</v>
      </c>
      <c r="F116" s="4" t="str">
        <f>MONTH(tbl_invoices[[#This Row],[due_date]])&amp;"/"&amp;YEAR(tbl_invoices[[#This Row],[due_date]])</f>
        <v>1/2025</v>
      </c>
      <c r="G116" s="5">
        <v>19197</v>
      </c>
      <c r="H116">
        <v>0</v>
      </c>
      <c r="I116">
        <f ca="1">IF(AND(DATEDIF(NOW(),tbl_invoices[[#This Row],[due_date]],"d")&lt;180,tbl_invoices[[#This Row],[is_paid]]=0),1,0)</f>
        <v>0</v>
      </c>
    </row>
    <row r="117" spans="1:9" x14ac:dyDescent="0.3">
      <c r="A117">
        <v>281</v>
      </c>
      <c r="B117" t="s">
        <v>286</v>
      </c>
      <c r="C117">
        <v>19</v>
      </c>
      <c r="D117" s="1">
        <v>45578</v>
      </c>
      <c r="E117" s="1">
        <v>45662</v>
      </c>
      <c r="F117" s="4" t="str">
        <f>MONTH(tbl_invoices[[#This Row],[due_date]])&amp;"/"&amp;YEAR(tbl_invoices[[#This Row],[due_date]])</f>
        <v>1/2025</v>
      </c>
      <c r="G117" s="5">
        <v>510.08</v>
      </c>
      <c r="H117">
        <v>0</v>
      </c>
      <c r="I117">
        <f ca="1">IF(AND(DATEDIF(NOW(),tbl_invoices[[#This Row],[due_date]],"d")&lt;180,tbl_invoices[[#This Row],[is_paid]]=0),1,0)</f>
        <v>0</v>
      </c>
    </row>
    <row r="118" spans="1:9" x14ac:dyDescent="0.3">
      <c r="A118">
        <v>199</v>
      </c>
      <c r="B118" t="s">
        <v>204</v>
      </c>
      <c r="C118">
        <v>11</v>
      </c>
      <c r="D118" s="1">
        <v>45618</v>
      </c>
      <c r="E118" s="1">
        <v>45663</v>
      </c>
      <c r="F118" s="4" t="str">
        <f>MONTH(tbl_invoices[[#This Row],[due_date]])&amp;"/"&amp;YEAR(tbl_invoices[[#This Row],[due_date]])</f>
        <v>1/2025</v>
      </c>
      <c r="G118" s="5">
        <v>972.15</v>
      </c>
      <c r="H118">
        <v>0</v>
      </c>
      <c r="I118">
        <f ca="1">IF(AND(DATEDIF(NOW(),tbl_invoices[[#This Row],[due_date]],"d")&lt;180,tbl_invoices[[#This Row],[is_paid]]=0),1,0)</f>
        <v>0</v>
      </c>
    </row>
    <row r="119" spans="1:9" x14ac:dyDescent="0.3">
      <c r="A119">
        <v>164</v>
      </c>
      <c r="B119" t="s">
        <v>169</v>
      </c>
      <c r="C119">
        <v>15</v>
      </c>
      <c r="D119" s="1">
        <v>45574</v>
      </c>
      <c r="E119" s="1">
        <v>45664</v>
      </c>
      <c r="F119" s="4" t="str">
        <f>MONTH(tbl_invoices[[#This Row],[due_date]])&amp;"/"&amp;YEAR(tbl_invoices[[#This Row],[due_date]])</f>
        <v>1/2025</v>
      </c>
      <c r="G119" s="5">
        <v>4031.1</v>
      </c>
      <c r="H119">
        <v>0</v>
      </c>
      <c r="I119">
        <f ca="1">IF(AND(DATEDIF(NOW(),tbl_invoices[[#This Row],[due_date]],"d")&lt;180,tbl_invoices[[#This Row],[is_paid]]=0),1,0)</f>
        <v>0</v>
      </c>
    </row>
    <row r="120" spans="1:9" x14ac:dyDescent="0.3">
      <c r="A120">
        <v>80</v>
      </c>
      <c r="B120" t="s">
        <v>85</v>
      </c>
      <c r="C120">
        <v>40</v>
      </c>
      <c r="D120" s="1">
        <v>45594</v>
      </c>
      <c r="E120" s="1">
        <v>45669</v>
      </c>
      <c r="F120" s="4" t="str">
        <f>MONTH(tbl_invoices[[#This Row],[due_date]])&amp;"/"&amp;YEAR(tbl_invoices[[#This Row],[due_date]])</f>
        <v>1/2025</v>
      </c>
      <c r="G120" s="5">
        <v>12756.38</v>
      </c>
      <c r="H120">
        <v>0</v>
      </c>
      <c r="I120">
        <f ca="1">IF(AND(DATEDIF(NOW(),tbl_invoices[[#This Row],[due_date]],"d")&lt;180,tbl_invoices[[#This Row],[is_paid]]=0),1,0)</f>
        <v>0</v>
      </c>
    </row>
    <row r="121" spans="1:9" x14ac:dyDescent="0.3">
      <c r="A121">
        <v>83</v>
      </c>
      <c r="B121" t="s">
        <v>88</v>
      </c>
      <c r="C121">
        <v>3</v>
      </c>
      <c r="D121" s="1">
        <v>45611</v>
      </c>
      <c r="E121" s="1">
        <v>45669</v>
      </c>
      <c r="F121" s="4" t="str">
        <f>MONTH(tbl_invoices[[#This Row],[due_date]])&amp;"/"&amp;YEAR(tbl_invoices[[#This Row],[due_date]])</f>
        <v>1/2025</v>
      </c>
      <c r="G121" s="5">
        <v>601.79999999999995</v>
      </c>
      <c r="H121">
        <v>0</v>
      </c>
      <c r="I121">
        <f ca="1">IF(AND(DATEDIF(NOW(),tbl_invoices[[#This Row],[due_date]],"d")&lt;180,tbl_invoices[[#This Row],[is_paid]]=0),1,0)</f>
        <v>0</v>
      </c>
    </row>
    <row r="122" spans="1:9" x14ac:dyDescent="0.3">
      <c r="A122">
        <v>295</v>
      </c>
      <c r="B122" t="s">
        <v>300</v>
      </c>
      <c r="C122">
        <v>36</v>
      </c>
      <c r="D122" s="1">
        <v>45604</v>
      </c>
      <c r="E122" s="1">
        <v>45669</v>
      </c>
      <c r="F122" s="4" t="str">
        <f>MONTH(tbl_invoices[[#This Row],[due_date]])&amp;"/"&amp;YEAR(tbl_invoices[[#This Row],[due_date]])</f>
        <v>1/2025</v>
      </c>
      <c r="G122" s="5">
        <v>1074.46</v>
      </c>
      <c r="H122">
        <v>0</v>
      </c>
      <c r="I122">
        <f ca="1">IF(AND(DATEDIF(NOW(),tbl_invoices[[#This Row],[due_date]],"d")&lt;180,tbl_invoices[[#This Row],[is_paid]]=0),1,0)</f>
        <v>0</v>
      </c>
    </row>
    <row r="123" spans="1:9" x14ac:dyDescent="0.3">
      <c r="A123">
        <v>41</v>
      </c>
      <c r="B123" t="s">
        <v>46</v>
      </c>
      <c r="C123">
        <v>33</v>
      </c>
      <c r="D123" s="1">
        <v>45614</v>
      </c>
      <c r="E123" s="1">
        <v>45671</v>
      </c>
      <c r="F123" s="4" t="str">
        <f>MONTH(tbl_invoices[[#This Row],[due_date]])&amp;"/"&amp;YEAR(tbl_invoices[[#This Row],[due_date]])</f>
        <v>1/2025</v>
      </c>
      <c r="G123" s="5">
        <v>10093.36</v>
      </c>
      <c r="H123">
        <v>0</v>
      </c>
      <c r="I123">
        <f ca="1">IF(AND(DATEDIF(NOW(),tbl_invoices[[#This Row],[due_date]],"d")&lt;180,tbl_invoices[[#This Row],[is_paid]]=0),1,0)</f>
        <v>0</v>
      </c>
    </row>
    <row r="124" spans="1:9" x14ac:dyDescent="0.3">
      <c r="A124">
        <v>11</v>
      </c>
      <c r="B124" t="s">
        <v>16</v>
      </c>
      <c r="C124">
        <v>30</v>
      </c>
      <c r="D124" s="1">
        <v>45625</v>
      </c>
      <c r="E124" s="1">
        <v>45672</v>
      </c>
      <c r="F124" s="4" t="str">
        <f>MONTH(tbl_invoices[[#This Row],[due_date]])&amp;"/"&amp;YEAR(tbl_invoices[[#This Row],[due_date]])</f>
        <v>1/2025</v>
      </c>
      <c r="G124" s="5">
        <v>15936.06</v>
      </c>
      <c r="H124">
        <v>0</v>
      </c>
      <c r="I124">
        <f ca="1">IF(AND(DATEDIF(NOW(),tbl_invoices[[#This Row],[due_date]],"d")&lt;180,tbl_invoices[[#This Row],[is_paid]]=0),1,0)</f>
        <v>0</v>
      </c>
    </row>
    <row r="125" spans="1:9" x14ac:dyDescent="0.3">
      <c r="A125">
        <v>65</v>
      </c>
      <c r="B125" t="s">
        <v>70</v>
      </c>
      <c r="C125">
        <v>50</v>
      </c>
      <c r="D125" s="1">
        <v>45624</v>
      </c>
      <c r="E125" s="1">
        <v>45672</v>
      </c>
      <c r="F125" s="4" t="str">
        <f>MONTH(tbl_invoices[[#This Row],[due_date]])&amp;"/"&amp;YEAR(tbl_invoices[[#This Row],[due_date]])</f>
        <v>1/2025</v>
      </c>
      <c r="G125" s="5">
        <v>10862.43</v>
      </c>
      <c r="H125">
        <v>0</v>
      </c>
      <c r="I125">
        <f ca="1">IF(AND(DATEDIF(NOW(),tbl_invoices[[#This Row],[due_date]],"d")&lt;180,tbl_invoices[[#This Row],[is_paid]]=0),1,0)</f>
        <v>0</v>
      </c>
    </row>
    <row r="126" spans="1:9" x14ac:dyDescent="0.3">
      <c r="A126">
        <v>156</v>
      </c>
      <c r="B126" t="s">
        <v>161</v>
      </c>
      <c r="C126">
        <v>2</v>
      </c>
      <c r="D126" s="1">
        <v>45617</v>
      </c>
      <c r="E126" s="1">
        <v>45672</v>
      </c>
      <c r="F126" s="4" t="str">
        <f>MONTH(tbl_invoices[[#This Row],[due_date]])&amp;"/"&amp;YEAR(tbl_invoices[[#This Row],[due_date]])</f>
        <v>1/2025</v>
      </c>
      <c r="G126" s="5">
        <v>4406.53</v>
      </c>
      <c r="H126">
        <v>0</v>
      </c>
      <c r="I126">
        <f ca="1">IF(AND(DATEDIF(NOW(),tbl_invoices[[#This Row],[due_date]],"d")&lt;180,tbl_invoices[[#This Row],[is_paid]]=0),1,0)</f>
        <v>0</v>
      </c>
    </row>
    <row r="127" spans="1:9" x14ac:dyDescent="0.3">
      <c r="A127">
        <v>264</v>
      </c>
      <c r="B127" t="s">
        <v>269</v>
      </c>
      <c r="C127">
        <v>22</v>
      </c>
      <c r="D127" s="1">
        <v>45640</v>
      </c>
      <c r="E127" s="1">
        <v>45672</v>
      </c>
      <c r="F127" s="4" t="str">
        <f>MONTH(tbl_invoices[[#This Row],[due_date]])&amp;"/"&amp;YEAR(tbl_invoices[[#This Row],[due_date]])</f>
        <v>1/2025</v>
      </c>
      <c r="G127" s="5">
        <v>17963.830000000002</v>
      </c>
      <c r="H127">
        <v>0</v>
      </c>
      <c r="I127">
        <f ca="1">IF(AND(DATEDIF(NOW(),tbl_invoices[[#This Row],[due_date]],"d")&lt;180,tbl_invoices[[#This Row],[is_paid]]=0),1,0)</f>
        <v>0</v>
      </c>
    </row>
    <row r="128" spans="1:9" x14ac:dyDescent="0.3">
      <c r="A128">
        <v>91</v>
      </c>
      <c r="B128" t="s">
        <v>96</v>
      </c>
      <c r="C128">
        <v>35</v>
      </c>
      <c r="D128" s="1">
        <v>45616</v>
      </c>
      <c r="E128" s="1">
        <v>45674</v>
      </c>
      <c r="F128" s="4" t="str">
        <f>MONTH(tbl_invoices[[#This Row],[due_date]])&amp;"/"&amp;YEAR(tbl_invoices[[#This Row],[due_date]])</f>
        <v>1/2025</v>
      </c>
      <c r="G128" s="5">
        <v>5070.45</v>
      </c>
      <c r="H128">
        <v>0</v>
      </c>
      <c r="I128">
        <f ca="1">IF(AND(DATEDIF(NOW(),tbl_invoices[[#This Row],[due_date]],"d")&lt;180,tbl_invoices[[#This Row],[is_paid]]=0),1,0)</f>
        <v>0</v>
      </c>
    </row>
    <row r="129" spans="1:9" x14ac:dyDescent="0.3">
      <c r="A129">
        <v>26</v>
      </c>
      <c r="B129" t="s">
        <v>31</v>
      </c>
      <c r="C129">
        <v>12</v>
      </c>
      <c r="D129" s="1">
        <v>45593</v>
      </c>
      <c r="E129" s="1">
        <v>45676</v>
      </c>
      <c r="F129" s="4" t="str">
        <f>MONTH(tbl_invoices[[#This Row],[due_date]])&amp;"/"&amp;YEAR(tbl_invoices[[#This Row],[due_date]])</f>
        <v>1/2025</v>
      </c>
      <c r="G129" s="5">
        <v>8287.26</v>
      </c>
      <c r="H129">
        <v>0</v>
      </c>
      <c r="I129">
        <f ca="1">IF(AND(DATEDIF(NOW(),tbl_invoices[[#This Row],[due_date]],"d")&lt;180,tbl_invoices[[#This Row],[is_paid]]=0),1,0)</f>
        <v>0</v>
      </c>
    </row>
    <row r="130" spans="1:9" x14ac:dyDescent="0.3">
      <c r="A130">
        <v>105</v>
      </c>
      <c r="B130" t="s">
        <v>110</v>
      </c>
      <c r="C130">
        <v>5</v>
      </c>
      <c r="D130" s="1">
        <v>45598</v>
      </c>
      <c r="E130" s="1">
        <v>45676</v>
      </c>
      <c r="F130" s="4" t="str">
        <f>MONTH(tbl_invoices[[#This Row],[due_date]])&amp;"/"&amp;YEAR(tbl_invoices[[#This Row],[due_date]])</f>
        <v>1/2025</v>
      </c>
      <c r="G130" s="5">
        <v>2487.7800000000002</v>
      </c>
      <c r="H130">
        <v>0</v>
      </c>
      <c r="I130">
        <f ca="1">IF(AND(DATEDIF(NOW(),tbl_invoices[[#This Row],[due_date]],"d")&lt;180,tbl_invoices[[#This Row],[is_paid]]=0),1,0)</f>
        <v>0</v>
      </c>
    </row>
    <row r="131" spans="1:9" x14ac:dyDescent="0.3">
      <c r="A131">
        <v>158</v>
      </c>
      <c r="B131" t="s">
        <v>163</v>
      </c>
      <c r="C131">
        <v>50</v>
      </c>
      <c r="D131" s="1">
        <v>45631</v>
      </c>
      <c r="E131" s="1">
        <v>45676</v>
      </c>
      <c r="F131" s="4" t="str">
        <f>MONTH(tbl_invoices[[#This Row],[due_date]])&amp;"/"&amp;YEAR(tbl_invoices[[#This Row],[due_date]])</f>
        <v>1/2025</v>
      </c>
      <c r="G131" s="5">
        <v>35801.870000000003</v>
      </c>
      <c r="H131">
        <v>0</v>
      </c>
      <c r="I131">
        <f ca="1">IF(AND(DATEDIF(NOW(),tbl_invoices[[#This Row],[due_date]],"d")&lt;180,tbl_invoices[[#This Row],[is_paid]]=0),1,0)</f>
        <v>0</v>
      </c>
    </row>
    <row r="132" spans="1:9" x14ac:dyDescent="0.3">
      <c r="A132">
        <v>204</v>
      </c>
      <c r="B132" t="s">
        <v>209</v>
      </c>
      <c r="C132">
        <v>37</v>
      </c>
      <c r="D132" s="1">
        <v>45596</v>
      </c>
      <c r="E132" s="1">
        <v>45676</v>
      </c>
      <c r="F132" s="4" t="str">
        <f>MONTH(tbl_invoices[[#This Row],[due_date]])&amp;"/"&amp;YEAR(tbl_invoices[[#This Row],[due_date]])</f>
        <v>1/2025</v>
      </c>
      <c r="G132" s="5">
        <v>1014.94</v>
      </c>
      <c r="H132">
        <v>0</v>
      </c>
      <c r="I132">
        <f ca="1">IF(AND(DATEDIF(NOW(),tbl_invoices[[#This Row],[due_date]],"d")&lt;180,tbl_invoices[[#This Row],[is_paid]]=0),1,0)</f>
        <v>0</v>
      </c>
    </row>
    <row r="133" spans="1:9" x14ac:dyDescent="0.3">
      <c r="A133">
        <v>217</v>
      </c>
      <c r="B133" t="s">
        <v>222</v>
      </c>
      <c r="C133">
        <v>15</v>
      </c>
      <c r="D133" s="1">
        <v>45645</v>
      </c>
      <c r="E133" s="1">
        <v>45677</v>
      </c>
      <c r="F133" s="4" t="str">
        <f>MONTH(tbl_invoices[[#This Row],[due_date]])&amp;"/"&amp;YEAR(tbl_invoices[[#This Row],[due_date]])</f>
        <v>1/2025</v>
      </c>
      <c r="G133" s="5">
        <v>25171.54</v>
      </c>
      <c r="H133">
        <v>0</v>
      </c>
      <c r="I133">
        <f ca="1">IF(AND(DATEDIF(NOW(),tbl_invoices[[#This Row],[due_date]],"d")&lt;180,tbl_invoices[[#This Row],[is_paid]]=0),1,0)</f>
        <v>0</v>
      </c>
    </row>
    <row r="134" spans="1:9" x14ac:dyDescent="0.3">
      <c r="A134">
        <v>284</v>
      </c>
      <c r="B134" t="s">
        <v>289</v>
      </c>
      <c r="C134">
        <v>46</v>
      </c>
      <c r="D134" s="1">
        <v>45601</v>
      </c>
      <c r="E134" s="1">
        <v>45677</v>
      </c>
      <c r="F134" s="4" t="str">
        <f>MONTH(tbl_invoices[[#This Row],[due_date]])&amp;"/"&amp;YEAR(tbl_invoices[[#This Row],[due_date]])</f>
        <v>1/2025</v>
      </c>
      <c r="G134" s="5">
        <v>1102.6199999999999</v>
      </c>
      <c r="H134">
        <v>0</v>
      </c>
      <c r="I134">
        <f ca="1">IF(AND(DATEDIF(NOW(),tbl_invoices[[#This Row],[due_date]],"d")&lt;180,tbl_invoices[[#This Row],[is_paid]]=0),1,0)</f>
        <v>0</v>
      </c>
    </row>
    <row r="135" spans="1:9" x14ac:dyDescent="0.3">
      <c r="A135">
        <v>64</v>
      </c>
      <c r="B135" t="s">
        <v>69</v>
      </c>
      <c r="C135">
        <v>12</v>
      </c>
      <c r="D135" s="1">
        <v>45615</v>
      </c>
      <c r="E135" s="1">
        <v>45678</v>
      </c>
      <c r="F135" s="4" t="str">
        <f>MONTH(tbl_invoices[[#This Row],[due_date]])&amp;"/"&amp;YEAR(tbl_invoices[[#This Row],[due_date]])</f>
        <v>1/2025</v>
      </c>
      <c r="G135" s="5">
        <v>24252.13</v>
      </c>
      <c r="H135">
        <v>0</v>
      </c>
      <c r="I135">
        <f ca="1">IF(AND(DATEDIF(NOW(),tbl_invoices[[#This Row],[due_date]],"d")&lt;180,tbl_invoices[[#This Row],[is_paid]]=0),1,0)</f>
        <v>0</v>
      </c>
    </row>
    <row r="136" spans="1:9" x14ac:dyDescent="0.3">
      <c r="A136">
        <v>278</v>
      </c>
      <c r="B136" t="s">
        <v>283</v>
      </c>
      <c r="C136">
        <v>36</v>
      </c>
      <c r="D136" s="1">
        <v>45603</v>
      </c>
      <c r="E136" s="1">
        <v>45679</v>
      </c>
      <c r="F136" s="4" t="str">
        <f>MONTH(tbl_invoices[[#This Row],[due_date]])&amp;"/"&amp;YEAR(tbl_invoices[[#This Row],[due_date]])</f>
        <v>1/2025</v>
      </c>
      <c r="G136" s="5">
        <v>29510.69</v>
      </c>
      <c r="H136">
        <v>0</v>
      </c>
      <c r="I136">
        <f ca="1">IF(AND(DATEDIF(NOW(),tbl_invoices[[#This Row],[due_date]],"d")&lt;180,tbl_invoices[[#This Row],[is_paid]]=0),1,0)</f>
        <v>0</v>
      </c>
    </row>
    <row r="137" spans="1:9" x14ac:dyDescent="0.3">
      <c r="A137">
        <v>285</v>
      </c>
      <c r="B137" t="s">
        <v>290</v>
      </c>
      <c r="C137">
        <v>24</v>
      </c>
      <c r="D137" s="1">
        <v>45645</v>
      </c>
      <c r="E137" s="1">
        <v>45679</v>
      </c>
      <c r="F137" s="4" t="str">
        <f>MONTH(tbl_invoices[[#This Row],[due_date]])&amp;"/"&amp;YEAR(tbl_invoices[[#This Row],[due_date]])</f>
        <v>1/2025</v>
      </c>
      <c r="G137" s="5">
        <v>12640.73</v>
      </c>
      <c r="H137">
        <v>0</v>
      </c>
      <c r="I137">
        <f ca="1">IF(AND(DATEDIF(NOW(),tbl_invoices[[#This Row],[due_date]],"d")&lt;180,tbl_invoices[[#This Row],[is_paid]]=0),1,0)</f>
        <v>0</v>
      </c>
    </row>
    <row r="138" spans="1:9" x14ac:dyDescent="0.3">
      <c r="A138">
        <v>185</v>
      </c>
      <c r="B138" t="s">
        <v>190</v>
      </c>
      <c r="C138">
        <v>31</v>
      </c>
      <c r="D138" s="1">
        <v>45626</v>
      </c>
      <c r="E138" s="1">
        <v>45683</v>
      </c>
      <c r="F138" s="4" t="str">
        <f>MONTH(tbl_invoices[[#This Row],[due_date]])&amp;"/"&amp;YEAR(tbl_invoices[[#This Row],[due_date]])</f>
        <v>1/2025</v>
      </c>
      <c r="G138" s="5">
        <v>1619.97</v>
      </c>
      <c r="H138">
        <v>0</v>
      </c>
      <c r="I138">
        <f ca="1">IF(AND(DATEDIF(NOW(),tbl_invoices[[#This Row],[due_date]],"d")&lt;180,tbl_invoices[[#This Row],[is_paid]]=0),1,0)</f>
        <v>0</v>
      </c>
    </row>
    <row r="139" spans="1:9" x14ac:dyDescent="0.3">
      <c r="A139">
        <v>242</v>
      </c>
      <c r="B139" t="s">
        <v>247</v>
      </c>
      <c r="C139">
        <v>3</v>
      </c>
      <c r="D139" s="1">
        <v>45607</v>
      </c>
      <c r="E139" s="1">
        <v>45689</v>
      </c>
      <c r="F139" s="4" t="str">
        <f>MONTH(tbl_invoices[[#This Row],[due_date]])&amp;"/"&amp;YEAR(tbl_invoices[[#This Row],[due_date]])</f>
        <v>2/2025</v>
      </c>
      <c r="G139" s="5">
        <v>543.66999999999996</v>
      </c>
      <c r="H139">
        <v>0</v>
      </c>
      <c r="I139">
        <f ca="1">IF(AND(DATEDIF(NOW(),tbl_invoices[[#This Row],[due_date]],"d")&lt;180,tbl_invoices[[#This Row],[is_paid]]=0),1,0)</f>
        <v>0</v>
      </c>
    </row>
    <row r="140" spans="1:9" x14ac:dyDescent="0.3">
      <c r="A140">
        <v>8</v>
      </c>
      <c r="B140" t="s">
        <v>13</v>
      </c>
      <c r="C140">
        <v>40</v>
      </c>
      <c r="D140" s="1">
        <v>45655</v>
      </c>
      <c r="E140" s="1">
        <v>45695</v>
      </c>
      <c r="F140" s="4" t="str">
        <f>MONTH(tbl_invoices[[#This Row],[due_date]])&amp;"/"&amp;YEAR(tbl_invoices[[#This Row],[due_date]])</f>
        <v>2/2025</v>
      </c>
      <c r="G140" s="5">
        <v>14940.43</v>
      </c>
      <c r="H140">
        <v>0</v>
      </c>
      <c r="I140">
        <f ca="1">IF(AND(DATEDIF(NOW(),tbl_invoices[[#This Row],[due_date]],"d")&lt;180,tbl_invoices[[#This Row],[is_paid]]=0),1,0)</f>
        <v>0</v>
      </c>
    </row>
    <row r="141" spans="1:9" x14ac:dyDescent="0.3">
      <c r="A141">
        <v>60</v>
      </c>
      <c r="B141" t="s">
        <v>65</v>
      </c>
      <c r="C141">
        <v>40</v>
      </c>
      <c r="D141" s="1">
        <v>45608</v>
      </c>
      <c r="E141" s="1">
        <v>45697</v>
      </c>
      <c r="F141" s="4" t="str">
        <f>MONTH(tbl_invoices[[#This Row],[due_date]])&amp;"/"&amp;YEAR(tbl_invoices[[#This Row],[due_date]])</f>
        <v>2/2025</v>
      </c>
      <c r="G141" s="5">
        <v>11300.4</v>
      </c>
      <c r="H141">
        <v>0</v>
      </c>
      <c r="I141">
        <f ca="1">IF(AND(DATEDIF(NOW(),tbl_invoices[[#This Row],[due_date]],"d")&lt;180,tbl_invoices[[#This Row],[is_paid]]=0),1,0)</f>
        <v>0</v>
      </c>
    </row>
    <row r="142" spans="1:9" x14ac:dyDescent="0.3">
      <c r="A142">
        <v>177</v>
      </c>
      <c r="B142" t="s">
        <v>182</v>
      </c>
      <c r="C142">
        <v>43</v>
      </c>
      <c r="D142" s="1">
        <v>45610</v>
      </c>
      <c r="E142" s="1">
        <v>45697</v>
      </c>
      <c r="F142" s="4" t="str">
        <f>MONTH(tbl_invoices[[#This Row],[due_date]])&amp;"/"&amp;YEAR(tbl_invoices[[#This Row],[due_date]])</f>
        <v>2/2025</v>
      </c>
      <c r="G142" s="5">
        <v>15780.38</v>
      </c>
      <c r="H142">
        <v>0</v>
      </c>
      <c r="I142">
        <f ca="1">IF(AND(DATEDIF(NOW(),tbl_invoices[[#This Row],[due_date]],"d")&lt;180,tbl_invoices[[#This Row],[is_paid]]=0),1,0)</f>
        <v>0</v>
      </c>
    </row>
    <row r="143" spans="1:9" x14ac:dyDescent="0.3">
      <c r="A143">
        <v>20</v>
      </c>
      <c r="B143" t="s">
        <v>25</v>
      </c>
      <c r="C143">
        <v>12</v>
      </c>
      <c r="D143" s="1">
        <v>45653</v>
      </c>
      <c r="E143" s="1">
        <v>45698</v>
      </c>
      <c r="F143" s="4" t="str">
        <f>MONTH(tbl_invoices[[#This Row],[due_date]])&amp;"/"&amp;YEAR(tbl_invoices[[#This Row],[due_date]])</f>
        <v>2/2025</v>
      </c>
      <c r="G143" s="5">
        <v>10575.03</v>
      </c>
      <c r="H143">
        <v>0</v>
      </c>
      <c r="I143">
        <f ca="1">IF(AND(DATEDIF(NOW(),tbl_invoices[[#This Row],[due_date]],"d")&lt;180,tbl_invoices[[#This Row],[is_paid]]=0),1,0)</f>
        <v>0</v>
      </c>
    </row>
    <row r="144" spans="1:9" x14ac:dyDescent="0.3">
      <c r="A144">
        <v>293</v>
      </c>
      <c r="B144" t="s">
        <v>298</v>
      </c>
      <c r="C144">
        <v>44</v>
      </c>
      <c r="D144" s="1">
        <v>45614</v>
      </c>
      <c r="E144" s="1">
        <v>45701</v>
      </c>
      <c r="F144" s="4" t="str">
        <f>MONTH(tbl_invoices[[#This Row],[due_date]])&amp;"/"&amp;YEAR(tbl_invoices[[#This Row],[due_date]])</f>
        <v>2/2025</v>
      </c>
      <c r="G144" s="5">
        <v>654.67999999999995</v>
      </c>
      <c r="H144">
        <v>0</v>
      </c>
      <c r="I144">
        <f ca="1">IF(AND(DATEDIF(NOW(),tbl_invoices[[#This Row],[due_date]],"d")&lt;180,tbl_invoices[[#This Row],[is_paid]]=0),1,0)</f>
        <v>0</v>
      </c>
    </row>
    <row r="145" spans="1:9" x14ac:dyDescent="0.3">
      <c r="A145">
        <v>171</v>
      </c>
      <c r="B145" t="s">
        <v>176</v>
      </c>
      <c r="C145">
        <v>26</v>
      </c>
      <c r="D145" s="1">
        <v>45624</v>
      </c>
      <c r="E145" s="1">
        <v>45702</v>
      </c>
      <c r="F145" s="4" t="str">
        <f>MONTH(tbl_invoices[[#This Row],[due_date]])&amp;"/"&amp;YEAR(tbl_invoices[[#This Row],[due_date]])</f>
        <v>2/2025</v>
      </c>
      <c r="G145" s="5">
        <v>103.07</v>
      </c>
      <c r="H145">
        <v>0</v>
      </c>
      <c r="I145">
        <f ca="1">IF(AND(DATEDIF(NOW(),tbl_invoices[[#This Row],[due_date]],"d")&lt;180,tbl_invoices[[#This Row],[is_paid]]=0),1,0)</f>
        <v>0</v>
      </c>
    </row>
    <row r="146" spans="1:9" x14ac:dyDescent="0.3">
      <c r="A146">
        <v>182</v>
      </c>
      <c r="B146" t="s">
        <v>187</v>
      </c>
      <c r="C146">
        <v>27</v>
      </c>
      <c r="D146" s="1">
        <v>45645</v>
      </c>
      <c r="E146" s="1">
        <v>45702</v>
      </c>
      <c r="F146" s="4" t="str">
        <f>MONTH(tbl_invoices[[#This Row],[due_date]])&amp;"/"&amp;YEAR(tbl_invoices[[#This Row],[due_date]])</f>
        <v>2/2025</v>
      </c>
      <c r="G146" s="5">
        <v>18910.97</v>
      </c>
      <c r="H146">
        <v>0</v>
      </c>
      <c r="I146">
        <f ca="1">IF(AND(DATEDIF(NOW(),tbl_invoices[[#This Row],[due_date]],"d")&lt;180,tbl_invoices[[#This Row],[is_paid]]=0),1,0)</f>
        <v>0</v>
      </c>
    </row>
    <row r="147" spans="1:9" x14ac:dyDescent="0.3">
      <c r="A147">
        <v>249</v>
      </c>
      <c r="B147" t="s">
        <v>254</v>
      </c>
      <c r="C147">
        <v>10</v>
      </c>
      <c r="D147" s="1">
        <v>45614</v>
      </c>
      <c r="E147" s="1">
        <v>45703</v>
      </c>
      <c r="F147" s="4" t="str">
        <f>MONTH(tbl_invoices[[#This Row],[due_date]])&amp;"/"&amp;YEAR(tbl_invoices[[#This Row],[due_date]])</f>
        <v>2/2025</v>
      </c>
      <c r="G147" s="5">
        <v>8932.06</v>
      </c>
      <c r="H147">
        <v>0</v>
      </c>
      <c r="I147">
        <f ca="1">IF(AND(DATEDIF(NOW(),tbl_invoices[[#This Row],[due_date]],"d")&lt;180,tbl_invoices[[#This Row],[is_paid]]=0),1,0)</f>
        <v>0</v>
      </c>
    </row>
    <row r="148" spans="1:9" x14ac:dyDescent="0.3">
      <c r="A148">
        <v>234</v>
      </c>
      <c r="B148" t="s">
        <v>239</v>
      </c>
      <c r="C148">
        <v>7</v>
      </c>
      <c r="D148" s="1">
        <v>45657</v>
      </c>
      <c r="E148" s="1">
        <v>45705</v>
      </c>
      <c r="F148" s="4" t="str">
        <f>MONTH(tbl_invoices[[#This Row],[due_date]])&amp;"/"&amp;YEAR(tbl_invoices[[#This Row],[due_date]])</f>
        <v>2/2025</v>
      </c>
      <c r="G148" s="5">
        <v>2717.41</v>
      </c>
      <c r="H148">
        <v>0</v>
      </c>
      <c r="I148">
        <f ca="1">IF(AND(DATEDIF(NOW(),tbl_invoices[[#This Row],[due_date]],"d")&lt;180,tbl_invoices[[#This Row],[is_paid]]=0),1,0)</f>
        <v>0</v>
      </c>
    </row>
    <row r="149" spans="1:9" x14ac:dyDescent="0.3">
      <c r="A149">
        <v>184</v>
      </c>
      <c r="B149" t="s">
        <v>189</v>
      </c>
      <c r="C149">
        <v>49</v>
      </c>
      <c r="D149" s="1">
        <v>45640</v>
      </c>
      <c r="E149" s="1">
        <v>45707</v>
      </c>
      <c r="F149" s="4" t="str">
        <f>MONTH(tbl_invoices[[#This Row],[due_date]])&amp;"/"&amp;YEAR(tbl_invoices[[#This Row],[due_date]])</f>
        <v>2/2025</v>
      </c>
      <c r="G149" s="5">
        <v>6969.24</v>
      </c>
      <c r="H149">
        <v>0</v>
      </c>
      <c r="I149">
        <f ca="1">IF(AND(DATEDIF(NOW(),tbl_invoices[[#This Row],[due_date]],"d")&lt;180,tbl_invoices[[#This Row],[is_paid]]=0),1,0)</f>
        <v>0</v>
      </c>
    </row>
    <row r="150" spans="1:9" x14ac:dyDescent="0.3">
      <c r="A150">
        <v>261</v>
      </c>
      <c r="B150" t="s">
        <v>266</v>
      </c>
      <c r="C150">
        <v>4</v>
      </c>
      <c r="D150" s="1">
        <v>45641</v>
      </c>
      <c r="E150" s="1">
        <v>45711</v>
      </c>
      <c r="F150" s="4" t="str">
        <f>MONTH(tbl_invoices[[#This Row],[due_date]])&amp;"/"&amp;YEAR(tbl_invoices[[#This Row],[due_date]])</f>
        <v>2/2025</v>
      </c>
      <c r="G150" s="5">
        <v>25179.38</v>
      </c>
      <c r="H150">
        <v>0</v>
      </c>
      <c r="I150">
        <f ca="1">IF(AND(DATEDIF(NOW(),tbl_invoices[[#This Row],[due_date]],"d")&lt;180,tbl_invoices[[#This Row],[is_paid]]=0),1,0)</f>
        <v>0</v>
      </c>
    </row>
    <row r="151" spans="1:9" x14ac:dyDescent="0.3">
      <c r="A151">
        <v>45</v>
      </c>
      <c r="B151" t="s">
        <v>50</v>
      </c>
      <c r="C151">
        <v>3</v>
      </c>
      <c r="D151" s="1">
        <v>45653</v>
      </c>
      <c r="E151" s="1">
        <v>45713</v>
      </c>
      <c r="F151" s="4" t="str">
        <f>MONTH(tbl_invoices[[#This Row],[due_date]])&amp;"/"&amp;YEAR(tbl_invoices[[#This Row],[due_date]])</f>
        <v>2/2025</v>
      </c>
      <c r="G151" s="5">
        <v>7798.32</v>
      </c>
      <c r="H151">
        <v>0</v>
      </c>
      <c r="I151">
        <f ca="1">IF(AND(DATEDIF(NOW(),tbl_invoices[[#This Row],[due_date]],"d")&lt;180,tbl_invoices[[#This Row],[is_paid]]=0),1,0)</f>
        <v>0</v>
      </c>
    </row>
    <row r="152" spans="1:9" x14ac:dyDescent="0.3">
      <c r="A152">
        <v>168</v>
      </c>
      <c r="B152" t="s">
        <v>173</v>
      </c>
      <c r="C152">
        <v>22</v>
      </c>
      <c r="D152" s="1">
        <v>45646</v>
      </c>
      <c r="E152" s="1">
        <v>45714</v>
      </c>
      <c r="F152" s="4" t="str">
        <f>MONTH(tbl_invoices[[#This Row],[due_date]])&amp;"/"&amp;YEAR(tbl_invoices[[#This Row],[due_date]])</f>
        <v>2/2025</v>
      </c>
      <c r="G152" s="5">
        <v>19549.91</v>
      </c>
      <c r="H152">
        <v>0</v>
      </c>
      <c r="I152">
        <f ca="1">IF(AND(DATEDIF(NOW(),tbl_invoices[[#This Row],[due_date]],"d")&lt;180,tbl_invoices[[#This Row],[is_paid]]=0),1,0)</f>
        <v>0</v>
      </c>
    </row>
    <row r="153" spans="1:9" x14ac:dyDescent="0.3">
      <c r="A153">
        <v>126</v>
      </c>
      <c r="B153" t="s">
        <v>131</v>
      </c>
      <c r="C153">
        <v>36</v>
      </c>
      <c r="D153" s="1">
        <v>45646</v>
      </c>
      <c r="E153" s="1">
        <v>45716</v>
      </c>
      <c r="F153" s="4" t="str">
        <f>MONTH(tbl_invoices[[#This Row],[due_date]])&amp;"/"&amp;YEAR(tbl_invoices[[#This Row],[due_date]])</f>
        <v>2/2025</v>
      </c>
      <c r="G153" s="5">
        <v>29212.66</v>
      </c>
      <c r="H153">
        <v>0</v>
      </c>
      <c r="I153">
        <f ca="1">IF(AND(DATEDIF(NOW(),tbl_invoices[[#This Row],[due_date]],"d")&lt;180,tbl_invoices[[#This Row],[is_paid]]=0),1,0)</f>
        <v>0</v>
      </c>
    </row>
    <row r="154" spans="1:9" x14ac:dyDescent="0.3">
      <c r="A154">
        <v>192</v>
      </c>
      <c r="B154" t="s">
        <v>197</v>
      </c>
      <c r="C154">
        <v>26</v>
      </c>
      <c r="D154" s="1">
        <v>45649</v>
      </c>
      <c r="E154" s="1">
        <v>45716</v>
      </c>
      <c r="F154" s="4" t="str">
        <f>MONTH(tbl_invoices[[#This Row],[due_date]])&amp;"/"&amp;YEAR(tbl_invoices[[#This Row],[due_date]])</f>
        <v>2/2025</v>
      </c>
      <c r="G154" s="5">
        <v>1038.8800000000001</v>
      </c>
      <c r="H154">
        <v>0</v>
      </c>
      <c r="I154">
        <f ca="1">IF(AND(DATEDIF(NOW(),tbl_invoices[[#This Row],[due_date]],"d")&lt;180,tbl_invoices[[#This Row],[is_paid]]=0),1,0)</f>
        <v>0</v>
      </c>
    </row>
    <row r="155" spans="1:9" x14ac:dyDescent="0.3">
      <c r="A155">
        <v>178</v>
      </c>
      <c r="B155" t="s">
        <v>183</v>
      </c>
      <c r="C155">
        <v>2</v>
      </c>
      <c r="D155" s="1">
        <v>45652</v>
      </c>
      <c r="E155" s="1">
        <v>45726</v>
      </c>
      <c r="F155" s="4" t="str">
        <f>MONTH(tbl_invoices[[#This Row],[due_date]])&amp;"/"&amp;YEAR(tbl_invoices[[#This Row],[due_date]])</f>
        <v>3/2025</v>
      </c>
      <c r="G155" s="5">
        <v>3821.7</v>
      </c>
      <c r="H155">
        <v>0</v>
      </c>
      <c r="I155">
        <f ca="1">IF(AND(DATEDIF(NOW(),tbl_invoices[[#This Row],[due_date]],"d")&lt;180,tbl_invoices[[#This Row],[is_paid]]=0),1,0)</f>
        <v>0</v>
      </c>
    </row>
    <row r="156" spans="1:9" x14ac:dyDescent="0.3">
      <c r="A156">
        <v>137</v>
      </c>
      <c r="B156" t="s">
        <v>142</v>
      </c>
      <c r="C156">
        <v>13</v>
      </c>
      <c r="D156" s="1">
        <v>45643</v>
      </c>
      <c r="E156" s="1">
        <v>45729</v>
      </c>
      <c r="F156" s="4" t="str">
        <f>MONTH(tbl_invoices[[#This Row],[due_date]])&amp;"/"&amp;YEAR(tbl_invoices[[#This Row],[due_date]])</f>
        <v>3/2025</v>
      </c>
      <c r="G156" s="5">
        <v>2650.58</v>
      </c>
      <c r="H156">
        <v>0</v>
      </c>
      <c r="I156">
        <f ca="1">IF(AND(DATEDIF(NOW(),tbl_invoices[[#This Row],[due_date]],"d")&lt;180,tbl_invoices[[#This Row],[is_paid]]=0),1,0)</f>
        <v>0</v>
      </c>
    </row>
    <row r="157" spans="1:9" x14ac:dyDescent="0.3">
      <c r="A157">
        <v>235</v>
      </c>
      <c r="B157" t="s">
        <v>240</v>
      </c>
      <c r="C157">
        <v>43</v>
      </c>
      <c r="D157" s="1">
        <v>45655</v>
      </c>
      <c r="E157" s="1">
        <v>45729</v>
      </c>
      <c r="F157" s="4" t="str">
        <f>MONTH(tbl_invoices[[#This Row],[due_date]])&amp;"/"&amp;YEAR(tbl_invoices[[#This Row],[due_date]])</f>
        <v>3/2025</v>
      </c>
      <c r="G157" s="5">
        <v>3050.39</v>
      </c>
      <c r="H157">
        <v>0</v>
      </c>
      <c r="I157">
        <f ca="1">IF(AND(DATEDIF(NOW(),tbl_invoices[[#This Row],[due_date]],"d")&lt;180,tbl_invoices[[#This Row],[is_paid]]=0),1,0)</f>
        <v>0</v>
      </c>
    </row>
    <row r="158" spans="1:9" x14ac:dyDescent="0.3">
      <c r="A158">
        <v>92</v>
      </c>
      <c r="B158" t="s">
        <v>97</v>
      </c>
      <c r="C158">
        <v>33</v>
      </c>
      <c r="D158" s="1">
        <v>45645</v>
      </c>
      <c r="E158" s="1">
        <v>45735</v>
      </c>
      <c r="F158" s="4" t="str">
        <f>MONTH(tbl_invoices[[#This Row],[due_date]])&amp;"/"&amp;YEAR(tbl_invoices[[#This Row],[due_date]])</f>
        <v>3/2025</v>
      </c>
      <c r="G158" s="5">
        <v>40841.370000000003</v>
      </c>
      <c r="H158">
        <v>0</v>
      </c>
      <c r="I158">
        <f ca="1">IF(AND(DATEDIF(NOW(),tbl_invoices[[#This Row],[due_date]],"d")&lt;180,tbl_invoices[[#This Row],[is_paid]]=0),1,0)</f>
        <v>0</v>
      </c>
    </row>
    <row r="159" spans="1:9" x14ac:dyDescent="0.3">
      <c r="A159">
        <v>146</v>
      </c>
      <c r="B159" t="s">
        <v>151</v>
      </c>
      <c r="C159">
        <v>14</v>
      </c>
      <c r="D159" s="1">
        <v>45424</v>
      </c>
      <c r="E159" s="1">
        <v>45493</v>
      </c>
      <c r="F159" s="4" t="str">
        <f>MONTH(tbl_invoices[[#This Row],[due_date]])&amp;"/"&amp;YEAR(tbl_invoices[[#This Row],[due_date]])</f>
        <v>7/2024</v>
      </c>
      <c r="G159" s="5">
        <v>5273.6</v>
      </c>
      <c r="H159">
        <v>0</v>
      </c>
      <c r="I159">
        <f ca="1">IF(AND(DATEDIF(NOW(),tbl_invoices[[#This Row],[due_date]],"d")&lt;180,tbl_invoices[[#This Row],[is_paid]]=0),1,0)</f>
        <v>1</v>
      </c>
    </row>
    <row r="160" spans="1:9" x14ac:dyDescent="0.3">
      <c r="A160">
        <v>209</v>
      </c>
      <c r="B160" t="s">
        <v>214</v>
      </c>
      <c r="C160">
        <v>42</v>
      </c>
      <c r="D160" s="1">
        <v>45443</v>
      </c>
      <c r="E160" s="1">
        <v>45493</v>
      </c>
      <c r="F160" s="4" t="str">
        <f>MONTH(tbl_invoices[[#This Row],[due_date]])&amp;"/"&amp;YEAR(tbl_invoices[[#This Row],[due_date]])</f>
        <v>7/2024</v>
      </c>
      <c r="G160" s="5">
        <v>16435.740000000002</v>
      </c>
      <c r="H160">
        <v>0</v>
      </c>
      <c r="I160">
        <f ca="1">IF(AND(DATEDIF(NOW(),tbl_invoices[[#This Row],[due_date]],"d")&lt;180,tbl_invoices[[#This Row],[is_paid]]=0),1,0)</f>
        <v>1</v>
      </c>
    </row>
    <row r="161" spans="1:9" x14ac:dyDescent="0.3">
      <c r="A161">
        <v>251</v>
      </c>
      <c r="B161" t="s">
        <v>256</v>
      </c>
      <c r="C161">
        <v>31</v>
      </c>
      <c r="D161" s="1">
        <v>45416</v>
      </c>
      <c r="E161" s="1">
        <v>45493</v>
      </c>
      <c r="F161" s="4" t="str">
        <f>MONTH(tbl_invoices[[#This Row],[due_date]])&amp;"/"&amp;YEAR(tbl_invoices[[#This Row],[due_date]])</f>
        <v>7/2024</v>
      </c>
      <c r="G161" s="5">
        <v>19332.5</v>
      </c>
      <c r="H161">
        <v>0</v>
      </c>
      <c r="I161">
        <f ca="1">IF(AND(DATEDIF(NOW(),tbl_invoices[[#This Row],[due_date]],"d")&lt;180,tbl_invoices[[#This Row],[is_paid]]=0),1,0)</f>
        <v>1</v>
      </c>
    </row>
    <row r="162" spans="1:9" x14ac:dyDescent="0.3">
      <c r="A162">
        <v>19</v>
      </c>
      <c r="B162" t="s">
        <v>24</v>
      </c>
      <c r="C162">
        <v>6</v>
      </c>
      <c r="D162" s="1">
        <v>45427</v>
      </c>
      <c r="E162" s="1">
        <v>45496</v>
      </c>
      <c r="F162" s="4" t="str">
        <f>MONTH(tbl_invoices[[#This Row],[due_date]])&amp;"/"&amp;YEAR(tbl_invoices[[#This Row],[due_date]])</f>
        <v>7/2024</v>
      </c>
      <c r="G162" s="5">
        <v>938.48</v>
      </c>
      <c r="H162">
        <v>0</v>
      </c>
      <c r="I162">
        <f ca="1">IF(AND(DATEDIF(NOW(),tbl_invoices[[#This Row],[due_date]],"d")&lt;180,tbl_invoices[[#This Row],[is_paid]]=0),1,0)</f>
        <v>1</v>
      </c>
    </row>
    <row r="163" spans="1:9" x14ac:dyDescent="0.3">
      <c r="A163">
        <v>52</v>
      </c>
      <c r="B163" t="s">
        <v>57</v>
      </c>
      <c r="C163">
        <v>21</v>
      </c>
      <c r="D163" s="1">
        <v>45465</v>
      </c>
      <c r="E163" s="1">
        <v>45496</v>
      </c>
      <c r="F163" s="4" t="str">
        <f>MONTH(tbl_invoices[[#This Row],[due_date]])&amp;"/"&amp;YEAR(tbl_invoices[[#This Row],[due_date]])</f>
        <v>7/2024</v>
      </c>
      <c r="G163" s="5">
        <v>2070.34</v>
      </c>
      <c r="H163">
        <v>0</v>
      </c>
      <c r="I163">
        <f ca="1">IF(AND(DATEDIF(NOW(),tbl_invoices[[#This Row],[due_date]],"d")&lt;180,tbl_invoices[[#This Row],[is_paid]]=0),1,0)</f>
        <v>1</v>
      </c>
    </row>
    <row r="164" spans="1:9" x14ac:dyDescent="0.3">
      <c r="A164">
        <v>265</v>
      </c>
      <c r="B164" t="s">
        <v>270</v>
      </c>
      <c r="C164">
        <v>48</v>
      </c>
      <c r="D164" s="1">
        <v>45434</v>
      </c>
      <c r="E164" s="1">
        <v>45496</v>
      </c>
      <c r="F164" s="4" t="str">
        <f>MONTH(tbl_invoices[[#This Row],[due_date]])&amp;"/"&amp;YEAR(tbl_invoices[[#This Row],[due_date]])</f>
        <v>7/2024</v>
      </c>
      <c r="G164" s="5">
        <v>17159</v>
      </c>
      <c r="H164">
        <v>0</v>
      </c>
      <c r="I164">
        <f ca="1">IF(AND(DATEDIF(NOW(),tbl_invoices[[#This Row],[due_date]],"d")&lt;180,tbl_invoices[[#This Row],[is_paid]]=0),1,0)</f>
        <v>1</v>
      </c>
    </row>
    <row r="165" spans="1:9" x14ac:dyDescent="0.3">
      <c r="A165">
        <v>5</v>
      </c>
      <c r="B165" t="s">
        <v>10</v>
      </c>
      <c r="C165">
        <v>30</v>
      </c>
      <c r="D165" s="1">
        <v>45480</v>
      </c>
      <c r="E165" s="1">
        <v>45512</v>
      </c>
      <c r="F165" s="4" t="str">
        <f>MONTH(tbl_invoices[[#This Row],[due_date]])&amp;"/"&amp;YEAR(tbl_invoices[[#This Row],[due_date]])</f>
        <v>8/2024</v>
      </c>
      <c r="G165" s="5">
        <v>5615.54</v>
      </c>
      <c r="H165">
        <v>0</v>
      </c>
      <c r="I165">
        <f ca="1">IF(AND(DATEDIF(NOW(),tbl_invoices[[#This Row],[due_date]],"d")&lt;180,tbl_invoices[[#This Row],[is_paid]]=0),1,0)</f>
        <v>1</v>
      </c>
    </row>
    <row r="166" spans="1:9" x14ac:dyDescent="0.3">
      <c r="A166">
        <v>122</v>
      </c>
      <c r="B166" t="s">
        <v>127</v>
      </c>
      <c r="C166">
        <v>29</v>
      </c>
      <c r="D166" s="1">
        <v>45446</v>
      </c>
      <c r="E166" s="1">
        <v>45512</v>
      </c>
      <c r="F166" s="4" t="str">
        <f>MONTH(tbl_invoices[[#This Row],[due_date]])&amp;"/"&amp;YEAR(tbl_invoices[[#This Row],[due_date]])</f>
        <v>8/2024</v>
      </c>
      <c r="G166" s="5">
        <v>13952.42</v>
      </c>
      <c r="H166">
        <v>0</v>
      </c>
      <c r="I166">
        <f ca="1">IF(AND(DATEDIF(NOW(),tbl_invoices[[#This Row],[due_date]],"d")&lt;180,tbl_invoices[[#This Row],[is_paid]]=0),1,0)</f>
        <v>1</v>
      </c>
    </row>
    <row r="167" spans="1:9" x14ac:dyDescent="0.3">
      <c r="A167">
        <v>153</v>
      </c>
      <c r="B167" t="s">
        <v>158</v>
      </c>
      <c r="C167">
        <v>1</v>
      </c>
      <c r="D167" s="1">
        <v>45460</v>
      </c>
      <c r="E167" s="1">
        <v>45512</v>
      </c>
      <c r="F167" s="4" t="str">
        <f>MONTH(tbl_invoices[[#This Row],[due_date]])&amp;"/"&amp;YEAR(tbl_invoices[[#This Row],[due_date]])</f>
        <v>8/2024</v>
      </c>
      <c r="G167" s="5">
        <v>5472.42</v>
      </c>
      <c r="H167">
        <v>0</v>
      </c>
      <c r="I167">
        <f ca="1">IF(AND(DATEDIF(NOW(),tbl_invoices[[#This Row],[due_date]],"d")&lt;180,tbl_invoices[[#This Row],[is_paid]]=0),1,0)</f>
        <v>1</v>
      </c>
    </row>
    <row r="168" spans="1:9" x14ac:dyDescent="0.3">
      <c r="A168">
        <v>135</v>
      </c>
      <c r="B168" t="s">
        <v>140</v>
      </c>
      <c r="C168">
        <v>19</v>
      </c>
      <c r="D168" s="1">
        <v>45447</v>
      </c>
      <c r="E168" s="1">
        <v>45513</v>
      </c>
      <c r="F168" s="4" t="str">
        <f>MONTH(tbl_invoices[[#This Row],[due_date]])&amp;"/"&amp;YEAR(tbl_invoices[[#This Row],[due_date]])</f>
        <v>8/2024</v>
      </c>
      <c r="G168" s="5">
        <v>37729.980000000003</v>
      </c>
      <c r="H168">
        <v>0</v>
      </c>
      <c r="I168">
        <f ca="1">IF(AND(DATEDIF(NOW(),tbl_invoices[[#This Row],[due_date]],"d")&lt;180,tbl_invoices[[#This Row],[is_paid]]=0),1,0)</f>
        <v>1</v>
      </c>
    </row>
    <row r="169" spans="1:9" x14ac:dyDescent="0.3">
      <c r="A169">
        <v>190</v>
      </c>
      <c r="B169" t="s">
        <v>195</v>
      </c>
      <c r="C169">
        <v>48</v>
      </c>
      <c r="D169" s="1">
        <v>45431</v>
      </c>
      <c r="E169" s="1">
        <v>45514</v>
      </c>
      <c r="F169" s="4" t="str">
        <f>MONTH(tbl_invoices[[#This Row],[due_date]])&amp;"/"&amp;YEAR(tbl_invoices[[#This Row],[due_date]])</f>
        <v>8/2024</v>
      </c>
      <c r="G169" s="5">
        <v>17386.849999999999</v>
      </c>
      <c r="H169">
        <v>0</v>
      </c>
      <c r="I169">
        <f ca="1">IF(AND(DATEDIF(NOW(),tbl_invoices[[#This Row],[due_date]],"d")&lt;180,tbl_invoices[[#This Row],[is_paid]]=0),1,0)</f>
        <v>1</v>
      </c>
    </row>
    <row r="170" spans="1:9" x14ac:dyDescent="0.3">
      <c r="A170">
        <v>17</v>
      </c>
      <c r="B170" t="s">
        <v>22</v>
      </c>
      <c r="C170">
        <v>16</v>
      </c>
      <c r="D170" s="1">
        <v>45455</v>
      </c>
      <c r="E170" s="1">
        <v>45523</v>
      </c>
      <c r="F170" s="4" t="str">
        <f>MONTH(tbl_invoices[[#This Row],[due_date]])&amp;"/"&amp;YEAR(tbl_invoices[[#This Row],[due_date]])</f>
        <v>8/2024</v>
      </c>
      <c r="G170" s="5">
        <v>1392.11</v>
      </c>
      <c r="H170">
        <v>0</v>
      </c>
      <c r="I170">
        <f ca="1">IF(AND(DATEDIF(NOW(),tbl_invoices[[#This Row],[due_date]],"d")&lt;180,tbl_invoices[[#This Row],[is_paid]]=0),1,0)</f>
        <v>1</v>
      </c>
    </row>
    <row r="171" spans="1:9" x14ac:dyDescent="0.3">
      <c r="A171">
        <v>101</v>
      </c>
      <c r="B171" t="s">
        <v>106</v>
      </c>
      <c r="C171">
        <v>25</v>
      </c>
      <c r="D171" s="1">
        <v>45473</v>
      </c>
      <c r="E171" s="1">
        <v>45524</v>
      </c>
      <c r="F171" s="4" t="str">
        <f>MONTH(tbl_invoices[[#This Row],[due_date]])&amp;"/"&amp;YEAR(tbl_invoices[[#This Row],[due_date]])</f>
        <v>8/2024</v>
      </c>
      <c r="G171" s="5">
        <v>25411.67</v>
      </c>
      <c r="H171">
        <v>0</v>
      </c>
      <c r="I171">
        <f ca="1">IF(AND(DATEDIF(NOW(),tbl_invoices[[#This Row],[due_date]],"d")&lt;180,tbl_invoices[[#This Row],[is_paid]]=0),1,0)</f>
        <v>1</v>
      </c>
    </row>
    <row r="172" spans="1:9" x14ac:dyDescent="0.3">
      <c r="A172">
        <v>191</v>
      </c>
      <c r="B172" t="s">
        <v>196</v>
      </c>
      <c r="C172">
        <v>32</v>
      </c>
      <c r="D172" s="1">
        <v>45495</v>
      </c>
      <c r="E172" s="1">
        <v>45525</v>
      </c>
      <c r="F172" s="4" t="str">
        <f>MONTH(tbl_invoices[[#This Row],[due_date]])&amp;"/"&amp;YEAR(tbl_invoices[[#This Row],[due_date]])</f>
        <v>8/2024</v>
      </c>
      <c r="G172" s="5">
        <v>5852.75</v>
      </c>
      <c r="H172">
        <v>0</v>
      </c>
      <c r="I172">
        <f ca="1">IF(AND(DATEDIF(NOW(),tbl_invoices[[#This Row],[due_date]],"d")&lt;180,tbl_invoices[[#This Row],[is_paid]]=0),1,0)</f>
        <v>1</v>
      </c>
    </row>
    <row r="173" spans="1:9" x14ac:dyDescent="0.3">
      <c r="A173">
        <v>139</v>
      </c>
      <c r="B173" t="s">
        <v>144</v>
      </c>
      <c r="C173">
        <v>29</v>
      </c>
      <c r="D173" s="1">
        <v>45476</v>
      </c>
      <c r="E173" s="1">
        <v>45527</v>
      </c>
      <c r="F173" s="4" t="str">
        <f>MONTH(tbl_invoices[[#This Row],[due_date]])&amp;"/"&amp;YEAR(tbl_invoices[[#This Row],[due_date]])</f>
        <v>8/2024</v>
      </c>
      <c r="G173" s="5">
        <v>865.83</v>
      </c>
      <c r="H173">
        <v>0</v>
      </c>
      <c r="I173">
        <f ca="1">IF(AND(DATEDIF(NOW(),tbl_invoices[[#This Row],[due_date]],"d")&lt;180,tbl_invoices[[#This Row],[is_paid]]=0),1,0)</f>
        <v>1</v>
      </c>
    </row>
    <row r="174" spans="1:9" x14ac:dyDescent="0.3">
      <c r="A174">
        <v>150</v>
      </c>
      <c r="B174" t="s">
        <v>155</v>
      </c>
      <c r="C174">
        <v>48</v>
      </c>
      <c r="D174" s="1">
        <v>45450</v>
      </c>
      <c r="E174" s="1">
        <v>45530</v>
      </c>
      <c r="F174" s="4" t="str">
        <f>MONTH(tbl_invoices[[#This Row],[due_date]])&amp;"/"&amp;YEAR(tbl_invoices[[#This Row],[due_date]])</f>
        <v>8/2024</v>
      </c>
      <c r="G174" s="5">
        <v>11578.69</v>
      </c>
      <c r="H174">
        <v>0</v>
      </c>
      <c r="I174">
        <f ca="1">IF(AND(DATEDIF(NOW(),tbl_invoices[[#This Row],[due_date]],"d")&lt;180,tbl_invoices[[#This Row],[is_paid]]=0),1,0)</f>
        <v>1</v>
      </c>
    </row>
    <row r="175" spans="1:9" x14ac:dyDescent="0.3">
      <c r="A175">
        <v>103</v>
      </c>
      <c r="B175" t="s">
        <v>108</v>
      </c>
      <c r="C175">
        <v>11</v>
      </c>
      <c r="D175" s="1">
        <v>45451</v>
      </c>
      <c r="E175" s="1">
        <v>45534</v>
      </c>
      <c r="F175" s="4" t="str">
        <f>MONTH(tbl_invoices[[#This Row],[due_date]])&amp;"/"&amp;YEAR(tbl_invoices[[#This Row],[due_date]])</f>
        <v>8/2024</v>
      </c>
      <c r="G175" s="5">
        <v>3191.76</v>
      </c>
      <c r="H175">
        <v>0</v>
      </c>
      <c r="I175">
        <f ca="1">IF(AND(DATEDIF(NOW(),tbl_invoices[[#This Row],[due_date]],"d")&lt;180,tbl_invoices[[#This Row],[is_paid]]=0),1,0)</f>
        <v>1</v>
      </c>
    </row>
    <row r="176" spans="1:9" x14ac:dyDescent="0.3">
      <c r="A176">
        <v>205</v>
      </c>
      <c r="B176" t="s">
        <v>210</v>
      </c>
      <c r="C176">
        <v>2</v>
      </c>
      <c r="D176" s="1">
        <v>45453</v>
      </c>
      <c r="E176" s="1">
        <v>45534</v>
      </c>
      <c r="F176" s="4" t="str">
        <f>MONTH(tbl_invoices[[#This Row],[due_date]])&amp;"/"&amp;YEAR(tbl_invoices[[#This Row],[due_date]])</f>
        <v>8/2024</v>
      </c>
      <c r="G176" s="5">
        <v>8267.14</v>
      </c>
      <c r="H176">
        <v>0</v>
      </c>
      <c r="I176">
        <f ca="1">IF(AND(DATEDIF(NOW(),tbl_invoices[[#This Row],[due_date]],"d")&lt;180,tbl_invoices[[#This Row],[is_paid]]=0),1,0)</f>
        <v>1</v>
      </c>
    </row>
    <row r="177" spans="1:9" x14ac:dyDescent="0.3">
      <c r="A177">
        <v>89</v>
      </c>
      <c r="B177" t="s">
        <v>94</v>
      </c>
      <c r="C177">
        <v>44</v>
      </c>
      <c r="D177" s="1">
        <v>45459</v>
      </c>
      <c r="E177" s="1">
        <v>45535</v>
      </c>
      <c r="F177" s="4" t="str">
        <f>MONTH(tbl_invoices[[#This Row],[due_date]])&amp;"/"&amp;YEAR(tbl_invoices[[#This Row],[due_date]])</f>
        <v>8/2024</v>
      </c>
      <c r="G177" s="5">
        <v>8321.2099999999991</v>
      </c>
      <c r="H177">
        <v>0</v>
      </c>
      <c r="I177">
        <f ca="1">IF(AND(DATEDIF(NOW(),tbl_invoices[[#This Row],[due_date]],"d")&lt;180,tbl_invoices[[#This Row],[is_paid]]=0),1,0)</f>
        <v>1</v>
      </c>
    </row>
    <row r="178" spans="1:9" x14ac:dyDescent="0.3">
      <c r="A178">
        <v>201</v>
      </c>
      <c r="B178" t="s">
        <v>206</v>
      </c>
      <c r="C178">
        <v>12</v>
      </c>
      <c r="D178" s="1">
        <v>45474</v>
      </c>
      <c r="E178" s="1">
        <v>45535</v>
      </c>
      <c r="F178" s="4" t="str">
        <f>MONTH(tbl_invoices[[#This Row],[due_date]])&amp;"/"&amp;YEAR(tbl_invoices[[#This Row],[due_date]])</f>
        <v>8/2024</v>
      </c>
      <c r="G178" s="5">
        <v>26541.45</v>
      </c>
      <c r="H178">
        <v>0</v>
      </c>
      <c r="I178">
        <f ca="1">IF(AND(DATEDIF(NOW(),tbl_invoices[[#This Row],[due_date]],"d")&lt;180,tbl_invoices[[#This Row],[is_paid]]=0),1,0)</f>
        <v>1</v>
      </c>
    </row>
    <row r="179" spans="1:9" x14ac:dyDescent="0.3">
      <c r="A179">
        <v>202</v>
      </c>
      <c r="B179" t="s">
        <v>207</v>
      </c>
      <c r="C179">
        <v>31</v>
      </c>
      <c r="D179" s="1">
        <v>45505</v>
      </c>
      <c r="E179" s="1">
        <v>45537</v>
      </c>
      <c r="F179" s="4" t="str">
        <f>MONTH(tbl_invoices[[#This Row],[due_date]])&amp;"/"&amp;YEAR(tbl_invoices[[#This Row],[due_date]])</f>
        <v>9/2024</v>
      </c>
      <c r="G179" s="5">
        <v>6889.02</v>
      </c>
      <c r="H179">
        <v>0</v>
      </c>
      <c r="I179">
        <f ca="1">IF(AND(DATEDIF(NOW(),tbl_invoices[[#This Row],[due_date]],"d")&lt;180,tbl_invoices[[#This Row],[is_paid]]=0),1,0)</f>
        <v>1</v>
      </c>
    </row>
    <row r="180" spans="1:9" x14ac:dyDescent="0.3">
      <c r="A180">
        <v>47</v>
      </c>
      <c r="B180" t="s">
        <v>52</v>
      </c>
      <c r="C180">
        <v>38</v>
      </c>
      <c r="D180" s="1">
        <v>45486</v>
      </c>
      <c r="E180" s="1">
        <v>45538</v>
      </c>
      <c r="F180" s="4" t="str">
        <f>MONTH(tbl_invoices[[#This Row],[due_date]])&amp;"/"&amp;YEAR(tbl_invoices[[#This Row],[due_date]])</f>
        <v>9/2024</v>
      </c>
      <c r="G180" s="5">
        <v>7353.08</v>
      </c>
      <c r="H180">
        <v>0</v>
      </c>
      <c r="I180">
        <f ca="1">IF(AND(DATEDIF(NOW(),tbl_invoices[[#This Row],[due_date]],"d")&lt;180,tbl_invoices[[#This Row],[is_paid]]=0),1,0)</f>
        <v>1</v>
      </c>
    </row>
    <row r="181" spans="1:9" x14ac:dyDescent="0.3">
      <c r="A181">
        <v>1</v>
      </c>
      <c r="B181" t="s">
        <v>6</v>
      </c>
      <c r="C181">
        <v>34</v>
      </c>
      <c r="D181" s="1">
        <v>45497</v>
      </c>
      <c r="E181" s="1">
        <v>45539</v>
      </c>
      <c r="F181" s="4" t="str">
        <f>MONTH(tbl_invoices[[#This Row],[due_date]])&amp;"/"&amp;YEAR(tbl_invoices[[#This Row],[due_date]])</f>
        <v>9/2024</v>
      </c>
      <c r="G181" s="5">
        <v>10546.71</v>
      </c>
      <c r="H181">
        <v>0</v>
      </c>
      <c r="I181">
        <f ca="1">IF(AND(DATEDIF(NOW(),tbl_invoices[[#This Row],[due_date]],"d")&lt;180,tbl_invoices[[#This Row],[is_paid]]=0),1,0)</f>
        <v>1</v>
      </c>
    </row>
    <row r="182" spans="1:9" x14ac:dyDescent="0.3">
      <c r="A182">
        <v>215</v>
      </c>
      <c r="B182" t="s">
        <v>220</v>
      </c>
      <c r="C182">
        <v>47</v>
      </c>
      <c r="D182" s="1">
        <v>45476</v>
      </c>
      <c r="E182" s="1">
        <v>45539</v>
      </c>
      <c r="F182" s="4" t="str">
        <f>MONTH(tbl_invoices[[#This Row],[due_date]])&amp;"/"&amp;YEAR(tbl_invoices[[#This Row],[due_date]])</f>
        <v>9/2024</v>
      </c>
      <c r="G182" s="5">
        <v>12592.58</v>
      </c>
      <c r="H182">
        <v>0</v>
      </c>
      <c r="I182">
        <f ca="1">IF(AND(DATEDIF(NOW(),tbl_invoices[[#This Row],[due_date]],"d")&lt;180,tbl_invoices[[#This Row],[is_paid]]=0),1,0)</f>
        <v>1</v>
      </c>
    </row>
    <row r="183" spans="1:9" x14ac:dyDescent="0.3">
      <c r="A183">
        <v>138</v>
      </c>
      <c r="B183" t="s">
        <v>143</v>
      </c>
      <c r="C183">
        <v>13</v>
      </c>
      <c r="D183" s="1">
        <v>45488</v>
      </c>
      <c r="E183" s="1">
        <v>45540</v>
      </c>
      <c r="F183" s="4" t="str">
        <f>MONTH(tbl_invoices[[#This Row],[due_date]])&amp;"/"&amp;YEAR(tbl_invoices[[#This Row],[due_date]])</f>
        <v>9/2024</v>
      </c>
      <c r="G183" s="5">
        <v>2185.9499999999998</v>
      </c>
      <c r="H183">
        <v>0</v>
      </c>
      <c r="I183">
        <f ca="1">IF(AND(DATEDIF(NOW(),tbl_invoices[[#This Row],[due_date]],"d")&lt;180,tbl_invoices[[#This Row],[is_paid]]=0),1,0)</f>
        <v>1</v>
      </c>
    </row>
    <row r="184" spans="1:9" x14ac:dyDescent="0.3">
      <c r="A184">
        <v>136</v>
      </c>
      <c r="B184" t="s">
        <v>141</v>
      </c>
      <c r="C184">
        <v>47</v>
      </c>
      <c r="D184" s="1">
        <v>45509</v>
      </c>
      <c r="E184" s="1">
        <v>45542</v>
      </c>
      <c r="F184" s="4" t="str">
        <f>MONTH(tbl_invoices[[#This Row],[due_date]])&amp;"/"&amp;YEAR(tbl_invoices[[#This Row],[due_date]])</f>
        <v>9/2024</v>
      </c>
      <c r="G184" s="5">
        <v>4214.5200000000004</v>
      </c>
      <c r="H184">
        <v>0</v>
      </c>
      <c r="I184">
        <f ca="1">IF(AND(DATEDIF(NOW(),tbl_invoices[[#This Row],[due_date]],"d")&lt;180,tbl_invoices[[#This Row],[is_paid]]=0),1,0)</f>
        <v>1</v>
      </c>
    </row>
    <row r="185" spans="1:9" x14ac:dyDescent="0.3">
      <c r="A185">
        <v>277</v>
      </c>
      <c r="B185" t="s">
        <v>282</v>
      </c>
      <c r="C185">
        <v>4</v>
      </c>
      <c r="D185" s="1">
        <v>45459</v>
      </c>
      <c r="E185" s="1">
        <v>45542</v>
      </c>
      <c r="F185" s="4" t="str">
        <f>MONTH(tbl_invoices[[#This Row],[due_date]])&amp;"/"&amp;YEAR(tbl_invoices[[#This Row],[due_date]])</f>
        <v>9/2024</v>
      </c>
      <c r="G185" s="5">
        <v>8677.93</v>
      </c>
      <c r="H185">
        <v>0</v>
      </c>
      <c r="I185">
        <f ca="1">IF(AND(DATEDIF(NOW(),tbl_invoices[[#This Row],[due_date]],"d")&lt;180,tbl_invoices[[#This Row],[is_paid]]=0),1,0)</f>
        <v>1</v>
      </c>
    </row>
    <row r="186" spans="1:9" x14ac:dyDescent="0.3">
      <c r="A186">
        <v>255</v>
      </c>
      <c r="B186" t="s">
        <v>260</v>
      </c>
      <c r="C186">
        <v>36</v>
      </c>
      <c r="D186" s="1">
        <v>45508</v>
      </c>
      <c r="E186" s="1">
        <v>45544</v>
      </c>
      <c r="F186" s="4" t="str">
        <f>MONTH(tbl_invoices[[#This Row],[due_date]])&amp;"/"&amp;YEAR(tbl_invoices[[#This Row],[due_date]])</f>
        <v>9/2024</v>
      </c>
      <c r="G186" s="5">
        <v>797.11</v>
      </c>
      <c r="H186">
        <v>0</v>
      </c>
      <c r="I186">
        <f ca="1">IF(AND(DATEDIF(NOW(),tbl_invoices[[#This Row],[due_date]],"d")&lt;180,tbl_invoices[[#This Row],[is_paid]]=0),1,0)</f>
        <v>1</v>
      </c>
    </row>
    <row r="187" spans="1:9" x14ac:dyDescent="0.3">
      <c r="A187">
        <v>166</v>
      </c>
      <c r="B187" t="s">
        <v>171</v>
      </c>
      <c r="C187">
        <v>19</v>
      </c>
      <c r="D187" s="1">
        <v>45502</v>
      </c>
      <c r="E187" s="1">
        <v>45546</v>
      </c>
      <c r="F187" s="4" t="str">
        <f>MONTH(tbl_invoices[[#This Row],[due_date]])&amp;"/"&amp;YEAR(tbl_invoices[[#This Row],[due_date]])</f>
        <v>9/2024</v>
      </c>
      <c r="G187" s="5">
        <v>5549.03</v>
      </c>
      <c r="H187">
        <v>0</v>
      </c>
      <c r="I187">
        <f ca="1">IF(AND(DATEDIF(NOW(),tbl_invoices[[#This Row],[due_date]],"d")&lt;180,tbl_invoices[[#This Row],[is_paid]]=0),1,0)</f>
        <v>1</v>
      </c>
    </row>
    <row r="188" spans="1:9" x14ac:dyDescent="0.3">
      <c r="A188">
        <v>226</v>
      </c>
      <c r="B188" t="s">
        <v>231</v>
      </c>
      <c r="C188">
        <v>21</v>
      </c>
      <c r="D188" s="1">
        <v>45476</v>
      </c>
      <c r="E188" s="1">
        <v>45547</v>
      </c>
      <c r="F188" s="4" t="str">
        <f>MONTH(tbl_invoices[[#This Row],[due_date]])&amp;"/"&amp;YEAR(tbl_invoices[[#This Row],[due_date]])</f>
        <v>9/2024</v>
      </c>
      <c r="G188" s="5">
        <v>12781.85</v>
      </c>
      <c r="H188">
        <v>0</v>
      </c>
      <c r="I188">
        <f ca="1">IF(AND(DATEDIF(NOW(),tbl_invoices[[#This Row],[due_date]],"d")&lt;180,tbl_invoices[[#This Row],[is_paid]]=0),1,0)</f>
        <v>1</v>
      </c>
    </row>
    <row r="189" spans="1:9" x14ac:dyDescent="0.3">
      <c r="A189">
        <v>165</v>
      </c>
      <c r="B189" t="s">
        <v>170</v>
      </c>
      <c r="C189">
        <v>49</v>
      </c>
      <c r="D189" s="1">
        <v>45466</v>
      </c>
      <c r="E189" s="1">
        <v>45549</v>
      </c>
      <c r="F189" s="4" t="str">
        <f>MONTH(tbl_invoices[[#This Row],[due_date]])&amp;"/"&amp;YEAR(tbl_invoices[[#This Row],[due_date]])</f>
        <v>9/2024</v>
      </c>
      <c r="G189" s="5">
        <v>2567.38</v>
      </c>
      <c r="H189">
        <v>0</v>
      </c>
      <c r="I189">
        <f ca="1">IF(AND(DATEDIF(NOW(),tbl_invoices[[#This Row],[due_date]],"d")&lt;180,tbl_invoices[[#This Row],[is_paid]]=0),1,0)</f>
        <v>1</v>
      </c>
    </row>
    <row r="190" spans="1:9" x14ac:dyDescent="0.3">
      <c r="A190">
        <v>186</v>
      </c>
      <c r="B190" t="s">
        <v>191</v>
      </c>
      <c r="C190">
        <v>30</v>
      </c>
      <c r="D190" s="1">
        <v>45496</v>
      </c>
      <c r="E190" s="1">
        <v>45549</v>
      </c>
      <c r="F190" s="4" t="str">
        <f>MONTH(tbl_invoices[[#This Row],[due_date]])&amp;"/"&amp;YEAR(tbl_invoices[[#This Row],[due_date]])</f>
        <v>9/2024</v>
      </c>
      <c r="G190" s="5">
        <v>12205.93</v>
      </c>
      <c r="H190">
        <v>0</v>
      </c>
      <c r="I190">
        <f ca="1">IF(AND(DATEDIF(NOW(),tbl_invoices[[#This Row],[due_date]],"d")&lt;180,tbl_invoices[[#This Row],[is_paid]]=0),1,0)</f>
        <v>1</v>
      </c>
    </row>
    <row r="191" spans="1:9" x14ac:dyDescent="0.3">
      <c r="A191">
        <v>220</v>
      </c>
      <c r="B191" t="s">
        <v>225</v>
      </c>
      <c r="C191">
        <v>17</v>
      </c>
      <c r="D191" s="1">
        <v>45508</v>
      </c>
      <c r="E191" s="1">
        <v>45552</v>
      </c>
      <c r="F191" s="4" t="str">
        <f>MONTH(tbl_invoices[[#This Row],[due_date]])&amp;"/"&amp;YEAR(tbl_invoices[[#This Row],[due_date]])</f>
        <v>9/2024</v>
      </c>
      <c r="G191" s="5">
        <v>4847.04</v>
      </c>
      <c r="H191">
        <v>0</v>
      </c>
      <c r="I191">
        <f ca="1">IF(AND(DATEDIF(NOW(),tbl_invoices[[#This Row],[due_date]],"d")&lt;180,tbl_invoices[[#This Row],[is_paid]]=0),1,0)</f>
        <v>1</v>
      </c>
    </row>
    <row r="192" spans="1:9" x14ac:dyDescent="0.3">
      <c r="A192">
        <v>266</v>
      </c>
      <c r="B192" t="s">
        <v>271</v>
      </c>
      <c r="C192">
        <v>22</v>
      </c>
      <c r="D192" s="1">
        <v>45490</v>
      </c>
      <c r="E192" s="1">
        <v>45552</v>
      </c>
      <c r="F192" s="4" t="str">
        <f>MONTH(tbl_invoices[[#This Row],[due_date]])&amp;"/"&amp;YEAR(tbl_invoices[[#This Row],[due_date]])</f>
        <v>9/2024</v>
      </c>
      <c r="G192" s="5">
        <v>7987.19</v>
      </c>
      <c r="H192">
        <v>0</v>
      </c>
      <c r="I192">
        <f ca="1">IF(AND(DATEDIF(NOW(),tbl_invoices[[#This Row],[due_date]],"d")&lt;180,tbl_invoices[[#This Row],[is_paid]]=0),1,0)</f>
        <v>1</v>
      </c>
    </row>
    <row r="193" spans="1:9" x14ac:dyDescent="0.3">
      <c r="A193">
        <v>292</v>
      </c>
      <c r="B193" t="s">
        <v>297</v>
      </c>
      <c r="C193">
        <v>34</v>
      </c>
      <c r="D193" s="1">
        <v>45470</v>
      </c>
      <c r="E193" s="1">
        <v>45552</v>
      </c>
      <c r="F193" s="4" t="str">
        <f>MONTH(tbl_invoices[[#This Row],[due_date]])&amp;"/"&amp;YEAR(tbl_invoices[[#This Row],[due_date]])</f>
        <v>9/2024</v>
      </c>
      <c r="G193" s="5">
        <v>730.54</v>
      </c>
      <c r="H193">
        <v>0</v>
      </c>
      <c r="I193">
        <f ca="1">IF(AND(DATEDIF(NOW(),tbl_invoices[[#This Row],[due_date]],"d")&lt;180,tbl_invoices[[#This Row],[is_paid]]=0),1,0)</f>
        <v>1</v>
      </c>
    </row>
    <row r="194" spans="1:9" x14ac:dyDescent="0.3">
      <c r="A194">
        <v>49</v>
      </c>
      <c r="B194" t="s">
        <v>54</v>
      </c>
      <c r="C194">
        <v>23</v>
      </c>
      <c r="D194" s="1">
        <v>45515</v>
      </c>
      <c r="E194" s="1">
        <v>45553</v>
      </c>
      <c r="F194" s="4" t="str">
        <f>MONTH(tbl_invoices[[#This Row],[due_date]])&amp;"/"&amp;YEAR(tbl_invoices[[#This Row],[due_date]])</f>
        <v>9/2024</v>
      </c>
      <c r="G194" s="5">
        <v>4219.88</v>
      </c>
      <c r="H194">
        <v>0</v>
      </c>
      <c r="I194">
        <f ca="1">IF(AND(DATEDIF(NOW(),tbl_invoices[[#This Row],[due_date]],"d")&lt;180,tbl_invoices[[#This Row],[is_paid]]=0),1,0)</f>
        <v>1</v>
      </c>
    </row>
    <row r="195" spans="1:9" x14ac:dyDescent="0.3">
      <c r="A195">
        <v>151</v>
      </c>
      <c r="B195" t="s">
        <v>156</v>
      </c>
      <c r="C195">
        <v>5</v>
      </c>
      <c r="D195" s="1">
        <v>45506</v>
      </c>
      <c r="E195" s="1">
        <v>45553</v>
      </c>
      <c r="F195" s="4" t="str">
        <f>MONTH(tbl_invoices[[#This Row],[due_date]])&amp;"/"&amp;YEAR(tbl_invoices[[#This Row],[due_date]])</f>
        <v>9/2024</v>
      </c>
      <c r="G195" s="5">
        <v>2659.41</v>
      </c>
      <c r="H195">
        <v>0</v>
      </c>
      <c r="I195">
        <f ca="1">IF(AND(DATEDIF(NOW(),tbl_invoices[[#This Row],[due_date]],"d")&lt;180,tbl_invoices[[#This Row],[is_paid]]=0),1,0)</f>
        <v>1</v>
      </c>
    </row>
    <row r="196" spans="1:9" x14ac:dyDescent="0.3">
      <c r="A196">
        <v>221</v>
      </c>
      <c r="B196" t="s">
        <v>226</v>
      </c>
      <c r="C196">
        <v>37</v>
      </c>
      <c r="D196" s="1">
        <v>45491</v>
      </c>
      <c r="E196" s="1">
        <v>45556</v>
      </c>
      <c r="F196" s="4" t="str">
        <f>MONTH(tbl_invoices[[#This Row],[due_date]])&amp;"/"&amp;YEAR(tbl_invoices[[#This Row],[due_date]])</f>
        <v>9/2024</v>
      </c>
      <c r="G196" s="5">
        <v>1467.19</v>
      </c>
      <c r="H196">
        <v>0</v>
      </c>
      <c r="I196">
        <f ca="1">IF(AND(DATEDIF(NOW(),tbl_invoices[[#This Row],[due_date]],"d")&lt;180,tbl_invoices[[#This Row],[is_paid]]=0),1,0)</f>
        <v>1</v>
      </c>
    </row>
    <row r="197" spans="1:9" x14ac:dyDescent="0.3">
      <c r="A197">
        <v>10</v>
      </c>
      <c r="B197" t="s">
        <v>15</v>
      </c>
      <c r="C197">
        <v>48</v>
      </c>
      <c r="D197" s="1">
        <v>45515</v>
      </c>
      <c r="E197" s="1">
        <v>45557</v>
      </c>
      <c r="F197" s="4" t="str">
        <f>MONTH(tbl_invoices[[#This Row],[due_date]])&amp;"/"&amp;YEAR(tbl_invoices[[#This Row],[due_date]])</f>
        <v>9/2024</v>
      </c>
      <c r="G197" s="5">
        <v>25972.560000000001</v>
      </c>
      <c r="H197">
        <v>0</v>
      </c>
      <c r="I197">
        <f ca="1">IF(AND(DATEDIF(NOW(),tbl_invoices[[#This Row],[due_date]],"d")&lt;180,tbl_invoices[[#This Row],[is_paid]]=0),1,0)</f>
        <v>1</v>
      </c>
    </row>
    <row r="198" spans="1:9" x14ac:dyDescent="0.3">
      <c r="A198">
        <v>84</v>
      </c>
      <c r="B198" t="s">
        <v>89</v>
      </c>
      <c r="C198">
        <v>28</v>
      </c>
      <c r="D198" s="1">
        <v>45497</v>
      </c>
      <c r="E198" s="1">
        <v>45557</v>
      </c>
      <c r="F198" s="4" t="str">
        <f>MONTH(tbl_invoices[[#This Row],[due_date]])&amp;"/"&amp;YEAR(tbl_invoices[[#This Row],[due_date]])</f>
        <v>9/2024</v>
      </c>
      <c r="G198" s="5">
        <v>12364.73</v>
      </c>
      <c r="H198">
        <v>0</v>
      </c>
      <c r="I198">
        <f ca="1">IF(AND(DATEDIF(NOW(),tbl_invoices[[#This Row],[due_date]],"d")&lt;180,tbl_invoices[[#This Row],[is_paid]]=0),1,0)</f>
        <v>1</v>
      </c>
    </row>
    <row r="199" spans="1:9" x14ac:dyDescent="0.3">
      <c r="A199">
        <v>100</v>
      </c>
      <c r="B199" t="s">
        <v>105</v>
      </c>
      <c r="C199">
        <v>16</v>
      </c>
      <c r="D199" s="1">
        <v>45526</v>
      </c>
      <c r="E199" s="1">
        <v>45557</v>
      </c>
      <c r="F199" s="4" t="str">
        <f>MONTH(tbl_invoices[[#This Row],[due_date]])&amp;"/"&amp;YEAR(tbl_invoices[[#This Row],[due_date]])</f>
        <v>9/2024</v>
      </c>
      <c r="G199" s="5">
        <v>2014.66</v>
      </c>
      <c r="H199">
        <v>0</v>
      </c>
      <c r="I199">
        <f ca="1">IF(AND(DATEDIF(NOW(),tbl_invoices[[#This Row],[due_date]],"d")&lt;180,tbl_invoices[[#This Row],[is_paid]]=0),1,0)</f>
        <v>1</v>
      </c>
    </row>
    <row r="200" spans="1:9" x14ac:dyDescent="0.3">
      <c r="A200">
        <v>207</v>
      </c>
      <c r="B200" t="s">
        <v>212</v>
      </c>
      <c r="C200">
        <v>10</v>
      </c>
      <c r="D200" s="1">
        <v>45485</v>
      </c>
      <c r="E200" s="1">
        <v>45559</v>
      </c>
      <c r="F200" s="4" t="str">
        <f>MONTH(tbl_invoices[[#This Row],[due_date]])&amp;"/"&amp;YEAR(tbl_invoices[[#This Row],[due_date]])</f>
        <v>9/2024</v>
      </c>
      <c r="G200" s="5">
        <v>8384.2900000000009</v>
      </c>
      <c r="H200">
        <v>0</v>
      </c>
      <c r="I200">
        <f ca="1">IF(AND(DATEDIF(NOW(),tbl_invoices[[#This Row],[due_date]],"d")&lt;180,tbl_invoices[[#This Row],[is_paid]]=0),1,0)</f>
        <v>1</v>
      </c>
    </row>
    <row r="201" spans="1:9" x14ac:dyDescent="0.3">
      <c r="A201">
        <v>15</v>
      </c>
      <c r="B201" t="s">
        <v>20</v>
      </c>
      <c r="C201">
        <v>5</v>
      </c>
      <c r="D201" s="1">
        <v>45489</v>
      </c>
      <c r="E201" s="1">
        <v>45561</v>
      </c>
      <c r="F201" s="4" t="str">
        <f>MONTH(tbl_invoices[[#This Row],[due_date]])&amp;"/"&amp;YEAR(tbl_invoices[[#This Row],[due_date]])</f>
        <v>9/2024</v>
      </c>
      <c r="G201" s="5">
        <v>690.62</v>
      </c>
      <c r="H201">
        <v>0</v>
      </c>
      <c r="I201">
        <f ca="1">IF(AND(DATEDIF(NOW(),tbl_invoices[[#This Row],[due_date]],"d")&lt;180,tbl_invoices[[#This Row],[is_paid]]=0),1,0)</f>
        <v>1</v>
      </c>
    </row>
    <row r="202" spans="1:9" x14ac:dyDescent="0.3">
      <c r="A202">
        <v>96</v>
      </c>
      <c r="B202" t="s">
        <v>101</v>
      </c>
      <c r="C202">
        <v>14</v>
      </c>
      <c r="D202" s="1">
        <v>45484</v>
      </c>
      <c r="E202" s="1">
        <v>45566</v>
      </c>
      <c r="F202" s="4" t="str">
        <f>MONTH(tbl_invoices[[#This Row],[due_date]])&amp;"/"&amp;YEAR(tbl_invoices[[#This Row],[due_date]])</f>
        <v>10/2024</v>
      </c>
      <c r="G202" s="5">
        <v>20167.099999999999</v>
      </c>
      <c r="H202">
        <v>0</v>
      </c>
      <c r="I202">
        <f ca="1">IF(AND(DATEDIF(NOW(),tbl_invoices[[#This Row],[due_date]],"d")&lt;180,tbl_invoices[[#This Row],[is_paid]]=0),1,0)</f>
        <v>1</v>
      </c>
    </row>
    <row r="203" spans="1:9" x14ac:dyDescent="0.3">
      <c r="A203">
        <v>106</v>
      </c>
      <c r="B203" t="s">
        <v>111</v>
      </c>
      <c r="C203">
        <v>17</v>
      </c>
      <c r="D203" s="1">
        <v>45477</v>
      </c>
      <c r="E203" s="1">
        <v>45566</v>
      </c>
      <c r="F203" s="4" t="str">
        <f>MONTH(tbl_invoices[[#This Row],[due_date]])&amp;"/"&amp;YEAR(tbl_invoices[[#This Row],[due_date]])</f>
        <v>10/2024</v>
      </c>
      <c r="G203" s="5">
        <v>22023.63</v>
      </c>
      <c r="H203">
        <v>0</v>
      </c>
      <c r="I203">
        <f ca="1">IF(AND(DATEDIF(NOW(),tbl_invoices[[#This Row],[due_date]],"d")&lt;180,tbl_invoices[[#This Row],[is_paid]]=0),1,0)</f>
        <v>1</v>
      </c>
    </row>
    <row r="204" spans="1:9" x14ac:dyDescent="0.3">
      <c r="A204">
        <v>140</v>
      </c>
      <c r="B204" t="s">
        <v>145</v>
      </c>
      <c r="C204">
        <v>46</v>
      </c>
      <c r="D204" s="1">
        <v>45496</v>
      </c>
      <c r="E204" s="1">
        <v>45566</v>
      </c>
      <c r="F204" s="4" t="str">
        <f>MONTH(tbl_invoices[[#This Row],[due_date]])&amp;"/"&amp;YEAR(tbl_invoices[[#This Row],[due_date]])</f>
        <v>10/2024</v>
      </c>
      <c r="G204" s="5">
        <v>5515.41</v>
      </c>
      <c r="H204">
        <v>0</v>
      </c>
      <c r="I204">
        <f ca="1">IF(AND(DATEDIF(NOW(),tbl_invoices[[#This Row],[due_date]],"d")&lt;180,tbl_invoices[[#This Row],[is_paid]]=0),1,0)</f>
        <v>1</v>
      </c>
    </row>
    <row r="205" spans="1:9" x14ac:dyDescent="0.3">
      <c r="A205">
        <v>258</v>
      </c>
      <c r="B205" t="s">
        <v>263</v>
      </c>
      <c r="C205">
        <v>32</v>
      </c>
      <c r="D205" s="1">
        <v>45479</v>
      </c>
      <c r="E205" s="1">
        <v>45566</v>
      </c>
      <c r="F205" s="4" t="str">
        <f>MONTH(tbl_invoices[[#This Row],[due_date]])&amp;"/"&amp;YEAR(tbl_invoices[[#This Row],[due_date]])</f>
        <v>10/2024</v>
      </c>
      <c r="G205" s="5">
        <v>8561.69</v>
      </c>
      <c r="H205">
        <v>0</v>
      </c>
      <c r="I205">
        <f ca="1">IF(AND(DATEDIF(NOW(),tbl_invoices[[#This Row],[due_date]],"d")&lt;180,tbl_invoices[[#This Row],[is_paid]]=0),1,0)</f>
        <v>1</v>
      </c>
    </row>
    <row r="206" spans="1:9" x14ac:dyDescent="0.3">
      <c r="A206">
        <v>283</v>
      </c>
      <c r="B206" t="s">
        <v>288</v>
      </c>
      <c r="C206">
        <v>3</v>
      </c>
      <c r="D206" s="1">
        <v>45490</v>
      </c>
      <c r="E206" s="1">
        <v>45567</v>
      </c>
      <c r="F206" s="4" t="str">
        <f>MONTH(tbl_invoices[[#This Row],[due_date]])&amp;"/"&amp;YEAR(tbl_invoices[[#This Row],[due_date]])</f>
        <v>10/2024</v>
      </c>
      <c r="G206" s="5">
        <v>13441.38</v>
      </c>
      <c r="H206">
        <v>0</v>
      </c>
      <c r="I206">
        <f ca="1">IF(AND(DATEDIF(NOW(),tbl_invoices[[#This Row],[due_date]],"d")&lt;180,tbl_invoices[[#This Row],[is_paid]]=0),1,0)</f>
        <v>1</v>
      </c>
    </row>
    <row r="207" spans="1:9" x14ac:dyDescent="0.3">
      <c r="A207">
        <v>78</v>
      </c>
      <c r="B207" t="s">
        <v>83</v>
      </c>
      <c r="C207">
        <v>14</v>
      </c>
      <c r="D207" s="1">
        <v>45530</v>
      </c>
      <c r="E207" s="1">
        <v>45568</v>
      </c>
      <c r="F207" s="4" t="str">
        <f>MONTH(tbl_invoices[[#This Row],[due_date]])&amp;"/"&amp;YEAR(tbl_invoices[[#This Row],[due_date]])</f>
        <v>10/2024</v>
      </c>
      <c r="G207" s="5">
        <v>5344.9</v>
      </c>
      <c r="H207">
        <v>0</v>
      </c>
      <c r="I207">
        <f ca="1">IF(AND(DATEDIF(NOW(),tbl_invoices[[#This Row],[due_date]],"d")&lt;180,tbl_invoices[[#This Row],[is_paid]]=0),1,0)</f>
        <v>1</v>
      </c>
    </row>
    <row r="208" spans="1:9" x14ac:dyDescent="0.3">
      <c r="A208">
        <v>194</v>
      </c>
      <c r="B208" t="s">
        <v>199</v>
      </c>
      <c r="C208">
        <v>43</v>
      </c>
      <c r="D208" s="1">
        <v>45506</v>
      </c>
      <c r="E208" s="1">
        <v>45568</v>
      </c>
      <c r="F208" s="4" t="str">
        <f>MONTH(tbl_invoices[[#This Row],[due_date]])&amp;"/"&amp;YEAR(tbl_invoices[[#This Row],[due_date]])</f>
        <v>10/2024</v>
      </c>
      <c r="G208" s="5">
        <v>15161.27</v>
      </c>
      <c r="H208">
        <v>0</v>
      </c>
      <c r="I208">
        <f ca="1">IF(AND(DATEDIF(NOW(),tbl_invoices[[#This Row],[due_date]],"d")&lt;180,tbl_invoices[[#This Row],[is_paid]]=0),1,0)</f>
        <v>1</v>
      </c>
    </row>
    <row r="209" spans="1:9" x14ac:dyDescent="0.3">
      <c r="A209">
        <v>148</v>
      </c>
      <c r="B209" t="s">
        <v>153</v>
      </c>
      <c r="C209">
        <v>3</v>
      </c>
      <c r="D209" s="1">
        <v>45508</v>
      </c>
      <c r="E209" s="1">
        <v>45570</v>
      </c>
      <c r="F209" s="4" t="str">
        <f>MONTH(tbl_invoices[[#This Row],[due_date]])&amp;"/"&amp;YEAR(tbl_invoices[[#This Row],[due_date]])</f>
        <v>10/2024</v>
      </c>
      <c r="G209" s="5">
        <v>16395.099999999999</v>
      </c>
      <c r="H209">
        <v>0</v>
      </c>
      <c r="I209">
        <f ca="1">IF(AND(DATEDIF(NOW(),tbl_invoices[[#This Row],[due_date]],"d")&lt;180,tbl_invoices[[#This Row],[is_paid]]=0),1,0)</f>
        <v>1</v>
      </c>
    </row>
    <row r="210" spans="1:9" x14ac:dyDescent="0.3">
      <c r="A210">
        <v>208</v>
      </c>
      <c r="B210" t="s">
        <v>213</v>
      </c>
      <c r="C210">
        <v>3</v>
      </c>
      <c r="D210" s="1">
        <v>45492</v>
      </c>
      <c r="E210" s="1">
        <v>45571</v>
      </c>
      <c r="F210" s="4" t="str">
        <f>MONTH(tbl_invoices[[#This Row],[due_date]])&amp;"/"&amp;YEAR(tbl_invoices[[#This Row],[due_date]])</f>
        <v>10/2024</v>
      </c>
      <c r="G210" s="5">
        <v>6042.4</v>
      </c>
      <c r="H210">
        <v>0</v>
      </c>
      <c r="I210">
        <f ca="1">IF(AND(DATEDIF(NOW(),tbl_invoices[[#This Row],[due_date]],"d")&lt;180,tbl_invoices[[#This Row],[is_paid]]=0),1,0)</f>
        <v>1</v>
      </c>
    </row>
    <row r="211" spans="1:9" x14ac:dyDescent="0.3">
      <c r="A211">
        <v>224</v>
      </c>
      <c r="B211" t="s">
        <v>229</v>
      </c>
      <c r="C211">
        <v>36</v>
      </c>
      <c r="D211" s="1">
        <v>45510</v>
      </c>
      <c r="E211" s="1">
        <v>45574</v>
      </c>
      <c r="F211" s="4" t="str">
        <f>MONTH(tbl_invoices[[#This Row],[due_date]])&amp;"/"&amp;YEAR(tbl_invoices[[#This Row],[due_date]])</f>
        <v>10/2024</v>
      </c>
      <c r="G211" s="5">
        <v>4978.1099999999997</v>
      </c>
      <c r="H211">
        <v>0</v>
      </c>
      <c r="I211">
        <f ca="1">IF(AND(DATEDIF(NOW(),tbl_invoices[[#This Row],[due_date]],"d")&lt;180,tbl_invoices[[#This Row],[is_paid]]=0),1,0)</f>
        <v>1</v>
      </c>
    </row>
    <row r="212" spans="1:9" x14ac:dyDescent="0.3">
      <c r="A212">
        <v>29</v>
      </c>
      <c r="B212" t="s">
        <v>34</v>
      </c>
      <c r="C212">
        <v>1</v>
      </c>
      <c r="D212" s="1">
        <v>45522</v>
      </c>
      <c r="E212" s="1">
        <v>45576</v>
      </c>
      <c r="F212" s="4" t="str">
        <f>MONTH(tbl_invoices[[#This Row],[due_date]])&amp;"/"&amp;YEAR(tbl_invoices[[#This Row],[due_date]])</f>
        <v>10/2024</v>
      </c>
      <c r="G212" s="5">
        <v>10563.26</v>
      </c>
      <c r="H212">
        <v>0</v>
      </c>
      <c r="I212">
        <f ca="1">IF(AND(DATEDIF(NOW(),tbl_invoices[[#This Row],[due_date]],"d")&lt;180,tbl_invoices[[#This Row],[is_paid]]=0),1,0)</f>
        <v>1</v>
      </c>
    </row>
    <row r="213" spans="1:9" x14ac:dyDescent="0.3">
      <c r="A213">
        <v>111</v>
      </c>
      <c r="B213" t="s">
        <v>116</v>
      </c>
      <c r="C213">
        <v>42</v>
      </c>
      <c r="D213" s="1">
        <v>45509</v>
      </c>
      <c r="E213" s="1">
        <v>45576</v>
      </c>
      <c r="F213" s="4" t="str">
        <f>MONTH(tbl_invoices[[#This Row],[due_date]])&amp;"/"&amp;YEAR(tbl_invoices[[#This Row],[due_date]])</f>
        <v>10/2024</v>
      </c>
      <c r="G213" s="5">
        <v>149.74</v>
      </c>
      <c r="H213">
        <v>0</v>
      </c>
      <c r="I213">
        <f ca="1">IF(AND(DATEDIF(NOW(),tbl_invoices[[#This Row],[due_date]],"d")&lt;180,tbl_invoices[[#This Row],[is_paid]]=0),1,0)</f>
        <v>1</v>
      </c>
    </row>
    <row r="214" spans="1:9" x14ac:dyDescent="0.3">
      <c r="A214">
        <v>85</v>
      </c>
      <c r="B214" t="s">
        <v>90</v>
      </c>
      <c r="C214">
        <v>20</v>
      </c>
      <c r="D214" s="1">
        <v>45498</v>
      </c>
      <c r="E214" s="1">
        <v>45577</v>
      </c>
      <c r="F214" s="4" t="str">
        <f>MONTH(tbl_invoices[[#This Row],[due_date]])&amp;"/"&amp;YEAR(tbl_invoices[[#This Row],[due_date]])</f>
        <v>10/2024</v>
      </c>
      <c r="G214" s="5">
        <v>2867.84</v>
      </c>
      <c r="H214">
        <v>0</v>
      </c>
      <c r="I214">
        <f ca="1">IF(AND(DATEDIF(NOW(),tbl_invoices[[#This Row],[due_date]],"d")&lt;180,tbl_invoices[[#This Row],[is_paid]]=0),1,0)</f>
        <v>1</v>
      </c>
    </row>
    <row r="215" spans="1:9" x14ac:dyDescent="0.3">
      <c r="A215">
        <v>130</v>
      </c>
      <c r="B215" t="s">
        <v>135</v>
      </c>
      <c r="C215">
        <v>34</v>
      </c>
      <c r="D215" s="1">
        <v>45488</v>
      </c>
      <c r="E215" s="1">
        <v>45577</v>
      </c>
      <c r="F215" s="4" t="str">
        <f>MONTH(tbl_invoices[[#This Row],[due_date]])&amp;"/"&amp;YEAR(tbl_invoices[[#This Row],[due_date]])</f>
        <v>10/2024</v>
      </c>
      <c r="G215" s="5">
        <v>5035.18</v>
      </c>
      <c r="H215">
        <v>0</v>
      </c>
      <c r="I215">
        <f ca="1">IF(AND(DATEDIF(NOW(),tbl_invoices[[#This Row],[due_date]],"d")&lt;180,tbl_invoices[[#This Row],[is_paid]]=0),1,0)</f>
        <v>1</v>
      </c>
    </row>
    <row r="216" spans="1:9" x14ac:dyDescent="0.3">
      <c r="A216">
        <v>174</v>
      </c>
      <c r="B216" t="s">
        <v>179</v>
      </c>
      <c r="C216">
        <v>23</v>
      </c>
      <c r="D216" s="1">
        <v>45500</v>
      </c>
      <c r="E216" s="1">
        <v>45577</v>
      </c>
      <c r="F216" s="4" t="str">
        <f>MONTH(tbl_invoices[[#This Row],[due_date]])&amp;"/"&amp;YEAR(tbl_invoices[[#This Row],[due_date]])</f>
        <v>10/2024</v>
      </c>
      <c r="G216" s="5">
        <v>930.82</v>
      </c>
      <c r="H216">
        <v>0</v>
      </c>
      <c r="I216">
        <f ca="1">IF(AND(DATEDIF(NOW(),tbl_invoices[[#This Row],[due_date]],"d")&lt;180,tbl_invoices[[#This Row],[is_paid]]=0),1,0)</f>
        <v>1</v>
      </c>
    </row>
    <row r="217" spans="1:9" x14ac:dyDescent="0.3">
      <c r="A217">
        <v>222</v>
      </c>
      <c r="B217" t="s">
        <v>227</v>
      </c>
      <c r="C217">
        <v>21</v>
      </c>
      <c r="D217" s="1">
        <v>45487</v>
      </c>
      <c r="E217" s="1">
        <v>45577</v>
      </c>
      <c r="F217" s="4" t="str">
        <f>MONTH(tbl_invoices[[#This Row],[due_date]])&amp;"/"&amp;YEAR(tbl_invoices[[#This Row],[due_date]])</f>
        <v>10/2024</v>
      </c>
      <c r="G217" s="5">
        <v>5873.4</v>
      </c>
      <c r="H217">
        <v>0</v>
      </c>
      <c r="I217">
        <f ca="1">IF(AND(DATEDIF(NOW(),tbl_invoices[[#This Row],[due_date]],"d")&lt;180,tbl_invoices[[#This Row],[is_paid]]=0),1,0)</f>
        <v>1</v>
      </c>
    </row>
    <row r="218" spans="1:9" x14ac:dyDescent="0.3">
      <c r="A218">
        <v>252</v>
      </c>
      <c r="B218" t="s">
        <v>257</v>
      </c>
      <c r="C218">
        <v>27</v>
      </c>
      <c r="D218" s="1">
        <v>45522</v>
      </c>
      <c r="E218" s="1">
        <v>45580</v>
      </c>
      <c r="F218" s="4" t="str">
        <f>MONTH(tbl_invoices[[#This Row],[due_date]])&amp;"/"&amp;YEAR(tbl_invoices[[#This Row],[due_date]])</f>
        <v>10/2024</v>
      </c>
      <c r="G218" s="5">
        <v>2037.29</v>
      </c>
      <c r="H218">
        <v>0</v>
      </c>
      <c r="I218">
        <f ca="1">IF(AND(DATEDIF(NOW(),tbl_invoices[[#This Row],[due_date]],"d")&lt;180,tbl_invoices[[#This Row],[is_paid]]=0),1,0)</f>
        <v>1</v>
      </c>
    </row>
    <row r="219" spans="1:9" x14ac:dyDescent="0.3">
      <c r="A219">
        <v>134</v>
      </c>
      <c r="B219" t="s">
        <v>139</v>
      </c>
      <c r="C219">
        <v>34</v>
      </c>
      <c r="D219" s="1">
        <v>45528</v>
      </c>
      <c r="E219" s="1">
        <v>45582</v>
      </c>
      <c r="F219" s="4" t="str">
        <f>MONTH(tbl_invoices[[#This Row],[due_date]])&amp;"/"&amp;YEAR(tbl_invoices[[#This Row],[due_date]])</f>
        <v>10/2024</v>
      </c>
      <c r="G219" s="5">
        <v>4172.25</v>
      </c>
      <c r="H219">
        <v>0</v>
      </c>
      <c r="I219">
        <f ca="1">IF(AND(DATEDIF(NOW(),tbl_invoices[[#This Row],[due_date]],"d")&lt;180,tbl_invoices[[#This Row],[is_paid]]=0),1,0)</f>
        <v>1</v>
      </c>
    </row>
    <row r="220" spans="1:9" x14ac:dyDescent="0.3">
      <c r="A220">
        <v>34</v>
      </c>
      <c r="B220" t="s">
        <v>39</v>
      </c>
      <c r="C220">
        <v>8</v>
      </c>
      <c r="D220" s="1">
        <v>45521</v>
      </c>
      <c r="E220" s="1">
        <v>45584</v>
      </c>
      <c r="F220" s="4" t="str">
        <f>MONTH(tbl_invoices[[#This Row],[due_date]])&amp;"/"&amp;YEAR(tbl_invoices[[#This Row],[due_date]])</f>
        <v>10/2024</v>
      </c>
      <c r="G220" s="5">
        <v>9759.83</v>
      </c>
      <c r="H220">
        <v>0</v>
      </c>
      <c r="I220">
        <f ca="1">IF(AND(DATEDIF(NOW(),tbl_invoices[[#This Row],[due_date]],"d")&lt;180,tbl_invoices[[#This Row],[is_paid]]=0),1,0)</f>
        <v>1</v>
      </c>
    </row>
    <row r="221" spans="1:9" x14ac:dyDescent="0.3">
      <c r="A221">
        <v>118</v>
      </c>
      <c r="B221" t="s">
        <v>123</v>
      </c>
      <c r="C221">
        <v>11</v>
      </c>
      <c r="D221" s="1">
        <v>45497</v>
      </c>
      <c r="E221" s="1">
        <v>45584</v>
      </c>
      <c r="F221" s="4" t="str">
        <f>MONTH(tbl_invoices[[#This Row],[due_date]])&amp;"/"&amp;YEAR(tbl_invoices[[#This Row],[due_date]])</f>
        <v>10/2024</v>
      </c>
      <c r="G221" s="5">
        <v>28689.77</v>
      </c>
      <c r="H221">
        <v>0</v>
      </c>
      <c r="I221">
        <f ca="1">IF(AND(DATEDIF(NOW(),tbl_invoices[[#This Row],[due_date]],"d")&lt;180,tbl_invoices[[#This Row],[is_paid]]=0),1,0)</f>
        <v>1</v>
      </c>
    </row>
    <row r="222" spans="1:9" x14ac:dyDescent="0.3">
      <c r="A222">
        <v>187</v>
      </c>
      <c r="B222" t="s">
        <v>192</v>
      </c>
      <c r="C222">
        <v>29</v>
      </c>
      <c r="D222" s="1">
        <v>45521</v>
      </c>
      <c r="E222" s="1">
        <v>45584</v>
      </c>
      <c r="F222" s="4" t="str">
        <f>MONTH(tbl_invoices[[#This Row],[due_date]])&amp;"/"&amp;YEAR(tbl_invoices[[#This Row],[due_date]])</f>
        <v>10/2024</v>
      </c>
      <c r="G222" s="5">
        <v>1748.47</v>
      </c>
      <c r="H222">
        <v>0</v>
      </c>
      <c r="I222">
        <f ca="1">IF(AND(DATEDIF(NOW(),tbl_invoices[[#This Row],[due_date]],"d")&lt;180,tbl_invoices[[#This Row],[is_paid]]=0),1,0)</f>
        <v>1</v>
      </c>
    </row>
    <row r="223" spans="1:9" x14ac:dyDescent="0.3">
      <c r="A223">
        <v>276</v>
      </c>
      <c r="B223" t="s">
        <v>281</v>
      </c>
      <c r="C223">
        <v>15</v>
      </c>
      <c r="D223" s="1">
        <v>45521</v>
      </c>
      <c r="E223" s="1">
        <v>45585</v>
      </c>
      <c r="F223" s="4" t="str">
        <f>MONTH(tbl_invoices[[#This Row],[due_date]])&amp;"/"&amp;YEAR(tbl_invoices[[#This Row],[due_date]])</f>
        <v>10/2024</v>
      </c>
      <c r="G223" s="5">
        <v>19220.03</v>
      </c>
      <c r="H223">
        <v>0</v>
      </c>
      <c r="I223">
        <f ca="1">IF(AND(DATEDIF(NOW(),tbl_invoices[[#This Row],[due_date]],"d")&lt;180,tbl_invoices[[#This Row],[is_paid]]=0),1,0)</f>
        <v>1</v>
      </c>
    </row>
    <row r="224" spans="1:9" x14ac:dyDescent="0.3">
      <c r="A224">
        <v>7</v>
      </c>
      <c r="B224" t="s">
        <v>12</v>
      </c>
      <c r="C224">
        <v>39</v>
      </c>
      <c r="D224" s="1">
        <v>45553</v>
      </c>
      <c r="E224" s="1">
        <v>45586</v>
      </c>
      <c r="F224" s="4" t="str">
        <f>MONTH(tbl_invoices[[#This Row],[due_date]])&amp;"/"&amp;YEAR(tbl_invoices[[#This Row],[due_date]])</f>
        <v>10/2024</v>
      </c>
      <c r="G224" s="5">
        <v>6841.5</v>
      </c>
      <c r="H224">
        <v>0</v>
      </c>
      <c r="I224">
        <f ca="1">IF(AND(DATEDIF(NOW(),tbl_invoices[[#This Row],[due_date]],"d")&lt;180,tbl_invoices[[#This Row],[is_paid]]=0),1,0)</f>
        <v>1</v>
      </c>
    </row>
    <row r="225" spans="1:9" x14ac:dyDescent="0.3">
      <c r="A225">
        <v>193</v>
      </c>
      <c r="B225" t="s">
        <v>198</v>
      </c>
      <c r="C225">
        <v>17</v>
      </c>
      <c r="D225" s="1">
        <v>45518</v>
      </c>
      <c r="E225" s="1">
        <v>45586</v>
      </c>
      <c r="F225" s="4" t="str">
        <f>MONTH(tbl_invoices[[#This Row],[due_date]])&amp;"/"&amp;YEAR(tbl_invoices[[#This Row],[due_date]])</f>
        <v>10/2024</v>
      </c>
      <c r="G225" s="5">
        <v>1588.97</v>
      </c>
      <c r="H225">
        <v>0</v>
      </c>
      <c r="I225">
        <f ca="1">IF(AND(DATEDIF(NOW(),tbl_invoices[[#This Row],[due_date]],"d")&lt;180,tbl_invoices[[#This Row],[is_paid]]=0),1,0)</f>
        <v>1</v>
      </c>
    </row>
    <row r="226" spans="1:9" x14ac:dyDescent="0.3">
      <c r="A226">
        <v>160</v>
      </c>
      <c r="B226" t="s">
        <v>165</v>
      </c>
      <c r="C226">
        <v>38</v>
      </c>
      <c r="D226" s="1">
        <v>45533</v>
      </c>
      <c r="E226" s="1">
        <v>45587</v>
      </c>
      <c r="F226" s="4" t="str">
        <f>MONTH(tbl_invoices[[#This Row],[due_date]])&amp;"/"&amp;YEAR(tbl_invoices[[#This Row],[due_date]])</f>
        <v>10/2024</v>
      </c>
      <c r="G226" s="5">
        <v>7368.2</v>
      </c>
      <c r="H226">
        <v>0</v>
      </c>
      <c r="I226">
        <f ca="1">IF(AND(DATEDIF(NOW(),tbl_invoices[[#This Row],[due_date]],"d")&lt;180,tbl_invoices[[#This Row],[is_paid]]=0),1,0)</f>
        <v>1</v>
      </c>
    </row>
    <row r="227" spans="1:9" x14ac:dyDescent="0.3">
      <c r="A227">
        <v>169</v>
      </c>
      <c r="B227" t="s">
        <v>174</v>
      </c>
      <c r="C227">
        <v>1</v>
      </c>
      <c r="D227" s="1">
        <v>45499</v>
      </c>
      <c r="E227" s="1">
        <v>45587</v>
      </c>
      <c r="F227" s="4" t="str">
        <f>MONTH(tbl_invoices[[#This Row],[due_date]])&amp;"/"&amp;YEAR(tbl_invoices[[#This Row],[due_date]])</f>
        <v>10/2024</v>
      </c>
      <c r="G227" s="5">
        <v>10109.33</v>
      </c>
      <c r="H227">
        <v>0</v>
      </c>
      <c r="I227">
        <f ca="1">IF(AND(DATEDIF(NOW(),tbl_invoices[[#This Row],[due_date]],"d")&lt;180,tbl_invoices[[#This Row],[is_paid]]=0),1,0)</f>
        <v>1</v>
      </c>
    </row>
    <row r="228" spans="1:9" x14ac:dyDescent="0.3">
      <c r="A228">
        <v>263</v>
      </c>
      <c r="B228" t="s">
        <v>268</v>
      </c>
      <c r="C228">
        <v>3</v>
      </c>
      <c r="D228" s="1">
        <v>45552</v>
      </c>
      <c r="E228" s="1">
        <v>45589</v>
      </c>
      <c r="F228" s="4" t="str">
        <f>MONTH(tbl_invoices[[#This Row],[due_date]])&amp;"/"&amp;YEAR(tbl_invoices[[#This Row],[due_date]])</f>
        <v>10/2024</v>
      </c>
      <c r="G228" s="5">
        <v>19692.419999999998</v>
      </c>
      <c r="H228">
        <v>0</v>
      </c>
      <c r="I228">
        <f ca="1">IF(AND(DATEDIF(NOW(),tbl_invoices[[#This Row],[due_date]],"d")&lt;180,tbl_invoices[[#This Row],[is_paid]]=0),1,0)</f>
        <v>1</v>
      </c>
    </row>
    <row r="229" spans="1:9" x14ac:dyDescent="0.3">
      <c r="A229">
        <v>297</v>
      </c>
      <c r="B229" t="s">
        <v>302</v>
      </c>
      <c r="C229">
        <v>5</v>
      </c>
      <c r="D229" s="1">
        <v>45539</v>
      </c>
      <c r="E229" s="1">
        <v>45590</v>
      </c>
      <c r="F229" s="4" t="str">
        <f>MONTH(tbl_invoices[[#This Row],[due_date]])&amp;"/"&amp;YEAR(tbl_invoices[[#This Row],[due_date]])</f>
        <v>10/2024</v>
      </c>
      <c r="G229" s="5">
        <v>10055.1</v>
      </c>
      <c r="H229">
        <v>0</v>
      </c>
      <c r="I229">
        <f ca="1">IF(AND(DATEDIF(NOW(),tbl_invoices[[#This Row],[due_date]],"d")&lt;180,tbl_invoices[[#This Row],[is_paid]]=0),1,0)</f>
        <v>1</v>
      </c>
    </row>
    <row r="230" spans="1:9" x14ac:dyDescent="0.3">
      <c r="A230">
        <v>219</v>
      </c>
      <c r="B230" t="s">
        <v>224</v>
      </c>
      <c r="C230">
        <v>14</v>
      </c>
      <c r="D230" s="1">
        <v>45561</v>
      </c>
      <c r="E230" s="1">
        <v>45593</v>
      </c>
      <c r="F230" s="4" t="str">
        <f>MONTH(tbl_invoices[[#This Row],[due_date]])&amp;"/"&amp;YEAR(tbl_invoices[[#This Row],[due_date]])</f>
        <v>10/2024</v>
      </c>
      <c r="G230" s="5">
        <v>29724.400000000001</v>
      </c>
      <c r="H230">
        <v>0</v>
      </c>
      <c r="I230">
        <f ca="1">IF(AND(DATEDIF(NOW(),tbl_invoices[[#This Row],[due_date]],"d")&lt;180,tbl_invoices[[#This Row],[is_paid]]=0),1,0)</f>
        <v>1</v>
      </c>
    </row>
    <row r="231" spans="1:9" x14ac:dyDescent="0.3">
      <c r="A231">
        <v>239</v>
      </c>
      <c r="B231" t="s">
        <v>244</v>
      </c>
      <c r="C231">
        <v>12</v>
      </c>
      <c r="D231" s="1">
        <v>45532</v>
      </c>
      <c r="E231" s="1">
        <v>45593</v>
      </c>
      <c r="F231" s="4" t="str">
        <f>MONTH(tbl_invoices[[#This Row],[due_date]])&amp;"/"&amp;YEAR(tbl_invoices[[#This Row],[due_date]])</f>
        <v>10/2024</v>
      </c>
      <c r="G231" s="5">
        <v>3379.25</v>
      </c>
      <c r="H231">
        <v>0</v>
      </c>
      <c r="I231">
        <f ca="1">IF(AND(DATEDIF(NOW(),tbl_invoices[[#This Row],[due_date]],"d")&lt;180,tbl_invoices[[#This Row],[is_paid]]=0),1,0)</f>
        <v>1</v>
      </c>
    </row>
    <row r="232" spans="1:9" x14ac:dyDescent="0.3">
      <c r="A232">
        <v>123</v>
      </c>
      <c r="B232" t="s">
        <v>128</v>
      </c>
      <c r="C232">
        <v>7</v>
      </c>
      <c r="D232" s="1">
        <v>45518</v>
      </c>
      <c r="E232" s="1">
        <v>45594</v>
      </c>
      <c r="F232" s="4" t="str">
        <f>MONTH(tbl_invoices[[#This Row],[due_date]])&amp;"/"&amp;YEAR(tbl_invoices[[#This Row],[due_date]])</f>
        <v>10/2024</v>
      </c>
      <c r="G232" s="5">
        <v>6027.65</v>
      </c>
      <c r="H232">
        <v>0</v>
      </c>
      <c r="I232">
        <f ca="1">IF(AND(DATEDIF(NOW(),tbl_invoices[[#This Row],[due_date]],"d")&lt;180,tbl_invoices[[#This Row],[is_paid]]=0),1,0)</f>
        <v>1</v>
      </c>
    </row>
    <row r="233" spans="1:9" x14ac:dyDescent="0.3">
      <c r="A233">
        <v>70</v>
      </c>
      <c r="B233" t="s">
        <v>75</v>
      </c>
      <c r="C233">
        <v>16</v>
      </c>
      <c r="D233" s="1">
        <v>45546</v>
      </c>
      <c r="E233" s="1">
        <v>45596</v>
      </c>
      <c r="F233" s="4" t="str">
        <f>MONTH(tbl_invoices[[#This Row],[due_date]])&amp;"/"&amp;YEAR(tbl_invoices[[#This Row],[due_date]])</f>
        <v>10/2024</v>
      </c>
      <c r="G233" s="5">
        <v>20068.53</v>
      </c>
      <c r="H233">
        <v>0</v>
      </c>
      <c r="I233">
        <f ca="1">IF(AND(DATEDIF(NOW(),tbl_invoices[[#This Row],[due_date]],"d")&lt;180,tbl_invoices[[#This Row],[is_paid]]=0),1,0)</f>
        <v>1</v>
      </c>
    </row>
    <row r="234" spans="1:9" x14ac:dyDescent="0.3">
      <c r="A234">
        <v>294</v>
      </c>
      <c r="B234" t="s">
        <v>299</v>
      </c>
      <c r="C234">
        <v>43</v>
      </c>
      <c r="D234" s="1">
        <v>45540</v>
      </c>
      <c r="E234" s="1">
        <v>45596</v>
      </c>
      <c r="F234" s="4" t="str">
        <f>MONTH(tbl_invoices[[#This Row],[due_date]])&amp;"/"&amp;YEAR(tbl_invoices[[#This Row],[due_date]])</f>
        <v>10/2024</v>
      </c>
      <c r="G234" s="5">
        <v>37495.03</v>
      </c>
      <c r="H234">
        <v>0</v>
      </c>
      <c r="I234">
        <f ca="1">IF(AND(DATEDIF(NOW(),tbl_invoices[[#This Row],[due_date]],"d")&lt;180,tbl_invoices[[#This Row],[is_paid]]=0),1,0)</f>
        <v>1</v>
      </c>
    </row>
    <row r="235" spans="1:9" x14ac:dyDescent="0.3">
      <c r="A235">
        <v>31</v>
      </c>
      <c r="B235" t="s">
        <v>36</v>
      </c>
      <c r="C235">
        <v>20</v>
      </c>
      <c r="D235" s="1">
        <v>45537</v>
      </c>
      <c r="E235" s="1">
        <v>45598</v>
      </c>
      <c r="F235" s="4" t="str">
        <f>MONTH(tbl_invoices[[#This Row],[due_date]])&amp;"/"&amp;YEAR(tbl_invoices[[#This Row],[due_date]])</f>
        <v>11/2024</v>
      </c>
      <c r="G235" s="5">
        <v>3246.97</v>
      </c>
      <c r="H235">
        <v>0</v>
      </c>
      <c r="I235">
        <f ca="1">IF(AND(DATEDIF(NOW(),tbl_invoices[[#This Row],[due_date]],"d")&lt;180,tbl_invoices[[#This Row],[is_paid]]=0),1,0)</f>
        <v>1</v>
      </c>
    </row>
    <row r="236" spans="1:9" x14ac:dyDescent="0.3">
      <c r="A236">
        <v>197</v>
      </c>
      <c r="B236" t="s">
        <v>202</v>
      </c>
      <c r="C236">
        <v>28</v>
      </c>
      <c r="D236" s="1">
        <v>45564</v>
      </c>
      <c r="E236" s="1">
        <v>45599</v>
      </c>
      <c r="F236" s="4" t="str">
        <f>MONTH(tbl_invoices[[#This Row],[due_date]])&amp;"/"&amp;YEAR(tbl_invoices[[#This Row],[due_date]])</f>
        <v>11/2024</v>
      </c>
      <c r="G236" s="5">
        <v>668</v>
      </c>
      <c r="H236">
        <v>0</v>
      </c>
      <c r="I236">
        <f ca="1">IF(AND(DATEDIF(NOW(),tbl_invoices[[#This Row],[due_date]],"d")&lt;180,tbl_invoices[[#This Row],[is_paid]]=0),1,0)</f>
        <v>1</v>
      </c>
    </row>
    <row r="237" spans="1:9" x14ac:dyDescent="0.3">
      <c r="A237">
        <v>223</v>
      </c>
      <c r="B237" t="s">
        <v>228</v>
      </c>
      <c r="C237">
        <v>4</v>
      </c>
      <c r="D237" s="1">
        <v>45544</v>
      </c>
      <c r="E237" s="1">
        <v>45599</v>
      </c>
      <c r="F237" s="4" t="str">
        <f>MONTH(tbl_invoices[[#This Row],[due_date]])&amp;"/"&amp;YEAR(tbl_invoices[[#This Row],[due_date]])</f>
        <v>11/2024</v>
      </c>
      <c r="G237" s="5">
        <v>9573.07</v>
      </c>
      <c r="H237">
        <v>0</v>
      </c>
      <c r="I237">
        <f ca="1">IF(AND(DATEDIF(NOW(),tbl_invoices[[#This Row],[due_date]],"d")&lt;180,tbl_invoices[[#This Row],[is_paid]]=0),1,0)</f>
        <v>1</v>
      </c>
    </row>
    <row r="238" spans="1:9" x14ac:dyDescent="0.3">
      <c r="A238">
        <v>181</v>
      </c>
      <c r="B238" t="s">
        <v>186</v>
      </c>
      <c r="C238">
        <v>11</v>
      </c>
      <c r="D238" s="1">
        <v>45549</v>
      </c>
      <c r="E238" s="1">
        <v>45604</v>
      </c>
      <c r="F238" s="4" t="str">
        <f>MONTH(tbl_invoices[[#This Row],[due_date]])&amp;"/"&amp;YEAR(tbl_invoices[[#This Row],[due_date]])</f>
        <v>11/2024</v>
      </c>
      <c r="G238" s="5">
        <v>2767.84</v>
      </c>
      <c r="H238">
        <v>0</v>
      </c>
      <c r="I238">
        <f ca="1">IF(AND(DATEDIF(NOW(),tbl_invoices[[#This Row],[due_date]],"d")&lt;180,tbl_invoices[[#This Row],[is_paid]]=0),1,0)</f>
        <v>1</v>
      </c>
    </row>
    <row r="239" spans="1:9" x14ac:dyDescent="0.3">
      <c r="A239">
        <v>247</v>
      </c>
      <c r="B239" t="s">
        <v>252</v>
      </c>
      <c r="C239">
        <v>40</v>
      </c>
      <c r="D239" s="1">
        <v>45537</v>
      </c>
      <c r="E239" s="1">
        <v>45609</v>
      </c>
      <c r="F239" s="4" t="str">
        <f>MONTH(tbl_invoices[[#This Row],[due_date]])&amp;"/"&amp;YEAR(tbl_invoices[[#This Row],[due_date]])</f>
        <v>11/2024</v>
      </c>
      <c r="G239" s="5">
        <v>5898.6</v>
      </c>
      <c r="H239">
        <v>0</v>
      </c>
      <c r="I239">
        <f ca="1">IF(AND(DATEDIF(NOW(),tbl_invoices[[#This Row],[due_date]],"d")&lt;180,tbl_invoices[[#This Row],[is_paid]]=0),1,0)</f>
        <v>1</v>
      </c>
    </row>
    <row r="240" spans="1:9" x14ac:dyDescent="0.3">
      <c r="A240">
        <v>9</v>
      </c>
      <c r="B240" t="s">
        <v>14</v>
      </c>
      <c r="C240">
        <v>41</v>
      </c>
      <c r="D240" s="1">
        <v>45525</v>
      </c>
      <c r="E240" s="1">
        <v>45611</v>
      </c>
      <c r="F240" s="4" t="str">
        <f>MONTH(tbl_invoices[[#This Row],[due_date]])&amp;"/"&amp;YEAR(tbl_invoices[[#This Row],[due_date]])</f>
        <v>11/2024</v>
      </c>
      <c r="G240" s="5">
        <v>14853.76</v>
      </c>
      <c r="H240">
        <v>0</v>
      </c>
      <c r="I240">
        <f ca="1">IF(AND(DATEDIF(NOW(),tbl_invoices[[#This Row],[due_date]],"d")&lt;180,tbl_invoices[[#This Row],[is_paid]]=0),1,0)</f>
        <v>1</v>
      </c>
    </row>
    <row r="241" spans="1:9" x14ac:dyDescent="0.3">
      <c r="A241">
        <v>61</v>
      </c>
      <c r="B241" t="s">
        <v>66</v>
      </c>
      <c r="C241">
        <v>45</v>
      </c>
      <c r="D241" s="1">
        <v>45535</v>
      </c>
      <c r="E241" s="1">
        <v>45613</v>
      </c>
      <c r="F241" s="4" t="str">
        <f>MONTH(tbl_invoices[[#This Row],[due_date]])&amp;"/"&amp;YEAR(tbl_invoices[[#This Row],[due_date]])</f>
        <v>11/2024</v>
      </c>
      <c r="G241" s="5">
        <v>8886.0300000000007</v>
      </c>
      <c r="H241">
        <v>0</v>
      </c>
      <c r="I241">
        <f ca="1">IF(AND(DATEDIF(NOW(),tbl_invoices[[#This Row],[due_date]],"d")&lt;180,tbl_invoices[[#This Row],[is_paid]]=0),1,0)</f>
        <v>1</v>
      </c>
    </row>
    <row r="242" spans="1:9" x14ac:dyDescent="0.3">
      <c r="A242">
        <v>36</v>
      </c>
      <c r="B242" t="s">
        <v>41</v>
      </c>
      <c r="C242">
        <v>32</v>
      </c>
      <c r="D242" s="1">
        <v>45579</v>
      </c>
      <c r="E242" s="1">
        <v>45616</v>
      </c>
      <c r="F242" s="4" t="str">
        <f>MONTH(tbl_invoices[[#This Row],[due_date]])&amp;"/"&amp;YEAR(tbl_invoices[[#This Row],[due_date]])</f>
        <v>11/2024</v>
      </c>
      <c r="G242" s="5">
        <v>7991.07</v>
      </c>
      <c r="H242">
        <v>0</v>
      </c>
      <c r="I242">
        <f ca="1">IF(AND(DATEDIF(NOW(),tbl_invoices[[#This Row],[due_date]],"d")&lt;180,tbl_invoices[[#This Row],[is_paid]]=0),1,0)</f>
        <v>1</v>
      </c>
    </row>
    <row r="243" spans="1:9" x14ac:dyDescent="0.3">
      <c r="A243">
        <v>300</v>
      </c>
      <c r="B243" t="s">
        <v>305</v>
      </c>
      <c r="C243">
        <v>18</v>
      </c>
      <c r="D243" s="1">
        <v>45566</v>
      </c>
      <c r="E243" s="1">
        <v>45617</v>
      </c>
      <c r="F243" s="4" t="str">
        <f>MONTH(tbl_invoices[[#This Row],[due_date]])&amp;"/"&amp;YEAR(tbl_invoices[[#This Row],[due_date]])</f>
        <v>11/2024</v>
      </c>
      <c r="G243" s="5">
        <v>7262.36</v>
      </c>
      <c r="H243">
        <v>0</v>
      </c>
      <c r="I243">
        <f ca="1">IF(AND(DATEDIF(NOW(),tbl_invoices[[#This Row],[due_date]],"d")&lt;180,tbl_invoices[[#This Row],[is_paid]]=0),1,0)</f>
        <v>1</v>
      </c>
    </row>
    <row r="244" spans="1:9" x14ac:dyDescent="0.3">
      <c r="A244">
        <v>37</v>
      </c>
      <c r="B244" t="s">
        <v>42</v>
      </c>
      <c r="C244">
        <v>49</v>
      </c>
      <c r="D244" s="1">
        <v>45531</v>
      </c>
      <c r="E244" s="1">
        <v>45618</v>
      </c>
      <c r="F244" s="4" t="str">
        <f>MONTH(tbl_invoices[[#This Row],[due_date]])&amp;"/"&amp;YEAR(tbl_invoices[[#This Row],[due_date]])</f>
        <v>11/2024</v>
      </c>
      <c r="G244" s="5">
        <v>18530.43</v>
      </c>
      <c r="H244">
        <v>0</v>
      </c>
      <c r="I244">
        <f ca="1">IF(AND(DATEDIF(NOW(),tbl_invoices[[#This Row],[due_date]],"d")&lt;180,tbl_invoices[[#This Row],[is_paid]]=0),1,0)</f>
        <v>1</v>
      </c>
    </row>
    <row r="245" spans="1:9" x14ac:dyDescent="0.3">
      <c r="A245">
        <v>107</v>
      </c>
      <c r="B245" t="s">
        <v>112</v>
      </c>
      <c r="C245">
        <v>14</v>
      </c>
      <c r="D245" s="1">
        <v>45535</v>
      </c>
      <c r="E245" s="1">
        <v>45619</v>
      </c>
      <c r="F245" s="4" t="str">
        <f>MONTH(tbl_invoices[[#This Row],[due_date]])&amp;"/"&amp;YEAR(tbl_invoices[[#This Row],[due_date]])</f>
        <v>11/2024</v>
      </c>
      <c r="G245" s="5">
        <v>30231.02</v>
      </c>
      <c r="H245">
        <v>0</v>
      </c>
      <c r="I245">
        <f ca="1">IF(AND(DATEDIF(NOW(),tbl_invoices[[#This Row],[due_date]],"d")&lt;180,tbl_invoices[[#This Row],[is_paid]]=0),1,0)</f>
        <v>1</v>
      </c>
    </row>
    <row r="246" spans="1:9" x14ac:dyDescent="0.3">
      <c r="A246">
        <v>272</v>
      </c>
      <c r="B246" t="s">
        <v>277</v>
      </c>
      <c r="C246">
        <v>31</v>
      </c>
      <c r="D246" s="1">
        <v>45539</v>
      </c>
      <c r="E246" s="1">
        <v>45621</v>
      </c>
      <c r="F246" s="4" t="str">
        <f>MONTH(tbl_invoices[[#This Row],[due_date]])&amp;"/"&amp;YEAR(tbl_invoices[[#This Row],[due_date]])</f>
        <v>11/2024</v>
      </c>
      <c r="G246" s="5">
        <v>7948.86</v>
      </c>
      <c r="H246">
        <v>0</v>
      </c>
      <c r="I246">
        <f ca="1">IF(AND(DATEDIF(NOW(),tbl_invoices[[#This Row],[due_date]],"d")&lt;180,tbl_invoices[[#This Row],[is_paid]]=0),1,0)</f>
        <v>1</v>
      </c>
    </row>
    <row r="247" spans="1:9" x14ac:dyDescent="0.3">
      <c r="A247">
        <v>33</v>
      </c>
      <c r="B247" t="s">
        <v>38</v>
      </c>
      <c r="C247">
        <v>15</v>
      </c>
      <c r="D247" s="1">
        <v>45578</v>
      </c>
      <c r="E247" s="1">
        <v>45622</v>
      </c>
      <c r="F247" s="4" t="str">
        <f>MONTH(tbl_invoices[[#This Row],[due_date]])&amp;"/"&amp;YEAR(tbl_invoices[[#This Row],[due_date]])</f>
        <v>11/2024</v>
      </c>
      <c r="G247" s="5">
        <v>6738.57</v>
      </c>
      <c r="H247">
        <v>0</v>
      </c>
      <c r="I247">
        <f ca="1">IF(AND(DATEDIF(NOW(),tbl_invoices[[#This Row],[due_date]],"d")&lt;180,tbl_invoices[[#This Row],[is_paid]]=0),1,0)</f>
        <v>1</v>
      </c>
    </row>
    <row r="248" spans="1:9" x14ac:dyDescent="0.3">
      <c r="A248">
        <v>287</v>
      </c>
      <c r="B248" t="s">
        <v>292</v>
      </c>
      <c r="C248">
        <v>21</v>
      </c>
      <c r="D248" s="1">
        <v>45565</v>
      </c>
      <c r="E248" s="1">
        <v>45622</v>
      </c>
      <c r="F248" s="4" t="str">
        <f>MONTH(tbl_invoices[[#This Row],[due_date]])&amp;"/"&amp;YEAR(tbl_invoices[[#This Row],[due_date]])</f>
        <v>11/2024</v>
      </c>
      <c r="G248" s="5">
        <v>1236.4100000000001</v>
      </c>
      <c r="H248">
        <v>0</v>
      </c>
      <c r="I248">
        <f ca="1">IF(AND(DATEDIF(NOW(),tbl_invoices[[#This Row],[due_date]],"d")&lt;180,tbl_invoices[[#This Row],[is_paid]]=0),1,0)</f>
        <v>1</v>
      </c>
    </row>
    <row r="249" spans="1:9" x14ac:dyDescent="0.3">
      <c r="A249">
        <v>273</v>
      </c>
      <c r="B249" t="s">
        <v>278</v>
      </c>
      <c r="C249">
        <v>32</v>
      </c>
      <c r="D249" s="1">
        <v>45541</v>
      </c>
      <c r="E249" s="1">
        <v>45624</v>
      </c>
      <c r="F249" s="4" t="str">
        <f>MONTH(tbl_invoices[[#This Row],[due_date]])&amp;"/"&amp;YEAR(tbl_invoices[[#This Row],[due_date]])</f>
        <v>11/2024</v>
      </c>
      <c r="G249" s="5">
        <v>5947.78</v>
      </c>
      <c r="H249">
        <v>0</v>
      </c>
      <c r="I249">
        <f ca="1">IF(AND(DATEDIF(NOW(),tbl_invoices[[#This Row],[due_date]],"d")&lt;180,tbl_invoices[[#This Row],[is_paid]]=0),1,0)</f>
        <v>1</v>
      </c>
    </row>
    <row r="250" spans="1:9" x14ac:dyDescent="0.3">
      <c r="A250">
        <v>145</v>
      </c>
      <c r="B250" t="s">
        <v>150</v>
      </c>
      <c r="C250">
        <v>16</v>
      </c>
      <c r="D250" s="1">
        <v>45564</v>
      </c>
      <c r="E250" s="1">
        <v>45625</v>
      </c>
      <c r="F250" s="4" t="str">
        <f>MONTH(tbl_invoices[[#This Row],[due_date]])&amp;"/"&amp;YEAR(tbl_invoices[[#This Row],[due_date]])</f>
        <v>11/2024</v>
      </c>
      <c r="G250" s="5">
        <v>7088.04</v>
      </c>
      <c r="H250">
        <v>0</v>
      </c>
      <c r="I250">
        <f ca="1">IF(AND(DATEDIF(NOW(),tbl_invoices[[#This Row],[due_date]],"d")&lt;180,tbl_invoices[[#This Row],[is_paid]]=0),1,0)</f>
        <v>1</v>
      </c>
    </row>
    <row r="251" spans="1:9" x14ac:dyDescent="0.3">
      <c r="A251">
        <v>24</v>
      </c>
      <c r="B251" t="s">
        <v>29</v>
      </c>
      <c r="C251">
        <v>19</v>
      </c>
      <c r="D251" s="1">
        <v>45575</v>
      </c>
      <c r="E251" s="1">
        <v>45630</v>
      </c>
      <c r="F251" s="4" t="str">
        <f>MONTH(tbl_invoices[[#This Row],[due_date]])&amp;"/"&amp;YEAR(tbl_invoices[[#This Row],[due_date]])</f>
        <v>12/2024</v>
      </c>
      <c r="G251" s="5">
        <v>10939.68</v>
      </c>
      <c r="H251">
        <v>0</v>
      </c>
      <c r="I251">
        <f ca="1">IF(AND(DATEDIF(NOW(),tbl_invoices[[#This Row],[due_date]],"d")&lt;180,tbl_invoices[[#This Row],[is_paid]]=0),1,0)</f>
        <v>1</v>
      </c>
    </row>
    <row r="252" spans="1:9" x14ac:dyDescent="0.3">
      <c r="A252">
        <v>97</v>
      </c>
      <c r="B252" t="s">
        <v>102</v>
      </c>
      <c r="C252">
        <v>25</v>
      </c>
      <c r="D252" s="1">
        <v>45597</v>
      </c>
      <c r="E252" s="1">
        <v>45630</v>
      </c>
      <c r="F252" s="4" t="str">
        <f>MONTH(tbl_invoices[[#This Row],[due_date]])&amp;"/"&amp;YEAR(tbl_invoices[[#This Row],[due_date]])</f>
        <v>12/2024</v>
      </c>
      <c r="G252" s="5">
        <v>12169.78</v>
      </c>
      <c r="H252">
        <v>0</v>
      </c>
      <c r="I252">
        <f ca="1">IF(AND(DATEDIF(NOW(),tbl_invoices[[#This Row],[due_date]],"d")&lt;180,tbl_invoices[[#This Row],[is_paid]]=0),1,0)</f>
        <v>1</v>
      </c>
    </row>
    <row r="253" spans="1:9" x14ac:dyDescent="0.3">
      <c r="A253">
        <v>218</v>
      </c>
      <c r="B253" t="s">
        <v>223</v>
      </c>
      <c r="C253">
        <v>17</v>
      </c>
      <c r="D253" s="1">
        <v>45547</v>
      </c>
      <c r="E253" s="1">
        <v>45630</v>
      </c>
      <c r="F253" s="4" t="str">
        <f>MONTH(tbl_invoices[[#This Row],[due_date]])&amp;"/"&amp;YEAR(tbl_invoices[[#This Row],[due_date]])</f>
        <v>12/2024</v>
      </c>
      <c r="G253" s="5">
        <v>5537</v>
      </c>
      <c r="H253">
        <v>0</v>
      </c>
      <c r="I253">
        <f ca="1">IF(AND(DATEDIF(NOW(),tbl_invoices[[#This Row],[due_date]],"d")&lt;180,tbl_invoices[[#This Row],[is_paid]]=0),1,0)</f>
        <v>1</v>
      </c>
    </row>
    <row r="254" spans="1:9" x14ac:dyDescent="0.3">
      <c r="A254">
        <v>274</v>
      </c>
      <c r="B254" t="s">
        <v>279</v>
      </c>
      <c r="C254">
        <v>4</v>
      </c>
      <c r="D254" s="1">
        <v>45602</v>
      </c>
      <c r="E254" s="1">
        <v>45632</v>
      </c>
      <c r="F254" s="4" t="str">
        <f>MONTH(tbl_invoices[[#This Row],[due_date]])&amp;"/"&amp;YEAR(tbl_invoices[[#This Row],[due_date]])</f>
        <v>12/2024</v>
      </c>
      <c r="G254" s="5">
        <v>5803.74</v>
      </c>
      <c r="H254">
        <v>0</v>
      </c>
      <c r="I254">
        <f ca="1">IF(AND(DATEDIF(NOW(),tbl_invoices[[#This Row],[due_date]],"d")&lt;180,tbl_invoices[[#This Row],[is_paid]]=0),1,0)</f>
        <v>1</v>
      </c>
    </row>
    <row r="255" spans="1:9" x14ac:dyDescent="0.3">
      <c r="A255">
        <v>141</v>
      </c>
      <c r="B255" t="s">
        <v>146</v>
      </c>
      <c r="C255">
        <v>34</v>
      </c>
      <c r="D255" s="1">
        <v>45547</v>
      </c>
      <c r="E255" s="1">
        <v>45633</v>
      </c>
      <c r="F255" s="4" t="str">
        <f>MONTH(tbl_invoices[[#This Row],[due_date]])&amp;"/"&amp;YEAR(tbl_invoices[[#This Row],[due_date]])</f>
        <v>12/2024</v>
      </c>
      <c r="G255" s="5">
        <v>10791.83</v>
      </c>
      <c r="H255">
        <v>0</v>
      </c>
      <c r="I255">
        <f ca="1">IF(AND(DATEDIF(NOW(),tbl_invoices[[#This Row],[due_date]],"d")&lt;180,tbl_invoices[[#This Row],[is_paid]]=0),1,0)</f>
        <v>1</v>
      </c>
    </row>
    <row r="256" spans="1:9" x14ac:dyDescent="0.3">
      <c r="A256">
        <v>35</v>
      </c>
      <c r="B256" t="s">
        <v>40</v>
      </c>
      <c r="C256">
        <v>42</v>
      </c>
      <c r="D256" s="1">
        <v>45587</v>
      </c>
      <c r="E256" s="1">
        <v>45634</v>
      </c>
      <c r="F256" s="4" t="str">
        <f>MONTH(tbl_invoices[[#This Row],[due_date]])&amp;"/"&amp;YEAR(tbl_invoices[[#This Row],[due_date]])</f>
        <v>12/2024</v>
      </c>
      <c r="G256" s="5">
        <v>14146.94</v>
      </c>
      <c r="H256">
        <v>0</v>
      </c>
      <c r="I256">
        <f ca="1">IF(AND(DATEDIF(NOW(),tbl_invoices[[#This Row],[due_date]],"d")&lt;180,tbl_invoices[[#This Row],[is_paid]]=0),1,0)</f>
        <v>1</v>
      </c>
    </row>
    <row r="257" spans="1:9" x14ac:dyDescent="0.3">
      <c r="A257">
        <v>173</v>
      </c>
      <c r="B257" t="s">
        <v>178</v>
      </c>
      <c r="C257">
        <v>1</v>
      </c>
      <c r="D257" s="1">
        <v>45595</v>
      </c>
      <c r="E257" s="1">
        <v>45634</v>
      </c>
      <c r="F257" s="4" t="str">
        <f>MONTH(tbl_invoices[[#This Row],[due_date]])&amp;"/"&amp;YEAR(tbl_invoices[[#This Row],[due_date]])</f>
        <v>12/2024</v>
      </c>
      <c r="G257" s="5">
        <v>3375.02</v>
      </c>
      <c r="H257">
        <v>0</v>
      </c>
      <c r="I257">
        <f ca="1">IF(AND(DATEDIF(NOW(),tbl_invoices[[#This Row],[due_date]],"d")&lt;180,tbl_invoices[[#This Row],[is_paid]]=0),1,0)</f>
        <v>1</v>
      </c>
    </row>
    <row r="258" spans="1:9" x14ac:dyDescent="0.3">
      <c r="A258">
        <v>180</v>
      </c>
      <c r="B258" t="s">
        <v>185</v>
      </c>
      <c r="C258">
        <v>3</v>
      </c>
      <c r="D258" s="1">
        <v>45551</v>
      </c>
      <c r="E258" s="1">
        <v>45634</v>
      </c>
      <c r="F258" s="4" t="str">
        <f>MONTH(tbl_invoices[[#This Row],[due_date]])&amp;"/"&amp;YEAR(tbl_invoices[[#This Row],[due_date]])</f>
        <v>12/2024</v>
      </c>
      <c r="G258" s="5">
        <v>10598.81</v>
      </c>
      <c r="H258">
        <v>0</v>
      </c>
      <c r="I258">
        <f ca="1">IF(AND(DATEDIF(NOW(),tbl_invoices[[#This Row],[due_date]],"d")&lt;180,tbl_invoices[[#This Row],[is_paid]]=0),1,0)</f>
        <v>1</v>
      </c>
    </row>
    <row r="259" spans="1:9" x14ac:dyDescent="0.3">
      <c r="A259">
        <v>98</v>
      </c>
      <c r="B259" t="s">
        <v>103</v>
      </c>
      <c r="C259">
        <v>37</v>
      </c>
      <c r="D259" s="1">
        <v>45586</v>
      </c>
      <c r="E259" s="1">
        <v>45635</v>
      </c>
      <c r="F259" s="4" t="str">
        <f>MONTH(tbl_invoices[[#This Row],[due_date]])&amp;"/"&amp;YEAR(tbl_invoices[[#This Row],[due_date]])</f>
        <v>12/2024</v>
      </c>
      <c r="G259" s="5">
        <v>27589.06</v>
      </c>
      <c r="H259">
        <v>0</v>
      </c>
      <c r="I259">
        <f ca="1">IF(AND(DATEDIF(NOW(),tbl_invoices[[#This Row],[due_date]],"d")&lt;180,tbl_invoices[[#This Row],[is_paid]]=0),1,0)</f>
        <v>1</v>
      </c>
    </row>
    <row r="260" spans="1:9" x14ac:dyDescent="0.3">
      <c r="A260">
        <v>108</v>
      </c>
      <c r="B260" t="s">
        <v>113</v>
      </c>
      <c r="C260">
        <v>14</v>
      </c>
      <c r="D260" s="1">
        <v>45567</v>
      </c>
      <c r="E260" s="1">
        <v>45635</v>
      </c>
      <c r="F260" s="4" t="str">
        <f>MONTH(tbl_invoices[[#This Row],[due_date]])&amp;"/"&amp;YEAR(tbl_invoices[[#This Row],[due_date]])</f>
        <v>12/2024</v>
      </c>
      <c r="G260" s="5">
        <v>23277.07</v>
      </c>
      <c r="H260">
        <v>0</v>
      </c>
      <c r="I260">
        <f ca="1">IF(AND(DATEDIF(NOW(),tbl_invoices[[#This Row],[due_date]],"d")&lt;180,tbl_invoices[[#This Row],[is_paid]]=0),1,0)</f>
        <v>1</v>
      </c>
    </row>
    <row r="261" spans="1:9" x14ac:dyDescent="0.3">
      <c r="A261">
        <v>270</v>
      </c>
      <c r="B261" t="s">
        <v>275</v>
      </c>
      <c r="C261">
        <v>5</v>
      </c>
      <c r="D261" s="1">
        <v>45547</v>
      </c>
      <c r="E261" s="1">
        <v>45636</v>
      </c>
      <c r="F261" s="4" t="str">
        <f>MONTH(tbl_invoices[[#This Row],[due_date]])&amp;"/"&amp;YEAR(tbl_invoices[[#This Row],[due_date]])</f>
        <v>12/2024</v>
      </c>
      <c r="G261" s="5">
        <v>22307.01</v>
      </c>
      <c r="H261">
        <v>0</v>
      </c>
      <c r="I261">
        <f ca="1">IF(AND(DATEDIF(NOW(),tbl_invoices[[#This Row],[due_date]],"d")&lt;180,tbl_invoices[[#This Row],[is_paid]]=0),1,0)</f>
        <v>1</v>
      </c>
    </row>
    <row r="262" spans="1:9" x14ac:dyDescent="0.3">
      <c r="A262">
        <v>71</v>
      </c>
      <c r="B262" t="s">
        <v>76</v>
      </c>
      <c r="C262">
        <v>13</v>
      </c>
      <c r="D262" s="1">
        <v>45590</v>
      </c>
      <c r="E262" s="1">
        <v>45638</v>
      </c>
      <c r="F262" s="4" t="str">
        <f>MONTH(tbl_invoices[[#This Row],[due_date]])&amp;"/"&amp;YEAR(tbl_invoices[[#This Row],[due_date]])</f>
        <v>12/2024</v>
      </c>
      <c r="G262" s="5">
        <v>8316.57</v>
      </c>
      <c r="H262">
        <v>0</v>
      </c>
      <c r="I262">
        <f ca="1">IF(AND(DATEDIF(NOW(),tbl_invoices[[#This Row],[due_date]],"d")&lt;180,tbl_invoices[[#This Row],[is_paid]]=0),1,0)</f>
        <v>1</v>
      </c>
    </row>
    <row r="263" spans="1:9" x14ac:dyDescent="0.3">
      <c r="A263">
        <v>109</v>
      </c>
      <c r="B263" t="s">
        <v>114</v>
      </c>
      <c r="C263">
        <v>18</v>
      </c>
      <c r="D263" s="1">
        <v>45581</v>
      </c>
      <c r="E263" s="1">
        <v>45638</v>
      </c>
      <c r="F263" s="4" t="str">
        <f>MONTH(tbl_invoices[[#This Row],[due_date]])&amp;"/"&amp;YEAR(tbl_invoices[[#This Row],[due_date]])</f>
        <v>12/2024</v>
      </c>
      <c r="G263" s="5">
        <v>9145.0499999999993</v>
      </c>
      <c r="H263">
        <v>0</v>
      </c>
      <c r="I263">
        <f ca="1">IF(AND(DATEDIF(NOW(),tbl_invoices[[#This Row],[due_date]],"d")&lt;180,tbl_invoices[[#This Row],[is_paid]]=0),1,0)</f>
        <v>1</v>
      </c>
    </row>
    <row r="264" spans="1:9" x14ac:dyDescent="0.3">
      <c r="A264">
        <v>271</v>
      </c>
      <c r="B264" t="s">
        <v>276</v>
      </c>
      <c r="C264">
        <v>36</v>
      </c>
      <c r="D264" s="1">
        <v>45561</v>
      </c>
      <c r="E264" s="1">
        <v>45638</v>
      </c>
      <c r="F264" s="4" t="str">
        <f>MONTH(tbl_invoices[[#This Row],[due_date]])&amp;"/"&amp;YEAR(tbl_invoices[[#This Row],[due_date]])</f>
        <v>12/2024</v>
      </c>
      <c r="G264" s="5">
        <v>3856.99</v>
      </c>
      <c r="H264">
        <v>0</v>
      </c>
      <c r="I264">
        <f ca="1">IF(AND(DATEDIF(NOW(),tbl_invoices[[#This Row],[due_date]],"d")&lt;180,tbl_invoices[[#This Row],[is_paid]]=0),1,0)</f>
        <v>1</v>
      </c>
    </row>
    <row r="265" spans="1:9" x14ac:dyDescent="0.3">
      <c r="A265">
        <v>299</v>
      </c>
      <c r="B265" t="s">
        <v>304</v>
      </c>
      <c r="C265">
        <v>1</v>
      </c>
      <c r="D265" s="1">
        <v>45564</v>
      </c>
      <c r="E265" s="1">
        <v>45639</v>
      </c>
      <c r="F265" s="4" t="str">
        <f>MONTH(tbl_invoices[[#This Row],[due_date]])&amp;"/"&amp;YEAR(tbl_invoices[[#This Row],[due_date]])</f>
        <v>12/2024</v>
      </c>
      <c r="G265" s="5">
        <v>28019.119999999999</v>
      </c>
      <c r="H265">
        <v>0</v>
      </c>
      <c r="I265">
        <f ca="1">IF(AND(DATEDIF(NOW(),tbl_invoices[[#This Row],[due_date]],"d")&lt;180,tbl_invoices[[#This Row],[is_paid]]=0),1,0)</f>
        <v>1</v>
      </c>
    </row>
    <row r="266" spans="1:9" x14ac:dyDescent="0.3">
      <c r="A266">
        <v>133</v>
      </c>
      <c r="B266" t="s">
        <v>138</v>
      </c>
      <c r="C266">
        <v>9</v>
      </c>
      <c r="D266" s="1">
        <v>45557</v>
      </c>
      <c r="E266" s="1">
        <v>45640</v>
      </c>
      <c r="F266" s="4" t="str">
        <f>MONTH(tbl_invoices[[#This Row],[due_date]])&amp;"/"&amp;YEAR(tbl_invoices[[#This Row],[due_date]])</f>
        <v>12/2024</v>
      </c>
      <c r="G266" s="5">
        <v>5889.84</v>
      </c>
      <c r="H266">
        <v>0</v>
      </c>
      <c r="I266">
        <f ca="1">IF(AND(DATEDIF(NOW(),tbl_invoices[[#This Row],[due_date]],"d")&lt;180,tbl_invoices[[#This Row],[is_paid]]=0),1,0)</f>
        <v>1</v>
      </c>
    </row>
    <row r="267" spans="1:9" x14ac:dyDescent="0.3">
      <c r="A267">
        <v>183</v>
      </c>
      <c r="B267" t="s">
        <v>188</v>
      </c>
      <c r="C267">
        <v>10</v>
      </c>
      <c r="D267" s="1">
        <v>45583</v>
      </c>
      <c r="E267" s="1">
        <v>45640</v>
      </c>
      <c r="F267" s="4" t="str">
        <f>MONTH(tbl_invoices[[#This Row],[due_date]])&amp;"/"&amp;YEAR(tbl_invoices[[#This Row],[due_date]])</f>
        <v>12/2024</v>
      </c>
      <c r="G267" s="5">
        <v>9203.2900000000009</v>
      </c>
      <c r="H267">
        <v>0</v>
      </c>
      <c r="I267">
        <f ca="1">IF(AND(DATEDIF(NOW(),tbl_invoices[[#This Row],[due_date]],"d")&lt;180,tbl_invoices[[#This Row],[is_paid]]=0),1,0)</f>
        <v>1</v>
      </c>
    </row>
    <row r="268" spans="1:9" x14ac:dyDescent="0.3">
      <c r="A268">
        <v>63</v>
      </c>
      <c r="B268" t="s">
        <v>68</v>
      </c>
      <c r="C268">
        <v>18</v>
      </c>
      <c r="D268" s="1">
        <v>45568</v>
      </c>
      <c r="E268" s="1">
        <v>45642</v>
      </c>
      <c r="F268" s="4" t="str">
        <f>MONTH(tbl_invoices[[#This Row],[due_date]])&amp;"/"&amp;YEAR(tbl_invoices[[#This Row],[due_date]])</f>
        <v>12/2024</v>
      </c>
      <c r="G268" s="5">
        <v>16331.84</v>
      </c>
      <c r="H268">
        <v>0</v>
      </c>
      <c r="I268">
        <f ca="1">IF(AND(DATEDIF(NOW(),tbl_invoices[[#This Row],[due_date]],"d")&lt;180,tbl_invoices[[#This Row],[is_paid]]=0),1,0)</f>
        <v>1</v>
      </c>
    </row>
    <row r="269" spans="1:9" x14ac:dyDescent="0.3">
      <c r="A269">
        <v>147</v>
      </c>
      <c r="B269" t="s">
        <v>152</v>
      </c>
      <c r="C269">
        <v>44</v>
      </c>
      <c r="D269" s="1">
        <v>45583</v>
      </c>
      <c r="E269" s="1">
        <v>45643</v>
      </c>
      <c r="F269" s="4" t="str">
        <f>MONTH(tbl_invoices[[#This Row],[due_date]])&amp;"/"&amp;YEAR(tbl_invoices[[#This Row],[due_date]])</f>
        <v>12/2024</v>
      </c>
      <c r="G269" s="5">
        <v>8741.09</v>
      </c>
      <c r="H269">
        <v>0</v>
      </c>
      <c r="I269">
        <f ca="1">IF(AND(DATEDIF(NOW(),tbl_invoices[[#This Row],[due_date]],"d")&lt;180,tbl_invoices[[#This Row],[is_paid]]=0),1,0)</f>
        <v>1</v>
      </c>
    </row>
    <row r="270" spans="1:9" x14ac:dyDescent="0.3">
      <c r="A270">
        <v>23</v>
      </c>
      <c r="B270" t="s">
        <v>28</v>
      </c>
      <c r="C270">
        <v>26</v>
      </c>
      <c r="D270" s="1">
        <v>45579</v>
      </c>
      <c r="E270" s="1">
        <v>45645</v>
      </c>
      <c r="F270" s="4" t="str">
        <f>MONTH(tbl_invoices[[#This Row],[due_date]])&amp;"/"&amp;YEAR(tbl_invoices[[#This Row],[due_date]])</f>
        <v>12/2024</v>
      </c>
      <c r="G270" s="5">
        <v>6462.94</v>
      </c>
      <c r="H270">
        <v>0</v>
      </c>
      <c r="I270">
        <f ca="1">IF(AND(DATEDIF(NOW(),tbl_invoices[[#This Row],[due_date]],"d")&lt;180,tbl_invoices[[#This Row],[is_paid]]=0),1,0)</f>
        <v>1</v>
      </c>
    </row>
    <row r="271" spans="1:9" x14ac:dyDescent="0.3">
      <c r="A271">
        <v>56</v>
      </c>
      <c r="B271" t="s">
        <v>61</v>
      </c>
      <c r="C271">
        <v>7</v>
      </c>
      <c r="D271" s="1">
        <v>45576</v>
      </c>
      <c r="E271" s="1">
        <v>45645</v>
      </c>
      <c r="F271" s="4" t="str">
        <f>MONTH(tbl_invoices[[#This Row],[due_date]])&amp;"/"&amp;YEAR(tbl_invoices[[#This Row],[due_date]])</f>
        <v>12/2024</v>
      </c>
      <c r="G271" s="5">
        <v>38427.86</v>
      </c>
      <c r="H271">
        <v>0</v>
      </c>
      <c r="I271">
        <f ca="1">IF(AND(DATEDIF(NOW(),tbl_invoices[[#This Row],[due_date]],"d")&lt;180,tbl_invoices[[#This Row],[is_paid]]=0),1,0)</f>
        <v>1</v>
      </c>
    </row>
    <row r="272" spans="1:9" x14ac:dyDescent="0.3">
      <c r="A272">
        <v>57</v>
      </c>
      <c r="B272" t="s">
        <v>62</v>
      </c>
      <c r="C272">
        <v>14</v>
      </c>
      <c r="D272" s="1">
        <v>45594</v>
      </c>
      <c r="E272" s="1">
        <v>45645</v>
      </c>
      <c r="F272" s="4" t="str">
        <f>MONTH(tbl_invoices[[#This Row],[due_date]])&amp;"/"&amp;YEAR(tbl_invoices[[#This Row],[due_date]])</f>
        <v>12/2024</v>
      </c>
      <c r="G272" s="5">
        <v>22307.57</v>
      </c>
      <c r="H272">
        <v>0</v>
      </c>
      <c r="I272">
        <f ca="1">IF(AND(DATEDIF(NOW(),tbl_invoices[[#This Row],[due_date]],"d")&lt;180,tbl_invoices[[#This Row],[is_paid]]=0),1,0)</f>
        <v>1</v>
      </c>
    </row>
    <row r="273" spans="1:9" x14ac:dyDescent="0.3">
      <c r="A273">
        <v>125</v>
      </c>
      <c r="B273" t="s">
        <v>130</v>
      </c>
      <c r="C273">
        <v>29</v>
      </c>
      <c r="D273" s="1">
        <v>45586</v>
      </c>
      <c r="E273" s="1">
        <v>45648</v>
      </c>
      <c r="F273" s="4" t="str">
        <f>MONTH(tbl_invoices[[#This Row],[due_date]])&amp;"/"&amp;YEAR(tbl_invoices[[#This Row],[due_date]])</f>
        <v>12/2024</v>
      </c>
      <c r="G273" s="5">
        <v>17046.07</v>
      </c>
      <c r="H273">
        <v>0</v>
      </c>
      <c r="I273">
        <f ca="1">IF(AND(DATEDIF(NOW(),tbl_invoices[[#This Row],[due_date]],"d")&lt;180,tbl_invoices[[#This Row],[is_paid]]=0),1,0)</f>
        <v>1</v>
      </c>
    </row>
    <row r="274" spans="1:9" x14ac:dyDescent="0.3">
      <c r="A274">
        <v>212</v>
      </c>
      <c r="B274" t="s">
        <v>217</v>
      </c>
      <c r="C274">
        <v>4</v>
      </c>
      <c r="D274" s="1">
        <v>45591</v>
      </c>
      <c r="E274" s="1">
        <v>45648</v>
      </c>
      <c r="F274" s="4" t="str">
        <f>MONTH(tbl_invoices[[#This Row],[due_date]])&amp;"/"&amp;YEAR(tbl_invoices[[#This Row],[due_date]])</f>
        <v>12/2024</v>
      </c>
      <c r="G274" s="5">
        <v>14483.73</v>
      </c>
      <c r="H274">
        <v>0</v>
      </c>
      <c r="I274">
        <f ca="1">IF(AND(DATEDIF(NOW(),tbl_invoices[[#This Row],[due_date]],"d")&lt;180,tbl_invoices[[#This Row],[is_paid]]=0),1,0)</f>
        <v>1</v>
      </c>
    </row>
    <row r="275" spans="1:9" x14ac:dyDescent="0.3">
      <c r="A275">
        <v>74</v>
      </c>
      <c r="B275" t="s">
        <v>79</v>
      </c>
      <c r="C275">
        <v>16</v>
      </c>
      <c r="D275" s="1">
        <v>45573</v>
      </c>
      <c r="E275" s="1">
        <v>45649</v>
      </c>
      <c r="F275" s="4" t="str">
        <f>MONTH(tbl_invoices[[#This Row],[due_date]])&amp;"/"&amp;YEAR(tbl_invoices[[#This Row],[due_date]])</f>
        <v>12/2024</v>
      </c>
      <c r="G275" s="5">
        <v>30708.53</v>
      </c>
      <c r="H275">
        <v>0</v>
      </c>
      <c r="I275">
        <f ca="1">IF(AND(DATEDIF(NOW(),tbl_invoices[[#This Row],[due_date]],"d")&lt;180,tbl_invoices[[#This Row],[is_paid]]=0),1,0)</f>
        <v>1</v>
      </c>
    </row>
    <row r="276" spans="1:9" x14ac:dyDescent="0.3">
      <c r="A276">
        <v>114</v>
      </c>
      <c r="B276" t="s">
        <v>119</v>
      </c>
      <c r="C276">
        <v>26</v>
      </c>
      <c r="D276" s="1">
        <v>45580</v>
      </c>
      <c r="E276" s="1">
        <v>45649</v>
      </c>
      <c r="F276" s="4" t="str">
        <f>MONTH(tbl_invoices[[#This Row],[due_date]])&amp;"/"&amp;YEAR(tbl_invoices[[#This Row],[due_date]])</f>
        <v>12/2024</v>
      </c>
      <c r="G276" s="5">
        <v>6876.99</v>
      </c>
      <c r="H276">
        <v>0</v>
      </c>
      <c r="I276">
        <f ca="1">IF(AND(DATEDIF(NOW(),tbl_invoices[[#This Row],[due_date]],"d")&lt;180,tbl_invoices[[#This Row],[is_paid]]=0),1,0)</f>
        <v>1</v>
      </c>
    </row>
    <row r="277" spans="1:9" x14ac:dyDescent="0.3">
      <c r="A277">
        <v>256</v>
      </c>
      <c r="B277" t="s">
        <v>261</v>
      </c>
      <c r="C277">
        <v>11</v>
      </c>
      <c r="D277" s="1">
        <v>45563</v>
      </c>
      <c r="E277" s="1">
        <v>45649</v>
      </c>
      <c r="F277" s="4" t="str">
        <f>MONTH(tbl_invoices[[#This Row],[due_date]])&amp;"/"&amp;YEAR(tbl_invoices[[#This Row],[due_date]])</f>
        <v>12/2024</v>
      </c>
      <c r="G277" s="5">
        <v>6495.77</v>
      </c>
      <c r="H277">
        <v>0</v>
      </c>
      <c r="I277">
        <f ca="1">IF(AND(DATEDIF(NOW(),tbl_invoices[[#This Row],[due_date]],"d")&lt;180,tbl_invoices[[#This Row],[is_paid]]=0),1,0)</f>
        <v>1</v>
      </c>
    </row>
    <row r="278" spans="1:9" x14ac:dyDescent="0.3">
      <c r="A278">
        <v>12</v>
      </c>
      <c r="B278" t="s">
        <v>17</v>
      </c>
      <c r="C278">
        <v>36</v>
      </c>
      <c r="D278" s="1">
        <v>45568</v>
      </c>
      <c r="E278" s="1">
        <v>45650</v>
      </c>
      <c r="F278" s="4" t="str">
        <f>MONTH(tbl_invoices[[#This Row],[due_date]])&amp;"/"&amp;YEAR(tbl_invoices[[#This Row],[due_date]])</f>
        <v>12/2024</v>
      </c>
      <c r="G278" s="5">
        <v>1431.23</v>
      </c>
      <c r="H278">
        <v>0</v>
      </c>
      <c r="I278">
        <f ca="1">IF(AND(DATEDIF(NOW(),tbl_invoices[[#This Row],[due_date]],"d")&lt;180,tbl_invoices[[#This Row],[is_paid]]=0),1,0)</f>
        <v>1</v>
      </c>
    </row>
    <row r="279" spans="1:9" x14ac:dyDescent="0.3">
      <c r="A279">
        <v>131</v>
      </c>
      <c r="B279" t="s">
        <v>136</v>
      </c>
      <c r="C279">
        <v>14</v>
      </c>
      <c r="D279" s="1">
        <v>45580</v>
      </c>
      <c r="E279" s="1">
        <v>45650</v>
      </c>
      <c r="F279" s="4" t="str">
        <f>MONTH(tbl_invoices[[#This Row],[due_date]])&amp;"/"&amp;YEAR(tbl_invoices[[#This Row],[due_date]])</f>
        <v>12/2024</v>
      </c>
      <c r="G279" s="5">
        <v>8700.82</v>
      </c>
      <c r="H279">
        <v>0</v>
      </c>
      <c r="I279">
        <f ca="1">IF(AND(DATEDIF(NOW(),tbl_invoices[[#This Row],[due_date]],"d")&lt;180,tbl_invoices[[#This Row],[is_paid]]=0),1,0)</f>
        <v>1</v>
      </c>
    </row>
    <row r="280" spans="1:9" x14ac:dyDescent="0.3">
      <c r="A280">
        <v>3</v>
      </c>
      <c r="B280" t="s">
        <v>8</v>
      </c>
      <c r="C280">
        <v>25</v>
      </c>
      <c r="D280" s="1">
        <v>45587</v>
      </c>
      <c r="E280" s="1">
        <v>45652</v>
      </c>
      <c r="F280" s="4" t="str">
        <f>MONTH(tbl_invoices[[#This Row],[due_date]])&amp;"/"&amp;YEAR(tbl_invoices[[#This Row],[due_date]])</f>
        <v>12/2024</v>
      </c>
      <c r="G280" s="5">
        <v>1824.85</v>
      </c>
      <c r="H280">
        <v>0</v>
      </c>
      <c r="I280">
        <f ca="1">IF(AND(DATEDIF(NOW(),tbl_invoices[[#This Row],[due_date]],"d")&lt;180,tbl_invoices[[#This Row],[is_paid]]=0),1,0)</f>
        <v>1</v>
      </c>
    </row>
    <row r="281" spans="1:9" x14ac:dyDescent="0.3">
      <c r="A281">
        <v>94</v>
      </c>
      <c r="B281" t="s">
        <v>99</v>
      </c>
      <c r="C281">
        <v>32</v>
      </c>
      <c r="D281" s="1">
        <v>45566</v>
      </c>
      <c r="E281" s="1">
        <v>45652</v>
      </c>
      <c r="F281" s="4" t="str">
        <f>MONTH(tbl_invoices[[#This Row],[due_date]])&amp;"/"&amp;YEAR(tbl_invoices[[#This Row],[due_date]])</f>
        <v>12/2024</v>
      </c>
      <c r="G281" s="5">
        <v>42080.88</v>
      </c>
      <c r="H281">
        <v>0</v>
      </c>
      <c r="I281">
        <f ca="1">IF(AND(DATEDIF(NOW(),tbl_invoices[[#This Row],[due_date]],"d")&lt;180,tbl_invoices[[#This Row],[is_paid]]=0),1,0)</f>
        <v>1</v>
      </c>
    </row>
    <row r="282" spans="1:9" x14ac:dyDescent="0.3">
      <c r="A282">
        <v>243</v>
      </c>
      <c r="B282" t="s">
        <v>248</v>
      </c>
      <c r="C282">
        <v>9</v>
      </c>
      <c r="D282" s="1">
        <v>45390</v>
      </c>
      <c r="E282" s="1">
        <v>45474</v>
      </c>
      <c r="F282" s="4" t="str">
        <f>MONTH(tbl_invoices[[#This Row],[due_date]])&amp;"/"&amp;YEAR(tbl_invoices[[#This Row],[due_date]])</f>
        <v>7/2024</v>
      </c>
      <c r="G282" s="5">
        <v>2323.37</v>
      </c>
      <c r="H282">
        <v>1</v>
      </c>
      <c r="I282">
        <f ca="1">IF(AND(DATEDIF(NOW(),tbl_invoices[[#This Row],[due_date]],"d")&lt;180,tbl_invoices[[#This Row],[is_paid]]=0),1,0)</f>
        <v>0</v>
      </c>
    </row>
    <row r="283" spans="1:9" x14ac:dyDescent="0.3">
      <c r="A283">
        <v>154</v>
      </c>
      <c r="B283" t="s">
        <v>159</v>
      </c>
      <c r="C283">
        <v>6</v>
      </c>
      <c r="D283" s="1">
        <v>45430</v>
      </c>
      <c r="E283" s="1">
        <v>45475</v>
      </c>
      <c r="F283" s="4" t="str">
        <f>MONTH(tbl_invoices[[#This Row],[due_date]])&amp;"/"&amp;YEAR(tbl_invoices[[#This Row],[due_date]])</f>
        <v>7/2024</v>
      </c>
      <c r="G283" s="5">
        <v>3666.53</v>
      </c>
      <c r="H283">
        <v>1</v>
      </c>
      <c r="I283">
        <f ca="1">IF(AND(DATEDIF(NOW(),tbl_invoices[[#This Row],[due_date]],"d")&lt;180,tbl_invoices[[#This Row],[is_paid]]=0),1,0)</f>
        <v>0</v>
      </c>
    </row>
    <row r="284" spans="1:9" x14ac:dyDescent="0.3">
      <c r="A284">
        <v>240</v>
      </c>
      <c r="B284" t="s">
        <v>245</v>
      </c>
      <c r="C284">
        <v>4</v>
      </c>
      <c r="D284" s="1">
        <v>45427</v>
      </c>
      <c r="E284" s="1">
        <v>45475</v>
      </c>
      <c r="F284" s="4" t="str">
        <f>MONTH(tbl_invoices[[#This Row],[due_date]])&amp;"/"&amp;YEAR(tbl_invoices[[#This Row],[due_date]])</f>
        <v>7/2024</v>
      </c>
      <c r="G284" s="5">
        <v>21973.4</v>
      </c>
      <c r="H284">
        <v>1</v>
      </c>
      <c r="I284">
        <f ca="1">IF(AND(DATEDIF(NOW(),tbl_invoices[[#This Row],[due_date]],"d")&lt;180,tbl_invoices[[#This Row],[is_paid]]=0),1,0)</f>
        <v>0</v>
      </c>
    </row>
    <row r="285" spans="1:9" x14ac:dyDescent="0.3">
      <c r="A285">
        <v>6</v>
      </c>
      <c r="B285" t="s">
        <v>11</v>
      </c>
      <c r="C285">
        <v>50</v>
      </c>
      <c r="D285" s="1">
        <v>45398</v>
      </c>
      <c r="E285" s="1">
        <v>45481</v>
      </c>
      <c r="F285" s="4" t="str">
        <f>MONTH(tbl_invoices[[#This Row],[due_date]])&amp;"/"&amp;YEAR(tbl_invoices[[#This Row],[due_date]])</f>
        <v>7/2024</v>
      </c>
      <c r="G285" s="5">
        <v>1934.84</v>
      </c>
      <c r="H285">
        <v>1</v>
      </c>
      <c r="I285">
        <f ca="1">IF(AND(DATEDIF(NOW(),tbl_invoices[[#This Row],[due_date]],"d")&lt;180,tbl_invoices[[#This Row],[is_paid]]=0),1,0)</f>
        <v>0</v>
      </c>
    </row>
    <row r="286" spans="1:9" x14ac:dyDescent="0.3">
      <c r="A286">
        <v>113</v>
      </c>
      <c r="B286" t="s">
        <v>118</v>
      </c>
      <c r="C286">
        <v>23</v>
      </c>
      <c r="D286" s="1">
        <v>45436</v>
      </c>
      <c r="E286" s="1">
        <v>45483</v>
      </c>
      <c r="F286" s="4" t="str">
        <f>MONTH(tbl_invoices[[#This Row],[due_date]])&amp;"/"&amp;YEAR(tbl_invoices[[#This Row],[due_date]])</f>
        <v>7/2024</v>
      </c>
      <c r="G286" s="5">
        <v>368.86</v>
      </c>
      <c r="H286">
        <v>1</v>
      </c>
      <c r="I286">
        <f ca="1">IF(AND(DATEDIF(NOW(),tbl_invoices[[#This Row],[due_date]],"d")&lt;180,tbl_invoices[[#This Row],[is_paid]]=0),1,0)</f>
        <v>0</v>
      </c>
    </row>
    <row r="287" spans="1:9" x14ac:dyDescent="0.3">
      <c r="A287">
        <v>69</v>
      </c>
      <c r="B287" t="s">
        <v>74</v>
      </c>
      <c r="C287">
        <v>13</v>
      </c>
      <c r="D287" s="1">
        <v>45448</v>
      </c>
      <c r="E287" s="1">
        <v>45486</v>
      </c>
      <c r="F287" s="4" t="str">
        <f>MONTH(tbl_invoices[[#This Row],[due_date]])&amp;"/"&amp;YEAR(tbl_invoices[[#This Row],[due_date]])</f>
        <v>7/2024</v>
      </c>
      <c r="G287" s="5">
        <v>26269.47</v>
      </c>
      <c r="H287">
        <v>1</v>
      </c>
      <c r="I287">
        <f ca="1">IF(AND(DATEDIF(NOW(),tbl_invoices[[#This Row],[due_date]],"d")&lt;180,tbl_invoices[[#This Row],[is_paid]]=0),1,0)</f>
        <v>0</v>
      </c>
    </row>
    <row r="288" spans="1:9" x14ac:dyDescent="0.3">
      <c r="A288">
        <v>233</v>
      </c>
      <c r="B288" t="s">
        <v>238</v>
      </c>
      <c r="C288">
        <v>4</v>
      </c>
      <c r="D288" s="1">
        <v>45424</v>
      </c>
      <c r="E288" s="1">
        <v>45486</v>
      </c>
      <c r="F288" s="4" t="str">
        <f>MONTH(tbl_invoices[[#This Row],[due_date]])&amp;"/"&amp;YEAR(tbl_invoices[[#This Row],[due_date]])</f>
        <v>7/2024</v>
      </c>
      <c r="G288" s="5">
        <v>7944.93</v>
      </c>
      <c r="H288">
        <v>1</v>
      </c>
      <c r="I288">
        <f ca="1">IF(AND(DATEDIF(NOW(),tbl_invoices[[#This Row],[due_date]],"d")&lt;180,tbl_invoices[[#This Row],[is_paid]]=0),1,0)</f>
        <v>0</v>
      </c>
    </row>
    <row r="289" spans="1:9" x14ac:dyDescent="0.3">
      <c r="A289">
        <v>149</v>
      </c>
      <c r="B289" t="s">
        <v>154</v>
      </c>
      <c r="C289">
        <v>28</v>
      </c>
      <c r="D289" s="1">
        <v>45456</v>
      </c>
      <c r="E289" s="1">
        <v>45491</v>
      </c>
      <c r="F289" s="4" t="str">
        <f>MONTH(tbl_invoices[[#This Row],[due_date]])&amp;"/"&amp;YEAR(tbl_invoices[[#This Row],[due_date]])</f>
        <v>7/2024</v>
      </c>
      <c r="G289" s="5">
        <v>10419.1</v>
      </c>
      <c r="H289">
        <v>1</v>
      </c>
      <c r="I289">
        <f ca="1">IF(AND(DATEDIF(NOW(),tbl_invoices[[#This Row],[due_date]],"d")&lt;180,tbl_invoices[[#This Row],[is_paid]]=0),1,0)</f>
        <v>0</v>
      </c>
    </row>
    <row r="290" spans="1:9" x14ac:dyDescent="0.3">
      <c r="A290">
        <v>22</v>
      </c>
      <c r="B290" t="s">
        <v>27</v>
      </c>
      <c r="C290">
        <v>50</v>
      </c>
      <c r="D290" s="1">
        <v>45452</v>
      </c>
      <c r="E290" s="1">
        <v>45493</v>
      </c>
      <c r="F290" s="4" t="str">
        <f>MONTH(tbl_invoices[[#This Row],[due_date]])&amp;"/"&amp;YEAR(tbl_invoices[[#This Row],[due_date]])</f>
        <v>7/2024</v>
      </c>
      <c r="G290" s="5">
        <v>15334.92</v>
      </c>
      <c r="H290">
        <v>1</v>
      </c>
      <c r="I290">
        <f ca="1">IF(AND(DATEDIF(NOW(),tbl_invoices[[#This Row],[due_date]],"d")&lt;180,tbl_invoices[[#This Row],[is_paid]]=0),1,0)</f>
        <v>0</v>
      </c>
    </row>
    <row r="291" spans="1:9" x14ac:dyDescent="0.3">
      <c r="A291">
        <v>282</v>
      </c>
      <c r="B291" t="s">
        <v>287</v>
      </c>
      <c r="C291">
        <v>5</v>
      </c>
      <c r="D291" s="1">
        <v>45426</v>
      </c>
      <c r="E291" s="1">
        <v>45496</v>
      </c>
      <c r="F291" s="4" t="str">
        <f>MONTH(tbl_invoices[[#This Row],[due_date]])&amp;"/"&amp;YEAR(tbl_invoices[[#This Row],[due_date]])</f>
        <v>7/2024</v>
      </c>
      <c r="G291" s="5">
        <v>1777.87</v>
      </c>
      <c r="H291">
        <v>1</v>
      </c>
      <c r="I291">
        <f ca="1">IF(AND(DATEDIF(NOW(),tbl_invoices[[#This Row],[due_date]],"d")&lt;180,tbl_invoices[[#This Row],[is_paid]]=0),1,0)</f>
        <v>0</v>
      </c>
    </row>
    <row r="292" spans="1:9" x14ac:dyDescent="0.3">
      <c r="A292">
        <v>95</v>
      </c>
      <c r="B292" t="s">
        <v>100</v>
      </c>
      <c r="C292">
        <v>9</v>
      </c>
      <c r="D292" s="1">
        <v>45445</v>
      </c>
      <c r="E292" s="1">
        <v>45497</v>
      </c>
      <c r="F292" s="4" t="str">
        <f>MONTH(tbl_invoices[[#This Row],[due_date]])&amp;"/"&amp;YEAR(tbl_invoices[[#This Row],[due_date]])</f>
        <v>7/2024</v>
      </c>
      <c r="G292" s="5">
        <v>6274.7</v>
      </c>
      <c r="H292">
        <v>1</v>
      </c>
      <c r="I292">
        <f ca="1">IF(AND(DATEDIF(NOW(),tbl_invoices[[#This Row],[due_date]],"d")&lt;180,tbl_invoices[[#This Row],[is_paid]]=0),1,0)</f>
        <v>0</v>
      </c>
    </row>
    <row r="293" spans="1:9" x14ac:dyDescent="0.3">
      <c r="A293">
        <v>16</v>
      </c>
      <c r="B293" t="s">
        <v>21</v>
      </c>
      <c r="C293">
        <v>8</v>
      </c>
      <c r="D293" s="1">
        <v>45444</v>
      </c>
      <c r="E293" s="1">
        <v>45498</v>
      </c>
      <c r="F293" s="4" t="str">
        <f>MONTH(tbl_invoices[[#This Row],[due_date]])&amp;"/"&amp;YEAR(tbl_invoices[[#This Row],[due_date]])</f>
        <v>7/2024</v>
      </c>
      <c r="G293" s="5">
        <v>26311.29</v>
      </c>
      <c r="H293">
        <v>1</v>
      </c>
      <c r="I293">
        <f ca="1">IF(AND(DATEDIF(NOW(),tbl_invoices[[#This Row],[due_date]],"d")&lt;180,tbl_invoices[[#This Row],[is_paid]]=0),1,0)</f>
        <v>0</v>
      </c>
    </row>
    <row r="294" spans="1:9" x14ac:dyDescent="0.3">
      <c r="A294">
        <v>32</v>
      </c>
      <c r="B294" t="s">
        <v>37</v>
      </c>
      <c r="C294">
        <v>6</v>
      </c>
      <c r="D294" s="1">
        <v>45420</v>
      </c>
      <c r="E294" s="1">
        <v>45498</v>
      </c>
      <c r="F294" s="4" t="str">
        <f>MONTH(tbl_invoices[[#This Row],[due_date]])&amp;"/"&amp;YEAR(tbl_invoices[[#This Row],[due_date]])</f>
        <v>7/2024</v>
      </c>
      <c r="G294" s="5">
        <v>36501.74</v>
      </c>
      <c r="H294">
        <v>1</v>
      </c>
      <c r="I294">
        <f ca="1">IF(AND(DATEDIF(NOW(),tbl_invoices[[#This Row],[due_date]],"d")&lt;180,tbl_invoices[[#This Row],[is_paid]]=0),1,0)</f>
        <v>0</v>
      </c>
    </row>
    <row r="295" spans="1:9" x14ac:dyDescent="0.3">
      <c r="A295">
        <v>55</v>
      </c>
      <c r="B295" t="s">
        <v>60</v>
      </c>
      <c r="C295">
        <v>26</v>
      </c>
      <c r="D295" s="1">
        <v>45451</v>
      </c>
      <c r="E295" s="1">
        <v>45499</v>
      </c>
      <c r="F295" s="4" t="str">
        <f>MONTH(tbl_invoices[[#This Row],[due_date]])&amp;"/"&amp;YEAR(tbl_invoices[[#This Row],[due_date]])</f>
        <v>7/2024</v>
      </c>
      <c r="G295" s="5">
        <v>12380.11</v>
      </c>
      <c r="H295">
        <v>1</v>
      </c>
      <c r="I295">
        <f ca="1">IF(AND(DATEDIF(NOW(),tbl_invoices[[#This Row],[due_date]],"d")&lt;180,tbl_invoices[[#This Row],[is_paid]]=0),1,0)</f>
        <v>0</v>
      </c>
    </row>
    <row r="296" spans="1:9" x14ac:dyDescent="0.3">
      <c r="A296">
        <v>116</v>
      </c>
      <c r="B296" t="s">
        <v>121</v>
      </c>
      <c r="C296">
        <v>29</v>
      </c>
      <c r="D296" s="1">
        <v>45455</v>
      </c>
      <c r="E296" s="1">
        <v>45499</v>
      </c>
      <c r="F296" s="4" t="str">
        <f>MONTH(tbl_invoices[[#This Row],[due_date]])&amp;"/"&amp;YEAR(tbl_invoices[[#This Row],[due_date]])</f>
        <v>7/2024</v>
      </c>
      <c r="G296" s="5">
        <v>6843.64</v>
      </c>
      <c r="H296">
        <v>1</v>
      </c>
      <c r="I296">
        <f ca="1">IF(AND(DATEDIF(NOW(),tbl_invoices[[#This Row],[due_date]],"d")&lt;180,tbl_invoices[[#This Row],[is_paid]]=0),1,0)</f>
        <v>0</v>
      </c>
    </row>
    <row r="297" spans="1:9" x14ac:dyDescent="0.3">
      <c r="A297">
        <v>2</v>
      </c>
      <c r="B297" t="s">
        <v>7</v>
      </c>
      <c r="C297">
        <v>41</v>
      </c>
      <c r="D297" s="1">
        <v>45430</v>
      </c>
      <c r="E297" s="1">
        <v>45502</v>
      </c>
      <c r="F297" s="4" t="str">
        <f>MONTH(tbl_invoices[[#This Row],[due_date]])&amp;"/"&amp;YEAR(tbl_invoices[[#This Row],[due_date]])</f>
        <v>7/2024</v>
      </c>
      <c r="G297" s="5">
        <v>6444.26</v>
      </c>
      <c r="H297">
        <v>1</v>
      </c>
      <c r="I297">
        <f ca="1">IF(AND(DATEDIF(NOW(),tbl_invoices[[#This Row],[due_date]],"d")&lt;180,tbl_invoices[[#This Row],[is_paid]]=0),1,0)</f>
        <v>0</v>
      </c>
    </row>
    <row r="298" spans="1:9" x14ac:dyDescent="0.3">
      <c r="A298">
        <v>231</v>
      </c>
      <c r="B298" t="s">
        <v>236</v>
      </c>
      <c r="C298">
        <v>36</v>
      </c>
      <c r="D298" s="1">
        <v>45475</v>
      </c>
      <c r="E298" s="1">
        <v>45506</v>
      </c>
      <c r="F298" s="4" t="str">
        <f>MONTH(tbl_invoices[[#This Row],[due_date]])&amp;"/"&amp;YEAR(tbl_invoices[[#This Row],[due_date]])</f>
        <v>8/2024</v>
      </c>
      <c r="G298" s="5">
        <v>3990.75</v>
      </c>
      <c r="H298">
        <v>1</v>
      </c>
      <c r="I298">
        <f ca="1">IF(AND(DATEDIF(NOW(),tbl_invoices[[#This Row],[due_date]],"d")&lt;180,tbl_invoices[[#This Row],[is_paid]]=0),1,0)</f>
        <v>0</v>
      </c>
    </row>
    <row r="299" spans="1:9" x14ac:dyDescent="0.3">
      <c r="A299">
        <v>253</v>
      </c>
      <c r="B299" t="s">
        <v>258</v>
      </c>
      <c r="C299">
        <v>46</v>
      </c>
      <c r="D299" s="1">
        <v>45429</v>
      </c>
      <c r="E299" s="1">
        <v>45509</v>
      </c>
      <c r="F299" s="4" t="str">
        <f>MONTH(tbl_invoices[[#This Row],[due_date]])&amp;"/"&amp;YEAR(tbl_invoices[[#This Row],[due_date]])</f>
        <v>8/2024</v>
      </c>
      <c r="G299" s="5">
        <v>11847.07</v>
      </c>
      <c r="H299">
        <v>1</v>
      </c>
      <c r="I299">
        <f ca="1">IF(AND(DATEDIF(NOW(),tbl_invoices[[#This Row],[due_date]],"d")&lt;180,tbl_invoices[[#This Row],[is_paid]]=0),1,0)</f>
        <v>0</v>
      </c>
    </row>
    <row r="300" spans="1:9" x14ac:dyDescent="0.3">
      <c r="A300">
        <v>14</v>
      </c>
      <c r="B300" t="s">
        <v>19</v>
      </c>
      <c r="C300">
        <v>29</v>
      </c>
      <c r="D300" s="1">
        <v>45426</v>
      </c>
      <c r="E300" s="1">
        <v>45510</v>
      </c>
      <c r="F300" s="4" t="str">
        <f>MONTH(tbl_invoices[[#This Row],[due_date]])&amp;"/"&amp;YEAR(tbl_invoices[[#This Row],[due_date]])</f>
        <v>8/2024</v>
      </c>
      <c r="G300" s="5">
        <v>121.46</v>
      </c>
      <c r="H300">
        <v>1</v>
      </c>
      <c r="I300">
        <f ca="1">IF(AND(DATEDIF(NOW(),tbl_invoices[[#This Row],[due_date]],"d")&lt;180,tbl_invoices[[#This Row],[is_paid]]=0),1,0)</f>
        <v>0</v>
      </c>
    </row>
    <row r="301" spans="1:9" x14ac:dyDescent="0.3">
      <c r="A301">
        <v>200</v>
      </c>
      <c r="B301" t="s">
        <v>205</v>
      </c>
      <c r="C301">
        <v>18</v>
      </c>
      <c r="D301" s="1">
        <v>45473</v>
      </c>
      <c r="E301" s="1">
        <v>45510</v>
      </c>
      <c r="F301" s="4" t="str">
        <f>MONTH(tbl_invoices[[#This Row],[due_date]])&amp;"/"&amp;YEAR(tbl_invoices[[#This Row],[due_date]])</f>
        <v>8/2024</v>
      </c>
      <c r="G301" s="5">
        <v>3265.71</v>
      </c>
      <c r="H301">
        <v>1</v>
      </c>
      <c r="I301">
        <f ca="1">IF(AND(DATEDIF(NOW(),tbl_invoices[[#This Row],[due_date]],"d")&lt;180,tbl_invoices[[#This Row],[is_paid]]=0),1,0)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8A7E-9552-4F5E-A4E6-B8B0CA24B6E8}">
  <sheetPr codeName="Folha3"/>
  <dimension ref="A1:AE11"/>
  <sheetViews>
    <sheetView topLeftCell="X1" workbookViewId="0">
      <selection activeCell="AD11" sqref="AD11"/>
    </sheetView>
  </sheetViews>
  <sheetFormatPr defaultRowHeight="14.4" x14ac:dyDescent="0.3"/>
  <cols>
    <col min="1" max="1" width="18.21875" bestFit="1" customWidth="1"/>
    <col min="2" max="2" width="4.21875" bestFit="1" customWidth="1"/>
    <col min="7" max="7" width="17.21875" bestFit="1" customWidth="1"/>
    <col min="8" max="8" width="14.33203125" bestFit="1" customWidth="1"/>
    <col min="12" max="12" width="17.21875" bestFit="1" customWidth="1"/>
    <col min="13" max="13" width="12" bestFit="1" customWidth="1"/>
    <col min="14" max="14" width="12.6640625" bestFit="1" customWidth="1"/>
    <col min="17" max="18" width="17.21875" bestFit="1" customWidth="1"/>
    <col min="19" max="19" width="16.109375" bestFit="1" customWidth="1"/>
    <col min="21" max="23" width="17.21875" bestFit="1" customWidth="1"/>
    <col min="25" max="25" width="16.6640625" bestFit="1" customWidth="1"/>
    <col min="26" max="26" width="16.109375" bestFit="1" customWidth="1"/>
    <col min="27" max="27" width="16.5546875" bestFit="1" customWidth="1"/>
    <col min="28" max="28" width="16.109375" bestFit="1" customWidth="1"/>
    <col min="29" max="29" width="16.33203125" bestFit="1" customWidth="1"/>
    <col min="30" max="30" width="13.5546875" bestFit="1" customWidth="1"/>
    <col min="31" max="31" width="15.5546875" bestFit="1" customWidth="1"/>
  </cols>
  <sheetData>
    <row r="1" spans="1:31" x14ac:dyDescent="0.3">
      <c r="A1" s="2" t="s">
        <v>390</v>
      </c>
      <c r="B1" t="s" vm="2">
        <v>377</v>
      </c>
    </row>
    <row r="2" spans="1:31" x14ac:dyDescent="0.3">
      <c r="G2" s="2" t="s">
        <v>378</v>
      </c>
      <c r="H2" t="s" vm="1">
        <v>377</v>
      </c>
      <c r="L2" s="2" t="s">
        <v>378</v>
      </c>
      <c r="M2" t="s" vm="1">
        <v>377</v>
      </c>
      <c r="Q2" s="2" t="s">
        <v>391</v>
      </c>
      <c r="R2" t="s" vm="4">
        <v>377</v>
      </c>
      <c r="U2" s="2" t="s">
        <v>391</v>
      </c>
      <c r="V2" t="s" vm="3">
        <v>376</v>
      </c>
      <c r="Y2" s="2" t="s">
        <v>396</v>
      </c>
      <c r="Z2" t="s" vm="5">
        <v>377</v>
      </c>
    </row>
    <row r="3" spans="1:31" x14ac:dyDescent="0.3">
      <c r="A3" t="s">
        <v>375</v>
      </c>
    </row>
    <row r="4" spans="1:31" x14ac:dyDescent="0.3">
      <c r="A4" s="7">
        <v>5</v>
      </c>
      <c r="G4" s="2" t="s">
        <v>379</v>
      </c>
      <c r="H4" t="s">
        <v>375</v>
      </c>
      <c r="L4" s="2" t="s">
        <v>379</v>
      </c>
      <c r="M4" t="s">
        <v>388</v>
      </c>
      <c r="N4" t="s">
        <v>389</v>
      </c>
      <c r="Q4" s="2" t="s">
        <v>379</v>
      </c>
      <c r="R4" t="s">
        <v>392</v>
      </c>
      <c r="S4" t="s">
        <v>393</v>
      </c>
      <c r="U4" s="2" t="s">
        <v>379</v>
      </c>
      <c r="V4" t="s">
        <v>392</v>
      </c>
      <c r="W4" t="s">
        <v>395</v>
      </c>
      <c r="Y4" s="2" t="s">
        <v>404</v>
      </c>
      <c r="Z4" t="s">
        <v>393</v>
      </c>
      <c r="AB4" t="s">
        <v>406</v>
      </c>
      <c r="AD4" s="2" t="s">
        <v>307</v>
      </c>
      <c r="AE4" t="s">
        <v>405</v>
      </c>
    </row>
    <row r="5" spans="1:31" x14ac:dyDescent="0.3">
      <c r="G5" s="3" t="s">
        <v>382</v>
      </c>
      <c r="H5" s="7">
        <v>5</v>
      </c>
      <c r="L5" s="3" t="s">
        <v>382</v>
      </c>
      <c r="M5" s="6">
        <v>21890.646000000001</v>
      </c>
      <c r="N5" s="6">
        <v>109453.23</v>
      </c>
      <c r="Q5" s="3" t="s">
        <v>382</v>
      </c>
      <c r="R5" s="6">
        <v>17359.2</v>
      </c>
      <c r="S5" s="6">
        <v>109664.53</v>
      </c>
      <c r="U5" s="3" t="s">
        <v>311</v>
      </c>
      <c r="V5" s="7">
        <v>193229.81</v>
      </c>
      <c r="W5" s="7">
        <v>32204.968333333334</v>
      </c>
      <c r="Y5" t="s">
        <v>398</v>
      </c>
      <c r="Z5" s="7">
        <v>61209.66</v>
      </c>
      <c r="AB5" s="8">
        <v>24476.299599999998</v>
      </c>
      <c r="AD5" t="s">
        <v>311</v>
      </c>
      <c r="AE5" s="6">
        <v>193229.81</v>
      </c>
    </row>
    <row r="6" spans="1:31" x14ac:dyDescent="0.3">
      <c r="G6" s="3" t="s">
        <v>383</v>
      </c>
      <c r="H6" s="7">
        <v>1</v>
      </c>
      <c r="L6" s="3" t="s">
        <v>383</v>
      </c>
      <c r="M6" s="6">
        <v>16995.990000000002</v>
      </c>
      <c r="N6" s="6">
        <v>16995.990000000002</v>
      </c>
      <c r="Q6" s="3" t="s">
        <v>383</v>
      </c>
      <c r="R6" s="6">
        <v>16995.990000000002</v>
      </c>
      <c r="S6" s="6">
        <v>97926.23</v>
      </c>
      <c r="U6" s="3" t="s">
        <v>321</v>
      </c>
      <c r="V6" s="7">
        <v>172327.57</v>
      </c>
      <c r="W6" s="7">
        <v>34465.514000000003</v>
      </c>
      <c r="Y6" t="s">
        <v>399</v>
      </c>
      <c r="Z6" s="7">
        <v>171579.82</v>
      </c>
      <c r="AD6" t="s">
        <v>380</v>
      </c>
      <c r="AE6" s="6">
        <v>193229.81</v>
      </c>
    </row>
    <row r="7" spans="1:31" x14ac:dyDescent="0.3">
      <c r="G7" s="3" t="s">
        <v>384</v>
      </c>
      <c r="H7" s="7">
        <v>3</v>
      </c>
      <c r="L7" s="3" t="s">
        <v>384</v>
      </c>
      <c r="M7" s="6">
        <v>13103.206666666667</v>
      </c>
      <c r="N7" s="6">
        <v>39309.620000000003</v>
      </c>
      <c r="Q7" s="3" t="s">
        <v>384</v>
      </c>
      <c r="R7" s="6">
        <v>13602.79</v>
      </c>
      <c r="S7" s="6">
        <v>81036.75</v>
      </c>
      <c r="U7" s="3" t="s">
        <v>325</v>
      </c>
      <c r="V7" s="7">
        <v>42817.599999999999</v>
      </c>
      <c r="W7" s="7">
        <v>42817.599999999999</v>
      </c>
      <c r="Y7" t="s">
        <v>400</v>
      </c>
      <c r="Z7" s="7">
        <v>157699.20000000001</v>
      </c>
    </row>
    <row r="8" spans="1:31" x14ac:dyDescent="0.3">
      <c r="G8" s="3" t="s">
        <v>385</v>
      </c>
      <c r="H8" s="7">
        <v>3</v>
      </c>
      <c r="L8" s="3" t="s">
        <v>385</v>
      </c>
      <c r="M8" s="6">
        <v>25609.35666666667</v>
      </c>
      <c r="N8" s="6">
        <v>76828.070000000007</v>
      </c>
      <c r="Q8" s="3" t="s">
        <v>385</v>
      </c>
      <c r="R8" s="6">
        <v>41137.57</v>
      </c>
      <c r="S8" s="6">
        <v>118110.36</v>
      </c>
      <c r="U8" s="3" t="s">
        <v>380</v>
      </c>
      <c r="V8" s="7">
        <v>408374.98</v>
      </c>
      <c r="W8" s="7">
        <v>34031.248333333329</v>
      </c>
      <c r="Y8" t="s">
        <v>401</v>
      </c>
      <c r="Z8" s="7">
        <v>361029.25</v>
      </c>
    </row>
    <row r="9" spans="1:31" x14ac:dyDescent="0.3">
      <c r="G9" s="3" t="s">
        <v>386</v>
      </c>
      <c r="H9" s="7">
        <v>4</v>
      </c>
      <c r="L9" s="3" t="s">
        <v>386</v>
      </c>
      <c r="M9" s="6">
        <v>25892.337500000001</v>
      </c>
      <c r="N9" s="6">
        <v>103569.35</v>
      </c>
      <c r="Q9" s="3" t="s">
        <v>386</v>
      </c>
      <c r="R9" s="6">
        <v>103569.35</v>
      </c>
      <c r="S9" s="6">
        <v>193041.71</v>
      </c>
      <c r="Y9" t="s">
        <v>402</v>
      </c>
      <c r="Z9" s="7">
        <v>138868.81</v>
      </c>
    </row>
    <row r="10" spans="1:31" x14ac:dyDescent="0.3">
      <c r="G10" s="3" t="s">
        <v>387</v>
      </c>
      <c r="H10" s="7">
        <v>5</v>
      </c>
      <c r="L10" s="3" t="s">
        <v>387</v>
      </c>
      <c r="M10" s="6">
        <v>24145.64</v>
      </c>
      <c r="N10" s="6">
        <v>120728.2</v>
      </c>
      <c r="Q10" s="3" t="s">
        <v>387</v>
      </c>
      <c r="R10" s="6">
        <v>120728.2</v>
      </c>
      <c r="S10" s="6">
        <v>377402.1</v>
      </c>
      <c r="Y10" t="s">
        <v>403</v>
      </c>
      <c r="Z10" s="7">
        <v>432886.97</v>
      </c>
    </row>
    <row r="11" spans="1:31" x14ac:dyDescent="0.3">
      <c r="G11" s="3" t="s">
        <v>380</v>
      </c>
      <c r="H11" s="7">
        <v>21</v>
      </c>
      <c r="L11" s="3" t="s">
        <v>380</v>
      </c>
      <c r="M11" s="7">
        <v>22232.593333333334</v>
      </c>
      <c r="N11" s="7">
        <v>466884.46</v>
      </c>
      <c r="Q11" s="3" t="s">
        <v>380</v>
      </c>
      <c r="R11" s="7">
        <v>313393.09999999998</v>
      </c>
      <c r="S11" s="7">
        <v>977181.68</v>
      </c>
      <c r="Y11" t="s">
        <v>380</v>
      </c>
      <c r="Z11" s="7">
        <v>1323273.71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93A9-D673-4B24-A42D-887B0D3D4CC7}">
  <sheetPr codeName="Folha4"/>
  <dimension ref="A1:J51"/>
  <sheetViews>
    <sheetView topLeftCell="A14" workbookViewId="0">
      <selection activeCell="G2" sqref="G2:G51"/>
    </sheetView>
  </sheetViews>
  <sheetFormatPr defaultRowHeight="14.4" x14ac:dyDescent="0.3"/>
  <cols>
    <col min="2" max="2" width="17.6640625" customWidth="1"/>
    <col min="3" max="3" width="13.6640625" customWidth="1"/>
    <col min="4" max="4" width="11.88671875" bestFit="1" customWidth="1"/>
    <col min="5" max="5" width="11.88671875" customWidth="1"/>
    <col min="6" max="6" width="11.33203125" customWidth="1"/>
    <col min="7" max="7" width="11.6640625" style="5" bestFit="1" customWidth="1"/>
    <col min="8" max="8" width="16.21875" bestFit="1" customWidth="1"/>
  </cols>
  <sheetData>
    <row r="1" spans="1:10" x14ac:dyDescent="0.3">
      <c r="A1" t="s">
        <v>0</v>
      </c>
      <c r="B1" t="s">
        <v>306</v>
      </c>
      <c r="C1" t="s">
        <v>307</v>
      </c>
      <c r="D1" t="s">
        <v>308</v>
      </c>
      <c r="E1" t="s">
        <v>381</v>
      </c>
      <c r="F1" t="s">
        <v>309</v>
      </c>
      <c r="G1" s="5" t="s">
        <v>5</v>
      </c>
      <c r="H1" t="s">
        <v>390</v>
      </c>
      <c r="I1" t="s">
        <v>378</v>
      </c>
      <c r="J1" t="s">
        <v>391</v>
      </c>
    </row>
    <row r="2" spans="1:10" x14ac:dyDescent="0.3">
      <c r="A2">
        <v>46</v>
      </c>
      <c r="B2" t="s">
        <v>370</v>
      </c>
      <c r="C2" t="s">
        <v>315</v>
      </c>
      <c r="D2" s="1">
        <v>45292</v>
      </c>
      <c r="E2" s="1" t="str">
        <f>MONTH(tbl_contracts[[#This Row],[start_date]])&amp;"/"&amp;YEAR(tbl_contracts[[#This Row],[start_date]])</f>
        <v>1/2024</v>
      </c>
      <c r="F2" s="1">
        <v>45347</v>
      </c>
      <c r="G2" s="5">
        <v>17845.47</v>
      </c>
      <c r="H2">
        <f ca="1">IF(MONTH(tbl_contracts[[#This Row],[start_date]])=MONTH(NOW()),1,0)</f>
        <v>0</v>
      </c>
      <c r="I2">
        <f ca="1">IF(DATEDIF(tbl_contracts[[#This Row],[start_date]],NOW(),"d")&lt;180,1,0)</f>
        <v>0</v>
      </c>
      <c r="J2">
        <f ca="1">IF(AND(NOW()&lt;tbl_contracts[[#This Row],[end_date]],tbl_contracts[[#This Row],[start_date]]&lt;NOW()),1,0)</f>
        <v>0</v>
      </c>
    </row>
    <row r="3" spans="1:10" x14ac:dyDescent="0.3">
      <c r="A3">
        <v>2</v>
      </c>
      <c r="B3" t="s">
        <v>312</v>
      </c>
      <c r="C3" t="s">
        <v>313</v>
      </c>
      <c r="D3" s="1">
        <v>45426</v>
      </c>
      <c r="E3" s="1" t="str">
        <f>MONTH(tbl_contracts[[#This Row],[start_date]])&amp;"/"&amp;YEAR(tbl_contracts[[#This Row],[start_date]])</f>
        <v>5/2024</v>
      </c>
      <c r="F3" s="1">
        <v>45746</v>
      </c>
      <c r="G3" s="5">
        <v>5102.1000000000004</v>
      </c>
      <c r="H3">
        <f ca="1">IF(MONTH(tbl_contracts[[#This Row],[start_date]])=MONTH(NOW()),1,0)</f>
        <v>0</v>
      </c>
      <c r="I3">
        <f ca="1">IF(DATEDIF(tbl_contracts[[#This Row],[start_date]],NOW(),"d")&lt;180,1,0)</f>
        <v>1</v>
      </c>
      <c r="J3">
        <f ca="1">IF(AND(NOW()&lt;tbl_contracts[[#This Row],[end_date]],tbl_contracts[[#This Row],[start_date]]&lt;NOW()),1,0)</f>
        <v>1</v>
      </c>
    </row>
    <row r="4" spans="1:10" x14ac:dyDescent="0.3">
      <c r="A4">
        <v>6</v>
      </c>
      <c r="B4" t="s">
        <v>320</v>
      </c>
      <c r="C4" t="s">
        <v>321</v>
      </c>
      <c r="D4" s="1">
        <v>45401</v>
      </c>
      <c r="E4" s="1" t="str">
        <f>MONTH(tbl_contracts[[#This Row],[start_date]])&amp;"/"&amp;YEAR(tbl_contracts[[#This Row],[start_date]])</f>
        <v>4/2024</v>
      </c>
      <c r="F4" s="1">
        <v>45611</v>
      </c>
      <c r="G4" s="5">
        <v>11313.69</v>
      </c>
      <c r="H4">
        <f ca="1">IF(MONTH(tbl_contracts[[#This Row],[start_date]])=MONTH(NOW()),1,0)</f>
        <v>0</v>
      </c>
      <c r="I4">
        <f ca="1">IF(DATEDIF(tbl_contracts[[#This Row],[start_date]],NOW(),"d")&lt;180,1,0)</f>
        <v>1</v>
      </c>
      <c r="J4">
        <f ca="1">IF(AND(NOW()&lt;tbl_contracts[[#This Row],[end_date]],tbl_contracts[[#This Row],[start_date]]&lt;NOW()),1,0)</f>
        <v>1</v>
      </c>
    </row>
    <row r="5" spans="1:10" x14ac:dyDescent="0.3">
      <c r="A5">
        <v>12</v>
      </c>
      <c r="B5" t="s">
        <v>332</v>
      </c>
      <c r="C5" t="s">
        <v>333</v>
      </c>
      <c r="D5" s="1">
        <v>45321</v>
      </c>
      <c r="E5" s="1" t="str">
        <f>MONTH(tbl_contracts[[#This Row],[start_date]])&amp;"/"&amp;YEAR(tbl_contracts[[#This Row],[start_date]])</f>
        <v>1/2024</v>
      </c>
      <c r="F5" s="1">
        <v>45464</v>
      </c>
      <c r="G5" s="5">
        <v>5728.26</v>
      </c>
      <c r="H5">
        <f ca="1">IF(MONTH(tbl_contracts[[#This Row],[start_date]])=MONTH(NOW()),1,0)</f>
        <v>0</v>
      </c>
      <c r="I5">
        <f ca="1">IF(DATEDIF(tbl_contracts[[#This Row],[start_date]],NOW(),"d")&lt;180,1,0)</f>
        <v>1</v>
      </c>
      <c r="J5">
        <f ca="1">IF(AND(NOW()&lt;tbl_contracts[[#This Row],[end_date]],tbl_contracts[[#This Row],[start_date]]&lt;NOW()),1,0)</f>
        <v>0</v>
      </c>
    </row>
    <row r="6" spans="1:10" x14ac:dyDescent="0.3">
      <c r="A6">
        <v>16</v>
      </c>
      <c r="B6" t="s">
        <v>340</v>
      </c>
      <c r="C6" t="s">
        <v>321</v>
      </c>
      <c r="D6" s="1">
        <v>45446</v>
      </c>
      <c r="E6" s="1" t="str">
        <f>MONTH(tbl_contracts[[#This Row],[start_date]])&amp;"/"&amp;YEAR(tbl_contracts[[#This Row],[start_date]])</f>
        <v>6/2024</v>
      </c>
      <c r="F6" s="1">
        <v>45768</v>
      </c>
      <c r="G6" s="5">
        <v>38149.5</v>
      </c>
      <c r="H6">
        <f ca="1">IF(MONTH(tbl_contracts[[#This Row],[start_date]])=MONTH(NOW()),1,0)</f>
        <v>0</v>
      </c>
      <c r="I6">
        <f ca="1">IF(DATEDIF(tbl_contracts[[#This Row],[start_date]],NOW(),"d")&lt;180,1,0)</f>
        <v>1</v>
      </c>
      <c r="J6">
        <f ca="1">IF(AND(NOW()&lt;tbl_contracts[[#This Row],[end_date]],tbl_contracts[[#This Row],[start_date]]&lt;NOW()),1,0)</f>
        <v>1</v>
      </c>
    </row>
    <row r="7" spans="1:10" x14ac:dyDescent="0.3">
      <c r="A7">
        <v>20</v>
      </c>
      <c r="B7" t="s">
        <v>344</v>
      </c>
      <c r="C7" t="s">
        <v>321</v>
      </c>
      <c r="D7" s="1">
        <v>45446</v>
      </c>
      <c r="E7" s="1" t="str">
        <f>MONTH(tbl_contracts[[#This Row],[start_date]])&amp;"/"&amp;YEAR(tbl_contracts[[#This Row],[start_date]])</f>
        <v>6/2024</v>
      </c>
      <c r="F7" s="1">
        <v>45504</v>
      </c>
      <c r="G7" s="5">
        <v>28476.51</v>
      </c>
      <c r="H7">
        <f ca="1">IF(MONTH(tbl_contracts[[#This Row],[start_date]])=MONTH(NOW()),1,0)</f>
        <v>0</v>
      </c>
      <c r="I7">
        <f ca="1">IF(DATEDIF(tbl_contracts[[#This Row],[start_date]],NOW(),"d")&lt;180,1,0)</f>
        <v>1</v>
      </c>
      <c r="J7">
        <f ca="1">IF(AND(NOW()&lt;tbl_contracts[[#This Row],[end_date]],tbl_contracts[[#This Row],[start_date]]&lt;NOW()),1,0)</f>
        <v>1</v>
      </c>
    </row>
    <row r="8" spans="1:10" x14ac:dyDescent="0.3">
      <c r="A8">
        <v>21</v>
      </c>
      <c r="B8" t="s">
        <v>345</v>
      </c>
      <c r="C8" t="s">
        <v>323</v>
      </c>
      <c r="D8" s="1">
        <v>45432</v>
      </c>
      <c r="E8" s="1" t="str">
        <f>MONTH(tbl_contracts[[#This Row],[start_date]])&amp;"/"&amp;YEAR(tbl_contracts[[#This Row],[start_date]])</f>
        <v>5/2024</v>
      </c>
      <c r="F8" s="1">
        <v>45656</v>
      </c>
      <c r="G8" s="5">
        <v>6975.91</v>
      </c>
      <c r="H8">
        <f ca="1">IF(MONTH(tbl_contracts[[#This Row],[start_date]])=MONTH(NOW()),1,0)</f>
        <v>0</v>
      </c>
      <c r="I8">
        <f ca="1">IF(DATEDIF(tbl_contracts[[#This Row],[start_date]],NOW(),"d")&lt;180,1,0)</f>
        <v>1</v>
      </c>
      <c r="J8">
        <f ca="1">IF(AND(NOW()&lt;tbl_contracts[[#This Row],[end_date]],tbl_contracts[[#This Row],[start_date]]&lt;NOW()),1,0)</f>
        <v>1</v>
      </c>
    </row>
    <row r="9" spans="1:10" x14ac:dyDescent="0.3">
      <c r="A9">
        <v>25</v>
      </c>
      <c r="B9" t="s">
        <v>349</v>
      </c>
      <c r="C9" t="s">
        <v>315</v>
      </c>
      <c r="D9" s="1">
        <v>45456</v>
      </c>
      <c r="E9" s="1" t="str">
        <f>MONTH(tbl_contracts[[#This Row],[start_date]])&amp;"/"&amp;YEAR(tbl_contracts[[#This Row],[start_date]])</f>
        <v>6/2024</v>
      </c>
      <c r="F9" s="1">
        <v>45613</v>
      </c>
      <c r="G9" s="5">
        <v>9481.3700000000008</v>
      </c>
      <c r="H9">
        <f ca="1">IF(MONTH(tbl_contracts[[#This Row],[start_date]])=MONTH(NOW()),1,0)</f>
        <v>0</v>
      </c>
      <c r="I9">
        <f ca="1">IF(DATEDIF(tbl_contracts[[#This Row],[start_date]],NOW(),"d")&lt;180,1,0)</f>
        <v>1</v>
      </c>
      <c r="J9">
        <f ca="1">IF(AND(NOW()&lt;tbl_contracts[[#This Row],[end_date]],tbl_contracts[[#This Row],[start_date]]&lt;NOW()),1,0)</f>
        <v>1</v>
      </c>
    </row>
    <row r="10" spans="1:10" x14ac:dyDescent="0.3">
      <c r="A10">
        <v>29</v>
      </c>
      <c r="B10" t="s">
        <v>353</v>
      </c>
      <c r="C10" t="s">
        <v>323</v>
      </c>
      <c r="D10" s="1">
        <v>45455</v>
      </c>
      <c r="E10" s="1" t="str">
        <f>MONTH(tbl_contracts[[#This Row],[start_date]])&amp;"/"&amp;YEAR(tbl_contracts[[#This Row],[start_date]])</f>
        <v>6/2024</v>
      </c>
      <c r="F10" s="1">
        <v>45614</v>
      </c>
      <c r="G10" s="5">
        <v>1105.1500000000001</v>
      </c>
      <c r="H10">
        <f ca="1">IF(MONTH(tbl_contracts[[#This Row],[start_date]])=MONTH(NOW()),1,0)</f>
        <v>0</v>
      </c>
      <c r="I10">
        <f ca="1">IF(DATEDIF(tbl_contracts[[#This Row],[start_date]],NOW(),"d")&lt;180,1,0)</f>
        <v>1</v>
      </c>
      <c r="J10">
        <f ca="1">IF(AND(NOW()&lt;tbl_contracts[[#This Row],[end_date]],tbl_contracts[[#This Row],[start_date]]&lt;NOW()),1,0)</f>
        <v>1</v>
      </c>
    </row>
    <row r="11" spans="1:10" x14ac:dyDescent="0.3">
      <c r="A11">
        <v>30</v>
      </c>
      <c r="B11" t="s">
        <v>354</v>
      </c>
      <c r="C11" t="s">
        <v>329</v>
      </c>
      <c r="D11" s="1">
        <v>45319</v>
      </c>
      <c r="E11" s="1" t="str">
        <f>MONTH(tbl_contracts[[#This Row],[start_date]])&amp;"/"&amp;YEAR(tbl_contracts[[#This Row],[start_date]])</f>
        <v>1/2024</v>
      </c>
      <c r="F11" s="1">
        <v>45433</v>
      </c>
      <c r="G11" s="5">
        <v>42742.34</v>
      </c>
      <c r="H11">
        <f ca="1">IF(MONTH(tbl_contracts[[#This Row],[start_date]])=MONTH(NOW()),1,0)</f>
        <v>0</v>
      </c>
      <c r="I11">
        <f ca="1">IF(DATEDIF(tbl_contracts[[#This Row],[start_date]],NOW(),"d")&lt;180,1,0)</f>
        <v>1</v>
      </c>
      <c r="J11">
        <f ca="1">IF(AND(NOW()&lt;tbl_contracts[[#This Row],[end_date]],tbl_contracts[[#This Row],[start_date]]&lt;NOW()),1,0)</f>
        <v>0</v>
      </c>
    </row>
    <row r="12" spans="1:10" x14ac:dyDescent="0.3">
      <c r="A12">
        <v>31</v>
      </c>
      <c r="B12" t="s">
        <v>355</v>
      </c>
      <c r="C12" t="s">
        <v>331</v>
      </c>
      <c r="D12" s="1">
        <v>45394</v>
      </c>
      <c r="E12" s="1" t="str">
        <f>MONTH(tbl_contracts[[#This Row],[start_date]])&amp;"/"&amp;YEAR(tbl_contracts[[#This Row],[start_date]])</f>
        <v>4/2024</v>
      </c>
      <c r="F12" s="1">
        <v>45730</v>
      </c>
      <c r="G12" s="5">
        <v>29823.88</v>
      </c>
      <c r="H12">
        <f ca="1">IF(MONTH(tbl_contracts[[#This Row],[start_date]])=MONTH(NOW()),1,0)</f>
        <v>0</v>
      </c>
      <c r="I12">
        <f ca="1">IF(DATEDIF(tbl_contracts[[#This Row],[start_date]],NOW(),"d")&lt;180,1,0)</f>
        <v>1</v>
      </c>
      <c r="J12">
        <f ca="1">IF(AND(NOW()&lt;tbl_contracts[[#This Row],[end_date]],tbl_contracts[[#This Row],[start_date]]&lt;NOW()),1,0)</f>
        <v>1</v>
      </c>
    </row>
    <row r="13" spans="1:10" x14ac:dyDescent="0.3">
      <c r="A13">
        <v>32</v>
      </c>
      <c r="B13" t="s">
        <v>356</v>
      </c>
      <c r="C13" t="s">
        <v>333</v>
      </c>
      <c r="D13" s="1">
        <v>45369</v>
      </c>
      <c r="E13" s="1" t="str">
        <f>MONTH(tbl_contracts[[#This Row],[start_date]])&amp;"/"&amp;YEAR(tbl_contracts[[#This Row],[start_date]])</f>
        <v>3/2024</v>
      </c>
      <c r="F13" s="1">
        <v>45415</v>
      </c>
      <c r="G13" s="5">
        <v>7799.03</v>
      </c>
      <c r="H13">
        <f ca="1">IF(MONTH(tbl_contracts[[#This Row],[start_date]])=MONTH(NOW()),1,0)</f>
        <v>0</v>
      </c>
      <c r="I13">
        <f ca="1">IF(DATEDIF(tbl_contracts[[#This Row],[start_date]],NOW(),"d")&lt;180,1,0)</f>
        <v>1</v>
      </c>
      <c r="J13">
        <f ca="1">IF(AND(NOW()&lt;tbl_contracts[[#This Row],[end_date]],tbl_contracts[[#This Row],[start_date]]&lt;NOW()),1,0)</f>
        <v>0</v>
      </c>
    </row>
    <row r="14" spans="1:10" x14ac:dyDescent="0.3">
      <c r="A14">
        <v>33</v>
      </c>
      <c r="B14" t="s">
        <v>357</v>
      </c>
      <c r="C14" t="s">
        <v>335</v>
      </c>
      <c r="D14" s="1">
        <v>45381</v>
      </c>
      <c r="E14" s="1" t="str">
        <f>MONTH(tbl_contracts[[#This Row],[start_date]])&amp;"/"&amp;YEAR(tbl_contracts[[#This Row],[start_date]])</f>
        <v>3/2024</v>
      </c>
      <c r="F14" s="1">
        <v>45746</v>
      </c>
      <c r="G14" s="5">
        <v>13602.79</v>
      </c>
      <c r="H14">
        <f ca="1">IF(MONTH(tbl_contracts[[#This Row],[start_date]])=MONTH(NOW()),1,0)</f>
        <v>0</v>
      </c>
      <c r="I14">
        <f ca="1">IF(DATEDIF(tbl_contracts[[#This Row],[start_date]],NOW(),"d")&lt;180,1,0)</f>
        <v>1</v>
      </c>
      <c r="J14">
        <f ca="1">IF(AND(NOW()&lt;tbl_contracts[[#This Row],[end_date]],tbl_contracts[[#This Row],[start_date]]&lt;NOW()),1,0)</f>
        <v>1</v>
      </c>
    </row>
    <row r="15" spans="1:10" x14ac:dyDescent="0.3">
      <c r="A15">
        <v>36</v>
      </c>
      <c r="B15" t="s">
        <v>360</v>
      </c>
      <c r="C15" t="s">
        <v>311</v>
      </c>
      <c r="D15" s="1">
        <v>45447</v>
      </c>
      <c r="E15" s="1" t="str">
        <f>MONTH(tbl_contracts[[#This Row],[start_date]])&amp;"/"&amp;YEAR(tbl_contracts[[#This Row],[start_date]])</f>
        <v>6/2024</v>
      </c>
      <c r="F15" s="1">
        <v>45782</v>
      </c>
      <c r="G15" s="5">
        <v>43515.67</v>
      </c>
      <c r="H15">
        <f ca="1">IF(MONTH(tbl_contracts[[#This Row],[start_date]])=MONTH(NOW()),1,0)</f>
        <v>0</v>
      </c>
      <c r="I15">
        <f ca="1">IF(DATEDIF(tbl_contracts[[#This Row],[start_date]],NOW(),"d")&lt;180,1,0)</f>
        <v>1</v>
      </c>
      <c r="J15">
        <f ca="1">IF(AND(NOW()&lt;tbl_contracts[[#This Row],[end_date]],tbl_contracts[[#This Row],[start_date]]&lt;NOW()),1,0)</f>
        <v>1</v>
      </c>
    </row>
    <row r="16" spans="1:10" x14ac:dyDescent="0.3">
      <c r="A16">
        <v>37</v>
      </c>
      <c r="B16" t="s">
        <v>361</v>
      </c>
      <c r="C16" t="s">
        <v>313</v>
      </c>
      <c r="D16" s="1">
        <v>45393</v>
      </c>
      <c r="E16" s="1" t="str">
        <f>MONTH(tbl_contracts[[#This Row],[start_date]])&amp;"/"&amp;YEAR(tbl_contracts[[#This Row],[start_date]])</f>
        <v>4/2024</v>
      </c>
      <c r="F16" s="1">
        <v>45446</v>
      </c>
      <c r="G16" s="5">
        <v>35690.5</v>
      </c>
      <c r="H16">
        <f ca="1">IF(MONTH(tbl_contracts[[#This Row],[start_date]])=MONTH(NOW()),1,0)</f>
        <v>0</v>
      </c>
      <c r="I16">
        <f ca="1">IF(DATEDIF(tbl_contracts[[#This Row],[start_date]],NOW(),"d")&lt;180,1,0)</f>
        <v>1</v>
      </c>
      <c r="J16">
        <f ca="1">IF(AND(NOW()&lt;tbl_contracts[[#This Row],[end_date]],tbl_contracts[[#This Row],[start_date]]&lt;NOW()),1,0)</f>
        <v>0</v>
      </c>
    </row>
    <row r="17" spans="1:10" x14ac:dyDescent="0.3">
      <c r="A17">
        <v>38</v>
      </c>
      <c r="B17" t="s">
        <v>362</v>
      </c>
      <c r="C17" t="s">
        <v>315</v>
      </c>
      <c r="D17" s="1">
        <v>45316</v>
      </c>
      <c r="E17" s="1" t="str">
        <f>MONTH(tbl_contracts[[#This Row],[start_date]])&amp;"/"&amp;YEAR(tbl_contracts[[#This Row],[start_date]])</f>
        <v>1/2024</v>
      </c>
      <c r="F17" s="1">
        <v>45356</v>
      </c>
      <c r="G17" s="5">
        <v>9445.43</v>
      </c>
      <c r="H17">
        <f ca="1">IF(MONTH(tbl_contracts[[#This Row],[start_date]])=MONTH(NOW()),1,0)</f>
        <v>0</v>
      </c>
      <c r="I17">
        <f ca="1">IF(DATEDIF(tbl_contracts[[#This Row],[start_date]],NOW(),"d")&lt;180,1,0)</f>
        <v>1</v>
      </c>
      <c r="J17">
        <f ca="1">IF(AND(NOW()&lt;tbl_contracts[[#This Row],[end_date]],tbl_contracts[[#This Row],[start_date]]&lt;NOW()),1,0)</f>
        <v>0</v>
      </c>
    </row>
    <row r="18" spans="1:10" x14ac:dyDescent="0.3">
      <c r="A18">
        <v>39</v>
      </c>
      <c r="B18" t="s">
        <v>363</v>
      </c>
      <c r="C18" t="s">
        <v>317</v>
      </c>
      <c r="D18" s="1">
        <v>45425</v>
      </c>
      <c r="E18" s="1" t="str">
        <f>MONTH(tbl_contracts[[#This Row],[start_date]])&amp;"/"&amp;YEAR(tbl_contracts[[#This Row],[start_date]])</f>
        <v>5/2024</v>
      </c>
      <c r="F18" s="1">
        <v>45625</v>
      </c>
      <c r="G18" s="5">
        <v>42402.15</v>
      </c>
      <c r="H18">
        <f ca="1">IF(MONTH(tbl_contracts[[#This Row],[start_date]])=MONTH(NOW()),1,0)</f>
        <v>0</v>
      </c>
      <c r="I18">
        <f ca="1">IF(DATEDIF(tbl_contracts[[#This Row],[start_date]],NOW(),"d")&lt;180,1,0)</f>
        <v>1</v>
      </c>
      <c r="J18">
        <f ca="1">IF(AND(NOW()&lt;tbl_contracts[[#This Row],[end_date]],tbl_contracts[[#This Row],[start_date]]&lt;NOW()),1,0)</f>
        <v>1</v>
      </c>
    </row>
    <row r="19" spans="1:10" x14ac:dyDescent="0.3">
      <c r="A19">
        <v>40</v>
      </c>
      <c r="B19" t="s">
        <v>364</v>
      </c>
      <c r="C19" t="s">
        <v>311</v>
      </c>
      <c r="D19" s="1">
        <v>45359</v>
      </c>
      <c r="E19" s="1" t="str">
        <f>MONTH(tbl_contracts[[#This Row],[start_date]])&amp;"/"&amp;YEAR(tbl_contracts[[#This Row],[start_date]])</f>
        <v>3/2024</v>
      </c>
      <c r="F19" s="1">
        <v>45474</v>
      </c>
      <c r="G19" s="5">
        <v>17907.8</v>
      </c>
      <c r="H19">
        <f ca="1">IF(MONTH(tbl_contracts[[#This Row],[start_date]])=MONTH(NOW()),1,0)</f>
        <v>0</v>
      </c>
      <c r="I19">
        <f ca="1">IF(DATEDIF(tbl_contracts[[#This Row],[start_date]],NOW(),"d")&lt;180,1,0)</f>
        <v>1</v>
      </c>
      <c r="J19">
        <f ca="1">IF(AND(NOW()&lt;tbl_contracts[[#This Row],[end_date]],tbl_contracts[[#This Row],[start_date]]&lt;NOW()),1,0)</f>
        <v>0</v>
      </c>
    </row>
    <row r="20" spans="1:10" x14ac:dyDescent="0.3">
      <c r="A20">
        <v>42</v>
      </c>
      <c r="B20" t="s">
        <v>366</v>
      </c>
      <c r="C20" t="s">
        <v>315</v>
      </c>
      <c r="D20" s="1">
        <v>45319</v>
      </c>
      <c r="E20" s="1" t="str">
        <f>MONTH(tbl_contracts[[#This Row],[start_date]])&amp;"/"&amp;YEAR(tbl_contracts[[#This Row],[start_date]])</f>
        <v>1/2024</v>
      </c>
      <c r="F20" s="1">
        <v>45614</v>
      </c>
      <c r="G20" s="5">
        <v>17359.2</v>
      </c>
      <c r="H20">
        <f ca="1">IF(MONTH(tbl_contracts[[#This Row],[start_date]])=MONTH(NOW()),1,0)</f>
        <v>0</v>
      </c>
      <c r="I20">
        <f ca="1">IF(DATEDIF(tbl_contracts[[#This Row],[start_date]],NOW(),"d")&lt;180,1,0)</f>
        <v>1</v>
      </c>
      <c r="J20">
        <f ca="1">IF(AND(NOW()&lt;tbl_contracts[[#This Row],[end_date]],tbl_contracts[[#This Row],[start_date]]&lt;NOW()),1,0)</f>
        <v>1</v>
      </c>
    </row>
    <row r="21" spans="1:10" x14ac:dyDescent="0.3">
      <c r="A21">
        <v>45</v>
      </c>
      <c r="B21" t="s">
        <v>369</v>
      </c>
      <c r="C21" t="s">
        <v>313</v>
      </c>
      <c r="D21" s="1">
        <v>45305</v>
      </c>
      <c r="E21" s="1" t="str">
        <f>MONTH(tbl_contracts[[#This Row],[start_date]])&amp;"/"&amp;YEAR(tbl_contracts[[#This Row],[start_date]])</f>
        <v>1/2024</v>
      </c>
      <c r="F21" s="1">
        <v>45388</v>
      </c>
      <c r="G21" s="5">
        <v>34178</v>
      </c>
      <c r="H21">
        <f ca="1">IF(MONTH(tbl_contracts[[#This Row],[start_date]])=MONTH(NOW()),1,0)</f>
        <v>0</v>
      </c>
      <c r="I21">
        <f ca="1">IF(DATEDIF(tbl_contracts[[#This Row],[start_date]],NOW(),"d")&lt;180,1,0)</f>
        <v>1</v>
      </c>
      <c r="J21">
        <f ca="1">IF(AND(NOW()&lt;tbl_contracts[[#This Row],[end_date]],tbl_contracts[[#This Row],[start_date]]&lt;NOW()),1,0)</f>
        <v>0</v>
      </c>
    </row>
    <row r="22" spans="1:10" x14ac:dyDescent="0.3">
      <c r="A22">
        <v>48</v>
      </c>
      <c r="B22" t="s">
        <v>372</v>
      </c>
      <c r="C22" t="s">
        <v>319</v>
      </c>
      <c r="D22" s="1">
        <v>45418</v>
      </c>
      <c r="E22" s="1" t="str">
        <f>MONTH(tbl_contracts[[#This Row],[start_date]])&amp;"/"&amp;YEAR(tbl_contracts[[#This Row],[start_date]])</f>
        <v>5/2024</v>
      </c>
      <c r="F22" s="1">
        <v>45599</v>
      </c>
      <c r="G22" s="5">
        <v>49089.19</v>
      </c>
      <c r="H22">
        <f ca="1">IF(MONTH(tbl_contracts[[#This Row],[start_date]])=MONTH(NOW()),1,0)</f>
        <v>0</v>
      </c>
      <c r="I22">
        <f ca="1">IF(DATEDIF(tbl_contracts[[#This Row],[start_date]],NOW(),"d")&lt;180,1,0)</f>
        <v>1</v>
      </c>
      <c r="J22">
        <f ca="1">IF(AND(NOW()&lt;tbl_contracts[[#This Row],[end_date]],tbl_contracts[[#This Row],[start_date]]&lt;NOW()),1,0)</f>
        <v>1</v>
      </c>
    </row>
    <row r="23" spans="1:10" x14ac:dyDescent="0.3">
      <c r="A23">
        <v>50</v>
      </c>
      <c r="B23" t="s">
        <v>374</v>
      </c>
      <c r="C23" t="s">
        <v>323</v>
      </c>
      <c r="D23" s="1">
        <v>45342</v>
      </c>
      <c r="E23" s="1" t="str">
        <f>MONTH(tbl_contracts[[#This Row],[start_date]])&amp;"/"&amp;YEAR(tbl_contracts[[#This Row],[start_date]])</f>
        <v>2/2024</v>
      </c>
      <c r="F23" s="1">
        <v>45624</v>
      </c>
      <c r="G23" s="5">
        <v>16995.990000000002</v>
      </c>
      <c r="H23">
        <f ca="1">IF(MONTH(tbl_contracts[[#This Row],[start_date]])=MONTH(NOW()),1,0)</f>
        <v>0</v>
      </c>
      <c r="I23">
        <f ca="1">IF(DATEDIF(tbl_contracts[[#This Row],[start_date]],NOW(),"d")&lt;180,1,0)</f>
        <v>1</v>
      </c>
      <c r="J23">
        <f ca="1">IF(AND(NOW()&lt;tbl_contracts[[#This Row],[end_date]],tbl_contracts[[#This Row],[start_date]]&lt;NOW()),1,0)</f>
        <v>1</v>
      </c>
    </row>
    <row r="24" spans="1:10" x14ac:dyDescent="0.3">
      <c r="A24">
        <v>1</v>
      </c>
      <c r="B24" t="s">
        <v>310</v>
      </c>
      <c r="C24" t="s">
        <v>311</v>
      </c>
      <c r="D24" s="1">
        <v>45554</v>
      </c>
      <c r="E24" s="1" t="str">
        <f>MONTH(tbl_contracts[[#This Row],[start_date]])&amp;"/"&amp;YEAR(tbl_contracts[[#This Row],[start_date]])</f>
        <v>9/2024</v>
      </c>
      <c r="F24" s="1">
        <v>45855</v>
      </c>
      <c r="G24" s="5">
        <v>11404.98</v>
      </c>
      <c r="H24">
        <f ca="1">IF(MONTH(tbl_contracts[[#This Row],[start_date]])=MONTH(NOW()),1,0)</f>
        <v>0</v>
      </c>
      <c r="I24" t="e">
        <f ca="1">IF(DATEDIF(tbl_contracts[[#This Row],[start_date]],NOW(),"d")&lt;180,1,0)</f>
        <v>#NUM!</v>
      </c>
      <c r="J24">
        <f ca="1">IF(AND(NOW()&lt;tbl_contracts[[#This Row],[end_date]],tbl_contracts[[#This Row],[start_date]]&lt;NOW()),1,0)</f>
        <v>0</v>
      </c>
    </row>
    <row r="25" spans="1:10" x14ac:dyDescent="0.3">
      <c r="A25">
        <v>3</v>
      </c>
      <c r="B25" t="s">
        <v>314</v>
      </c>
      <c r="C25" t="s">
        <v>315</v>
      </c>
      <c r="D25" s="1">
        <v>45494</v>
      </c>
      <c r="E25" s="1" t="str">
        <f>MONTH(tbl_contracts[[#This Row],[start_date]])&amp;"/"&amp;YEAR(tbl_contracts[[#This Row],[start_date]])</f>
        <v>7/2024</v>
      </c>
      <c r="F25" s="1">
        <v>45799</v>
      </c>
      <c r="G25" s="5">
        <v>42514.92</v>
      </c>
      <c r="H25">
        <f ca="1">IF(MONTH(tbl_contracts[[#This Row],[start_date]])=MONTH(NOW()),1,0)</f>
        <v>1</v>
      </c>
      <c r="I25" t="e">
        <f ca="1">IF(DATEDIF(tbl_contracts[[#This Row],[start_date]],NOW(),"d")&lt;180,1,0)</f>
        <v>#NUM!</v>
      </c>
      <c r="J25">
        <f ca="1">IF(AND(NOW()&lt;tbl_contracts[[#This Row],[end_date]],tbl_contracts[[#This Row],[start_date]]&lt;NOW()),1,0)</f>
        <v>0</v>
      </c>
    </row>
    <row r="26" spans="1:10" x14ac:dyDescent="0.3">
      <c r="A26">
        <v>4</v>
      </c>
      <c r="B26" t="s">
        <v>316</v>
      </c>
      <c r="C26" t="s">
        <v>317</v>
      </c>
      <c r="D26" s="1">
        <v>45619</v>
      </c>
      <c r="E26" s="1" t="str">
        <f>MONTH(tbl_contracts[[#This Row],[start_date]])&amp;"/"&amp;YEAR(tbl_contracts[[#This Row],[start_date]])</f>
        <v>11/2024</v>
      </c>
      <c r="F26" s="1">
        <v>45706</v>
      </c>
      <c r="G26" s="5">
        <v>26818.45</v>
      </c>
      <c r="H26">
        <f ca="1">IF(MONTH(tbl_contracts[[#This Row],[start_date]])=MONTH(NOW()),1,0)</f>
        <v>0</v>
      </c>
      <c r="I26" t="e">
        <f ca="1">IF(DATEDIF(tbl_contracts[[#This Row],[start_date]],NOW(),"d")&lt;180,1,0)</f>
        <v>#NUM!</v>
      </c>
      <c r="J26">
        <f ca="1">IF(AND(NOW()&lt;tbl_contracts[[#This Row],[end_date]],tbl_contracts[[#This Row],[start_date]]&lt;NOW()),1,0)</f>
        <v>0</v>
      </c>
    </row>
    <row r="27" spans="1:10" x14ac:dyDescent="0.3">
      <c r="A27">
        <v>5</v>
      </c>
      <c r="B27" t="s">
        <v>318</v>
      </c>
      <c r="C27" t="s">
        <v>319</v>
      </c>
      <c r="D27" s="1">
        <v>45602</v>
      </c>
      <c r="E27" s="1" t="str">
        <f>MONTH(tbl_contracts[[#This Row],[start_date]])&amp;"/"&amp;YEAR(tbl_contracts[[#This Row],[start_date]])</f>
        <v>11/2024</v>
      </c>
      <c r="F27" s="1">
        <v>45913</v>
      </c>
      <c r="G27" s="5">
        <v>12754.9</v>
      </c>
      <c r="H27">
        <f ca="1">IF(MONTH(tbl_contracts[[#This Row],[start_date]])=MONTH(NOW()),1,0)</f>
        <v>0</v>
      </c>
      <c r="I27" t="e">
        <f ca="1">IF(DATEDIF(tbl_contracts[[#This Row],[start_date]],NOW(),"d")&lt;180,1,0)</f>
        <v>#NUM!</v>
      </c>
      <c r="J27">
        <f ca="1">IF(AND(NOW()&lt;tbl_contracts[[#This Row],[end_date]],tbl_contracts[[#This Row],[start_date]]&lt;NOW()),1,0)</f>
        <v>0</v>
      </c>
    </row>
    <row r="28" spans="1:10" x14ac:dyDescent="0.3">
      <c r="A28">
        <v>7</v>
      </c>
      <c r="B28" t="s">
        <v>322</v>
      </c>
      <c r="C28" t="s">
        <v>323</v>
      </c>
      <c r="D28" s="1">
        <v>45616</v>
      </c>
      <c r="E28" s="1" t="str">
        <f>MONTH(tbl_contracts[[#This Row],[start_date]])&amp;"/"&amp;YEAR(tbl_contracts[[#This Row],[start_date]])</f>
        <v>11/2024</v>
      </c>
      <c r="F28" s="1">
        <v>45798</v>
      </c>
      <c r="G28" s="5">
        <v>30164.63</v>
      </c>
      <c r="H28">
        <f ca="1">IF(MONTH(tbl_contracts[[#This Row],[start_date]])=MONTH(NOW()),1,0)</f>
        <v>0</v>
      </c>
      <c r="I28" t="e">
        <f ca="1">IF(DATEDIF(tbl_contracts[[#This Row],[start_date]],NOW(),"d")&lt;180,1,0)</f>
        <v>#NUM!</v>
      </c>
      <c r="J28">
        <f ca="1">IF(AND(NOW()&lt;tbl_contracts[[#This Row],[end_date]],tbl_contracts[[#This Row],[start_date]]&lt;NOW()),1,0)</f>
        <v>0</v>
      </c>
    </row>
    <row r="29" spans="1:10" x14ac:dyDescent="0.3">
      <c r="A29">
        <v>8</v>
      </c>
      <c r="B29" t="s">
        <v>324</v>
      </c>
      <c r="C29" t="s">
        <v>325</v>
      </c>
      <c r="D29" s="1">
        <v>45629</v>
      </c>
      <c r="E29" s="1" t="str">
        <f>MONTH(tbl_contracts[[#This Row],[start_date]])&amp;"/"&amp;YEAR(tbl_contracts[[#This Row],[start_date]])</f>
        <v>12/2024</v>
      </c>
      <c r="F29" s="1">
        <v>45743</v>
      </c>
      <c r="G29" s="5">
        <v>42817.599999999999</v>
      </c>
      <c r="H29">
        <f ca="1">IF(MONTH(tbl_contracts[[#This Row],[start_date]])=MONTH(NOW()),1,0)</f>
        <v>0</v>
      </c>
      <c r="I29" t="e">
        <f ca="1">IF(DATEDIF(tbl_contracts[[#This Row],[start_date]],NOW(),"d")&lt;180,1,0)</f>
        <v>#NUM!</v>
      </c>
      <c r="J29">
        <f ca="1">IF(AND(NOW()&lt;tbl_contracts[[#This Row],[end_date]],tbl_contracts[[#This Row],[start_date]]&lt;NOW()),1,0)</f>
        <v>0</v>
      </c>
    </row>
    <row r="30" spans="1:10" x14ac:dyDescent="0.3">
      <c r="A30">
        <v>9</v>
      </c>
      <c r="B30" t="s">
        <v>326</v>
      </c>
      <c r="C30" t="s">
        <v>327</v>
      </c>
      <c r="D30" s="1">
        <v>45492</v>
      </c>
      <c r="E30" s="1" t="str">
        <f>MONTH(tbl_contracts[[#This Row],[start_date]])&amp;"/"&amp;YEAR(tbl_contracts[[#This Row],[start_date]])</f>
        <v>7/2024</v>
      </c>
      <c r="F30" s="1">
        <v>45739</v>
      </c>
      <c r="G30" s="5">
        <v>12890.86</v>
      </c>
      <c r="H30">
        <f ca="1">IF(MONTH(tbl_contracts[[#This Row],[start_date]])=MONTH(NOW()),1,0)</f>
        <v>1</v>
      </c>
      <c r="I30" t="e">
        <f ca="1">IF(DATEDIF(tbl_contracts[[#This Row],[start_date]],NOW(),"d")&lt;180,1,0)</f>
        <v>#NUM!</v>
      </c>
      <c r="J30">
        <f ca="1">IF(AND(NOW()&lt;tbl_contracts[[#This Row],[end_date]],tbl_contracts[[#This Row],[start_date]]&lt;NOW()),1,0)</f>
        <v>0</v>
      </c>
    </row>
    <row r="31" spans="1:10" x14ac:dyDescent="0.3">
      <c r="A31">
        <v>10</v>
      </c>
      <c r="B31" t="s">
        <v>328</v>
      </c>
      <c r="C31" t="s">
        <v>329</v>
      </c>
      <c r="D31" s="1">
        <v>45597</v>
      </c>
      <c r="E31" s="1" t="str">
        <f>MONTH(tbl_contracts[[#This Row],[start_date]])&amp;"/"&amp;YEAR(tbl_contracts[[#This Row],[start_date]])</f>
        <v>11/2024</v>
      </c>
      <c r="F31" s="1">
        <v>45760</v>
      </c>
      <c r="G31" s="5">
        <v>6222.26</v>
      </c>
      <c r="H31">
        <f ca="1">IF(MONTH(tbl_contracts[[#This Row],[start_date]])=MONTH(NOW()),1,0)</f>
        <v>0</v>
      </c>
      <c r="I31" t="e">
        <f ca="1">IF(DATEDIF(tbl_contracts[[#This Row],[start_date]],NOW(),"d")&lt;180,1,0)</f>
        <v>#NUM!</v>
      </c>
      <c r="J31">
        <f ca="1">IF(AND(NOW()&lt;tbl_contracts[[#This Row],[end_date]],tbl_contracts[[#This Row],[start_date]]&lt;NOW()),1,0)</f>
        <v>0</v>
      </c>
    </row>
    <row r="32" spans="1:10" x14ac:dyDescent="0.3">
      <c r="A32">
        <v>11</v>
      </c>
      <c r="B32" t="s">
        <v>330</v>
      </c>
      <c r="C32" t="s">
        <v>331</v>
      </c>
      <c r="D32" s="1">
        <v>45577</v>
      </c>
      <c r="E32" s="1" t="str">
        <f>MONTH(tbl_contracts[[#This Row],[start_date]])&amp;"/"&amp;YEAR(tbl_contracts[[#This Row],[start_date]])</f>
        <v>10/2024</v>
      </c>
      <c r="F32" s="1">
        <v>45768</v>
      </c>
      <c r="G32" s="5">
        <v>15456.83</v>
      </c>
      <c r="H32">
        <f ca="1">IF(MONTH(tbl_contracts[[#This Row],[start_date]])=MONTH(NOW()),1,0)</f>
        <v>0</v>
      </c>
      <c r="I32" t="e">
        <f ca="1">IF(DATEDIF(tbl_contracts[[#This Row],[start_date]],NOW(),"d")&lt;180,1,0)</f>
        <v>#NUM!</v>
      </c>
      <c r="J32">
        <f ca="1">IF(AND(NOW()&lt;tbl_contracts[[#This Row],[end_date]],tbl_contracts[[#This Row],[start_date]]&lt;NOW()),1,0)</f>
        <v>0</v>
      </c>
    </row>
    <row r="33" spans="1:10" x14ac:dyDescent="0.3">
      <c r="A33">
        <v>13</v>
      </c>
      <c r="B33" t="s">
        <v>334</v>
      </c>
      <c r="C33" t="s">
        <v>329</v>
      </c>
      <c r="D33" s="1">
        <v>45533</v>
      </c>
      <c r="E33" s="1" t="str">
        <f>MONTH(tbl_contracts[[#This Row],[start_date]])&amp;"/"&amp;YEAR(tbl_contracts[[#This Row],[start_date]])</f>
        <v>8/2024</v>
      </c>
      <c r="F33" s="1">
        <v>45566</v>
      </c>
      <c r="G33" s="5">
        <v>10326.25</v>
      </c>
      <c r="H33">
        <f ca="1">IF(MONTH(tbl_contracts[[#This Row],[start_date]])=MONTH(NOW()),1,0)</f>
        <v>0</v>
      </c>
      <c r="I33" t="e">
        <f ca="1">IF(DATEDIF(tbl_contracts[[#This Row],[start_date]],NOW(),"d")&lt;180,1,0)</f>
        <v>#NUM!</v>
      </c>
      <c r="J33">
        <f ca="1">IF(AND(NOW()&lt;tbl_contracts[[#This Row],[end_date]],tbl_contracts[[#This Row],[start_date]]&lt;NOW()),1,0)</f>
        <v>0</v>
      </c>
    </row>
    <row r="34" spans="1:10" x14ac:dyDescent="0.3">
      <c r="A34">
        <v>14</v>
      </c>
      <c r="B34" t="s">
        <v>336</v>
      </c>
      <c r="C34" t="s">
        <v>317</v>
      </c>
      <c r="D34" s="1">
        <v>45595</v>
      </c>
      <c r="E34" s="1" t="str">
        <f>MONTH(tbl_contracts[[#This Row],[start_date]])&amp;"/"&amp;YEAR(tbl_contracts[[#This Row],[start_date]])</f>
        <v>10/2024</v>
      </c>
      <c r="F34" s="1">
        <v>45637</v>
      </c>
      <c r="G34" s="5">
        <v>16965.64</v>
      </c>
      <c r="H34">
        <f ca="1">IF(MONTH(tbl_contracts[[#This Row],[start_date]])=MONTH(NOW()),1,0)</f>
        <v>0</v>
      </c>
      <c r="I34" t="e">
        <f ca="1">IF(DATEDIF(tbl_contracts[[#This Row],[start_date]],NOW(),"d")&lt;180,1,0)</f>
        <v>#NUM!</v>
      </c>
      <c r="J34">
        <f ca="1">IF(AND(NOW()&lt;tbl_contracts[[#This Row],[end_date]],tbl_contracts[[#This Row],[start_date]]&lt;NOW()),1,0)</f>
        <v>0</v>
      </c>
    </row>
    <row r="35" spans="1:10" x14ac:dyDescent="0.3">
      <c r="A35">
        <v>15</v>
      </c>
      <c r="B35" t="s">
        <v>338</v>
      </c>
      <c r="C35" t="s">
        <v>319</v>
      </c>
      <c r="D35" s="1">
        <v>45501</v>
      </c>
      <c r="E35" s="1" t="str">
        <f>MONTH(tbl_contracts[[#This Row],[start_date]])&amp;"/"&amp;YEAR(tbl_contracts[[#This Row],[start_date]])</f>
        <v>7/2024</v>
      </c>
      <c r="F35" s="1">
        <v>45534</v>
      </c>
      <c r="G35" s="5">
        <v>10502.98</v>
      </c>
      <c r="H35">
        <f ca="1">IF(MONTH(tbl_contracts[[#This Row],[start_date]])=MONTH(NOW()),1,0)</f>
        <v>1</v>
      </c>
      <c r="I35" t="e">
        <f ca="1">IF(DATEDIF(tbl_contracts[[#This Row],[start_date]],NOW(),"d")&lt;180,1,0)</f>
        <v>#NUM!</v>
      </c>
      <c r="J35">
        <f ca="1">IF(AND(NOW()&lt;tbl_contracts[[#This Row],[end_date]],tbl_contracts[[#This Row],[start_date]]&lt;NOW()),1,0)</f>
        <v>0</v>
      </c>
    </row>
    <row r="36" spans="1:10" x14ac:dyDescent="0.3">
      <c r="A36">
        <v>17</v>
      </c>
      <c r="B36" t="s">
        <v>341</v>
      </c>
      <c r="C36" t="s">
        <v>323</v>
      </c>
      <c r="D36" s="1">
        <v>45570</v>
      </c>
      <c r="E36" s="1" t="str">
        <f>MONTH(tbl_contracts[[#This Row],[start_date]])&amp;"/"&amp;YEAR(tbl_contracts[[#This Row],[start_date]])</f>
        <v>10/2024</v>
      </c>
      <c r="F36" s="1">
        <v>45873</v>
      </c>
      <c r="G36" s="5">
        <v>20826.939999999999</v>
      </c>
      <c r="H36">
        <f ca="1">IF(MONTH(tbl_contracts[[#This Row],[start_date]])=MONTH(NOW()),1,0)</f>
        <v>0</v>
      </c>
      <c r="I36" t="e">
        <f ca="1">IF(DATEDIF(tbl_contracts[[#This Row],[start_date]],NOW(),"d")&lt;180,1,0)</f>
        <v>#NUM!</v>
      </c>
      <c r="J36">
        <f ca="1">IF(AND(NOW()&lt;tbl_contracts[[#This Row],[end_date]],tbl_contracts[[#This Row],[start_date]]&lt;NOW()),1,0)</f>
        <v>0</v>
      </c>
    </row>
    <row r="37" spans="1:10" x14ac:dyDescent="0.3">
      <c r="A37">
        <v>18</v>
      </c>
      <c r="B37" t="s">
        <v>342</v>
      </c>
      <c r="C37" t="s">
        <v>317</v>
      </c>
      <c r="D37" s="1">
        <v>45655</v>
      </c>
      <c r="E37" s="1" t="str">
        <f>MONTH(tbl_contracts[[#This Row],[start_date]])&amp;"/"&amp;YEAR(tbl_contracts[[#This Row],[start_date]])</f>
        <v>12/2024</v>
      </c>
      <c r="F37" s="1">
        <v>45875</v>
      </c>
      <c r="G37" s="5">
        <v>31300.71</v>
      </c>
      <c r="H37">
        <f ca="1">IF(MONTH(tbl_contracts[[#This Row],[start_date]])=MONTH(NOW()),1,0)</f>
        <v>0</v>
      </c>
      <c r="I37" t="e">
        <f ca="1">IF(DATEDIF(tbl_contracts[[#This Row],[start_date]],NOW(),"d")&lt;180,1,0)</f>
        <v>#NUM!</v>
      </c>
      <c r="J37">
        <f ca="1">IF(AND(NOW()&lt;tbl_contracts[[#This Row],[end_date]],tbl_contracts[[#This Row],[start_date]]&lt;NOW()),1,0)</f>
        <v>0</v>
      </c>
    </row>
    <row r="38" spans="1:10" x14ac:dyDescent="0.3">
      <c r="A38">
        <v>19</v>
      </c>
      <c r="B38" t="s">
        <v>343</v>
      </c>
      <c r="C38" t="s">
        <v>319</v>
      </c>
      <c r="D38" s="1">
        <v>45648</v>
      </c>
      <c r="E38" s="1" t="str">
        <f>MONTH(tbl_contracts[[#This Row],[start_date]])&amp;"/"&amp;YEAR(tbl_contracts[[#This Row],[start_date]])</f>
        <v>12/2024</v>
      </c>
      <c r="F38" s="1">
        <v>45704</v>
      </c>
      <c r="G38" s="5">
        <v>23130.26</v>
      </c>
      <c r="H38">
        <f ca="1">IF(MONTH(tbl_contracts[[#This Row],[start_date]])=MONTH(NOW()),1,0)</f>
        <v>0</v>
      </c>
      <c r="I38" t="e">
        <f ca="1">IF(DATEDIF(tbl_contracts[[#This Row],[start_date]],NOW(),"d")&lt;180,1,0)</f>
        <v>#NUM!</v>
      </c>
      <c r="J38">
        <f ca="1">IF(AND(NOW()&lt;tbl_contracts[[#This Row],[end_date]],tbl_contracts[[#This Row],[start_date]]&lt;NOW()),1,0)</f>
        <v>0</v>
      </c>
    </row>
    <row r="39" spans="1:10" x14ac:dyDescent="0.3">
      <c r="A39">
        <v>22</v>
      </c>
      <c r="B39" t="s">
        <v>346</v>
      </c>
      <c r="C39" t="s">
        <v>311</v>
      </c>
      <c r="D39" s="1">
        <v>45504</v>
      </c>
      <c r="E39" s="1" t="str">
        <f>MONTH(tbl_contracts[[#This Row],[start_date]])&amp;"/"&amp;YEAR(tbl_contracts[[#This Row],[start_date]])</f>
        <v>7/2024</v>
      </c>
      <c r="F39" s="1">
        <v>45539</v>
      </c>
      <c r="G39" s="5">
        <v>38352.76</v>
      </c>
      <c r="H39">
        <f ca="1">IF(MONTH(tbl_contracts[[#This Row],[start_date]])=MONTH(NOW()),1,0)</f>
        <v>1</v>
      </c>
      <c r="I39" t="e">
        <f ca="1">IF(DATEDIF(tbl_contracts[[#This Row],[start_date]],NOW(),"d")&lt;180,1,0)</f>
        <v>#NUM!</v>
      </c>
      <c r="J39">
        <f ca="1">IF(AND(NOW()&lt;tbl_contracts[[#This Row],[end_date]],tbl_contracts[[#This Row],[start_date]]&lt;NOW()),1,0)</f>
        <v>0</v>
      </c>
    </row>
    <row r="40" spans="1:10" x14ac:dyDescent="0.3">
      <c r="A40">
        <v>23</v>
      </c>
      <c r="B40" t="s">
        <v>347</v>
      </c>
      <c r="C40" t="s">
        <v>311</v>
      </c>
      <c r="D40" s="1">
        <v>45572</v>
      </c>
      <c r="E40" s="1" t="str">
        <f>MONTH(tbl_contracts[[#This Row],[start_date]])&amp;"/"&amp;YEAR(tbl_contracts[[#This Row],[start_date]])</f>
        <v>10/2024</v>
      </c>
      <c r="F40" s="1">
        <v>45825</v>
      </c>
      <c r="G40" s="5">
        <v>47480.32</v>
      </c>
      <c r="H40">
        <f ca="1">IF(MONTH(tbl_contracts[[#This Row],[start_date]])=MONTH(NOW()),1,0)</f>
        <v>0</v>
      </c>
      <c r="I40" t="e">
        <f ca="1">IF(DATEDIF(tbl_contracts[[#This Row],[start_date]],NOW(),"d")&lt;180,1,0)</f>
        <v>#NUM!</v>
      </c>
      <c r="J40">
        <f ca="1">IF(AND(NOW()&lt;tbl_contracts[[#This Row],[end_date]],tbl_contracts[[#This Row],[start_date]]&lt;NOW()),1,0)</f>
        <v>0</v>
      </c>
    </row>
    <row r="41" spans="1:10" x14ac:dyDescent="0.3">
      <c r="A41">
        <v>24</v>
      </c>
      <c r="B41" t="s">
        <v>348</v>
      </c>
      <c r="C41" t="s">
        <v>313</v>
      </c>
      <c r="D41" s="1">
        <v>45495</v>
      </c>
      <c r="E41" s="1" t="str">
        <f>MONTH(tbl_contracts[[#This Row],[start_date]])&amp;"/"&amp;YEAR(tbl_contracts[[#This Row],[start_date]])</f>
        <v>7/2024</v>
      </c>
      <c r="F41" s="1">
        <v>45680</v>
      </c>
      <c r="G41" s="5">
        <v>39324.230000000003</v>
      </c>
      <c r="H41">
        <f ca="1">IF(MONTH(tbl_contracts[[#This Row],[start_date]])=MONTH(NOW()),1,0)</f>
        <v>1</v>
      </c>
      <c r="I41" t="e">
        <f ca="1">IF(DATEDIF(tbl_contracts[[#This Row],[start_date]],NOW(),"d")&lt;180,1,0)</f>
        <v>#NUM!</v>
      </c>
      <c r="J41">
        <f ca="1">IF(AND(NOW()&lt;tbl_contracts[[#This Row],[end_date]],tbl_contracts[[#This Row],[start_date]]&lt;NOW()),1,0)</f>
        <v>0</v>
      </c>
    </row>
    <row r="42" spans="1:10" x14ac:dyDescent="0.3">
      <c r="A42">
        <v>26</v>
      </c>
      <c r="B42" t="s">
        <v>350</v>
      </c>
      <c r="C42" t="s">
        <v>317</v>
      </c>
      <c r="D42" s="1">
        <v>45637</v>
      </c>
      <c r="E42" s="1" t="str">
        <f>MONTH(tbl_contracts[[#This Row],[start_date]])&amp;"/"&amp;YEAR(tbl_contracts[[#This Row],[start_date]])</f>
        <v>12/2024</v>
      </c>
      <c r="F42" s="1">
        <v>45917</v>
      </c>
      <c r="G42" s="5">
        <v>14480.49</v>
      </c>
      <c r="H42">
        <f ca="1">IF(MONTH(tbl_contracts[[#This Row],[start_date]])=MONTH(NOW()),1,0)</f>
        <v>0</v>
      </c>
      <c r="I42" t="e">
        <f ca="1">IF(DATEDIF(tbl_contracts[[#This Row],[start_date]],NOW(),"d")&lt;180,1,0)</f>
        <v>#NUM!</v>
      </c>
      <c r="J42">
        <f ca="1">IF(AND(NOW()&lt;tbl_contracts[[#This Row],[end_date]],tbl_contracts[[#This Row],[start_date]]&lt;NOW()),1,0)</f>
        <v>0</v>
      </c>
    </row>
    <row r="43" spans="1:10" x14ac:dyDescent="0.3">
      <c r="A43">
        <v>27</v>
      </c>
      <c r="B43" t="s">
        <v>351</v>
      </c>
      <c r="C43" t="s">
        <v>319</v>
      </c>
      <c r="D43" s="1">
        <v>45646</v>
      </c>
      <c r="E43" s="1" t="str">
        <f>MONTH(tbl_contracts[[#This Row],[start_date]])&amp;"/"&amp;YEAR(tbl_contracts[[#This Row],[start_date]])</f>
        <v>12/2024</v>
      </c>
      <c r="F43" s="1">
        <v>45988</v>
      </c>
      <c r="G43" s="5">
        <v>41137.06</v>
      </c>
      <c r="H43">
        <f ca="1">IF(MONTH(tbl_contracts[[#This Row],[start_date]])=MONTH(NOW()),1,0)</f>
        <v>0</v>
      </c>
      <c r="I43" t="e">
        <f ca="1">IF(DATEDIF(tbl_contracts[[#This Row],[start_date]],NOW(),"d")&lt;180,1,0)</f>
        <v>#NUM!</v>
      </c>
      <c r="J43">
        <f ca="1">IF(AND(NOW()&lt;tbl_contracts[[#This Row],[end_date]],tbl_contracts[[#This Row],[start_date]]&lt;NOW()),1,0)</f>
        <v>0</v>
      </c>
    </row>
    <row r="44" spans="1:10" x14ac:dyDescent="0.3">
      <c r="A44">
        <v>28</v>
      </c>
      <c r="B44" t="s">
        <v>352</v>
      </c>
      <c r="C44" t="s">
        <v>321</v>
      </c>
      <c r="D44" s="1">
        <v>45562</v>
      </c>
      <c r="E44" s="1" t="str">
        <f>MONTH(tbl_contracts[[#This Row],[start_date]])&amp;"/"&amp;YEAR(tbl_contracts[[#This Row],[start_date]])</f>
        <v>9/2024</v>
      </c>
      <c r="F44" s="1">
        <v>45748</v>
      </c>
      <c r="G44" s="5">
        <v>48748.2</v>
      </c>
      <c r="H44">
        <f ca="1">IF(MONTH(tbl_contracts[[#This Row],[start_date]])=MONTH(NOW()),1,0)</f>
        <v>0</v>
      </c>
      <c r="I44" t="e">
        <f ca="1">IF(DATEDIF(tbl_contracts[[#This Row],[start_date]],NOW(),"d")&lt;180,1,0)</f>
        <v>#NUM!</v>
      </c>
      <c r="J44">
        <f ca="1">IF(AND(NOW()&lt;tbl_contracts[[#This Row],[end_date]],tbl_contracts[[#This Row],[start_date]]&lt;NOW()),1,0)</f>
        <v>0</v>
      </c>
    </row>
    <row r="45" spans="1:10" x14ac:dyDescent="0.3">
      <c r="A45">
        <v>34</v>
      </c>
      <c r="B45" t="s">
        <v>358</v>
      </c>
      <c r="C45" t="s">
        <v>337</v>
      </c>
      <c r="D45" s="1">
        <v>45541</v>
      </c>
      <c r="E45" s="1" t="str">
        <f>MONTH(tbl_contracts[[#This Row],[start_date]])&amp;"/"&amp;YEAR(tbl_contracts[[#This Row],[start_date]])</f>
        <v>9/2024</v>
      </c>
      <c r="F45" s="1">
        <v>45669</v>
      </c>
      <c r="G45" s="5">
        <v>17676.84</v>
      </c>
      <c r="H45">
        <f ca="1">IF(MONTH(tbl_contracts[[#This Row],[start_date]])=MONTH(NOW()),1,0)</f>
        <v>0</v>
      </c>
      <c r="I45" t="e">
        <f ca="1">IF(DATEDIF(tbl_contracts[[#This Row],[start_date]],NOW(),"d")&lt;180,1,0)</f>
        <v>#NUM!</v>
      </c>
      <c r="J45">
        <f ca="1">IF(AND(NOW()&lt;tbl_contracts[[#This Row],[end_date]],tbl_contracts[[#This Row],[start_date]]&lt;NOW()),1,0)</f>
        <v>0</v>
      </c>
    </row>
    <row r="46" spans="1:10" x14ac:dyDescent="0.3">
      <c r="A46">
        <v>35</v>
      </c>
      <c r="B46" t="s">
        <v>359</v>
      </c>
      <c r="C46" t="s">
        <v>339</v>
      </c>
      <c r="D46" s="1">
        <v>45636</v>
      </c>
      <c r="E46" s="1" t="str">
        <f>MONTH(tbl_contracts[[#This Row],[start_date]])&amp;"/"&amp;YEAR(tbl_contracts[[#This Row],[start_date]])</f>
        <v>12/2024</v>
      </c>
      <c r="F46" s="1">
        <v>45769</v>
      </c>
      <c r="G46" s="5">
        <v>12852.06</v>
      </c>
      <c r="H46">
        <f ca="1">IF(MONTH(tbl_contracts[[#This Row],[start_date]])=MONTH(NOW()),1,0)</f>
        <v>0</v>
      </c>
      <c r="I46" t="e">
        <f ca="1">IF(DATEDIF(tbl_contracts[[#This Row],[start_date]],NOW(),"d")&lt;180,1,0)</f>
        <v>#NUM!</v>
      </c>
      <c r="J46">
        <f ca="1">IF(AND(NOW()&lt;tbl_contracts[[#This Row],[end_date]],tbl_contracts[[#This Row],[start_date]]&lt;NOW()),1,0)</f>
        <v>0</v>
      </c>
    </row>
    <row r="47" spans="1:10" x14ac:dyDescent="0.3">
      <c r="A47">
        <v>41</v>
      </c>
      <c r="B47" t="s">
        <v>365</v>
      </c>
      <c r="C47" t="s">
        <v>313</v>
      </c>
      <c r="D47" s="1">
        <v>45587</v>
      </c>
      <c r="E47" s="1" t="str">
        <f>MONTH(tbl_contracts[[#This Row],[start_date]])&amp;"/"&amp;YEAR(tbl_contracts[[#This Row],[start_date]])</f>
        <v>10/2024</v>
      </c>
      <c r="F47" s="1">
        <v>45663</v>
      </c>
      <c r="G47" s="5">
        <v>23849.01</v>
      </c>
      <c r="H47">
        <f ca="1">IF(MONTH(tbl_contracts[[#This Row],[start_date]])=MONTH(NOW()),1,0)</f>
        <v>0</v>
      </c>
      <c r="I47" t="e">
        <f ca="1">IF(DATEDIF(tbl_contracts[[#This Row],[start_date]],NOW(),"d")&lt;180,1,0)</f>
        <v>#NUM!</v>
      </c>
      <c r="J47">
        <f ca="1">IF(AND(NOW()&lt;tbl_contracts[[#This Row],[end_date]],tbl_contracts[[#This Row],[start_date]]&lt;NOW()),1,0)</f>
        <v>0</v>
      </c>
    </row>
    <row r="48" spans="1:10" x14ac:dyDescent="0.3">
      <c r="A48">
        <v>43</v>
      </c>
      <c r="B48" t="s">
        <v>367</v>
      </c>
      <c r="C48" t="s">
        <v>317</v>
      </c>
      <c r="D48" s="1">
        <v>45613</v>
      </c>
      <c r="E48" s="1" t="str">
        <f>MONTH(tbl_contracts[[#This Row],[start_date]])&amp;"/"&amp;YEAR(tbl_contracts[[#This Row],[start_date]])</f>
        <v>11/2024</v>
      </c>
      <c r="F48" s="1">
        <v>45863</v>
      </c>
      <c r="G48" s="5">
        <v>43246.91</v>
      </c>
      <c r="H48">
        <f ca="1">IF(MONTH(tbl_contracts[[#This Row],[start_date]])=MONTH(NOW()),1,0)</f>
        <v>0</v>
      </c>
      <c r="I48" t="e">
        <f ca="1">IF(DATEDIF(tbl_contracts[[#This Row],[start_date]],NOW(),"d")&lt;180,1,0)</f>
        <v>#NUM!</v>
      </c>
      <c r="J48">
        <f ca="1">IF(AND(NOW()&lt;tbl_contracts[[#This Row],[end_date]],tbl_contracts[[#This Row],[start_date]]&lt;NOW()),1,0)</f>
        <v>0</v>
      </c>
    </row>
    <row r="49" spans="1:10" x14ac:dyDescent="0.3">
      <c r="A49">
        <v>44</v>
      </c>
      <c r="B49" t="s">
        <v>368</v>
      </c>
      <c r="C49" t="s">
        <v>311</v>
      </c>
      <c r="D49" s="1">
        <v>45627</v>
      </c>
      <c r="E49" s="1" t="str">
        <f>MONTH(tbl_contracts[[#This Row],[start_date]])&amp;"/"&amp;YEAR(tbl_contracts[[#This Row],[start_date]])</f>
        <v>12/2024</v>
      </c>
      <c r="F49" s="1">
        <v>45709</v>
      </c>
      <c r="G49" s="5">
        <v>34568.28</v>
      </c>
      <c r="H49">
        <f ca="1">IF(MONTH(tbl_contracts[[#This Row],[start_date]])=MONTH(NOW()),1,0)</f>
        <v>0</v>
      </c>
      <c r="I49" t="e">
        <f ca="1">IF(DATEDIF(tbl_contracts[[#This Row],[start_date]],NOW(),"d")&lt;180,1,0)</f>
        <v>#NUM!</v>
      </c>
      <c r="J49">
        <f ca="1">IF(AND(NOW()&lt;tbl_contracts[[#This Row],[end_date]],tbl_contracts[[#This Row],[start_date]]&lt;NOW()),1,0)</f>
        <v>0</v>
      </c>
    </row>
    <row r="50" spans="1:10" x14ac:dyDescent="0.3">
      <c r="A50">
        <v>47</v>
      </c>
      <c r="B50" t="s">
        <v>371</v>
      </c>
      <c r="C50" t="s">
        <v>317</v>
      </c>
      <c r="D50" s="1">
        <v>45634</v>
      </c>
      <c r="E50" s="1" t="str">
        <f>MONTH(tbl_contracts[[#This Row],[start_date]])&amp;"/"&amp;YEAR(tbl_contracts[[#This Row],[start_date]])</f>
        <v>12/2024</v>
      </c>
      <c r="F50" s="1">
        <v>45706</v>
      </c>
      <c r="G50" s="5">
        <v>17631.009999999998</v>
      </c>
      <c r="H50">
        <f ca="1">IF(MONTH(tbl_contracts[[#This Row],[start_date]])=MONTH(NOW()),1,0)</f>
        <v>0</v>
      </c>
      <c r="I50" t="e">
        <f ca="1">IF(DATEDIF(tbl_contracts[[#This Row],[start_date]],NOW(),"d")&lt;180,1,0)</f>
        <v>#NUM!</v>
      </c>
      <c r="J50">
        <f ca="1">IF(AND(NOW()&lt;tbl_contracts[[#This Row],[end_date]],tbl_contracts[[#This Row],[start_date]]&lt;NOW()),1,0)</f>
        <v>0</v>
      </c>
    </row>
    <row r="51" spans="1:10" x14ac:dyDescent="0.3">
      <c r="A51">
        <v>49</v>
      </c>
      <c r="B51" t="s">
        <v>373</v>
      </c>
      <c r="C51" t="s">
        <v>321</v>
      </c>
      <c r="D51" s="1">
        <v>45585</v>
      </c>
      <c r="E51" s="1" t="str">
        <f>MONTH(tbl_contracts[[#This Row],[start_date]])&amp;"/"&amp;YEAR(tbl_contracts[[#This Row],[start_date]])</f>
        <v>10/2024</v>
      </c>
      <c r="F51" s="1">
        <v>45765</v>
      </c>
      <c r="G51" s="5">
        <v>45639.67</v>
      </c>
      <c r="H51">
        <f ca="1">IF(MONTH(tbl_contracts[[#This Row],[start_date]])=MONTH(NOW()),1,0)</f>
        <v>0</v>
      </c>
      <c r="I51" t="e">
        <f ca="1">IF(DATEDIF(tbl_contracts[[#This Row],[start_date]],NOW(),"d")&lt;180,1,0)</f>
        <v>#NUM!</v>
      </c>
      <c r="J51">
        <f ca="1">IF(AND(NOW()&lt;tbl_contracts[[#This Row],[end_date]],tbl_contracts[[#This Row],[start_date]]&lt;NOW()),1,0)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J n e W M o D + q u k A A A A 9 g A A A B I A H A B D b 2 5 m a W c v U G F j a 2 F n Z S 5 4 b W w g o h g A K K A U A A A A A A A A A A A A A A A A A A A A A A A A A A A A h Y 8 x D o I w G I W v Q r r T l h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E o p n j B l p g C m S H k 2 n w F N u 1 9 t j 8 Q 1 k P t h l 7 x z o X F D s g c g b w / 8 A d Q S w M E F A A C A A g A l J n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Z 3 l g o i k e 4 D g A A A B E A A A A T A B w A R m 9 y b X V s Y X M v U 2 V j d G l v b j E u b S C i G A A o o B Q A A A A A A A A A A A A A A A A A A A A A A A A A A A A r T k 0 u y c z P U w i G 0 I b W A F B L A Q I t A B Q A A g A I A J S Z 3 l j K A / q r p A A A A P Y A A A A S A A A A A A A A A A A A A A A A A A A A A A B D b 2 5 m a W c v U G F j a 2 F n Z S 5 4 b W x Q S w E C L Q A U A A I A C A C U m d 5 Y D 8 r p q 6 Q A A A D p A A A A E w A A A A A A A A A A A A A A A A D w A A A A W 0 N v b n R l b n R f V H l w Z X N d L n h t b F B L A Q I t A B Q A A g A I A J S Z 3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T w K l P 5 F 3 Q J q / t V y o G w E S A A A A A A I A A A A A A B B m A A A A A Q A A I A A A A D 6 c F V a G U 0 M F G p J P 5 B G 2 1 V x V 7 z b x q 5 c 3 4 4 Q g N Y i / Z A X x A A A A A A 6 A A A A A A g A A I A A A A N T d l O M g V Y m Y t M E G y 1 X k 7 y 9 t a U 9 F m l Q S D Y 2 Q Q d X G 5 n 8 s U A A A A J 7 s O y L 5 z k L c X 3 l R L K Z 7 4 e H X M D N F b u d 0 D v G x P + 0 m m D j R I s e C i T Y z y B d 4 5 F A o C v A X l d 6 w A l X i + D j K b d 3 b / l O B e u f H 5 E g 9 o 7 D T A L C N M Q N e G Z A n Q A A A A L i R Y y m G q g N p C h H W X h 2 m G J v r K 1 G T / w y D A h J H P u P j X K + C k X Q f 8 E d w v t Y E h 0 E N B C C a n p 5 J F 2 h Y Z / A M w B R X T y i E a a 4 = < / D a t a M a s h u p > 
</file>

<file path=customXml/itemProps1.xml><?xml version="1.0" encoding="utf-8"?>
<ds:datastoreItem xmlns:ds="http://schemas.openxmlformats.org/officeDocument/2006/customXml" ds:itemID="{AE473A6D-ECFB-4FF8-9C5C-AA1FFF1A79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template</vt:lpstr>
      <vt:lpstr>invoices</vt:lpstr>
      <vt:lpstr>pivot-tables</vt:lpstr>
      <vt:lpstr>contracts</vt:lpstr>
      <vt:lpstr>template!Área_de_Impressão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João Dutra</cp:lastModifiedBy>
  <cp:lastPrinted>2024-07-01T21:48:21Z</cp:lastPrinted>
  <dcterms:created xsi:type="dcterms:W3CDTF">2015-06-05T18:19:34Z</dcterms:created>
  <dcterms:modified xsi:type="dcterms:W3CDTF">2024-07-01T21:52:18Z</dcterms:modified>
</cp:coreProperties>
</file>