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filterPrivacy="1" hidePivotFieldList="1" defaultThemeVersion="124226"/>
  <xr:revisionPtr revIDLastSave="0" documentId="14_{4206700A-0E5D-44ED-A407-505CF71BB8E3}" xr6:coauthVersionLast="47" xr6:coauthVersionMax="47" xr10:uidLastSave="{00000000-0000-0000-0000-000000000000}"/>
  <bookViews>
    <workbookView xWindow="-120" yWindow="-120" windowWidth="20730" windowHeight="11040" tabRatio="733" firstSheet="6" activeTab="11" xr2:uid="{00000000-000D-0000-FFFF-FFFF00000000}"/>
  </bookViews>
  <sheets>
    <sheet name="01-PANEL" sheetId="35" r:id="rId1"/>
    <sheet name="data_panel" sheetId="36" state="hidden" r:id="rId2"/>
    <sheet name="02-ESTADO NC" sheetId="20" r:id="rId3"/>
    <sheet name="03-  ESTADO REGIONES" sheetId="32" r:id="rId4"/>
    <sheet name="data_status_NC" sheetId="33" state="hidden" r:id="rId5"/>
    <sheet name="data_status_reg" sheetId="46" state="hidden" r:id="rId6"/>
    <sheet name="Ev Proveedores" sheetId="43" r:id="rId7"/>
    <sheet name="00-Monitoreo indicadores 2023" sheetId="17" state="hidden" r:id="rId8"/>
    <sheet name="Convenios ADP" sheetId="45" r:id="rId9"/>
    <sheet name="Gestión de riesgos" sheetId="48" r:id="rId10"/>
    <sheet name="data_riesgos" sheetId="49" r:id="rId11"/>
    <sheet name="programas sociales" sheetId="50" r:id="rId12"/>
    <sheet name="datos_graficos" sheetId="51" r:id="rId13"/>
    <sheet name="04-ANEXO informe" sheetId="39" r:id="rId14"/>
    <sheet name="04-ANEXO EXTENDIDO Riesgo" sheetId="42" r:id="rId15"/>
    <sheet name="04-ANEXO EXTENDIDO" sheetId="38" state="hidden" r:id="rId16"/>
    <sheet name="04-ANEXO informe C Riesgo" sheetId="44" state="hidden" r:id="rId17"/>
  </sheets>
  <definedNames>
    <definedName name="_xlnm._FilterDatabase" localSheetId="7" hidden="1">'00-Monitoreo indicadores 2023'!$A$7:$GW$114</definedName>
    <definedName name="_xlnm._FilterDatabase" localSheetId="15" hidden="1">'04-ANEXO EXTENDIDO'!$A$2:$Q$109</definedName>
    <definedName name="_xlnm._FilterDatabase" localSheetId="13" hidden="1">'04-ANEXO informe'!$A$3:$M$212</definedName>
    <definedName name="_xlnm._FilterDatabase" localSheetId="16" hidden="1">'04-ANEXO informe C Riesgo'!$A$5:$M$245</definedName>
    <definedName name="_xlnm.Print_Area" localSheetId="7">'00-Monitoreo indicadores 2023'!$E$6:$CE$95</definedName>
    <definedName name="_xlnm.Print_Area" localSheetId="3">'03-  ESTADO REGIONES'!$A$2:$Q$27</definedName>
    <definedName name="_xlnm.Print_Area" localSheetId="15">'04-ANEXO EXTENDIDO'!$E$2:$Q$109</definedName>
    <definedName name="_xlnm.Print_Area" localSheetId="14">'04-ANEXO EXTENDIDO Riesgo'!$A$2:$O$22</definedName>
    <definedName name="_xlnm.Print_Area" localSheetId="13">'04-ANEXO informe'!$A$1:$M$211</definedName>
    <definedName name="_xlnm.Print_Area" localSheetId="16">'04-ANEXO informe C Riesgo'!$A$3:$M$245</definedName>
    <definedName name="_xlnm.Print_Area" localSheetId="8">'Convenios ADP'!$A$1:$K$23</definedName>
    <definedName name="_xlnm.Print_Area" localSheetId="6">'Ev Proveedores'!$A$1:$O$35</definedName>
    <definedName name="_xlnm.Print_Area" localSheetId="9">'Gestión de riesgos'!$A$1:$AA$48</definedName>
    <definedName name="_xlnm.Print_Area" localSheetId="11">'programas sociales'!$A$1:$N$26</definedName>
    <definedName name="_xlnm.Print_Titles" localSheetId="7">'00-Monitoreo indicadores 2023'!$6:$7</definedName>
    <definedName name="_xlnm.Print_Titles" localSheetId="15">'04-ANEXO EXTENDIDO'!$2:$2</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6" i="50" l="1"/>
  <c r="I22" i="50"/>
  <c r="L22" i="50"/>
  <c r="O38" i="48" l="1"/>
  <c r="H33" i="48" s="1"/>
  <c r="Q38" i="48"/>
  <c r="O45" i="48" s="1"/>
  <c r="S38" i="48"/>
  <c r="H39" i="48" s="1"/>
  <c r="T38" i="48"/>
  <c r="V38" i="48"/>
  <c r="H45" i="48" s="1"/>
  <c r="W38" i="48"/>
  <c r="Y38" i="48"/>
  <c r="H27" i="48" s="1"/>
  <c r="X23" i="48"/>
  <c r="V23" i="48"/>
  <c r="T23" i="48"/>
  <c r="R23" i="48"/>
  <c r="X7" i="48" s="1"/>
  <c r="O23" i="48"/>
  <c r="S7" i="48" s="1"/>
  <c r="L23" i="48"/>
  <c r="N7" i="48" s="1"/>
  <c r="I23" i="48"/>
  <c r="H7" i="48" s="1"/>
  <c r="E7" i="32"/>
  <c r="D52" i="33"/>
  <c r="D48" i="33"/>
  <c r="R10" i="35"/>
  <c r="D11" i="35" s="1"/>
  <c r="R11" i="35"/>
  <c r="D12" i="35" s="1"/>
  <c r="R12" i="35"/>
  <c r="D13" i="35" s="1"/>
  <c r="R13" i="35"/>
  <c r="D14" i="35" s="1"/>
  <c r="D26" i="35"/>
  <c r="D54" i="33"/>
  <c r="D51" i="33"/>
  <c r="D50" i="33"/>
  <c r="D53" i="33"/>
  <c r="D49" i="33"/>
  <c r="D45" i="33"/>
  <c r="D44" i="33"/>
  <c r="D43" i="33"/>
  <c r="D42" i="33"/>
  <c r="D41" i="33"/>
  <c r="D46" i="33"/>
  <c r="D38" i="33"/>
  <c r="D37" i="33"/>
  <c r="D36" i="33"/>
  <c r="D35" i="33"/>
  <c r="D39" i="33"/>
  <c r="D33" i="33"/>
  <c r="D32" i="33"/>
  <c r="D31" i="33"/>
  <c r="D30" i="33"/>
  <c r="D29" i="33"/>
  <c r="D28" i="33"/>
  <c r="D27" i="33"/>
  <c r="D26" i="33"/>
  <c r="D22" i="33"/>
  <c r="D21" i="33"/>
  <c r="D20" i="33"/>
  <c r="D23" i="33"/>
  <c r="D24" i="33"/>
  <c r="D18" i="33"/>
  <c r="D15" i="33"/>
  <c r="D17" i="33"/>
  <c r="D16" i="33"/>
  <c r="D13" i="33"/>
  <c r="D10" i="33"/>
  <c r="D12" i="33"/>
  <c r="D11" i="33"/>
  <c r="D9" i="33"/>
  <c r="D8" i="33"/>
  <c r="D7" i="33"/>
  <c r="D3" i="33"/>
  <c r="N22" i="32"/>
  <c r="N8" i="32"/>
  <c r="N9" i="32"/>
  <c r="N10" i="32"/>
  <c r="N11" i="32"/>
  <c r="N12" i="32"/>
  <c r="N13" i="32"/>
  <c r="N14" i="32"/>
  <c r="N15" i="32"/>
  <c r="N16" i="32"/>
  <c r="N17" i="32"/>
  <c r="N18" i="32"/>
  <c r="N19" i="32"/>
  <c r="N20" i="32"/>
  <c r="N21" i="32"/>
  <c r="N7" i="32"/>
  <c r="K22" i="32"/>
  <c r="K8" i="32"/>
  <c r="K9" i="32"/>
  <c r="K10" i="32"/>
  <c r="K11" i="32"/>
  <c r="K12" i="32"/>
  <c r="K13" i="32"/>
  <c r="K14" i="32"/>
  <c r="K15" i="32"/>
  <c r="K16" i="32"/>
  <c r="K17" i="32"/>
  <c r="K18" i="32"/>
  <c r="K19" i="32"/>
  <c r="K20" i="32"/>
  <c r="K21" i="32"/>
  <c r="K7" i="32"/>
  <c r="H21" i="32"/>
  <c r="H20" i="32"/>
  <c r="H8" i="32"/>
  <c r="H9" i="32"/>
  <c r="H10" i="32"/>
  <c r="H11" i="32"/>
  <c r="H12" i="32"/>
  <c r="H13" i="32"/>
  <c r="H14" i="32"/>
  <c r="H15" i="32"/>
  <c r="H16" i="32"/>
  <c r="H17" i="32"/>
  <c r="H18" i="32"/>
  <c r="H7" i="32"/>
  <c r="E22" i="32"/>
  <c r="E8" i="32"/>
  <c r="E9" i="32"/>
  <c r="E10" i="32"/>
  <c r="E11" i="32"/>
  <c r="E12" i="32"/>
  <c r="E13" i="32"/>
  <c r="E14" i="32"/>
  <c r="E15" i="32"/>
  <c r="E16" i="32"/>
  <c r="E17" i="32"/>
  <c r="E18" i="32"/>
  <c r="E19" i="32"/>
  <c r="E20" i="32"/>
  <c r="E21" i="32"/>
  <c r="D5" i="33"/>
  <c r="O14" i="35"/>
  <c r="D28" i="35"/>
  <c r="D27" i="35"/>
  <c r="D25" i="35"/>
  <c r="M14" i="35"/>
  <c r="K14" i="35"/>
  <c r="K97" i="38"/>
  <c r="L97" i="38"/>
  <c r="N97" i="38"/>
  <c r="Q97" i="38"/>
  <c r="Q4" i="38"/>
  <c r="Q5" i="38"/>
  <c r="Q6" i="38"/>
  <c r="Q7" i="38"/>
  <c r="Q8" i="38"/>
  <c r="Q9" i="38"/>
  <c r="Q10" i="38"/>
  <c r="Q11" i="38"/>
  <c r="Q12" i="38"/>
  <c r="Q13" i="38"/>
  <c r="Q14" i="38"/>
  <c r="Q15" i="38"/>
  <c r="Q16" i="38"/>
  <c r="Q17" i="38"/>
  <c r="Q18" i="38"/>
  <c r="Q19" i="38"/>
  <c r="Q20" i="38"/>
  <c r="Q21" i="38"/>
  <c r="Q22" i="38"/>
  <c r="Q23" i="38"/>
  <c r="Q24" i="38"/>
  <c r="Q25" i="38"/>
  <c r="Q27" i="38"/>
  <c r="Q28" i="38"/>
  <c r="Q29" i="38"/>
  <c r="Q30" i="38"/>
  <c r="Q31" i="38"/>
  <c r="Q32" i="38"/>
  <c r="Q33" i="38"/>
  <c r="Q34" i="38"/>
  <c r="Q35" i="38"/>
  <c r="Q36" i="38"/>
  <c r="Q37" i="38"/>
  <c r="Q38" i="38"/>
  <c r="Q39" i="38"/>
  <c r="Q40" i="38"/>
  <c r="Q41" i="38"/>
  <c r="Q42" i="38"/>
  <c r="Q43" i="38"/>
  <c r="Q44" i="38"/>
  <c r="Q45" i="38"/>
  <c r="Q46" i="38"/>
  <c r="Q47" i="38"/>
  <c r="Q48" i="38"/>
  <c r="Q49" i="38"/>
  <c r="Q50" i="38"/>
  <c r="Q51" i="38"/>
  <c r="Q52" i="38"/>
  <c r="Q53" i="38"/>
  <c r="Q54" i="38"/>
  <c r="Q55" i="38"/>
  <c r="Q56" i="38"/>
  <c r="Q57" i="38"/>
  <c r="Q58" i="38"/>
  <c r="Q59" i="38"/>
  <c r="Q60" i="38"/>
  <c r="Q61" i="38"/>
  <c r="Q62" i="38"/>
  <c r="Q63" i="38"/>
  <c r="Q64" i="38"/>
  <c r="Q65" i="38"/>
  <c r="Q66" i="38"/>
  <c r="Q67" i="38"/>
  <c r="Q68" i="38"/>
  <c r="Q69" i="38"/>
  <c r="Q70" i="38"/>
  <c r="Q71" i="38"/>
  <c r="Q72" i="38"/>
  <c r="Q73" i="38"/>
  <c r="Q74" i="38"/>
  <c r="Q75" i="38"/>
  <c r="Q76" i="38"/>
  <c r="Q77" i="38"/>
  <c r="Q78" i="38"/>
  <c r="Q79" i="38"/>
  <c r="Q80" i="38"/>
  <c r="Q81" i="38"/>
  <c r="Q82" i="38"/>
  <c r="Q83" i="38"/>
  <c r="Q84" i="38"/>
  <c r="Q85" i="38"/>
  <c r="Q86" i="38"/>
  <c r="Q87" i="38"/>
  <c r="Q88" i="38"/>
  <c r="Q89" i="38"/>
  <c r="Q90" i="38"/>
  <c r="Q91" i="38"/>
  <c r="Q92" i="38"/>
  <c r="Q93" i="38"/>
  <c r="Q94" i="38"/>
  <c r="Q95" i="38"/>
  <c r="Q96" i="38"/>
  <c r="Q98" i="38"/>
  <c r="Q99" i="38"/>
  <c r="Q100" i="38"/>
  <c r="Q101" i="38"/>
  <c r="Q102" i="38"/>
  <c r="Q103" i="38"/>
  <c r="Q104" i="38"/>
  <c r="Q105" i="38"/>
  <c r="Q106" i="38"/>
  <c r="Q107" i="38"/>
  <c r="Q108" i="38"/>
  <c r="Q109" i="38"/>
  <c r="Q3" i="38"/>
  <c r="P44" i="38"/>
  <c r="P4" i="38"/>
  <c r="P5" i="38"/>
  <c r="P25" i="38"/>
  <c r="P26" i="38"/>
  <c r="P27" i="38"/>
  <c r="P28" i="38"/>
  <c r="P29" i="38"/>
  <c r="P30" i="38"/>
  <c r="P31" i="38"/>
  <c r="P32" i="38"/>
  <c r="P45" i="38"/>
  <c r="P46" i="38"/>
  <c r="P47" i="38"/>
  <c r="P80" i="38"/>
  <c r="P96" i="38"/>
  <c r="P100" i="38"/>
  <c r="P104" i="38"/>
  <c r="N4" i="38"/>
  <c r="N5" i="38"/>
  <c r="N6" i="38"/>
  <c r="N7" i="38"/>
  <c r="N8" i="38"/>
  <c r="N9" i="38"/>
  <c r="N10" i="38"/>
  <c r="N11" i="38"/>
  <c r="N12" i="38"/>
  <c r="N13" i="38"/>
  <c r="N14" i="38"/>
  <c r="N15" i="38"/>
  <c r="N16" i="38"/>
  <c r="N17" i="38"/>
  <c r="N18" i="38"/>
  <c r="N19" i="38"/>
  <c r="N20" i="38"/>
  <c r="N21" i="38"/>
  <c r="N22" i="38"/>
  <c r="N23" i="38"/>
  <c r="N24" i="38"/>
  <c r="N25" i="38"/>
  <c r="N26" i="38"/>
  <c r="N27" i="38"/>
  <c r="N28" i="38"/>
  <c r="N29" i="38"/>
  <c r="N30" i="38"/>
  <c r="N31" i="38"/>
  <c r="N32" i="38"/>
  <c r="N33" i="38"/>
  <c r="N34" i="38"/>
  <c r="N35" i="38"/>
  <c r="N36" i="38"/>
  <c r="N37" i="38"/>
  <c r="N38" i="38"/>
  <c r="N39" i="38"/>
  <c r="N40" i="38"/>
  <c r="N41" i="38"/>
  <c r="N42" i="38"/>
  <c r="N43" i="38"/>
  <c r="N44" i="38"/>
  <c r="N45" i="38"/>
  <c r="N46" i="38"/>
  <c r="N47" i="38"/>
  <c r="N48" i="38"/>
  <c r="N49" i="38"/>
  <c r="N50" i="38"/>
  <c r="N51" i="38"/>
  <c r="N52" i="38"/>
  <c r="N53" i="38"/>
  <c r="N54" i="38"/>
  <c r="N55" i="38"/>
  <c r="N56" i="38"/>
  <c r="N57" i="38"/>
  <c r="N58" i="38"/>
  <c r="N59" i="38"/>
  <c r="N60" i="38"/>
  <c r="N61" i="38"/>
  <c r="N62" i="38"/>
  <c r="N63" i="38"/>
  <c r="N64" i="38"/>
  <c r="N65" i="38"/>
  <c r="N66" i="38"/>
  <c r="N67" i="38"/>
  <c r="N68" i="38"/>
  <c r="N69" i="38"/>
  <c r="N70" i="38"/>
  <c r="N71" i="38"/>
  <c r="N72" i="38"/>
  <c r="N73" i="38"/>
  <c r="N74" i="38"/>
  <c r="N75" i="38"/>
  <c r="N76" i="38"/>
  <c r="N77" i="38"/>
  <c r="N78" i="38"/>
  <c r="N79" i="38"/>
  <c r="N80" i="38"/>
  <c r="N81" i="38"/>
  <c r="N82" i="38"/>
  <c r="N83" i="38"/>
  <c r="N84" i="38"/>
  <c r="N85" i="38"/>
  <c r="N86" i="38"/>
  <c r="N87" i="38"/>
  <c r="N88" i="38"/>
  <c r="N89" i="38"/>
  <c r="N90" i="38"/>
  <c r="N91" i="38"/>
  <c r="N92" i="38"/>
  <c r="N93" i="38"/>
  <c r="N94" i="38"/>
  <c r="N95" i="38"/>
  <c r="N96" i="38"/>
  <c r="N98" i="38"/>
  <c r="N99" i="38"/>
  <c r="N100" i="38"/>
  <c r="N101" i="38"/>
  <c r="N102" i="38"/>
  <c r="N103" i="38"/>
  <c r="N104" i="38"/>
  <c r="N105" i="38"/>
  <c r="N106" i="38"/>
  <c r="N107" i="38"/>
  <c r="N108" i="38"/>
  <c r="N109" i="38"/>
  <c r="N3" i="38"/>
  <c r="L3" i="38"/>
  <c r="L4" i="38"/>
  <c r="L5" i="38"/>
  <c r="L6" i="38"/>
  <c r="L7" i="38"/>
  <c r="L8" i="38"/>
  <c r="L9" i="38"/>
  <c r="L10" i="38"/>
  <c r="L11" i="38"/>
  <c r="L12" i="38"/>
  <c r="L13" i="38"/>
  <c r="L14" i="38"/>
  <c r="L15" i="38"/>
  <c r="L16" i="38"/>
  <c r="L17" i="38"/>
  <c r="L18" i="38"/>
  <c r="L19" i="38"/>
  <c r="L20" i="38"/>
  <c r="L21" i="38"/>
  <c r="L22" i="38"/>
  <c r="L23" i="38"/>
  <c r="L24" i="38"/>
  <c r="L25" i="38"/>
  <c r="L26" i="38"/>
  <c r="L27" i="38"/>
  <c r="L28" i="38"/>
  <c r="L29" i="38"/>
  <c r="L30" i="38"/>
  <c r="L31" i="38"/>
  <c r="L32" i="38"/>
  <c r="L33" i="38"/>
  <c r="L34" i="38"/>
  <c r="L35" i="38"/>
  <c r="L36" i="38"/>
  <c r="L37" i="38"/>
  <c r="L38" i="38"/>
  <c r="L39" i="38"/>
  <c r="L40" i="38"/>
  <c r="L41" i="38"/>
  <c r="L42" i="38"/>
  <c r="L43" i="38"/>
  <c r="L44" i="38"/>
  <c r="L45" i="38"/>
  <c r="L46" i="38"/>
  <c r="L47" i="38"/>
  <c r="L48" i="38"/>
  <c r="L49" i="38"/>
  <c r="L50" i="38"/>
  <c r="L51" i="38"/>
  <c r="L52" i="38"/>
  <c r="L53" i="38"/>
  <c r="L54" i="38"/>
  <c r="L55" i="38"/>
  <c r="L56" i="38"/>
  <c r="L57" i="38"/>
  <c r="L58" i="38"/>
  <c r="L59" i="38"/>
  <c r="L60" i="38"/>
  <c r="L61" i="38"/>
  <c r="L62" i="38"/>
  <c r="L63" i="38"/>
  <c r="L64" i="38"/>
  <c r="L65" i="38"/>
  <c r="L66" i="38"/>
  <c r="L67" i="38"/>
  <c r="L68" i="38"/>
  <c r="L69" i="38"/>
  <c r="L70" i="38"/>
  <c r="L71" i="38"/>
  <c r="L72" i="38"/>
  <c r="L73" i="38"/>
  <c r="L74" i="38"/>
  <c r="L75" i="38"/>
  <c r="L76" i="38"/>
  <c r="L77" i="38"/>
  <c r="L78" i="38"/>
  <c r="L79" i="38"/>
  <c r="L80" i="38"/>
  <c r="L81" i="38"/>
  <c r="L82" i="38"/>
  <c r="L83" i="38"/>
  <c r="L84" i="38"/>
  <c r="L85" i="38"/>
  <c r="L86" i="38"/>
  <c r="L87" i="38"/>
  <c r="L88" i="38"/>
  <c r="L89" i="38"/>
  <c r="L90" i="38"/>
  <c r="L91" i="38"/>
  <c r="L92" i="38"/>
  <c r="L93" i="38"/>
  <c r="L94" i="38"/>
  <c r="L95" i="38"/>
  <c r="L96" i="38"/>
  <c r="L98" i="38"/>
  <c r="L99" i="38"/>
  <c r="L100" i="38"/>
  <c r="L101" i="38"/>
  <c r="L102" i="38"/>
  <c r="L103" i="38"/>
  <c r="L104" i="38"/>
  <c r="L105" i="38"/>
  <c r="L106" i="38"/>
  <c r="L107" i="38"/>
  <c r="L108" i="38"/>
  <c r="L109" i="38"/>
  <c r="K4" i="38"/>
  <c r="K5" i="38"/>
  <c r="K6" i="38"/>
  <c r="K7" i="38"/>
  <c r="K8" i="38"/>
  <c r="K9" i="38"/>
  <c r="K10" i="38"/>
  <c r="K11" i="38"/>
  <c r="K12" i="38"/>
  <c r="K13" i="38"/>
  <c r="K14" i="38"/>
  <c r="K15" i="38"/>
  <c r="K16" i="38"/>
  <c r="K17" i="38"/>
  <c r="K18" i="38"/>
  <c r="K19" i="38"/>
  <c r="K20" i="38"/>
  <c r="K21" i="38"/>
  <c r="K22" i="38"/>
  <c r="K23" i="38"/>
  <c r="K24" i="38"/>
  <c r="K25" i="38"/>
  <c r="K26" i="38"/>
  <c r="K27" i="38"/>
  <c r="K28" i="38"/>
  <c r="K29" i="38"/>
  <c r="K30" i="38"/>
  <c r="K31" i="38"/>
  <c r="K32" i="38"/>
  <c r="K33" i="38"/>
  <c r="K34" i="38"/>
  <c r="K35" i="38"/>
  <c r="K36" i="38"/>
  <c r="K37" i="38"/>
  <c r="K38" i="38"/>
  <c r="K39" i="38"/>
  <c r="K40" i="38"/>
  <c r="M40" i="38" s="1"/>
  <c r="P40" i="38" s="1"/>
  <c r="K41" i="38"/>
  <c r="K42" i="38"/>
  <c r="K43" i="38"/>
  <c r="K44" i="38"/>
  <c r="K45" i="38"/>
  <c r="K46" i="38"/>
  <c r="K47" i="38"/>
  <c r="K48" i="38"/>
  <c r="K49" i="38"/>
  <c r="K50" i="38"/>
  <c r="K51" i="38"/>
  <c r="K52" i="38"/>
  <c r="M52" i="38" s="1"/>
  <c r="P52" i="38" s="1"/>
  <c r="K53" i="38"/>
  <c r="K54" i="38"/>
  <c r="K55" i="38"/>
  <c r="K56" i="38"/>
  <c r="K57" i="38"/>
  <c r="K58" i="38"/>
  <c r="K59" i="38"/>
  <c r="K60" i="38"/>
  <c r="K61" i="38"/>
  <c r="K62" i="38"/>
  <c r="K63" i="38"/>
  <c r="K64" i="38"/>
  <c r="K65" i="38"/>
  <c r="K66" i="38"/>
  <c r="K67" i="38"/>
  <c r="K68" i="38"/>
  <c r="K69" i="38"/>
  <c r="K70" i="38"/>
  <c r="K71" i="38"/>
  <c r="K72" i="38"/>
  <c r="K73" i="38"/>
  <c r="K74" i="38"/>
  <c r="K75" i="38"/>
  <c r="K76" i="38"/>
  <c r="K77" i="38"/>
  <c r="K78" i="38"/>
  <c r="K79" i="38"/>
  <c r="K80" i="38"/>
  <c r="K81" i="38"/>
  <c r="K82" i="38"/>
  <c r="K83" i="38"/>
  <c r="K84" i="38"/>
  <c r="K85" i="38"/>
  <c r="K86" i="38"/>
  <c r="K87" i="38"/>
  <c r="K88" i="38"/>
  <c r="M88" i="38" s="1"/>
  <c r="P88" i="38" s="1"/>
  <c r="K89" i="38"/>
  <c r="K90" i="38"/>
  <c r="K91" i="38"/>
  <c r="K92" i="38"/>
  <c r="K93" i="38"/>
  <c r="K94" i="38"/>
  <c r="K95" i="38"/>
  <c r="K96" i="38"/>
  <c r="K98" i="38"/>
  <c r="K99" i="38"/>
  <c r="K100" i="38"/>
  <c r="K101" i="38"/>
  <c r="K102" i="38"/>
  <c r="K103" i="38"/>
  <c r="K104" i="38"/>
  <c r="K105" i="38"/>
  <c r="K106" i="38"/>
  <c r="K107" i="38"/>
  <c r="K108" i="38"/>
  <c r="K109" i="38"/>
  <c r="K3" i="38"/>
  <c r="AD68" i="17"/>
  <c r="AD69" i="17"/>
  <c r="AD70" i="17"/>
  <c r="AD71" i="17"/>
  <c r="AD72" i="17"/>
  <c r="AD73" i="17"/>
  <c r="AD74" i="17"/>
  <c r="AD75" i="17"/>
  <c r="AD76" i="17"/>
  <c r="AD77" i="17"/>
  <c r="AD78" i="17"/>
  <c r="AD79" i="17"/>
  <c r="AD80" i="17"/>
  <c r="AD81" i="17"/>
  <c r="AD82" i="17"/>
  <c r="AD67" i="17"/>
  <c r="Y79" i="17"/>
  <c r="T68" i="17"/>
  <c r="T69" i="17"/>
  <c r="T70" i="17"/>
  <c r="T71" i="17"/>
  <c r="T72" i="17"/>
  <c r="T73" i="17"/>
  <c r="T74" i="17"/>
  <c r="T75" i="17"/>
  <c r="T76" i="17"/>
  <c r="T77" i="17"/>
  <c r="T78" i="17"/>
  <c r="T79" i="17"/>
  <c r="T80" i="17"/>
  <c r="T81" i="17"/>
  <c r="T82" i="17"/>
  <c r="T67" i="17"/>
  <c r="O79" i="17"/>
  <c r="Y54" i="17"/>
  <c r="AC54" i="17" s="1"/>
  <c r="Y55" i="17"/>
  <c r="AC55" i="17" s="1"/>
  <c r="Y56" i="17"/>
  <c r="AC56" i="17" s="1"/>
  <c r="Y57" i="17"/>
  <c r="AC57" i="17" s="1"/>
  <c r="Y58" i="17"/>
  <c r="AC58" i="17" s="1"/>
  <c r="Y59" i="17"/>
  <c r="AC59" i="17" s="1"/>
  <c r="Y60" i="17"/>
  <c r="AC60" i="17" s="1"/>
  <c r="Y61" i="17"/>
  <c r="AC61" i="17" s="1"/>
  <c r="Y62" i="17"/>
  <c r="AC62" i="17" s="1"/>
  <c r="Y63" i="17"/>
  <c r="AC63" i="17" s="1"/>
  <c r="Y64" i="17"/>
  <c r="AC64" i="17" s="1"/>
  <c r="Y65" i="17"/>
  <c r="AC65" i="17" s="1"/>
  <c r="Y66" i="17"/>
  <c r="AC66" i="17" s="1"/>
  <c r="AD54" i="17"/>
  <c r="AD55" i="17"/>
  <c r="AD56" i="17"/>
  <c r="AD57" i="17"/>
  <c r="AD58" i="17"/>
  <c r="AD59" i="17"/>
  <c r="AD60" i="17"/>
  <c r="AD61" i="17"/>
  <c r="AD62" i="17"/>
  <c r="AD63" i="17"/>
  <c r="AD64" i="17"/>
  <c r="AD65" i="17"/>
  <c r="AD66" i="17"/>
  <c r="AD53" i="17"/>
  <c r="Y53" i="17"/>
  <c r="AC53" i="17" s="1"/>
  <c r="O54" i="17"/>
  <c r="S54" i="17" s="1"/>
  <c r="O55" i="17"/>
  <c r="S55" i="17" s="1"/>
  <c r="O56" i="17"/>
  <c r="S56" i="17" s="1"/>
  <c r="O57" i="17"/>
  <c r="S57" i="17" s="1"/>
  <c r="O58" i="17"/>
  <c r="S58" i="17" s="1"/>
  <c r="O59" i="17"/>
  <c r="S59" i="17" s="1"/>
  <c r="O60" i="17"/>
  <c r="S60" i="17" s="1"/>
  <c r="O61" i="17"/>
  <c r="S61" i="17" s="1"/>
  <c r="O62" i="17"/>
  <c r="S62" i="17" s="1"/>
  <c r="O63" i="17"/>
  <c r="S63" i="17" s="1"/>
  <c r="O64" i="17"/>
  <c r="S64" i="17" s="1"/>
  <c r="O65" i="17"/>
  <c r="S65" i="17" s="1"/>
  <c r="O66" i="17"/>
  <c r="S66" i="17" s="1"/>
  <c r="T54" i="17"/>
  <c r="T55" i="17"/>
  <c r="T56" i="17"/>
  <c r="T57" i="17"/>
  <c r="T58" i="17"/>
  <c r="T59" i="17"/>
  <c r="T60" i="17"/>
  <c r="T61" i="17"/>
  <c r="T62" i="17"/>
  <c r="T63" i="17"/>
  <c r="T64" i="17"/>
  <c r="T65" i="17"/>
  <c r="T66" i="17"/>
  <c r="T53" i="17"/>
  <c r="O53" i="17"/>
  <c r="S53" i="17" s="1"/>
  <c r="AD100" i="17"/>
  <c r="AD101" i="17"/>
  <c r="AD102" i="17"/>
  <c r="AD103" i="17"/>
  <c r="AD104" i="17"/>
  <c r="AD105" i="17"/>
  <c r="AD106" i="17"/>
  <c r="AD107" i="17"/>
  <c r="AD108" i="17"/>
  <c r="AD109" i="17"/>
  <c r="AD110" i="17"/>
  <c r="AD111" i="17"/>
  <c r="AD112" i="17"/>
  <c r="AD113" i="17"/>
  <c r="AD114" i="17"/>
  <c r="AD99" i="17"/>
  <c r="AC109" i="17"/>
  <c r="Y100" i="17"/>
  <c r="AC100" i="17" s="1"/>
  <c r="AC101" i="17"/>
  <c r="Y102" i="17"/>
  <c r="AC102" i="17" s="1"/>
  <c r="Y103" i="17"/>
  <c r="AC103" i="17" s="1"/>
  <c r="Y104" i="17"/>
  <c r="AC104" i="17" s="1"/>
  <c r="AC105" i="17"/>
  <c r="Y106" i="17"/>
  <c r="AC106" i="17" s="1"/>
  <c r="Y107" i="17"/>
  <c r="AC107" i="17" s="1"/>
  <c r="Y108" i="17"/>
  <c r="AC108" i="17" s="1"/>
  <c r="Y110" i="17"/>
  <c r="AC110" i="17" s="1"/>
  <c r="Y111" i="17"/>
  <c r="AC111" i="17" s="1"/>
  <c r="Y112" i="17"/>
  <c r="AC112" i="17" s="1"/>
  <c r="Y113" i="17"/>
  <c r="AC113" i="17" s="1"/>
  <c r="Y114" i="17"/>
  <c r="AC114" i="17" s="1"/>
  <c r="Y99" i="17"/>
  <c r="AC99" i="17" s="1"/>
  <c r="T100" i="17"/>
  <c r="T101" i="17"/>
  <c r="T102" i="17"/>
  <c r="T103" i="17"/>
  <c r="T104" i="17"/>
  <c r="T105" i="17"/>
  <c r="T106" i="17"/>
  <c r="T107" i="17"/>
  <c r="T108" i="17"/>
  <c r="T109" i="17"/>
  <c r="T110" i="17"/>
  <c r="T111" i="17"/>
  <c r="T112" i="17"/>
  <c r="T113" i="17"/>
  <c r="T114" i="17"/>
  <c r="T99" i="17"/>
  <c r="O100" i="17"/>
  <c r="S100" i="17" s="1"/>
  <c r="S101" i="17"/>
  <c r="O102" i="17"/>
  <c r="S102" i="17" s="1"/>
  <c r="O103" i="17"/>
  <c r="S103" i="17" s="1"/>
  <c r="O104" i="17"/>
  <c r="S104" i="17" s="1"/>
  <c r="S105" i="17"/>
  <c r="O106" i="17"/>
  <c r="S106" i="17" s="1"/>
  <c r="O107" i="17"/>
  <c r="S107" i="17" s="1"/>
  <c r="O108" i="17"/>
  <c r="S108" i="17" s="1"/>
  <c r="S109" i="17"/>
  <c r="O110" i="17"/>
  <c r="S110" i="17" s="1"/>
  <c r="O111" i="17"/>
  <c r="S111" i="17" s="1"/>
  <c r="O112" i="17"/>
  <c r="S112" i="17" s="1"/>
  <c r="S113" i="17"/>
  <c r="O114" i="17"/>
  <c r="S114" i="17" s="1"/>
  <c r="O99" i="17"/>
  <c r="S99" i="17" s="1"/>
  <c r="O45" i="17"/>
  <c r="S45" i="17" s="1"/>
  <c r="O44" i="17"/>
  <c r="S44" i="17" s="1"/>
  <c r="O38" i="17"/>
  <c r="S38" i="17" s="1"/>
  <c r="O27" i="17"/>
  <c r="S27" i="17" s="1"/>
  <c r="O26" i="17"/>
  <c r="S26" i="17" s="1"/>
  <c r="AD27" i="17"/>
  <c r="AD26" i="17"/>
  <c r="AD38" i="17"/>
  <c r="AD45" i="17"/>
  <c r="AD44" i="17"/>
  <c r="AD48" i="17"/>
  <c r="AD46" i="17"/>
  <c r="Y27" i="17"/>
  <c r="AC27" i="17" s="1"/>
  <c r="Y26" i="17"/>
  <c r="AC26" i="17" s="1"/>
  <c r="Y38" i="17"/>
  <c r="AC38" i="17" s="1"/>
  <c r="Y45" i="17"/>
  <c r="AC45" i="17" s="1"/>
  <c r="Y44" i="17"/>
  <c r="AC44" i="17" s="1"/>
  <c r="Y48" i="17"/>
  <c r="AC48" i="17" s="1"/>
  <c r="Y46" i="17"/>
  <c r="AC46" i="17" s="1"/>
  <c r="AC34" i="17"/>
  <c r="AD33" i="17"/>
  <c r="AD34" i="17"/>
  <c r="AD35" i="17"/>
  <c r="AD36" i="17"/>
  <c r="AD37" i="17"/>
  <c r="AC37" i="17"/>
  <c r="AC33" i="17"/>
  <c r="AC35" i="17"/>
  <c r="AC36" i="17"/>
  <c r="AD23" i="17"/>
  <c r="AD22" i="17"/>
  <c r="AD30" i="17"/>
  <c r="AD52" i="17"/>
  <c r="AD49" i="17"/>
  <c r="AD43" i="17"/>
  <c r="Y23" i="17"/>
  <c r="AC23" i="17" s="1"/>
  <c r="Y22" i="17"/>
  <c r="AC22" i="17" s="1"/>
  <c r="AC30" i="17"/>
  <c r="AC52" i="17"/>
  <c r="AC49" i="17"/>
  <c r="Y43" i="17"/>
  <c r="AC43" i="17" s="1"/>
  <c r="AD32" i="17"/>
  <c r="AD28" i="17"/>
  <c r="AD25" i="17"/>
  <c r="AD21" i="17"/>
  <c r="AD19" i="17"/>
  <c r="AD20" i="17"/>
  <c r="AC32" i="17"/>
  <c r="Y28" i="17"/>
  <c r="AC28" i="17" s="1"/>
  <c r="Y25" i="17"/>
  <c r="AC25" i="17" s="1"/>
  <c r="Y21" i="17"/>
  <c r="AC21" i="17" s="1"/>
  <c r="Y19" i="17"/>
  <c r="AC19" i="17" s="1"/>
  <c r="Y20" i="17"/>
  <c r="AC20" i="17" s="1"/>
  <c r="AD47" i="17"/>
  <c r="AD41" i="17"/>
  <c r="AD29" i="17"/>
  <c r="Y47" i="17"/>
  <c r="Y41" i="17"/>
  <c r="Y29" i="17"/>
  <c r="AD42" i="17"/>
  <c r="AD40" i="17"/>
  <c r="AD31" i="17"/>
  <c r="AD24" i="17"/>
  <c r="Y42" i="17"/>
  <c r="Y40" i="17"/>
  <c r="Y24" i="17"/>
  <c r="AC39" i="17"/>
  <c r="AC51" i="17"/>
  <c r="AD51" i="17"/>
  <c r="AD50" i="17"/>
  <c r="AD39" i="17"/>
  <c r="AC50" i="17"/>
  <c r="T48" i="17"/>
  <c r="T46" i="17"/>
  <c r="T45" i="17"/>
  <c r="T44" i="17"/>
  <c r="T38" i="17"/>
  <c r="T27" i="17"/>
  <c r="T26" i="17"/>
  <c r="S48" i="17"/>
  <c r="S46" i="17"/>
  <c r="AD9" i="17"/>
  <c r="AD10" i="17"/>
  <c r="AD11" i="17"/>
  <c r="AD12" i="17"/>
  <c r="AD8" i="17"/>
  <c r="T9" i="17"/>
  <c r="T10" i="17"/>
  <c r="T11" i="17"/>
  <c r="T12" i="17"/>
  <c r="T8" i="17"/>
  <c r="AD84" i="17"/>
  <c r="AD85" i="17"/>
  <c r="AD86" i="17"/>
  <c r="AD87" i="17"/>
  <c r="AD88" i="17"/>
  <c r="AD89" i="17"/>
  <c r="AD90" i="17"/>
  <c r="AD91" i="17"/>
  <c r="AD92" i="17"/>
  <c r="AD93" i="17"/>
  <c r="AD94" i="17"/>
  <c r="AD95" i="17"/>
  <c r="AD96" i="17"/>
  <c r="AD97" i="17"/>
  <c r="AD98" i="17"/>
  <c r="AD83" i="17"/>
  <c r="Y84" i="17"/>
  <c r="AC84" i="17" s="1"/>
  <c r="AC85" i="17"/>
  <c r="Y86" i="17"/>
  <c r="AC86" i="17" s="1"/>
  <c r="Y87" i="17"/>
  <c r="AC87" i="17" s="1"/>
  <c r="Y88" i="17"/>
  <c r="AC88" i="17" s="1"/>
  <c r="Y89" i="17"/>
  <c r="AC89" i="17" s="1"/>
  <c r="Y90" i="17"/>
  <c r="AC90" i="17" s="1"/>
  <c r="Y91" i="17"/>
  <c r="AC91" i="17" s="1"/>
  <c r="Y92" i="17"/>
  <c r="AC92" i="17" s="1"/>
  <c r="Y93" i="17"/>
  <c r="AC93" i="17" s="1"/>
  <c r="Y94" i="17"/>
  <c r="AC94" i="17" s="1"/>
  <c r="Y95" i="17"/>
  <c r="AC95" i="17" s="1"/>
  <c r="Y96" i="17"/>
  <c r="AC96" i="17" s="1"/>
  <c r="Y97" i="17"/>
  <c r="AC97" i="17" s="1"/>
  <c r="Y98" i="17"/>
  <c r="AC98" i="17" s="1"/>
  <c r="Y83" i="17"/>
  <c r="AC83" i="17" s="1"/>
  <c r="T84" i="17"/>
  <c r="T85" i="17"/>
  <c r="T86" i="17"/>
  <c r="T87" i="17"/>
  <c r="T88" i="17"/>
  <c r="T89" i="17"/>
  <c r="T90" i="17"/>
  <c r="T91" i="17"/>
  <c r="T92" i="17"/>
  <c r="T93" i="17"/>
  <c r="T94" i="17"/>
  <c r="T95" i="17"/>
  <c r="T96" i="17"/>
  <c r="T97" i="17"/>
  <c r="T98" i="17"/>
  <c r="T83" i="17"/>
  <c r="O84" i="17"/>
  <c r="S84" i="17" s="1"/>
  <c r="S85" i="17"/>
  <c r="O86" i="17"/>
  <c r="S86" i="17" s="1"/>
  <c r="O87" i="17"/>
  <c r="S87" i="17" s="1"/>
  <c r="O88" i="17"/>
  <c r="S88" i="17" s="1"/>
  <c r="O89" i="17"/>
  <c r="S89" i="17" s="1"/>
  <c r="O90" i="17"/>
  <c r="S90" i="17" s="1"/>
  <c r="O91" i="17"/>
  <c r="S91" i="17" s="1"/>
  <c r="O92" i="17"/>
  <c r="S92" i="17" s="1"/>
  <c r="O93" i="17"/>
  <c r="S93" i="17" s="1"/>
  <c r="O94" i="17"/>
  <c r="S94" i="17" s="1"/>
  <c r="O95" i="17"/>
  <c r="S95" i="17" s="1"/>
  <c r="O96" i="17"/>
  <c r="S96" i="17" s="1"/>
  <c r="O97" i="17"/>
  <c r="S97" i="17" s="1"/>
  <c r="O98" i="17"/>
  <c r="S98" i="17" s="1"/>
  <c r="O83" i="17"/>
  <c r="S83" i="17" s="1"/>
  <c r="O18" i="17"/>
  <c r="S18" i="17" s="1"/>
  <c r="O17" i="17"/>
  <c r="S17" i="17" s="1"/>
  <c r="O16" i="17"/>
  <c r="S16" i="17" s="1"/>
  <c r="AD14" i="17"/>
  <c r="AD15" i="17"/>
  <c r="AD16" i="17"/>
  <c r="AD17" i="17"/>
  <c r="AD18" i="17"/>
  <c r="AD13" i="17"/>
  <c r="Y14" i="17"/>
  <c r="AC14" i="17" s="1"/>
  <c r="Y15" i="17"/>
  <c r="AC15" i="17" s="1"/>
  <c r="Y16" i="17"/>
  <c r="AC16" i="17" s="1"/>
  <c r="Y17" i="17"/>
  <c r="AC17" i="17" s="1"/>
  <c r="Y18" i="17"/>
  <c r="AC18" i="17" s="1"/>
  <c r="Y13" i="17"/>
  <c r="AC13" i="17" s="1"/>
  <c r="S14" i="17"/>
  <c r="S13" i="17"/>
  <c r="T14" i="17"/>
  <c r="T15" i="17"/>
  <c r="T16" i="17"/>
  <c r="T17" i="17"/>
  <c r="T18" i="17"/>
  <c r="T13" i="17"/>
  <c r="S34" i="17"/>
  <c r="T34" i="17"/>
  <c r="S35" i="17"/>
  <c r="T35" i="17"/>
  <c r="S36" i="17"/>
  <c r="T36" i="17"/>
  <c r="S37" i="17"/>
  <c r="T37" i="17"/>
  <c r="S33" i="17"/>
  <c r="T33" i="17"/>
  <c r="S30" i="17"/>
  <c r="T52" i="17"/>
  <c r="T30" i="17"/>
  <c r="T23" i="17"/>
  <c r="S52" i="17"/>
  <c r="O23" i="17"/>
  <c r="S23" i="17" s="1"/>
  <c r="R14" i="35" l="1"/>
  <c r="D15" i="35" s="1"/>
  <c r="D29" i="35"/>
  <c r="M16" i="38"/>
  <c r="P16" i="38" s="1"/>
  <c r="M108" i="38"/>
  <c r="P108" i="38" s="1"/>
  <c r="M84" i="38"/>
  <c r="P84" i="38" s="1"/>
  <c r="M60" i="38"/>
  <c r="P60" i="38" s="1"/>
  <c r="M48" i="38"/>
  <c r="P48" i="38" s="1"/>
  <c r="M36" i="38"/>
  <c r="P36" i="38" s="1"/>
  <c r="M24" i="38"/>
  <c r="P24" i="38" s="1"/>
  <c r="M12" i="38"/>
  <c r="P12" i="38" s="1"/>
  <c r="M105" i="38"/>
  <c r="P105" i="38" s="1"/>
  <c r="M93" i="38"/>
  <c r="P93" i="38" s="1"/>
  <c r="M81" i="38"/>
  <c r="P81" i="38" s="1"/>
  <c r="M57" i="38"/>
  <c r="P57" i="38" s="1"/>
  <c r="M33" i="38"/>
  <c r="P33" i="38" s="1"/>
  <c r="M21" i="38"/>
  <c r="P21" i="38" s="1"/>
  <c r="M9" i="38"/>
  <c r="P9" i="38" s="1"/>
  <c r="M106" i="38"/>
  <c r="P106" i="38" s="1"/>
  <c r="M94" i="38"/>
  <c r="P94" i="38" s="1"/>
  <c r="M82" i="38"/>
  <c r="P82" i="38" s="1"/>
  <c r="M58" i="38"/>
  <c r="P58" i="38" s="1"/>
  <c r="M34" i="38"/>
  <c r="P34" i="38" s="1"/>
  <c r="M22" i="38"/>
  <c r="P22" i="38" s="1"/>
  <c r="M10" i="38"/>
  <c r="P10" i="38" s="1"/>
  <c r="M109" i="38"/>
  <c r="P109" i="38" s="1"/>
  <c r="M97" i="38"/>
  <c r="P97" i="38" s="1"/>
  <c r="M85" i="38"/>
  <c r="P85" i="38" s="1"/>
  <c r="M61" i="38"/>
  <c r="P61" i="38" s="1"/>
  <c r="M49" i="38"/>
  <c r="P49" i="38" s="1"/>
  <c r="M37" i="38"/>
  <c r="P37" i="38" s="1"/>
  <c r="M13" i="38"/>
  <c r="P13" i="38" s="1"/>
  <c r="M92" i="38"/>
  <c r="P92" i="38" s="1"/>
  <c r="M56" i="38"/>
  <c r="P56" i="38" s="1"/>
  <c r="M20" i="38"/>
  <c r="P20" i="38" s="1"/>
  <c r="M8" i="38"/>
  <c r="P8" i="38" s="1"/>
  <c r="M101" i="38"/>
  <c r="P101" i="38" s="1"/>
  <c r="M89" i="38"/>
  <c r="P89" i="38" s="1"/>
  <c r="M102" i="38"/>
  <c r="P102" i="38" s="1"/>
  <c r="M90" i="38"/>
  <c r="P90" i="38" s="1"/>
  <c r="M78" i="38"/>
  <c r="P78" i="38" s="1"/>
  <c r="M54" i="38"/>
  <c r="P54" i="38" s="1"/>
  <c r="M42" i="38"/>
  <c r="P42" i="38" s="1"/>
  <c r="M18" i="38"/>
  <c r="P18" i="38" s="1"/>
  <c r="M6" i="38"/>
  <c r="P6" i="38" s="1"/>
  <c r="M53" i="38"/>
  <c r="P53" i="38" s="1"/>
  <c r="M41" i="38"/>
  <c r="P41" i="38" s="1"/>
  <c r="M17" i="38"/>
  <c r="P17" i="38" s="1"/>
  <c r="M98" i="38"/>
  <c r="P98" i="38" s="1"/>
  <c r="M86" i="38"/>
  <c r="P86" i="38" s="1"/>
  <c r="M74" i="38"/>
  <c r="M50" i="38"/>
  <c r="P50" i="38" s="1"/>
  <c r="M38" i="38"/>
  <c r="P38" i="38" s="1"/>
  <c r="M14" i="38"/>
  <c r="P14" i="38" s="1"/>
  <c r="M99" i="38"/>
  <c r="P99" i="38" s="1"/>
  <c r="M51" i="38"/>
  <c r="P51" i="38" s="1"/>
  <c r="M39" i="38"/>
  <c r="P39" i="38" s="1"/>
  <c r="M15" i="38"/>
  <c r="P15" i="38" s="1"/>
  <c r="M87" i="38"/>
  <c r="P87" i="38" s="1"/>
  <c r="M107" i="38"/>
  <c r="P107" i="38" s="1"/>
  <c r="M95" i="38"/>
  <c r="P95" i="38" s="1"/>
  <c r="M83" i="38"/>
  <c r="P83" i="38" s="1"/>
  <c r="M59" i="38"/>
  <c r="P59" i="38" s="1"/>
  <c r="M35" i="38"/>
  <c r="P35" i="38" s="1"/>
  <c r="M23" i="38"/>
  <c r="P23" i="38" s="1"/>
  <c r="M11" i="38"/>
  <c r="P11" i="38" s="1"/>
  <c r="M103" i="38"/>
  <c r="P103" i="38" s="1"/>
  <c r="M91" i="38"/>
  <c r="P91" i="38" s="1"/>
  <c r="M79" i="38"/>
  <c r="P79" i="38" s="1"/>
  <c r="M55" i="38"/>
  <c r="P55" i="38" s="1"/>
  <c r="M43" i="38"/>
  <c r="P43" i="38" s="1"/>
  <c r="M19" i="38"/>
  <c r="P19" i="38" s="1"/>
  <c r="M7" i="38"/>
  <c r="P7" i="38" s="1"/>
  <c r="M3" i="38"/>
  <c r="T49" i="17"/>
  <c r="T43" i="17"/>
  <c r="T22" i="17"/>
  <c r="S49" i="17"/>
  <c r="S43" i="17"/>
  <c r="S22" i="17"/>
  <c r="T32" i="17" l="1"/>
  <c r="T28" i="17"/>
  <c r="T25" i="17"/>
  <c r="T21" i="17"/>
  <c r="T20" i="17"/>
  <c r="T19" i="17"/>
  <c r="S32" i="17"/>
  <c r="O28" i="17"/>
  <c r="S28" i="17" s="1"/>
  <c r="O25" i="17"/>
  <c r="S25" i="17" s="1"/>
  <c r="O21" i="17"/>
  <c r="S21" i="17" s="1"/>
  <c r="O20" i="17"/>
  <c r="S20" i="17" s="1"/>
  <c r="O19" i="17"/>
  <c r="S19" i="17" s="1"/>
  <c r="O47" i="17"/>
  <c r="S47" i="17" s="1"/>
  <c r="S41" i="17"/>
  <c r="S29" i="17"/>
  <c r="S31" i="17" l="1"/>
  <c r="T42" i="17"/>
  <c r="T40" i="17"/>
  <c r="T31" i="17"/>
  <c r="T24" i="17"/>
  <c r="O42" i="17"/>
  <c r="S42" i="17" s="1"/>
  <c r="O40" i="17"/>
  <c r="S40" i="17" s="1"/>
  <c r="O24" i="17"/>
  <c r="S24" i="17" s="1"/>
  <c r="S51" i="17"/>
  <c r="S50" i="17"/>
  <c r="O39" i="17"/>
  <c r="S39" i="17" s="1"/>
  <c r="T51" i="17"/>
  <c r="T50" i="17"/>
  <c r="T39" i="17"/>
  <c r="O15" i="17"/>
  <c r="S15" i="17" s="1"/>
  <c r="EF48" i="17" l="1"/>
  <c r="ET48" i="17" s="1"/>
  <c r="FH48" i="17" s="1"/>
  <c r="FV48" i="17" s="1"/>
  <c r="GJ48" i="17" s="1"/>
  <c r="EF54" i="17"/>
  <c r="ET54" i="17" s="1"/>
  <c r="FH54" i="17" s="1"/>
  <c r="FV54" i="17" s="1"/>
  <c r="GJ54" i="17" s="1"/>
  <c r="EF60" i="17"/>
  <c r="ET60" i="17" s="1"/>
  <c r="FH60" i="17" s="1"/>
  <c r="FV60" i="17" s="1"/>
  <c r="GJ60" i="17" s="1"/>
  <c r="EF66" i="17"/>
  <c r="ET66" i="17" s="1"/>
  <c r="FH66" i="17" s="1"/>
  <c r="FV66" i="17" s="1"/>
  <c r="GJ66" i="17" s="1"/>
  <c r="EF72" i="17"/>
  <c r="ET72" i="17" s="1"/>
  <c r="FH72" i="17" s="1"/>
  <c r="FV72" i="17" s="1"/>
  <c r="GJ72" i="17" s="1"/>
  <c r="EF78" i="17"/>
  <c r="ET78" i="17" s="1"/>
  <c r="FH78" i="17" s="1"/>
  <c r="FV78" i="17" s="1"/>
  <c r="GJ78" i="17" s="1"/>
  <c r="EF84" i="17"/>
  <c r="ET84" i="17" s="1"/>
  <c r="FH84" i="17" s="1"/>
  <c r="FV84" i="17" s="1"/>
  <c r="GJ84" i="17" s="1"/>
  <c r="EF90" i="17"/>
  <c r="ET90" i="17" s="1"/>
  <c r="FH90" i="17" s="1"/>
  <c r="FV90" i="17" s="1"/>
  <c r="GJ90" i="17" s="1"/>
  <c r="D4" i="33" l="1"/>
  <c r="EF85" i="17"/>
  <c r="ET85" i="17" s="1"/>
  <c r="FH85" i="17" s="1"/>
  <c r="FV85" i="17" s="1"/>
  <c r="GJ85" i="17" s="1"/>
  <c r="EF73" i="17"/>
  <c r="ET73" i="17" s="1"/>
  <c r="FH73" i="17" s="1"/>
  <c r="FV73" i="17" s="1"/>
  <c r="GJ73" i="17" s="1"/>
  <c r="EF61" i="17"/>
  <c r="ET61" i="17" s="1"/>
  <c r="FH61" i="17" s="1"/>
  <c r="FV61" i="17" s="1"/>
  <c r="GJ61" i="17" s="1"/>
  <c r="EF49" i="17"/>
  <c r="ET49" i="17" s="1"/>
  <c r="FH49" i="17" s="1"/>
  <c r="FV49" i="17" s="1"/>
  <c r="GJ49" i="17" s="1"/>
  <c r="EF63" i="17"/>
  <c r="ET63" i="17" s="1"/>
  <c r="FH63" i="17" s="1"/>
  <c r="FV63" i="17" s="1"/>
  <c r="GJ63" i="17" s="1"/>
  <c r="EF50" i="17"/>
  <c r="ET50" i="17" s="1"/>
  <c r="FH50" i="17" s="1"/>
  <c r="FV50" i="17" s="1"/>
  <c r="GJ50" i="17" s="1"/>
  <c r="EF87" i="17"/>
  <c r="ET87" i="17" s="1"/>
  <c r="FH87" i="17" s="1"/>
  <c r="FV87" i="17" s="1"/>
  <c r="GJ87" i="17" s="1"/>
  <c r="EF86" i="17"/>
  <c r="ET86" i="17" s="1"/>
  <c r="FH86" i="17" s="1"/>
  <c r="FV86" i="17" s="1"/>
  <c r="GJ86" i="17" s="1"/>
  <c r="EF83" i="17"/>
  <c r="ET83" i="17" s="1"/>
  <c r="FH83" i="17" s="1"/>
  <c r="FV83" i="17" s="1"/>
  <c r="GJ83" i="17" s="1"/>
  <c r="EF46" i="17"/>
  <c r="ET46" i="17" s="1"/>
  <c r="FH46" i="17" s="1"/>
  <c r="FV46" i="17" s="1"/>
  <c r="GJ46" i="17" s="1"/>
  <c r="EF22" i="17"/>
  <c r="ET22" i="17" s="1"/>
  <c r="FH22" i="17" s="1"/>
  <c r="FV22" i="17" s="1"/>
  <c r="GJ22" i="17" s="1"/>
  <c r="EF75" i="17"/>
  <c r="ET75" i="17" s="1"/>
  <c r="FH75" i="17" s="1"/>
  <c r="FV75" i="17" s="1"/>
  <c r="GJ75" i="17" s="1"/>
  <c r="EF62" i="17"/>
  <c r="ET62" i="17" s="1"/>
  <c r="FH62" i="17" s="1"/>
  <c r="FV62" i="17" s="1"/>
  <c r="GJ62" i="17" s="1"/>
  <c r="EF81" i="17"/>
  <c r="ET81" i="17" s="1"/>
  <c r="FH81" i="17" s="1"/>
  <c r="FV81" i="17" s="1"/>
  <c r="GJ81" i="17" s="1"/>
  <c r="EF51" i="17"/>
  <c r="ET51" i="17" s="1"/>
  <c r="FH51" i="17" s="1"/>
  <c r="FV51" i="17" s="1"/>
  <c r="GJ51" i="17" s="1"/>
  <c r="EF82" i="17"/>
  <c r="ET82" i="17" s="1"/>
  <c r="FH82" i="17" s="1"/>
  <c r="FV82" i="17" s="1"/>
  <c r="GJ82" i="17" s="1"/>
  <c r="EF93" i="17"/>
  <c r="ET93" i="17" s="1"/>
  <c r="FH93" i="17" s="1"/>
  <c r="FV93" i="17" s="1"/>
  <c r="GJ93" i="17" s="1"/>
  <c r="EF92" i="17"/>
  <c r="ET92" i="17" s="1"/>
  <c r="FH92" i="17" s="1"/>
  <c r="FV92" i="17" s="1"/>
  <c r="GJ92" i="17" s="1"/>
  <c r="EF56" i="17"/>
  <c r="ET56" i="17" s="1"/>
  <c r="FH56" i="17" s="1"/>
  <c r="FV56" i="17" s="1"/>
  <c r="GJ56" i="17" s="1"/>
  <c r="EF44" i="17"/>
  <c r="ET44" i="17" s="1"/>
  <c r="FH44" i="17" s="1"/>
  <c r="FV44" i="17" s="1"/>
  <c r="GJ44" i="17" s="1"/>
  <c r="EF45" i="17"/>
  <c r="ET45" i="17" s="1"/>
  <c r="FH45" i="17" s="1"/>
  <c r="FV45" i="17" s="1"/>
  <c r="GJ45" i="17" s="1"/>
  <c r="EF68" i="17"/>
  <c r="ET68" i="17" s="1"/>
  <c r="FH68" i="17" s="1"/>
  <c r="FV68" i="17" s="1"/>
  <c r="GJ68" i="17" s="1"/>
  <c r="EF91" i="17"/>
  <c r="ET91" i="17" s="1"/>
  <c r="FH91" i="17" s="1"/>
  <c r="FV91" i="17" s="1"/>
  <c r="GJ91" i="17" s="1"/>
  <c r="EF79" i="17"/>
  <c r="ET79" i="17" s="1"/>
  <c r="FH79" i="17" s="1"/>
  <c r="FV79" i="17" s="1"/>
  <c r="GJ79" i="17" s="1"/>
  <c r="EF67" i="17"/>
  <c r="ET67" i="17" s="1"/>
  <c r="FH67" i="17" s="1"/>
  <c r="FV67" i="17" s="1"/>
  <c r="GJ67" i="17" s="1"/>
  <c r="EF55" i="17"/>
  <c r="ET55" i="17" s="1"/>
  <c r="FH55" i="17" s="1"/>
  <c r="FV55" i="17" s="1"/>
  <c r="GJ55" i="17" s="1"/>
  <c r="EF43" i="17"/>
  <c r="ET43" i="17" s="1"/>
  <c r="FH43" i="17" s="1"/>
  <c r="FV43" i="17" s="1"/>
  <c r="GJ43" i="17" s="1"/>
  <c r="EF70" i="17"/>
  <c r="ET70" i="17" s="1"/>
  <c r="FH70" i="17" s="1"/>
  <c r="FV70" i="17" s="1"/>
  <c r="GJ70" i="17" s="1"/>
  <c r="EF57" i="17"/>
  <c r="ET57" i="17" s="1"/>
  <c r="FH57" i="17" s="1"/>
  <c r="FV57" i="17" s="1"/>
  <c r="GJ57" i="17" s="1"/>
  <c r="EF42" i="17"/>
  <c r="ET42" i="17" s="1"/>
  <c r="FH42" i="17" s="1"/>
  <c r="FV42" i="17" s="1"/>
  <c r="GJ42" i="17" s="1"/>
  <c r="EF39" i="17"/>
  <c r="ET39" i="17" s="1"/>
  <c r="FH39" i="17" s="1"/>
  <c r="FV39" i="17" s="1"/>
  <c r="GJ39" i="17" s="1"/>
  <c r="EF74" i="17"/>
  <c r="ET74" i="17" s="1"/>
  <c r="FH74" i="17" s="1"/>
  <c r="FV74" i="17" s="1"/>
  <c r="GJ74" i="17" s="1"/>
  <c r="EF71" i="17"/>
  <c r="ET71" i="17" s="1"/>
  <c r="FH71" i="17" s="1"/>
  <c r="FV71" i="17" s="1"/>
  <c r="GJ71" i="17" s="1"/>
  <c r="EF58" i="17"/>
  <c r="ET58" i="17" s="1"/>
  <c r="FH58" i="17" s="1"/>
  <c r="FV58" i="17" s="1"/>
  <c r="GJ58" i="17" s="1"/>
  <c r="EF77" i="17"/>
  <c r="ET77" i="17" s="1"/>
  <c r="FH77" i="17" s="1"/>
  <c r="FV77" i="17" s="1"/>
  <c r="GJ77" i="17" s="1"/>
  <c r="EF65" i="17"/>
  <c r="ET65" i="17" s="1"/>
  <c r="FH65" i="17" s="1"/>
  <c r="FV65" i="17" s="1"/>
  <c r="GJ65" i="17" s="1"/>
  <c r="EF53" i="17"/>
  <c r="ET53" i="17" s="1"/>
  <c r="FH53" i="17" s="1"/>
  <c r="FV53" i="17" s="1"/>
  <c r="GJ53" i="17" s="1"/>
  <c r="EF41" i="17"/>
  <c r="ET41" i="17" s="1"/>
  <c r="FH41" i="17" s="1"/>
  <c r="FV41" i="17" s="1"/>
  <c r="GJ41" i="17" s="1"/>
  <c r="EF59" i="17"/>
  <c r="ET59" i="17" s="1"/>
  <c r="FH59" i="17" s="1"/>
  <c r="FV59" i="17" s="1"/>
  <c r="GJ59" i="17" s="1"/>
  <c r="EF94" i="17"/>
  <c r="ET94" i="17" s="1"/>
  <c r="FH94" i="17" s="1"/>
  <c r="FV94" i="17" s="1"/>
  <c r="GJ94" i="17" s="1"/>
  <c r="EF69" i="17"/>
  <c r="ET69" i="17" s="1"/>
  <c r="FH69" i="17" s="1"/>
  <c r="FV69" i="17" s="1"/>
  <c r="GJ69" i="17" s="1"/>
  <c r="EF80" i="17"/>
  <c r="ET80" i="17" s="1"/>
  <c r="FH80" i="17" s="1"/>
  <c r="FV80" i="17" s="1"/>
  <c r="GJ80" i="17" s="1"/>
  <c r="EF89" i="17"/>
  <c r="ET89" i="17" s="1"/>
  <c r="FH89" i="17" s="1"/>
  <c r="FV89" i="17" s="1"/>
  <c r="GJ89" i="17" s="1"/>
  <c r="EF88" i="17"/>
  <c r="ET88" i="17" s="1"/>
  <c r="FH88" i="17" s="1"/>
  <c r="FV88" i="17" s="1"/>
  <c r="GJ88" i="17" s="1"/>
  <c r="EF76" i="17"/>
  <c r="ET76" i="17" s="1"/>
  <c r="FH76" i="17" s="1"/>
  <c r="FV76" i="17" s="1"/>
  <c r="GJ76" i="17" s="1"/>
  <c r="EF64" i="17"/>
  <c r="ET64" i="17" s="1"/>
  <c r="FH64" i="17" s="1"/>
  <c r="FV64" i="17" s="1"/>
  <c r="GJ64" i="17" s="1"/>
  <c r="EF52" i="17"/>
  <c r="ET52" i="17" s="1"/>
  <c r="FH52" i="17" s="1"/>
  <c r="FV52" i="17" s="1"/>
  <c r="GJ52" i="17" s="1"/>
  <c r="EF40" i="17"/>
  <c r="ET40" i="17" s="1"/>
  <c r="FH40" i="17" s="1"/>
  <c r="FV40" i="17" s="1"/>
  <c r="GJ40" i="17" s="1"/>
  <c r="EF47" i="17"/>
  <c r="ET47" i="17" s="1"/>
  <c r="FH47" i="17" s="1"/>
  <c r="FV47" i="17" s="1"/>
  <c r="GJ47" i="17" s="1"/>
  <c r="EF8" i="17"/>
  <c r="ET8" i="17" s="1"/>
  <c r="FH8" i="17" s="1"/>
  <c r="FV8" i="17" s="1"/>
  <c r="GJ8" i="17" s="1"/>
  <c r="EF34" i="17"/>
  <c r="ET34" i="17" s="1"/>
  <c r="FH34" i="17" s="1"/>
  <c r="FV34" i="17" s="1"/>
  <c r="GJ34" i="17" s="1"/>
  <c r="EF10" i="17"/>
  <c r="ET10" i="17" s="1"/>
  <c r="FH10" i="17" s="1"/>
  <c r="FV10" i="17" s="1"/>
  <c r="GJ10" i="17" s="1"/>
  <c r="EF33" i="17"/>
  <c r="ET33" i="17" s="1"/>
  <c r="FH33" i="17" s="1"/>
  <c r="FV33" i="17" s="1"/>
  <c r="GJ33" i="17" s="1"/>
  <c r="EF21" i="17"/>
  <c r="ET21" i="17" s="1"/>
  <c r="FH21" i="17" s="1"/>
  <c r="FV21" i="17" s="1"/>
  <c r="GJ21" i="17" s="1"/>
  <c r="EF9" i="17"/>
  <c r="ET9" i="17" s="1"/>
  <c r="FH9" i="17" s="1"/>
  <c r="FV9" i="17" s="1"/>
  <c r="GJ9" i="17" s="1"/>
  <c r="EF24" i="17"/>
  <c r="ET24" i="17" s="1"/>
  <c r="FH24" i="17" s="1"/>
  <c r="FV24" i="17" s="1"/>
  <c r="GJ24" i="17" s="1"/>
  <c r="EF32" i="17"/>
  <c r="ET32" i="17" s="1"/>
  <c r="FH32" i="17" s="1"/>
  <c r="FV32" i="17" s="1"/>
  <c r="GJ32" i="17" s="1"/>
  <c r="EF20" i="17"/>
  <c r="ET20" i="17" s="1"/>
  <c r="FH20" i="17" s="1"/>
  <c r="FV20" i="17" s="1"/>
  <c r="GJ20" i="17" s="1"/>
  <c r="EF31" i="17"/>
  <c r="ET31" i="17" s="1"/>
  <c r="FH31" i="17" s="1"/>
  <c r="FV31" i="17" s="1"/>
  <c r="GJ31" i="17" s="1"/>
  <c r="EF19" i="17"/>
  <c r="ET19" i="17" s="1"/>
  <c r="FH19" i="17" s="1"/>
  <c r="FV19" i="17" s="1"/>
  <c r="GJ19" i="17" s="1"/>
  <c r="EF35" i="17"/>
  <c r="ET35" i="17" s="1"/>
  <c r="FH35" i="17" s="1"/>
  <c r="FV35" i="17" s="1"/>
  <c r="GJ35" i="17" s="1"/>
  <c r="EF30" i="17"/>
  <c r="ET30" i="17" s="1"/>
  <c r="FH30" i="17" s="1"/>
  <c r="FV30" i="17" s="1"/>
  <c r="GJ30" i="17" s="1"/>
  <c r="EF18" i="17"/>
  <c r="ET18" i="17" s="1"/>
  <c r="FH18" i="17" s="1"/>
  <c r="FV18" i="17" s="1"/>
  <c r="GJ18" i="17" s="1"/>
  <c r="EF29" i="17"/>
  <c r="ET29" i="17" s="1"/>
  <c r="FH29" i="17" s="1"/>
  <c r="FV29" i="17" s="1"/>
  <c r="GJ29" i="17" s="1"/>
  <c r="EF17" i="17"/>
  <c r="ET17" i="17" s="1"/>
  <c r="FH17" i="17" s="1"/>
  <c r="FV17" i="17" s="1"/>
  <c r="GJ17" i="17" s="1"/>
  <c r="EF28" i="17"/>
  <c r="ET28" i="17" s="1"/>
  <c r="FH28" i="17" s="1"/>
  <c r="FV28" i="17" s="1"/>
  <c r="GJ28" i="17" s="1"/>
  <c r="EF16" i="17"/>
  <c r="ET16" i="17" s="1"/>
  <c r="FH16" i="17" s="1"/>
  <c r="FV16" i="17" s="1"/>
  <c r="GJ16" i="17" s="1"/>
  <c r="EF11" i="17"/>
  <c r="ET11" i="17" s="1"/>
  <c r="FH11" i="17" s="1"/>
  <c r="FV11" i="17" s="1"/>
  <c r="GJ11" i="17" s="1"/>
  <c r="EF27" i="17"/>
  <c r="ET27" i="17" s="1"/>
  <c r="FH27" i="17" s="1"/>
  <c r="FV27" i="17" s="1"/>
  <c r="GJ27" i="17" s="1"/>
  <c r="EF15" i="17"/>
  <c r="ET15" i="17" s="1"/>
  <c r="FH15" i="17" s="1"/>
  <c r="FV15" i="17" s="1"/>
  <c r="GJ15" i="17" s="1"/>
  <c r="EF36" i="17"/>
  <c r="ET36" i="17" s="1"/>
  <c r="FH36" i="17" s="1"/>
  <c r="FV36" i="17" s="1"/>
  <c r="GJ36" i="17" s="1"/>
  <c r="EF23" i="17"/>
  <c r="ET23" i="17" s="1"/>
  <c r="FH23" i="17" s="1"/>
  <c r="FV23" i="17" s="1"/>
  <c r="GJ23" i="17" s="1"/>
  <c r="EF38" i="17"/>
  <c r="ET38" i="17" s="1"/>
  <c r="FH38" i="17" s="1"/>
  <c r="FV38" i="17" s="1"/>
  <c r="GJ38" i="17" s="1"/>
  <c r="EF26" i="17"/>
  <c r="ET26" i="17" s="1"/>
  <c r="FH26" i="17" s="1"/>
  <c r="FV26" i="17" s="1"/>
  <c r="GJ26" i="17" s="1"/>
  <c r="EF14" i="17"/>
  <c r="ET14" i="17" s="1"/>
  <c r="FH14" i="17" s="1"/>
  <c r="FV14" i="17" s="1"/>
  <c r="GJ14" i="17" s="1"/>
  <c r="EF37" i="17"/>
  <c r="ET37" i="17" s="1"/>
  <c r="FH37" i="17" s="1"/>
  <c r="FV37" i="17" s="1"/>
  <c r="GJ37" i="17" s="1"/>
  <c r="EF25" i="17"/>
  <c r="ET25" i="17" s="1"/>
  <c r="FH25" i="17" s="1"/>
  <c r="FV25" i="17" s="1"/>
  <c r="GJ25" i="17" s="1"/>
  <c r="EF13" i="17"/>
  <c r="ET13" i="17" s="1"/>
  <c r="FH13" i="17" s="1"/>
  <c r="FV13" i="17" s="1"/>
  <c r="GJ13" i="17" s="1"/>
  <c r="EF12" i="17"/>
  <c r="ET12" i="17" s="1"/>
  <c r="FH12" i="17" s="1"/>
  <c r="FV12" i="17" s="1"/>
  <c r="GJ12" i="17" s="1"/>
  <c r="EF95" i="17" l="1"/>
  <c r="ET95" i="17" s="1"/>
  <c r="FH95" i="17" s="1"/>
  <c r="FV95" i="17" s="1"/>
  <c r="GJ95" i="17" s="1"/>
</calcChain>
</file>

<file path=xl/sharedStrings.xml><?xml version="1.0" encoding="utf-8"?>
<sst xmlns="http://schemas.openxmlformats.org/spreadsheetml/2006/main" count="4777" uniqueCount="1266">
  <si>
    <t>SUBSECRETARÍA DE EDUCACIÓN</t>
  </si>
  <si>
    <t>TIPO</t>
  </si>
  <si>
    <t>RIESGO BAJO</t>
  </si>
  <si>
    <t>RIESGO MEDIO</t>
  </si>
  <si>
    <t>RIESGO ALTO</t>
  </si>
  <si>
    <t>TOTAL INDICADORES</t>
  </si>
  <si>
    <t>PMG</t>
  </si>
  <si>
    <t>H</t>
  </si>
  <si>
    <t>PERIODO  OCTUBRE 2024</t>
  </si>
  <si>
    <t>CDC NIVEL CENTRAL</t>
  </si>
  <si>
    <t>CDC REGIONES</t>
  </si>
  <si>
    <t>TOTAL</t>
  </si>
  <si>
    <t>Total general</t>
  </si>
  <si>
    <t>INDICADORES CON RIESGO</t>
  </si>
  <si>
    <t>Nivel</t>
  </si>
  <si>
    <t>NC</t>
  </si>
  <si>
    <t>Bajo</t>
  </si>
  <si>
    <t>Medio</t>
  </si>
  <si>
    <t>Alto</t>
  </si>
  <si>
    <t>bajo</t>
  </si>
  <si>
    <t>DAG</t>
  </si>
  <si>
    <t>DIPLAP</t>
  </si>
  <si>
    <t>GABINETE SUBSE</t>
  </si>
  <si>
    <t>CPEIP</t>
  </si>
  <si>
    <t>GABINETE MINISTRO</t>
  </si>
  <si>
    <t>DEG</t>
  </si>
  <si>
    <t>UCE</t>
  </si>
  <si>
    <t>CDC</t>
  </si>
  <si>
    <t>Tipo</t>
  </si>
  <si>
    <t>Jurídica</t>
  </si>
  <si>
    <t>JURÍDICA</t>
  </si>
  <si>
    <t>Region</t>
  </si>
  <si>
    <t>Tarapacá</t>
  </si>
  <si>
    <t>Antofagasta</t>
  </si>
  <si>
    <t>Atacama</t>
  </si>
  <si>
    <t>Coquimbo</t>
  </si>
  <si>
    <t>Valparaíso</t>
  </si>
  <si>
    <t>O'Higgins</t>
  </si>
  <si>
    <t>Maule</t>
  </si>
  <si>
    <t>Biobío</t>
  </si>
  <si>
    <t>Araucanía</t>
  </si>
  <si>
    <t>Los Lagos</t>
  </si>
  <si>
    <t>Aysén</t>
  </si>
  <si>
    <t>Magallanes</t>
  </si>
  <si>
    <t>Metropolitana</t>
  </si>
  <si>
    <t>Los Ríos</t>
  </si>
  <si>
    <t>Arica y Parinacota</t>
  </si>
  <si>
    <t>Ñuble</t>
  </si>
  <si>
    <t>Variable</t>
  </si>
  <si>
    <t>Valor Informe Mes</t>
  </si>
  <si>
    <t>Gabinete Ministro</t>
  </si>
  <si>
    <t>CDC: Auditorías del Plan Anual de Auditoría</t>
  </si>
  <si>
    <t>I16_002-Gabinete de ministro</t>
  </si>
  <si>
    <t>CDC: Solicitudes de información respondidas</t>
  </si>
  <si>
    <t>I20_014-Gabinete de ministro</t>
  </si>
  <si>
    <t>CDC: Documentos publicados en web Centro de Estudios</t>
  </si>
  <si>
    <t>I20_013-Gabinete de ministro</t>
  </si>
  <si>
    <t>PMG: Medidas de Equidad de Género</t>
  </si>
  <si>
    <t>I21_001-Gabinete de ministro</t>
  </si>
  <si>
    <t>medio</t>
  </si>
  <si>
    <t>Gabinete Subsecretaria</t>
  </si>
  <si>
    <t>CDC: Solicitudes de certificados de estudio</t>
  </si>
  <si>
    <t>I19_026-Gabinete Subsecretaría</t>
  </si>
  <si>
    <t xml:space="preserve">CDC: Acciones formativas del Centro de Innovación </t>
  </si>
  <si>
    <t>I24_001-Gabinete Subsecretaría</t>
  </si>
  <si>
    <t>CDC: Compra de equipamiento</t>
  </si>
  <si>
    <t>I24_002-Gabinete Subsecretaría</t>
  </si>
  <si>
    <t xml:space="preserve">PMG: Sistema Calidad de Servicio y Experiencia </t>
  </si>
  <si>
    <t>I23_015-Gabinete Subsecretaría</t>
  </si>
  <si>
    <t>H: Kit material Educación No Sexista</t>
  </si>
  <si>
    <t>I24_015-Gabinete Subsecretaría</t>
  </si>
  <si>
    <t>H: Servicio de conectividad a internet</t>
  </si>
  <si>
    <t>I20_017-Gabinete Subsecretaría</t>
  </si>
  <si>
    <t>H: Sesión de tutoria de cupos</t>
  </si>
  <si>
    <t>I24_013-Gabinete Subsecretaría</t>
  </si>
  <si>
    <t>CDC: Formación inicial docente</t>
  </si>
  <si>
    <t>I24_007-CPEIP</t>
  </si>
  <si>
    <t>CDC: Diseño de ofertas formativas</t>
  </si>
  <si>
    <t>I24_006-CPEIP</t>
  </si>
  <si>
    <t>CDC: Diseño de modelos de inducción docente</t>
  </si>
  <si>
    <t>I24_008-CPEIP</t>
  </si>
  <si>
    <t>H: Provincias que participan de acciones de CPEIP</t>
  </si>
  <si>
    <t>I23_018-CPEIP</t>
  </si>
  <si>
    <t>CDC: Inscipción para completar los estudios</t>
  </si>
  <si>
    <t>I17_001-DEG</t>
  </si>
  <si>
    <t>CDC: Acciones plan de difusión</t>
  </si>
  <si>
    <t>I24_009-DEG</t>
  </si>
  <si>
    <t>CDC: Procesos de validación de estudios</t>
  </si>
  <si>
    <t>I23_004-DEG</t>
  </si>
  <si>
    <t>H: Acompañamiento EE con subvención</t>
  </si>
  <si>
    <t>I24_014-DEG</t>
  </si>
  <si>
    <t xml:space="preserve">CDC: Tickets de atención resueltos </t>
  </si>
  <si>
    <t>I20_012-DIPLAP</t>
  </si>
  <si>
    <t>CDC: Sitios web con certificados de sitio seguro</t>
  </si>
  <si>
    <t>I20_011-DIPLAP</t>
  </si>
  <si>
    <t>CDC: Sistemas definidos como críticos</t>
  </si>
  <si>
    <t>I16_043-DIPLAP</t>
  </si>
  <si>
    <t>CDC: Asistencia vía SIGE</t>
  </si>
  <si>
    <t>I16_054-DIPLAP</t>
  </si>
  <si>
    <t>CDC: Transacciones a través del sistema SIGPA</t>
  </si>
  <si>
    <t>I19_012-DIPLAP</t>
  </si>
  <si>
    <t>CDC: Procesos documentados URAE</t>
  </si>
  <si>
    <t>I24_010-DIPLAP</t>
  </si>
  <si>
    <t>PMG: Concentración del Gasto</t>
  </si>
  <si>
    <t xml:space="preserve">I21_002-DIPLAP </t>
  </si>
  <si>
    <t>PMG: Transformación Digital</t>
  </si>
  <si>
    <t xml:space="preserve">I23_006-DIPLAP </t>
  </si>
  <si>
    <t>CDC: Solicitudes de beneficios y/o préstamos</t>
  </si>
  <si>
    <t>I21_007-DAG</t>
  </si>
  <si>
    <t>CDC: Expedientes de compras</t>
  </si>
  <si>
    <t>I23_003-DAG</t>
  </si>
  <si>
    <t>CDC: Cierres contables oportunos</t>
  </si>
  <si>
    <t>I20_006-DAG</t>
  </si>
  <si>
    <t>CDC: Contratos nuevos a honorarios NC</t>
  </si>
  <si>
    <t>I20_005-DAG</t>
  </si>
  <si>
    <t>PMG: Sistema Estado Verde</t>
  </si>
  <si>
    <t>I23_019-DAG</t>
  </si>
  <si>
    <t>CDC: Recursos de Lectura, Aprendizaje y Bibliotecas</t>
  </si>
  <si>
    <t>I19_020-UCE</t>
  </si>
  <si>
    <t>CDC: Ejecución del plan de Desarrollo Curricular</t>
  </si>
  <si>
    <t>I21_011-UCE</t>
  </si>
  <si>
    <t>CDC: Difusión de instrumentos curriculares</t>
  </si>
  <si>
    <t>I21_012-UCE</t>
  </si>
  <si>
    <t>CDC: Modernización de textos escolares</t>
  </si>
  <si>
    <t>I19_019-UCE</t>
  </si>
  <si>
    <t>CDC: Ejecución del plan de Evaluación y Estándares</t>
  </si>
  <si>
    <t>I22_006-UCE</t>
  </si>
  <si>
    <t>H: Textos Escolares entregados</t>
  </si>
  <si>
    <t>I16_062-UCE</t>
  </si>
  <si>
    <t>CDC: Recursos de apelación, reclamación</t>
  </si>
  <si>
    <t>I24_003-JURÍDICA</t>
  </si>
  <si>
    <t xml:space="preserve">CDC: Actos administrativos con una Licitación Pública </t>
  </si>
  <si>
    <t>I16_052-JURÍDICA</t>
  </si>
  <si>
    <t>CDC: Propuestas de convenios o reformulación</t>
  </si>
  <si>
    <t>I23_007-JURÍDICA</t>
  </si>
  <si>
    <t>CDC: Actos administrativos que transfieren recursos</t>
  </si>
  <si>
    <t>I22_008-JURÍDICA</t>
  </si>
  <si>
    <t>CDC: Actos administrativos artículo 11 de la Ley N°20.159</t>
  </si>
  <si>
    <t>I24_011-JURÍDICA</t>
  </si>
  <si>
    <t>CDC: Actos administrativos Bases Admin. y Técnicas</t>
  </si>
  <si>
    <t>I24_004-JURÍDICA</t>
  </si>
  <si>
    <t>CDC: Defensas a recursos de protección</t>
  </si>
  <si>
    <t>I16_053-JURÍDICA</t>
  </si>
  <si>
    <t>REGIONES : ESTADO RIESGO INDICADORES POR CR AL CIERRE:</t>
  </si>
  <si>
    <t>OCTUBRE 2024</t>
  </si>
  <si>
    <t>REGIÓN</t>
  </si>
  <si>
    <t xml:space="preserve">CDC: Acciones del plan regional ejecutadas </t>
  </si>
  <si>
    <t>CDC: solicitudes de certificados de estudio no disponibles en línea</t>
  </si>
  <si>
    <t>CDC: Capacitados ley Inclusión</t>
  </si>
  <si>
    <t>CDC: capacitaciones a sostenedores</t>
  </si>
  <si>
    <t>No aplica</t>
  </si>
  <si>
    <t>Cod_Sigemet</t>
  </si>
  <si>
    <t>I23_014</t>
  </si>
  <si>
    <t>I23_014-SECREDUC 01</t>
  </si>
  <si>
    <t>-</t>
  </si>
  <si>
    <t>I23_014-SECREDUC 02</t>
  </si>
  <si>
    <t>I23_014-SECREDUC 03</t>
  </si>
  <si>
    <t>I23_014-SECREDUC 04</t>
  </si>
  <si>
    <t>I23_014-SECREDUC 05</t>
  </si>
  <si>
    <t>I23_014-SECREDUC 06</t>
  </si>
  <si>
    <t>I23_014-SECREDUC 07</t>
  </si>
  <si>
    <t>I23_014-SECREDUC 08</t>
  </si>
  <si>
    <t>I23_014-SECREDUC 09</t>
  </si>
  <si>
    <t>I23_014-SECREDUC 10</t>
  </si>
  <si>
    <t>I23_014-SECREDUC 11</t>
  </si>
  <si>
    <t>I23_014-SECREDUC 12</t>
  </si>
  <si>
    <t>I23_014-SECREDUC 13</t>
  </si>
  <si>
    <t>I23_014-SECREDUC 14</t>
  </si>
  <si>
    <t>I23_014-SECREDUC 15</t>
  </si>
  <si>
    <t>I23_014-SECREDUC 16</t>
  </si>
  <si>
    <t>I16_066</t>
  </si>
  <si>
    <t>I16_066-SECREDUC 01</t>
  </si>
  <si>
    <t>I16_066-SECREDUC 02</t>
  </si>
  <si>
    <t>I16_066-SECREDUC 03</t>
  </si>
  <si>
    <t>I16_066-SECREDUC 04</t>
  </si>
  <si>
    <t>I16_066-SECREDUC 05</t>
  </si>
  <si>
    <t>I16_066-SECREDUC 06</t>
  </si>
  <si>
    <t>I16_066-SECREDUC 07</t>
  </si>
  <si>
    <t>I16_066-SECREDUC 08</t>
  </si>
  <si>
    <t>I16_066-SECREDUC 09</t>
  </si>
  <si>
    <t>I16_066-SECREDUC 10</t>
  </si>
  <si>
    <t>I16_066-SECREDUC 11</t>
  </si>
  <si>
    <t>I16_066-SECREDUC 12</t>
  </si>
  <si>
    <t>I16_066-SECREDUC 14</t>
  </si>
  <si>
    <t>I16_066-SECREDUC 15</t>
  </si>
  <si>
    <t>I24_12_01</t>
  </si>
  <si>
    <t>I24_12_01-SECREDUC 01</t>
  </si>
  <si>
    <t>I24_12_02</t>
  </si>
  <si>
    <t>I24_12_02-SECREDUC 02</t>
  </si>
  <si>
    <t>I24_12_03</t>
  </si>
  <si>
    <t>I24_12_03-SECREDUC 03</t>
  </si>
  <si>
    <t>I24_12_04</t>
  </si>
  <si>
    <t>I24_12_04-SECREDUC 04</t>
  </si>
  <si>
    <t>I24_12_05</t>
  </si>
  <si>
    <t>I24_12_05-SECREDUC 05</t>
  </si>
  <si>
    <t>I24_12_06</t>
  </si>
  <si>
    <t>I24_12_06-SECREDUC 06</t>
  </si>
  <si>
    <t>I24_12_07</t>
  </si>
  <si>
    <t>I24_12_07-SECREDUC 07</t>
  </si>
  <si>
    <t>I24_12_08</t>
  </si>
  <si>
    <t>I24_12_08-SECREDUC 08</t>
  </si>
  <si>
    <t>I24_12_09</t>
  </si>
  <si>
    <t>I24_12_09-SECREDUC 09</t>
  </si>
  <si>
    <t>I24_12_10</t>
  </si>
  <si>
    <t>I24_12_10-SECREDUC 10</t>
  </si>
  <si>
    <t>I24_12_11</t>
  </si>
  <si>
    <t>I24_12_11-SECREDUC 11</t>
  </si>
  <si>
    <t>I24_12_12</t>
  </si>
  <si>
    <t>I24_12_12-SECREDUC 12</t>
  </si>
  <si>
    <t>I24_12_13</t>
  </si>
  <si>
    <t>I24_12_13-SECREDUC 13</t>
  </si>
  <si>
    <t>I24_12_14</t>
  </si>
  <si>
    <t>I24_12_14-SECREDUC 14</t>
  </si>
  <si>
    <t>I24_12_15</t>
  </si>
  <si>
    <t>I24_12_15-SECREDUC 15</t>
  </si>
  <si>
    <t>I24_12_16</t>
  </si>
  <si>
    <t>I24_12_16-SECREDUC 16</t>
  </si>
  <si>
    <t>I16_056</t>
  </si>
  <si>
    <t>I16_056-SECREDUC 01</t>
  </si>
  <si>
    <t>I16_056-SECREDUC 02</t>
  </si>
  <si>
    <t>I16_056-SECREDUC 03</t>
  </si>
  <si>
    <t>I16_056-SECREDUC 04</t>
  </si>
  <si>
    <t>I16_056-SECREDUC 05</t>
  </si>
  <si>
    <t>I16_056-SECREDUC 06</t>
  </si>
  <si>
    <t>I16_056-SECREDUC 07</t>
  </si>
  <si>
    <t>I16_056-SECREDUC 08</t>
  </si>
  <si>
    <t>I16_056-SECREDUC 09</t>
  </si>
  <si>
    <t>I16_056-SECREDUC 10</t>
  </si>
  <si>
    <t>I16_056-SECREDUC 11</t>
  </si>
  <si>
    <t>I16_056-SECREDUC 12</t>
  </si>
  <si>
    <t>I16_056-SECREDUC 13</t>
  </si>
  <si>
    <t>I16_056-SECREDUC 14</t>
  </si>
  <si>
    <t>I16_056-SECREDUC 15</t>
  </si>
  <si>
    <t>I16_056-SECREDUC 16</t>
  </si>
  <si>
    <t>EVALUACIÓN PROVEEDORES INDICADORES</t>
  </si>
  <si>
    <t>La evaluación de proveedores consiste en medir de manera mensual la calidad de la información que reportan las distintas Divisiones, Departamentos y Unidades Estratégicas que tienen indicadores PMG H y/o CDC. En esta medición se analizan principalmente tres variables: oportunidad, consistencia y completitud de la información , elementos fundamentales para el cumplimiento de los indicadores del Servicio.</t>
  </si>
  <si>
    <t>Cumpl. promedio</t>
  </si>
  <si>
    <t>División</t>
  </si>
  <si>
    <t>Oportunidad</t>
  </si>
  <si>
    <t>Consistencia</t>
  </si>
  <si>
    <t>Completitud</t>
  </si>
  <si>
    <t>Tarapaca</t>
  </si>
  <si>
    <t>Gabinete Subsecretaría</t>
  </si>
  <si>
    <t>LEYENDA EVALUACIÓN PROVEEDORES</t>
  </si>
  <si>
    <t>Se entrega la información de variables e indicadores dentro del plazo establecido</t>
  </si>
  <si>
    <t>La información entregada es consistente para cada variable e indicador (avance, medios, análisis y riesgo)</t>
  </si>
  <si>
    <t>Se carga toda la información de cada variable e indicador (avance, medios, análisis y riesgo)</t>
  </si>
  <si>
    <t>Indicadores Subsecretaría de Educación 2024</t>
  </si>
  <si>
    <t>Meta 2024</t>
  </si>
  <si>
    <t>Resultado a ENERO 2024</t>
  </si>
  <si>
    <t>DPCG enero</t>
  </si>
  <si>
    <t>Resultado a FEBRERO 2024</t>
  </si>
  <si>
    <t>DPCG febrero</t>
  </si>
  <si>
    <t>Resultado a Marzo 2024</t>
  </si>
  <si>
    <t>DPCG MARZO</t>
  </si>
  <si>
    <t>Resultado a ABRIL 2024</t>
  </si>
  <si>
    <t>DPCG ABRIL</t>
  </si>
  <si>
    <t>Resultado a Mayo 2024</t>
  </si>
  <si>
    <t>DPCG MAYO</t>
  </si>
  <si>
    <t>Resultado a Junio 2024</t>
  </si>
  <si>
    <t>DPCG JUNIO</t>
  </si>
  <si>
    <t>Resultado a Julio 2024</t>
  </si>
  <si>
    <t>DPCG JULIO</t>
  </si>
  <si>
    <t>Resultado a Agosto 2024</t>
  </si>
  <si>
    <t>DPCG AGOSTO</t>
  </si>
  <si>
    <t>Resultado a septiembre 2024</t>
  </si>
  <si>
    <t>DPCG septiembre</t>
  </si>
  <si>
    <t>Resultado a Octubre 2024</t>
  </si>
  <si>
    <t>DPCG Octubre</t>
  </si>
  <si>
    <t>Resultado a Noviembre 2024</t>
  </si>
  <si>
    <t>DPCG Noviembre</t>
  </si>
  <si>
    <t>Resultado a Diciembre 2024</t>
  </si>
  <si>
    <t>DPCG Diciembre</t>
  </si>
  <si>
    <t>RESULTADO MENSUAL</t>
  </si>
  <si>
    <t>RESULTADO EFECTIVO ANUAL</t>
  </si>
  <si>
    <t>RIESGO</t>
  </si>
  <si>
    <t>ANALISIS RESULTADO CR</t>
  </si>
  <si>
    <t>ANALISIS RESULTADO DPCG</t>
  </si>
  <si>
    <t>CR.2</t>
  </si>
  <si>
    <t>CR</t>
  </si>
  <si>
    <t>CR inf</t>
  </si>
  <si>
    <t>Nombre del Indicador</t>
  </si>
  <si>
    <t>Forma de Cálculo</t>
  </si>
  <si>
    <t>Numerador 2024</t>
  </si>
  <si>
    <t>Denominador 2024</t>
  </si>
  <si>
    <t>Numerador enero</t>
  </si>
  <si>
    <t>Denominador enero</t>
  </si>
  <si>
    <t>Resultado enero</t>
  </si>
  <si>
    <t>Riesgo (Alto - Medio- Bajo) enero</t>
  </si>
  <si>
    <t>Análisis Resultado enero</t>
  </si>
  <si>
    <t>Nombre medios de verificación de avance a enero</t>
  </si>
  <si>
    <t>Cumplimiento c/r a meta anual enero</t>
  </si>
  <si>
    <t>Riesgo enero</t>
  </si>
  <si>
    <t>..</t>
  </si>
  <si>
    <t>Análisis DPCG enero</t>
  </si>
  <si>
    <t>Numerador febrero</t>
  </si>
  <si>
    <t>Denominador febrero</t>
  </si>
  <si>
    <t>Resultado febrero</t>
  </si>
  <si>
    <t>Riesgo (Alto - Medio- Bajo) febrero</t>
  </si>
  <si>
    <t>Análisis Resultado febrero</t>
  </si>
  <si>
    <t>Nombre medios de verificación de avance a febrero</t>
  </si>
  <si>
    <t>Cumplimiento c/r a meta anual febrero</t>
  </si>
  <si>
    <t>Riesgo febrero</t>
  </si>
  <si>
    <t>Análisis DPCG febrero</t>
  </si>
  <si>
    <t>Numerador Mar</t>
  </si>
  <si>
    <t>Denominador Mar</t>
  </si>
  <si>
    <t>Dato acumulado marzo</t>
  </si>
  <si>
    <t>Resultado Mar 2023</t>
  </si>
  <si>
    <t>Riesgo (Alto - Medio- Bajo) Mar</t>
  </si>
  <si>
    <t>Análisis Resultado Marzo</t>
  </si>
  <si>
    <t>Nombre medios de verificación de avance a marzo</t>
  </si>
  <si>
    <t>Cumplimiento c/r a meta anual Marzo</t>
  </si>
  <si>
    <t>Riesgo Marzo</t>
  </si>
  <si>
    <t>.</t>
  </si>
  <si>
    <t>Análisis DPCG Marzo</t>
  </si>
  <si>
    <t>Numerador Abr</t>
  </si>
  <si>
    <t>Denominador Abr</t>
  </si>
  <si>
    <t>Resultado Abr</t>
  </si>
  <si>
    <t>Riesgo (Alto - Medio- Bajo) Abr</t>
  </si>
  <si>
    <t>Análisis Resultado Abril</t>
  </si>
  <si>
    <t>Nombre medios de verificación de avance a Abril</t>
  </si>
  <si>
    <t>Cumplimiento c/r a meta anual Abril</t>
  </si>
  <si>
    <t>Riesgo Abril</t>
  </si>
  <si>
    <t>Análisis DPCG Abril</t>
  </si>
  <si>
    <t>Numerador May</t>
  </si>
  <si>
    <t>Denominador May</t>
  </si>
  <si>
    <t>Resultado May</t>
  </si>
  <si>
    <t>Riesgo (Alto - Medio- Bajo) May</t>
  </si>
  <si>
    <t>Análisis Resultado Mayo</t>
  </si>
  <si>
    <t>Nombre medios de verificación de avance a Mayo</t>
  </si>
  <si>
    <t>Cumplimiento c/r a meta anual Mayo</t>
  </si>
  <si>
    <t>Riesgo Mayo</t>
  </si>
  <si>
    <t>Análisis DPCG Mayo</t>
  </si>
  <si>
    <t>Numerador Jun</t>
  </si>
  <si>
    <t>Denominador Jun</t>
  </si>
  <si>
    <t>Resultado Jun</t>
  </si>
  <si>
    <t>Riesgo (Alto - Medio- Bajo) Jun</t>
  </si>
  <si>
    <t>Análisis Resultado Junio</t>
  </si>
  <si>
    <t>Nombre medios de verificación de avance a Junio</t>
  </si>
  <si>
    <t>Cumplimiento c/r a meta anual Junio</t>
  </si>
  <si>
    <t>Riesgo Junio</t>
  </si>
  <si>
    <t>Análisis DPCG Junio</t>
  </si>
  <si>
    <t>Numerador Jul</t>
  </si>
  <si>
    <t>Denominador Jul</t>
  </si>
  <si>
    <t>Resultado Jul</t>
  </si>
  <si>
    <t>Riesgo (Alto - Medio- Bajo) Jul</t>
  </si>
  <si>
    <t>Análisis Resultado Julio</t>
  </si>
  <si>
    <t>Nombre medios de verificación de avance a Julio</t>
  </si>
  <si>
    <t>Cumplimiento c/r a meta anual Julio</t>
  </si>
  <si>
    <t>Riesgo Julio</t>
  </si>
  <si>
    <t>Análisis DPCG Julio</t>
  </si>
  <si>
    <t>Dato acumulado
Ago</t>
  </si>
  <si>
    <t>Riesgo (Alto - Medio- Bajo) Ago</t>
  </si>
  <si>
    <t>Análisis Resultado Agosto</t>
  </si>
  <si>
    <t>Cumplimiento c/r a meta anual Agosto</t>
  </si>
  <si>
    <t>Riesgo Agosto</t>
  </si>
  <si>
    <t>Análisis DPCG agosto</t>
  </si>
  <si>
    <t>Dato acumulado
Sep</t>
  </si>
  <si>
    <t>Numerador sept</t>
  </si>
  <si>
    <t>Denominador sept</t>
  </si>
  <si>
    <t>Resultado sept</t>
  </si>
  <si>
    <t>Riesgo (Alto - Medio- Bajo) sept</t>
  </si>
  <si>
    <t>Análisis Resultado septiembre</t>
  </si>
  <si>
    <t>Cumplimiento c/r a meta anual septiembre</t>
  </si>
  <si>
    <t>Riesgo septiembre</t>
  </si>
  <si>
    <t>Análisis DPCG septiembre</t>
  </si>
  <si>
    <t>Dato acumulado
Oct</t>
  </si>
  <si>
    <t>Numerador oct</t>
  </si>
  <si>
    <t>Denominador oct</t>
  </si>
  <si>
    <t>Resultado Oct</t>
  </si>
  <si>
    <t>Riesgo (Alto - Medio- Bajo) oct</t>
  </si>
  <si>
    <t>Análisis Resultado Octubre</t>
  </si>
  <si>
    <t>Cumplimiento c/r a meta anual Oct</t>
  </si>
  <si>
    <t>Riesgo Octubre</t>
  </si>
  <si>
    <t>Análisis DPCG Octubre</t>
  </si>
  <si>
    <t>Dato acumulado nov</t>
  </si>
  <si>
    <t>Numerador Nov</t>
  </si>
  <si>
    <t>Denominador Nov</t>
  </si>
  <si>
    <t>Resultado nov</t>
  </si>
  <si>
    <t>Riesgo (Alto - Medio- Bajo) Nov</t>
  </si>
  <si>
    <t>Análisis Resultado noviembre</t>
  </si>
  <si>
    <t>Cumplimiento c/r a meta anual nov</t>
  </si>
  <si>
    <t>Riesgo noviembre</t>
  </si>
  <si>
    <t>Análisis DPCG noviembre</t>
  </si>
  <si>
    <t>Dato acumulado dic</t>
  </si>
  <si>
    <t>Numerador diciembre</t>
  </si>
  <si>
    <t>Denominador diciembre</t>
  </si>
  <si>
    <t>Resultado dic</t>
  </si>
  <si>
    <t>Riesgo (Alto - Medio- Bajo) dic</t>
  </si>
  <si>
    <t>Análisis Resultado diciembre</t>
  </si>
  <si>
    <t>Cumplimiento c/r a meta anual dic</t>
  </si>
  <si>
    <t>Riesgo diciembre</t>
  </si>
  <si>
    <t>Análisis DPCG diciembre</t>
  </si>
  <si>
    <t>VAR</t>
  </si>
  <si>
    <t>Ene</t>
  </si>
  <si>
    <t>Feb</t>
  </si>
  <si>
    <t>Mar</t>
  </si>
  <si>
    <t>Abr</t>
  </si>
  <si>
    <t>May</t>
  </si>
  <si>
    <t>Jun</t>
  </si>
  <si>
    <t>Jul</t>
  </si>
  <si>
    <t>Ago</t>
  </si>
  <si>
    <t>Sep</t>
  </si>
  <si>
    <t>Oct</t>
  </si>
  <si>
    <t>Nov</t>
  </si>
  <si>
    <t>Dic</t>
  </si>
  <si>
    <t>I23_006</t>
  </si>
  <si>
    <t xml:space="preserve">DIPLAP </t>
  </si>
  <si>
    <t>CNT</t>
  </si>
  <si>
    <t>Transformación Digital</t>
  </si>
  <si>
    <t>(N° de procedimientos administrativos electrónicos al año t/ N° total de procedimientos administrativos vigentes en el año t, registrados en el Catálogo de Procedimientos Administrativos y Trámites (CPAT)) * 100.</t>
  </si>
  <si>
    <t>Solo medir</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</si>
  <si>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AAtenta a las comunicaciones de la red experto y control con la PMO.cciones Correctivas:</t>
  </si>
  <si>
    <t>EN PROCESO
Al cierre del mes de enero el CR informa que se mantiene el indicador tiene 28 procedimientos administrativos vigentes.
Cabe señalar que este indicador PMG no compromete meta, solo medir correctamente.</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</si>
  <si>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AAtenta a las comunicaciones de la red experto y control con la PMO.cciones Correctivas:</t>
  </si>
  <si>
    <t>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t>
  </si>
  <si>
    <t>I23_019</t>
  </si>
  <si>
    <t>Sistema Estado Verde</t>
  </si>
  <si>
    <t>N° de Requisitos Técnicos efectivamente cumplidos</t>
  </si>
  <si>
    <t>Análisis de Resultado: EN PROCESO
De acuerdo con la planificación anual del indicador, para el periodo de reporte no se contempla informar cumplimiento de RT.
Sin prejuicio de lo anterior, el equipo del PMG se encuentra recopilando la información correspondiente para reportar RT en las fechas planificadas.
Se hace presente que, a la fecha, la red de expertos aún no ha dispuesto la guía metodológica para las etapas 1 y 2 del PMG SEV.
--------------------------------------------------
Riesgos (Bajo, Medio o Alto): Bajo
--------------------------------------------------
Acciones Correctivas: No corresponde</t>
  </si>
  <si>
    <t>EN PROCESO:
Al cierre del mes de enero,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</si>
  <si>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Análisis de Resultado: EN PROCESO
De acuerdo con la planificación anual del indicador, para el periodo de reporte no se contempla informar cumplimiento de RT.
--------------------------------------------------
Riesgos (Bajo, Medio o Alto): Bajo
--------------------------------------------------
Acciones Correctivas: No corresponde.</t>
  </si>
  <si>
    <t>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t>
  </si>
  <si>
    <t>I23_015</t>
  </si>
  <si>
    <t xml:space="preserve"> Ayuda Mineduc</t>
  </si>
  <si>
    <t>Sistema Calidad de Servicio y Experiencia Usuaria</t>
  </si>
  <si>
    <t>Análisis de Resultado:
Durante Enero no se produjeron avances en los indicadores correspondientes al PMG a la espera de indicaciones desde la Red de Expertos
--------------------------------------------------
Riesgos (Bajo, Medio o Alto):
Medio
--------------------------------------------------
Acciones Correctivas:</t>
  </si>
  <si>
    <t>EN PROCESO:
Al cierre del mes de enero,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</si>
  <si>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Análisis de Resultado:
Durante Febrero no se produjeron avances en los indicadores correspondientes al PMG a la espera de indicaciones desde la Red de Expertos
--------------------------------------------------
Riesgos (Bajo, Medio o Alto):
Medio
--------------------------------------------------
Acciones Correctivas:
Se envió correo electrónico a la Red de Expertos preguntando por el envío de las indicaciones y guía metodológica 2024</t>
  </si>
  <si>
    <t>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t>
  </si>
  <si>
    <t>I21_001</t>
  </si>
  <si>
    <t>Gabinete de ministro</t>
  </si>
  <si>
    <t>Inclusión Particiación Ciudadana y Equidad de Género</t>
  </si>
  <si>
    <t xml:space="preserve">Medidas de Equidad de Género  </t>
  </si>
  <si>
    <t>(Número de medidas para la igualdad de género implementadas en el año t/ Número total de medidas para la igualdad de género establecidas en el programa marco del año t) *100</t>
  </si>
  <si>
    <t>Análisis de Resultado:
De acuerdo a lo establecido en el calendario de Compromisos PMG 2024 contraídos por las unidades de Género del Gabinete Ministerial, Centro de Innovación, y Unidad de Estadísticas de Centro de Estudios Mineduc, durante el mes de enero, se realizaron reuniones de coordinación y formalización de los compromisos en todas las unidades.  De acuerdo a lo solicitado por mi jefatura se inicio traspaso de esta supervisión con Paula Bustos de la Subsecretaría de educación. Posteriormente hubo de realizarse traspaso nuevamente con Laura Ramaciotti de la misma subsecretaría.  A ambas se les transmitió la información sobre estas medidas.
--------------------------------------------------
Riesgos (Bajo, Medio o Alto):
El nivel de riesgo es bajo en todas las medidas
--------------------------------------------------
Acciones Correctivas:
Acompañar el proceso de trabajo de las nuevas personas encargadas de la supervisión del PMG de Género.</t>
  </si>
  <si>
    <t>EN PROCESO.
Al cierre del mes de enero el indicador presenta avance de 0 medidas implementadas de las 4 comprometidas. 
Se realizaron reuniones de coordinación y formalización de los compromisos en todas las unidades.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</si>
  <si>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Análisis de Resultado:
De acuerdo a lo establecido en el calendario de Compromisos PMG 2024 contraídos por las unidades de Género del Gabinete Ministerial, Centro de Innovación, y Unidad de Estadísticas de Centro de Estudios Mineduc, durante el mes de febrero se inició la reflexión y definición de las notas metodológicas en todos los centros de responsabilidad. Algunos compromisos (6.1) reportaron mayor avance dados los procesos de planificación que se iniciaron para lograr la implementación de la medida durante el año en curso. 
--------------------------------------------------
Riesgos (Bajo, Medio o Alto):
El nivel de riesgo es Bajo en los 4 compromisos contraídos por la Subsecretaría de Educación.
--------------------------------------------------
Acciones Correctivas:
Acompañar y supervisar la ejecución de las medidas y el monitoreo de una nueva persona encargada del indicador PMG de Género Renata Barrera, a quien se le formalizó el traspaso, a solicitud de mi jefatura el día miércoles 06/03/24</t>
  </si>
  <si>
    <t>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t>
  </si>
  <si>
    <t>I21_002</t>
  </si>
  <si>
    <t xml:space="preserve"> RRFF</t>
  </si>
  <si>
    <t>Concentración del Gasto Subtítulos 22 y 29</t>
  </si>
  <si>
    <t>((Gastos ejecutados de subtítulos 22 y 29 en el segundo semestre del año t + gastos ejecutados de subtítulos 22 y 29 en el cuarto trimestre del año t + gasto ejecutado de subtítulos 22 y 29 en el mes de diciembre del año t) / (Total de gastos ejecutados de subtítulos 22 y 29 en el año t)) *100</t>
  </si>
  <si>
    <t>Análisis de Resultado:
 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</si>
  <si>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enero el CR informa que no presenta avance.
Por la naturaleza del indicador, este presentará avance distinto a cero desde el mes de julio.
El CR no reporta riesgos significativos que comprometan el cumplimiento del indicador a la fecha.</t>
  </si>
  <si>
    <t>Análisis de Resultado:Dada la composición de este indicador, los resultados se verán reflejado a partir del mes de julio.
--------------------------------------------------
Riesgos (Bajo, Medio o Alto):
Bajo
--------------------------------------------------
Acciones Correctivas:Envío de informes de cierres mensuales por Centros de Costos.  Informar a cada CR  la relevancia de la ejecución  para asegurar el cumplimiento del indicador.</t>
  </si>
  <si>
    <t>EN PROCESO.
Al cierre del mes de febrero el CR reporta el mismo valor que el mes anterior.
Por la naturaleza del indicador, este presentará avance distinto a cero desde el mes de julio.
El CR no reporta riesgos significativos que comprometan el cumplimiento del indicador a la fecha.</t>
  </si>
  <si>
    <t>I16_062</t>
  </si>
  <si>
    <t>Porcentaje de Textos Escolares entregados a los establecimientos educacionales subvencionados a la fecha comprometida.</t>
  </si>
  <si>
    <t>(Nº de textos escolares entregados a los establecimientos educacionales subvencionados a la fecha comprometida/Nº de textos escolares totales a distribuir a los establecimientos educacionales subvencionados en el año t)*100</t>
  </si>
  <si>
    <t>Análisis de Resultado: 
Durante el mes de febrero se dará inicio al proceso de distribución de textos escolares.
--------------------------------------------------
Riesgos (Bajo, Medio o Alto): 
Bajo
--------------------------------------------------
Acciones Correctivas:</t>
  </si>
  <si>
    <t>EN PROCESO 
Al cierre del mes de enero, no se presentan valores informados por parte del centro de responsabilidad, dado que las acciones de distribución e textos escolares están proyectadas a realizarse durante los meses de febrero y marzo. Pese a lo anterior, ya se encuentra pe establecida una planificación de este proceso con el proveedor a cargo. 
En lo que respecta al denominador, este sigue siendo un valor referencial y se obtendrá una vez que se tenga con certeza el N° total de matriculas correspondiente al año en curso, a fin de que con este dato se pueda definir la cantidad de textos escolares a distribuir. 
Finalmente, desde la UCE han señalado que no existen riesgos de incumplimientos para el indicador identificados a la fecha enero. ,</t>
  </si>
  <si>
    <t>Análisis de Resultado: Al día 29 de febrero se ha distribuido un total de 7.944.739 unidades de textos escolares a 5.555 establecimientos educacionales.
--------------------------------------------------
Riesgos (Bajo, Medio o Alto): Bajo
--------------------------------------------------
Acciones Correctivas:</t>
  </si>
  <si>
    <t>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t>
  </si>
  <si>
    <t>I24_014</t>
  </si>
  <si>
    <t>Porcentaje de supervisores/as de educación (con formación en "gestión técnica pedagógica y desarrollo curricular") que realizan acompañamiento a establecimientos educacionales con subvención del estado en el año t</t>
  </si>
  <si>
    <t>(N° de supervisores/as de educación (con formación en "gestión técnica pedagógica y desarrollo curricular") que realizan acompañamiento a establecimientos educacionales con subvención del estado en el año t/N° de supervisores de educación en el año t)*100</t>
  </si>
  <si>
    <t>Análisis de Resultado:
Durante el mes de enero, no está programado realizar acciones formativas, dado el periodo de vacaciones. En enero y febrero se realiza la etapa de planificación, por lo que no se ha iniciado el acompañamiento ministerial.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t>
  </si>
  <si>
    <t xml:space="preserve">EN PROCESO 
Al cierre del mes de enero,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si se esta realizando la planificación de dichos acompañamientos.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</si>
  <si>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Análisis de Resultado:
Durante el mes de febrero, se desarrollaron dos acciones formativas que dan inicio al plan de formación 2024. Sin embargo, el plan de asesoría se empieza a implementar en el mes de marzo, por lo que a contar de ese mes se iniciará a evidenciar el avance del indicador.
El denominador es un valor estimado hasta septiembre y corresponde al número actual de supervisores del país. Según las notas del indicador, para el denominador se contabilizará a aquellos(as) que se encuentren vigentes al 30 de octubre del año 2024, informado por la División de Educación General (DEG).
--------------------------------------------------
Riesgos (Bajo, Medio o Alto):
Bajo
--------------------------------------------------
Acciones Correctivas:
Como acción preventiva, se planificó comenzar las acciones formativas en febrero. Por otra parte, se reforzó durante febrero, la etapa de planificación de la asesoría ministerial, de manera que se pueda iniciar su implementación en el mes de marzo.</t>
  </si>
  <si>
    <t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t>
  </si>
  <si>
    <t>I23_018</t>
  </si>
  <si>
    <t>Porcentaje de provincias que participan de las acciones del CPEIP para la difusión del Marco para la Buena Enseñanza (MBE) al año t</t>
  </si>
  <si>
    <t>(N° de provincias que participan de las acciones del CPEIP para la difusión del MBE al año t/N° total de provincias a nivel nacional)*100</t>
  </si>
  <si>
    <t>Análisis de Resultado:
El valor es 0 puesto que las acciones del CPEIP para la difusión del Marco para la Buena Enseñanza (MBE) comienzan en mayo 2024
--------------------------------------------------
Riesgos (Bajo, Medio o Alto):
Bajo
--------------------------------------------------
Acciones Correctivas:
Sin Acciones correctivas</t>
  </si>
  <si>
    <t xml:space="preserve">EN PROCESO 
Al cierre del mes de enero, el indicador no presenta valores informados respecto al N° de provincias que participan de las acciones para la difusión del MBE. Si bien no se han detectado avances en el numerador del indicador, el centro de responsabilidad a indicado que la difusión del MBE comenzara a realizarse a contar del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</si>
  <si>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t>
  </si>
  <si>
    <t>I24_013</t>
  </si>
  <si>
    <t>Reactivación</t>
  </si>
  <si>
    <t>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</si>
  <si>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t/N° total de estudiantes enseñanza básica y media de establecimientos subvencionados por el Estado para los cuales se asignó un cupo de tutoría en el año t)*100</t>
  </si>
  <si>
    <t>Análisis de Resultado:
Se desarrollaron tutorías antes de lo planificado, en el marco de apoyo al Servicio Local de Educación Pública (SLEP) de Atacama. 
Se asignaron cupos para las tutorías de acuerdo al presupuesto.
--------------------------------------------------
Riesgos (Bajo, Medio o Alto):
Bajo
--------------------------------------------------
Acciones Correctivas:
No se han realizado acciones correctivas/preventivas, ya que se ha avanzado de acuerdo a lo planificado.</t>
  </si>
  <si>
    <t>EN PROCESO 
Al cierre del mes de enero, el N° de estudiantes de enseñanza básica y media de los establecimientos subvencionados por el estado que acceden al menos a una sesión de tutoría en el año corresponde a un total de 251,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</si>
  <si>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Análisis de Resultado:
Durante febrero no se realizaron tutorías porque no se encontraban planificadas.
Se mantiene la cantidad de cupos para las tutorías.
--------------------------------------------------
Riesgos (Bajo, Medio o Alto):
Bajo
--------------------------------------------------
Acciones Correctivas:
No se han realizado acciones correctivas/preventivas, ya que se ha avanzado de acuerdo a lo planificado.</t>
  </si>
  <si>
    <t>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t>
  </si>
  <si>
    <t>I24_015</t>
  </si>
  <si>
    <t>Gabinete</t>
  </si>
  <si>
    <t xml:space="preserve">Porcentaje de establecimientos educacionales que reciben subvención y que utilizan el kit de material de Educación No Sexista en el año t </t>
  </si>
  <si>
    <t>(N° de establecimientos educacionales que reciben subvención y que utilizan el kit de material de Educación No Sexista en el año t /Nº de establecimientos educacionales que reciben subvención en el año t)*100</t>
  </si>
  <si>
    <t xml:space="preserve">Análisis de Resultado: 
Al periodo informado, correspondiente a enero de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De todas maneras, se espera poder reportar avances para los próximos reportes. 
--------------------------------------------------
Riesgos: Bajo. 
--------------------------------------------------
Acciones Correctivas: No corresponden. </t>
  </si>
  <si>
    <t xml:space="preserve">EN PROCESO 
Al cierre del mes de enero,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para próximos envíos, sobre todo aquellos que se generen una vez iniciado el calendario escolar, puedan haber variaciones en lo que respecta a los valores informados.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</si>
  <si>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Análisis: 
Al periodo informado, correspondiente a enero y febrero 2024, el indicador no presenta medición (0% de avance). Esto ya que lo que se busca es conocer el Porcentaje de establecimientos educacionales que han recibido subvención y que utilizan el kit de material de Educación No Sexista, lo cual no podía ser ejecutado con los establecimientos educacionales cerrados por el periodo de vacaciones. Este porcentaje es consistente con la proyección de avance que se planificó para el indicador (enviar en junio), por lo que no se alerta riesgo de cumplimiento. Análisis de Resultado:
--------------------------------------------------
Riesgo: Bajo.
--------------------------------------------------
Acciones Correctivas: No corresponden.</t>
  </si>
  <si>
    <t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t>
  </si>
  <si>
    <t>I20_017</t>
  </si>
  <si>
    <t>Centro de Innovación Mineduc</t>
  </si>
  <si>
    <t>Porcentaje de establecimientos educacionales que cuentan con servicio de conectividad a internet.</t>
  </si>
  <si>
    <t>(N° de establecimientos educacionales que cuentan con servicio de conectividad a internet/N° de establecimientos que reciben subvención y se encuentran funcionando con matrícula)*100</t>
  </si>
  <si>
    <t>Análisis de Resultado:
Para el mes de enero 2024 se reportan 9,442 establecimientos educacionales conectados, respecto a un total de 10.512 establecimientos que reciben subvención de acuerdo con el directorio oficial del año 2024, lo que implica un porcentaje de cumplimiento del 89,82%. De estos establecimientos, 8.772 corresponden a Conectividad para la Educación 2030, 666 corresponden a Conectividad para la Educación 2011 y 4 establecimientos de Isla de Pascua (Rapa Nui) por proyecto Conectividad para la Educación 2030 Rapa Nui. 
La baja respecto del mes de diciembre  (9551) se debe al cierre de EE o renuncia al servicio de Conectividad 2011 o 2030.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</si>
  <si>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enero, el N° de establecimientos educacionales que cuentan con un servicio de conectividad a internet asciende a un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</si>
  <si>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Análisis de Resultado:
Se mantiene el valor reportado en enero 2024
--------------------------------------------------
Riesgos (Bajo, Medio o Alto):
De acuerdo con la cantidad de establecimientos educacionales que cuentan con servicio de conectividad a internet, el porcentaje es consistente con la proyección de avance que se planificó para el indicador, por lo que no se alerta riesgo de cumplimiento.
--------------------------------------------------
Acciones Correctivas:</t>
  </si>
  <si>
    <t>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t>
  </si>
  <si>
    <t>I19_012</t>
  </si>
  <si>
    <t>Subvenciones-Nivel Central</t>
  </si>
  <si>
    <t>Porcentaje de transacciones realizadas a través del sistema SIGPA</t>
  </si>
  <si>
    <t xml:space="preserve">(Número de transacciones  que se realizan a través del sistema SIGPA en el año t)/(Número de transacciones realizadas en el año t de las subvenciones implementadas en SIGPA)*100
</t>
  </si>
  <si>
    <t>Análisis de Resultado:
Se cumple con el indicador mensual logrando un 100% de cumplimiento.
--------------------------------------------------
Riesgos (Bajo, Medio o Alto):
Bajo
--------------------------------------------------
Acciones Correctivas:
No hay</t>
  </si>
  <si>
    <t>EN PROCESO
Al cierre del mes de enero, CR informa que indicador se encuentra en proceso de medición. Logrando para el periodo un cumplimiento del 100%, por lo que el número de transacciones que se realizan a través del sistema SIGPA es de 27.335 para el periodo.
Finalmente CR informa que no existen riesgos de incumplimiento del indicador.</t>
  </si>
  <si>
    <t>Análisis de Resultado:
Se cumple con el indicador logrando un 99,04% de cumplimiento.
--------------------------------------------------
Riesgos (Bajo, Medio o Alto):
Bajo
--------------------------------------------------
Acciones Correctivas:
No hay</t>
  </si>
  <si>
    <t>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t>
  </si>
  <si>
    <t>I16_043</t>
  </si>
  <si>
    <t>Porcentaje de tiempo en que los sistemas definidos como críticos por la institución están habilitados en el año t</t>
  </si>
  <si>
    <t>(Tiempo en que los sistemas definidos como críticos por la institución están habilitados en el año t/ Total de tiempo que los sistemas definidos como críticos por la institución deben estar habilitados en el año t ) * 100</t>
  </si>
  <si>
    <t>Análisis de Resultado:
Los valores son obtenidos en base a estadísticas generadas a través de herramienta de monitoreo. En las cifras de no disponibilidad de los servicios no se incluyen tiempos de actividades programadas, de acuerdo a la definición del indicador. El indicador es la sumatoria mensual, de manera que el denominador y el numerador deben ir acumulándose.
Las URLs incluidas en la medición son las siguientes:
http://sige.mineduc.cl (SIGE),
http://www.beneficiosestudiantiles.cl (Beneficios Estudiantiles),
https://www.mineduc.cl (Portal Mineduc),
http://sgd.mineduc.cl (SGD)
https://w7app.mineduc.cl/WsApiCertificados/services/DisponibilidadLicenciaMediaSoapPort (Web Service)
http://certificados.mineduc.cl (Certificados en línea)
--------------------------------------------------
Riesgos (Bajo, Medio o Alto):
Bajo
--------------------------------------------------
Acciones Correctivas:
Monitoreo permanente de las aplicaciones incluidas en la medición</t>
  </si>
  <si>
    <t>EN PROCESO 
Al cierre del mes de enero, se ha logrado una disponibilidad de los sistemas del 100% del tiempo, superando la meta proyectada para el período.
El CR no informa riesgos para el cumplimiento del indicador.</t>
  </si>
  <si>
    <t>EN PROCESO 
Al cierre del mes de febrero, se ha logrado una disponibilidad de los sistemas del 100% del tiempo, superando la meta proyectada para el período.
El CR no informa riesgos para el cumplimiento del indicador.</t>
  </si>
  <si>
    <t>I20_012</t>
  </si>
  <si>
    <t>Porcentaje de tickets de atención resueltos oportunamente en el año t</t>
  </si>
  <si>
    <t>(N° de tickets de atención resueltos oportunamente en el año t /N° de tickets de atención generados en el año t)*100</t>
  </si>
  <si>
    <t>Análisis de Resultado:
El valor de enero es de un 94,53%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</si>
  <si>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enero, se lograron resolver de manera oportuna (5 días hábiles como máximo) 1937 ticket de los 2049 generados, logrando un 94,53% de cumplimiento .
De acuerdo a lo informado por el CR se reporta un riesgo bajo.</t>
  </si>
  <si>
    <t>Análisis de Resultado:
El valor de febrero es de un 97,6% siendo la meta de un 96%. 
--------------------------------------------------
Riesgos (Bajo, Medio o Alto):
Bajo
--------------------------------------------------
Acciones Correctivas:
Se verán con los jefes de áreas las capacidades para las soluciones en tiempo los que más impacten en el indicador.
-Durante el mes se realizará un control con mayor periodicidad de estado con el fin de ver rectificaciones y cumplir con el indicador.</t>
  </si>
  <si>
    <t>EN PROCESO:
Al cierre del mes de febrero, se lograron resolver de manera oportuna (5 días hábiles como máximo) 2650 ticket de los 2713 generados, logrando un 97,68% de cumplimiento.
De acuerdo a lo informado por el CR se reporta un riesgo bajo.</t>
  </si>
  <si>
    <t>I20_014</t>
  </si>
  <si>
    <t>Departamento de Estudios y Desarrollo</t>
  </si>
  <si>
    <t>Porcentaje de solicitudes de información respondidas oportunamente en el año t</t>
  </si>
  <si>
    <t>(Nº de solicitudes de información respondidas oportunamente en el año t / Nº de solicitudes ingresadas en el año t) * 100</t>
  </si>
  <si>
    <t>No hay movimiento durante el periodo</t>
  </si>
  <si>
    <t>EN PROCESO
Al cierre de enero, CR reporta que el indicador no presenta movimientos durante el periodo.
El CR no reporta riesgos significativos que comprometan el cumplimiento del indicador a la fecha</t>
  </si>
  <si>
    <t>Análisis de Resultado:
El indicador presenta un 99.2% de cumplimiento respecto a solicitudes respondidas oportunamente, mostrando resultados están muy por sobre los exigidos (96%). Tenemos 124 solicitudes respondidas dentro del plazo sobre 125 que han ingresado. Se recuerda que todas las solicitudes siempre son respondidas, solamente que sobrepasan el límite de días que se ha establecido para éstas. Para el indicador correspondiente al mes de febrero de 2024 (Solicitudes ingresadas en enero y respondidas hasta febrero), tenemos un total de 1 solicitud respondida fuera de plazo, lo que corresponde al 0.8% de la totalidad.
--------------------------------------------------
Riesgos (Bajo, Medio o Alto):
Bajo
--------------------------------------------------
Acciones Correctivas:
Para este período, no se registran acciones correctivas</t>
  </si>
  <si>
    <t>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t>
  </si>
  <si>
    <t>I19_026</t>
  </si>
  <si>
    <t>Porcentaje de solicitudes de certificados de estudio no disponibles en línea, derivadas a registro curriculares o la Unidad Nacional de Registro Curricular, que son resueltas en un plazo inferior o igual a 10 días hábiles en el año t.</t>
  </si>
  <si>
    <t>(Nº de solicitudes de certificados de estudio no disponibles en línea, derivadas a registros curriculares o la Unidad Nacional de Registro Curricular, resueltas en un plazo inferior o igual a 10 días hábiles en el año t/ Nº total de  solicitudes de certificados de estudio no disponibles en línea, derivadas a registros curriculares o la Unidad Nacional de Registro Curricular, resueltas en el año t) * 100</t>
  </si>
  <si>
    <t>Análisis de Resultado:
En el mes de enero se llegó a un 99% de solicitudes resueltas en &lt; =10 días hábiles.
Se registraron 11 regiones con 100% de cumplimiento.
La región de Los Lagos llegó al 87% de cumplimiento, 3 puntos por debajo del compromiso 2024 (90%)
--------------------------------------------------
Riesgos (Bajo, Medio o Alto):
Bajo
--------------------------------------------------
Acciones Correctivas:
Se toma contacto con el equipo de registro curricular de Los Lagos y se establece el compromiso de mejorara las condiciones para superar el rendimiento en el mes de febrero.
Se implementa seguimiento semanal</t>
  </si>
  <si>
    <t>EN PROCESO.
Al cierre del mes de enero, el indicador presenta un cumplimiento del 99% de solicitudes de certificados no disponible en línea en un plazo igual o inferior a 10 días hábiles.
CR no reporta riesgos asociados al indicador, sin embargo y como acción correctiva se establecen compromisos de mejora de rendimiento en la región de Los Lagos.</t>
  </si>
  <si>
    <t>Análisis de Resultado:
En el mes de febrero se llegó a un 98% de solicitudes resueltas en el el plazo &lt;= a 10 días hábiles.
Siete regiones registraron un 100%.
Cinco regiones registraron sobre el 97%.
Atacama, Aysén y Valparaiso registraron un porcentaje de de resolución bajo la meta (90%).
Sin embargo en el aculado enero-febrero solo Atacama (86 %) está bajo la meta.
--------------------------------------------------
Riesgos (Bajo, Medio o Alto):
Medio
--------------------------------------------------
Acciones Correctivas:
Se toma contacto con los  equipos de registro curricular que estuvieron por debajo del 90%.
Se conversa acerca de los motivos que pudieron generar esta situación (especiamente escaces de funcionarios por vacaciones).
Se implementa seguimiento semanal y se deja en Riesgo Medio.</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</si>
  <si>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</si>
  <si>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I21_007</t>
  </si>
  <si>
    <t>Servicio de Bienestar</t>
  </si>
  <si>
    <t>Porcentaje de solicitudes de beneficios y/o préstamos otorgados por el Servicio de Bienestar pagados oportunamente</t>
  </si>
  <si>
    <t>(N.º de solicitudes de beneficios y/o préstamos pagados oportunamente por el Servicio de Bienestar en el año t / N.º total de solicitudes de beneficios y/o préstamos recibidas por el Servicio de Bienestar en el año t)*100</t>
  </si>
  <si>
    <t>Análisis de Resultado: EN PROCESO
Para el periodo de reporte se han gestionado 87 solicitudes dentro del plazo, de las 87 presentadas, logrando un porcentaje de cumplimiento (100%) mayor al proyectado (95%)
--------------------------------------------------
Riesgos (Bajo, Medio o Alto): Bajo
--------------------------------------------------
Acciones Correctivas: No corresponde</t>
  </si>
  <si>
    <t>EN PROCESO:
Al cierre del mes de enero, se han logró gestionar 87 solicitudes de manera oportuna (en un plazo =&lt; a 4 días hábiles) de la totalidad presentada logrando un porcentaje de cumplimiento (99.59%) mayor al proyectado para el periodo (94%).
De acuerdo a lo informado por el CR se reporta un riesgo bajo.</t>
  </si>
  <si>
    <t>Análisis de Resultado: EN PROCESO
Para el periodo de reporte se 
han gestionado 240 solicitudes dentro del plazo, de las 241 presentadas, logrando un porcentaje de cumplimiento (99.6%) mayor al proyectado (94%)
--------------------------------------------------
Riesgos (Bajo, Medio o Alto): Bajo
--------------------------------------------------
Acciones Correctivas: No corresponde</t>
  </si>
  <si>
    <t>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t>
  </si>
  <si>
    <t>I20_011</t>
  </si>
  <si>
    <t>Porcentaje de sitios web con certificados de sitio seguro</t>
  </si>
  <si>
    <t>(N° de sitios web con certificados de sitio seguro en el año t/ N° total sitios web provistos por la Subsecretaría de Educación en el año t)*100</t>
  </si>
  <si>
    <t>Análisis de Resultado:
Se está organizando comité de todas las divisiones para levantar procedimientos administrativos. Se espera que durante el mes de marzo le pueda sesionar con el equipo completo. 
También estamos a la espera de los lineamientos 2024 de la red de expertos. 
--------------------------------------------------
Riesgos (Bajo, Medio o Alto):
Bajo
--------------------------------------------------
Acciones Correctivas:
Atenta a las comunicaciones de la red experto y control con la PMO.</t>
  </si>
  <si>
    <t>EN PROCESO.
Al cierre del mes de enero, son 177 los sitios seguros de un total de 221 definidos para el año t, logrando un 80,09% de avance sobre el 76% propuesto para el periodo.
CR No informa riesgo de cumplir el indicador.</t>
  </si>
  <si>
    <t>EN PROCESO.
Al cierre del mes de febrero, se mantienen los 177 los sitios seguros del periodo anterior de un total de 221 definidos para el año t, logrando un 80,09% de avance sobre el 76% propuesto para el periodo.
CR No informa riesgo de cumplir el indicador.</t>
  </si>
  <si>
    <t>I24_003</t>
  </si>
  <si>
    <t>COMITÉ DE PROCESOS</t>
  </si>
  <si>
    <t>Porcentaje de recursos de apelación, reclamación, jerárquico y/o extraordinarios de revisión tramitados oportunamente en el año t</t>
  </si>
  <si>
    <t>(Nº de recursos de apelación, reclamación, jerárquicos y/o extraordinarios de revisión tramitados oportunamente en el año t / Nº total recursos de apelación, reclamación, jerárquico y/o extraordinarios de revisión interpuestos en el año t) * 100</t>
  </si>
  <si>
    <t>Análisis de Resultado:
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</si>
  <si>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indica que se sobre cumplió el indicador en el periodo registrando un 100% sobre el 96,5%.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</si>
  <si>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t>
  </si>
  <si>
    <t>I23_007</t>
  </si>
  <si>
    <t>COMITÉ DE CONVENIOS</t>
  </si>
  <si>
    <t>Porcentaje de propuestas de convenios o reformulación tramitadas oportunamente en el año t</t>
  </si>
  <si>
    <t xml:space="preserve">(Nº de propuestas de convenios o reformulación tramitadas oportunamente en el año t / Nº total de propuestas de convenios o reformulación solicitados en el año t) * 100 </t>
  </si>
  <si>
    <t>EN PROCESO
Al cierre del mes de enero, CR informa que indicador se encuentra en proceso de medición. Además, CR indica que se sobre cumplió el indicador en el periodo registrando un 100% sobre el 89,50% de proyección. Finalmente CR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</si>
  <si>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t>
  </si>
  <si>
    <t>I24_010</t>
  </si>
  <si>
    <t>URAE</t>
  </si>
  <si>
    <t>Porcentaje de procesos documentados de la Unidad de Reconocimiento y Adminisión Escolar.</t>
  </si>
  <si>
    <t>(N° de proceso documentados del año t)/ N° procesos totales vigentes para año t) *100</t>
  </si>
  <si>
    <t>Análisis de Resultado:
1-	El numerador es 0, para los cierres de enero y febrero, este último corresponde informar ahora en SIGEMET.
2-	La formalización de estos procesos, a documentar, se realizará durante el mes de marzo. Es decir, al 31/03 desde la URAE se deben informar los 4 procesos a documentar.
3-	Se proyecta para el cierre del mes de junio llegar al 25% de los procesos debidamente tramitados.
4-	Se proyecta para el cierre del mes de septiembre llegar al 50% de los procesos debidamente tramitados.
5-	Se proyecta para el cierre del mes de noviembre llegar al 75% de los procesos debidamente tramitados.
6-	Se proyecta para el cierre del mes de diciembre llegar al 100% de los procesos debidamente tramitados.
--------------------------------------------------
Riesgos (Bajo, Medio o Alto):
BAJO
--------------------------------------------------
Acciones Correctivas:
NO APLICA</t>
  </si>
  <si>
    <t>EN PROCESO
Al cierre del mes de enero,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</si>
  <si>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t>
  </si>
  <si>
    <t>I17_001</t>
  </si>
  <si>
    <t>Unidad de Personas Jóvenes y Adultas</t>
  </si>
  <si>
    <t>Porcentaje de personas jóvenes y adultas que se encuentran fuera del sistema escolar que se inscriben para iniciar, continuar y/o completar sus estudios de educación básica y/o su educación media a través de servicios educativos en el año t</t>
  </si>
  <si>
    <t>(Nº de personas jóvenes y adultas que se encuentran fuera del sistema escolar que se inscriben para iniciar, continuar y/o completar sus estudios de educación básica y/o su educación media a través de servicios educativos en el año t / Nº de personas jóvenes y adultas planificadas a atender por el programa en el año t)*100</t>
  </si>
  <si>
    <t>Análisis de Resultado:
En enero inició el proceso de elaboración de las bases de licitación del servicio educativo de la modalidad flexible. Se da inicio a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</si>
  <si>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el proceso de elaboración de las bases de licitación, además del inicio a la convocatoria para la inscripción de las personas interesadas en ser monitor(a) del plan.
Finalmente CR informa que no existen riesgos de incumplimiento del indicador.</t>
  </si>
  <si>
    <t>Análisis de Resultado:
En febrero continuó la elaboración de las bases de licitación del servicio educativo de la modalidad flexible y se despachan a regiones para el respectivo llamado a licitación. Continuó la convocatoria para la inscripción de las personas interesadas en ser monitor o monitora del plan nacional de alfabetización "contigo aprendo".
Según las notas del indicador, en el mes de julio se dispone del valor definitivo del denominador.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</si>
  <si>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t>
  </si>
  <si>
    <t>I24_001</t>
  </si>
  <si>
    <t>Porcentaje de participación de  estudiantes, directivos, docentes, asistentes y/o profesionales de la educación de establecimientos educacionales en acciones formativas del Centro de Innovación en el año t</t>
  </si>
  <si>
    <t>(Nº de estudiantes, directivos, docentes, asistentes y/o profesionales de la educación de establecimientos educacionales que participan de acciones formativas en el año t / Total de estudiantes, directivos, docentes, asistentes y/o profesionales de la educación de establecimientos educacionales inscritos en acciones formativas en el año t)*100</t>
  </si>
  <si>
    <t>Análisis de Resultado:
Para el mes de enero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</si>
  <si>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enero, CR informa que indicador se encuentra en proceso de medición y no tiene movimientos ya que no se reportan acciones formativas.
Finalmente CR informa que no existen riesgos de incumplimiento del indicador.</t>
  </si>
  <si>
    <t>Análisis de Resultado:
Para el mes de febrero no se reportan acciones formativas, por lo que se presenta 0% de avance en el indicador.
--------------------------------------------------
Riesgos (Bajo, Medio o Alto):
Este porcentaje es consistente con la proyección de avance que se planificó para el indicador, por lo que no se alerta riesgo de cumplimiento.
--------------------------------------------------
Acciones Correctivas:</t>
  </si>
  <si>
    <t>EN PROCESO
Al cierre del mes de febrero, CR informa que indicador se encuentra en proceso de medición y no tiene movimientos ya que no se reportan acciones formativas.
Finalmente CR informa que no existen riesgos de incumplimiento del indicador.</t>
  </si>
  <si>
    <t>I23_003</t>
  </si>
  <si>
    <t>Departamento de Compras y Licitaciones</t>
  </si>
  <si>
    <t>Porcentaje de Expedientes de compras por Convenio Marco ID 2239-1-LR22 &lt;600 UTM enviados oportunamente a la División Jurídica por parte del Departamento de Compras y Licitaciones</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</si>
  <si>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 100</t>
  </si>
  <si>
    <t>Análisis de Resultado: EN PROCESO
Para el periodo de reporte no se observan procesos de compras por Convenio Marco ID 2239-1-LR22 &lt;600, por lo que el valor del numerador y denominador es 0 (cero).
--------------------------------------------------
Riesgos (Bajo, Medio o Alto): Bajo
--------------------------------------------------
Acciones Correctivas: No corresponde</t>
  </si>
  <si>
    <t>EN PROCESO
Al cierre del mes de enero, CR informa que indicador se encuentra en proceso de medición. 
Finalmente CR informa que no existen riesgos de incumplimiento del indicador.</t>
  </si>
  <si>
    <t>EN PROCESO
Al cierre del mes de febrero, CR informa que indicador se encuentra en proceso de medición. 
Finalmente CR informa que no existen riesgos de incumplimiento del indicador.</t>
  </si>
  <si>
    <t>I16_054</t>
  </si>
  <si>
    <t>Porcentaje de establecimientos subvencionados vigentes que declaran asistencia vía SIGE</t>
  </si>
  <si>
    <t xml:space="preserve">(N° de establecimientos subvencionados vigentes que declaran asistencia vía SIGE en el año t/  N° de establecimientos subvencionados vigentes en los procesos normales de pago de subvenciones en el año t) * 100
</t>
  </si>
  <si>
    <t>Análisis de Resultado:
Indicador no se mide en este periodo
--------------------------------------------------
Riesgos (Bajo, Medio o Alto):
No aplica
--------------------------------------------------
Acciones Correctivas:
No aplica</t>
  </si>
  <si>
    <t>EN PROCESO
Al cierre del mes de enero, CR informa que indicador se encuentra en proceso de medición, de manera adicional se informa que el medidor no se mide en este periodo.
Finalmente CR informa que no existen riesgos de incumplimiento del indicador.</t>
  </si>
  <si>
    <t>Análisis de Resultado:
Indicador no se mide en este periodo
--------------------------------------------------
Riesgos (Bajo, Medio o Alto):
Bajo
--------------------------------------------------
Acciones Correctivas:
No aplica</t>
  </si>
  <si>
    <t>EN PROCESO
Al cierre del mes de febrero, CR informa que indicador se encuentra en proceso de medición, de manera adicional se informa que el medidor no se mide en este periodo.
Finalmente CR informa que no existen riesgos de incumplimiento del indicador.</t>
  </si>
  <si>
    <t>I19_019</t>
  </si>
  <si>
    <t>Recursos Educativos - Textos Escolares</t>
  </si>
  <si>
    <t>Porcentaje de ejecución del plan estratégico de la modernización de textos escolares</t>
  </si>
  <si>
    <t>(N° de hitos ejecutados en el año t / N° de hitos planificados en año t) * 100</t>
  </si>
  <si>
    <t>Análisis de Resultado: 
Se encuentra en elaboración y validación por parte de la Coordinación UCE, los planes de acción para el presente año.
--------------------------------------------------
Riesgos (Bajo, Medio o Alto): 
Bajo
--------------------------------------------------
Acciones Correctivas:</t>
  </si>
  <si>
    <t>EN PROCESO
Al cierre del mes de enero, CR informa que indicador se encuentra en proceso de medición, lo que incluye la elaboración y validación de la Coordinación UCE de los planes de acción para el año t.
Finalmente CR informa que no existen riesgos de incumplimiento del indicador.</t>
  </si>
  <si>
    <t>Análisis de Resultado: Se encuentra en elaboración y validación, los planes de acción para el presente año, los cuales serán informados en el mes de marzo.
--------------------------------------------------
Riesgos (Bajo, Medio o Alto): Bajo
--------------------------------------------------
Acciones Correctivas:</t>
  </si>
  <si>
    <t>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t>
  </si>
  <si>
    <t>I21_011</t>
  </si>
  <si>
    <t>Desarrollo Curricular</t>
  </si>
  <si>
    <t>Porcentaje de ejecución del plan estratégico de Desarrollo Curricular</t>
  </si>
  <si>
    <t>I22_006</t>
  </si>
  <si>
    <t>Evaluación y Estándares</t>
  </si>
  <si>
    <t>Porcentaje de ejecución del plan de Evaluación y Estándares</t>
  </si>
  <si>
    <t>I21_012</t>
  </si>
  <si>
    <t>Porcentaje de ejecución del plan de difusión de instrumentos curriculares, evaluativos y estrategias pedagógicas para Directivos, Jefe de UTP, Profesores, Supervisores Técnicos, Apoderados, Encargados de Bibliotecas Escolares, Seremi y Deprov.</t>
  </si>
  <si>
    <t>(N° de actividades de difusión ejecutadas en el año t / N° de actividades de difusión planificadas en año t) * 100</t>
  </si>
  <si>
    <t>I19_020</t>
  </si>
  <si>
    <t>Recursos Educativos - Bibliotecas Escolares CRA</t>
  </si>
  <si>
    <t>Porcentaje de ejecución del plan asociado al Centro de Recursos de Lectura, Aprendizaje y Bibliotecas Escolar CRA.</t>
  </si>
  <si>
    <t>I16_053</t>
  </si>
  <si>
    <t>COMITÉ DE SUMARIOS Y JUICIOS</t>
  </si>
  <si>
    <t>Porcentaje de defensas a recursos de protección elaborados, presentados y cerrados en Sistema de Gestión Documental oportunamente en el año t</t>
  </si>
  <si>
    <t>(Nº de defensas a recursos de protección elaborados, presentados y cerrados en SGD oportunamente en el año t/Nº total de defensas de recursos de protección solicitados en el año t)*100</t>
  </si>
  <si>
    <t>EN PROCESO
Al cierre del mes de enero,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</si>
  <si>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t>
  </si>
  <si>
    <t>I24_007</t>
  </si>
  <si>
    <t>Formación Inicial Docente (FID)</t>
  </si>
  <si>
    <t xml:space="preserve">Porcentaje de cumplimiento de acciones del plan de estándares de la Formación inicial Docente en el año t
</t>
  </si>
  <si>
    <t>(N° de acciones realizadas del plan en el año t/N° acciones planificadas para el año t)*100</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</si>
  <si>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</si>
  <si>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enero,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</si>
  <si>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Análisis de Resultado:
"En proceso se definen las 4 acciones del Plan de implementación de los estándares FID. Se establecen los medios de verificación y plazos asociados del cumplimiento de cada una de las acciones.
--------------------------------------------------
Riesgos (Bajo, Medio o Alto):
Bajo
--------------------------------------------------
Acciones Correctivas:
Sin Acciones correctivas</t>
  </si>
  <si>
    <t>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t>
  </si>
  <si>
    <t>I20_005</t>
  </si>
  <si>
    <t>Departamento de Gestión y Desarrollo de Personas</t>
  </si>
  <si>
    <t>Porcentaje de contratos nuevos a honorarios de nivel central enviados oportunamente a firma de la autoridad por el Departamento de Gestión y Desarrollo de Personas.</t>
  </si>
  <si>
    <t>N.º de contratos nuevos a honorarios del Nivel Central enviados oportunamente por el Departamento de Gestión y Desarrollo de Personas a firma de la autoridad en el año t / N.º total de contratos nuevos a honorarios del Nivel Central)*100</t>
  </si>
  <si>
    <t>Análisis de Resultado: EN PROCESO
Para el periodo de reporte el resultado del indicador (100%) se encuentra sobre la meta proyectada (97%)
--------------------------------------------------
Riesgos (Bajo, Medio o Alto): Bajo
--------------------------------------------------
Acciones Correctivas: No corresponde</t>
  </si>
  <si>
    <t>EN PROCESO:
Al cierre del mes de enero, se ha logrado realizar la gestión oportuna de la totalidad de los contratos nuevos a honorarios de Nivel Central, logrando un porcentaje de cumplimiento efectivo del 100% mayor a lo proyectado (97%) con 1 contrato nuevo a honorario.
De acuerdo a lo informado por el CR se reporta un riesgo bajo.</t>
  </si>
  <si>
    <t>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t>
  </si>
  <si>
    <t>I23_004</t>
  </si>
  <si>
    <t>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</si>
  <si>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t)*100</t>
  </si>
  <si>
    <t>Análisis de Resultado:
En enero inició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</si>
  <si>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enero, CR informa que indicador se encuentra en proceso de medición. Si bien no se muestran avances respecto al valor del numerador, 
se inicia la programación de los procesos de examinación.
Finalmente CR informa que no existen riesgos de incumplimiento del indicador.</t>
  </si>
  <si>
    <t>Análisis de Resultado:
En febrero continúa la programación operativa de los procesos de examinación que incluye la inscripción y autorización, impresión y distribución de pruebas, aplicación, corrección, registro de notas y emisión de certificados de estudios.
El denominador es un valor estimado hasta septiembre. Según las notas del indicador, el valor final del denominador se establecerá durante el mes de octubre 2024.
--------------------------------------------------
Riesgos (Bajo, Medio o Alto):
Bajo
--------------------------------------------------
Acciones Correctivas:
Se ha avanzado de acuerdo a lo planificado, por lo que no se necesitó implementar acciones correctivas o preventivas.</t>
  </si>
  <si>
    <t>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t>
  </si>
  <si>
    <t>I20_006</t>
  </si>
  <si>
    <t>Departamento de Gestión Contable y Financiera</t>
  </si>
  <si>
    <t>Porcentaje de cierres contables oportunos</t>
  </si>
  <si>
    <t>(N° de cierres contables oportunos en el año t /N° de cierres contables planificados en el año t)*100</t>
  </si>
  <si>
    <t>Análisis de Resultado: EN PROCESO
Para el periodo de reporte existían 61 cierres contables planificados, de los cuales el 100% fueron gestionados oportunamente, obteniendo un porcentaje de cumplimiento (100%) mayor al proyectado (99%). 
Se hace presente que el primer cierre contable corresponde al mes de diciembre 2023, pero se solicitó prórroga hasta el día 12-01-2024, lo cual fue autorizado por CGR, de acuerdo con MV adjunto.
--------------------------------------------------
Riesgos (Bajo, Medio o Alto): Bajo
--------------------------------------------------
Acciones Correctivas: No corresponde</t>
  </si>
  <si>
    <t>EN PROCESO
Al cierre del mes de enero,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</si>
  <si>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Análisis de Resultado: EN PROCESO 
Para el periodo de reporte existían 122 cierres contables planificados, de los cuales el 100% fueron gestionados oportunamente, 
obteniendo un porcentaje de cumplimiento (100%) mayor al proyectado (99%). 
--------------------------------------------------
Riesgos (Bajo, Medio o Alto):Bajo
--------------------------------------------------
Acciones Correctivas: No corresponde</t>
  </si>
  <si>
    <t>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t>
  </si>
  <si>
    <t>I16_002</t>
  </si>
  <si>
    <t>Auditoria Ministerial</t>
  </si>
  <si>
    <t>Porcentaje de Auditorías del Plan Anual de Auditoría efectivamente realizadas en el año t</t>
  </si>
  <si>
    <t>(Nº de Auditorías del Plan Anual de Auditoría efectivamente realizadas en el año t/ Nº Total de Auditorías del Plan Anual de Auditoría año t)*100</t>
  </si>
  <si>
    <t>Análisis de Resultado:
De acuerdo al avance establecido en el Plan anual de Auditoría año 2024
--------------------------------------------------
Riesgos (Bajo, Medio o Alto):
Riesgo Bajo
--------------------------------------------------
Acciones Correctivas:
No aplican</t>
  </si>
  <si>
    <t>EN PROCESO
Al cierre del mes de enero, CR informa que indicador se encuentra en proceso de medición. Además se establece la cantidad de auditorias del Plan Anual de Auditoría del año t.
Finalmente CR informa que no existen riesgos de incumplimiento del indicador.</t>
  </si>
  <si>
    <t>Análisis de Resultado:
De acuerdo con el avance establecido en el Plan anual de Auditoría Subsecretaría de Educación año 2024
--------------------------------------------------
Riesgos (Bajo, Medio o Alto):
bajo
--------------------------------------------------
Acciones Correctivas:
No aplica</t>
  </si>
  <si>
    <t>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t>
  </si>
  <si>
    <t>I22_008</t>
  </si>
  <si>
    <t>COMITÉ DE NORMATIVA</t>
  </si>
  <si>
    <t xml:space="preserve">Porcentaje de actos administrativos que transfieren recursos financieros tramitados oportunamente en el año t
</t>
  </si>
  <si>
    <t>(Nº de actos administrativos  que transfieren recursos financieros tramitados oportunamente en el año t / Nº total de actos administrativos  que transfieren recursos financieros solicitados en el año t) * 100</t>
  </si>
  <si>
    <t>EN PROCESO
Al cierre del mes de enero,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</si>
  <si>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t>
  </si>
  <si>
    <t>I24_011</t>
  </si>
  <si>
    <t>Porcentaje de actos administrativos que transfieren recursos financieros en el marco del artículo 11 de la Ley N°20.159 tramitados oportunamente en el año t</t>
  </si>
  <si>
    <t>(Nº de actos administrativos  que transfieren recursos financieros en el marco del artículo 11 de la ley N°20.159 tramitados oportunamente en el año t / Nº total de actos administrativos  que transfieren recursos financieros en el marco del artículo 11 de la ley N°20.159 solicitados en el año t) * 100</t>
  </si>
  <si>
    <t>EN PROCESO
Al cierre del mes de enero, CR informa que indicador se encuentra en proceso de medición. Además, indica que se sobre cumplió el indicador en el periodo registrando un 100% sobre el 89%.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</si>
  <si>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t>
  </si>
  <si>
    <t>I16_052</t>
  </si>
  <si>
    <t>COMITÉ DE ACTOS Y CONTRATOS</t>
  </si>
  <si>
    <t>Porcentaje de actos administrativos que Adjudican una Licitación Pública, elaborados oportunamente en el año t</t>
  </si>
  <si>
    <t>(Nº de actos administrativos que Adjudican una Licitación Pública, elaborados oportunamente en el año t/ Nº total de actos administrativos que Adjudican una Licitación Pública, solicitados en el año t) * 100</t>
  </si>
  <si>
    <t>Análisis de Resultado:
No presenta ingresos
--------------------------------------------------
Riesgos (Bajo, Medio o Alto):
BAJO
--------------------------------------------------
Acciones Correctivas:
Uso de planillas Excel para el monitoreo de la carga de trabajo y Reuniones de coordinación para ver los avances.</t>
  </si>
  <si>
    <t>EN PROCESO
Al cierre del mes de enero, CR informa que indicador se encuentra en proceso de medición. Además, se indica que no existieron registros de licitaciones para el periodo registrando 0% de avance. Finalmente se informa el uso de Excel para realizar el monitoreo  de la carga de trabajo y reuniones de coordinación para ver los avances en los próximos periodos.
CR informa que no existen riesgos de incumplimiento del indicador</t>
  </si>
  <si>
    <t>El indicador presenta un sobrecumplimiento gracias al constante monitoreo de los medios de verificación por parte de la Coordinación, Apoyo Administrativo y la UAP de la dependencia, con el fin de resguardar el cumplimiento de los plazos establecidos.
--------------------------------------------------
Riesgos (Bajo, Medio o Alto):
BAJO
--------------------------------------------------
Acciones Correctivas:
Uso de planillas Excel para el monitoreo de la carga de trabajo y Reuniones de coordinación para ver los avances.</t>
  </si>
  <si>
    <t>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t>
  </si>
  <si>
    <t>I24_009</t>
  </si>
  <si>
    <t>SEP-PIE</t>
  </si>
  <si>
    <t>Porcentaje de acciones del Plan de difusión de adhesión de establecimientos educacionales al PIE, implementadas en el año t.</t>
  </si>
  <si>
    <t>(Número de acciones implementadas del Plan de difusión de adhesión de establecimientos educacionales al PIE en el año t / Número de acciones planificadas del Plan de difusión de adhesión de establecimientos educacionales al PIE en el año t) * 100</t>
  </si>
  <si>
    <t>Análisis de Resultado:
Se implementaron 2 acciones enfocadas en la difusión de adhesión de establecimientos educacionales al PIE (Programa de Integración Escolar) durante el mes de enero. una con todos los profesionales que coordinan PIE de los SLEP (Servicio Local de Educación Pública) en régimen y otra con todos los Coordinadores de Educación Especial de las distintas Secretarías Regionales Ministeriales del país.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</si>
  <si>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enero,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</si>
  <si>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Análisis de Resultado:
En febrero se realizó la revisión a la planificación de las acciones a ejecutarse durante el año, asociadas al Plan de difusión de adhesión de establecimientos educacionales al PIE.
El denominador es un valor estimado hasta agosto. Según las notas del indicador, el Plan de difusión podrá tener modificaciones hasta el mes de agosto de 2024 (en el Plan de difusión se establece la cantidad planificada de acciones asociada al denominador).
--------------------------------------------------
Riesgos (Bajo, Medio o Alto):
Bajo
--------------------------------------------------
Acciones Correctivas:
No se ha requerido implementar acciones correctivas o preventivas, ya que se han ejecutado las acciones planificadas sin inconveniente.</t>
  </si>
  <si>
    <t>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t>
  </si>
  <si>
    <t>I24_004</t>
  </si>
  <si>
    <t>Porcentaje de  actos administrativos que Aprueban Bases Administrativas y Técnicas de Licitación Pública, elaborados oportunamente en el año t</t>
  </si>
  <si>
    <t>(Nº de actos administrativos que Aprueban Bases Administrativas y Técnicas de Licitación Pública, elaborados oportunamente en el año t / Nº total de actos administrativos que Aprueban Bases Administrativas y Técnicas de Licitación Pública, solicitados en el año t) * 100</t>
  </si>
  <si>
    <t>EN PROCESO
Al cierre del mes de enero, CR informa que indicador se encuentra en proceso de medición. Además, indica que no existieron registros de procesos de compras en el periodo, registrando un 0% de avance. Finalmente se indica que se comenzará a utilizar Excel para realizar el monitoreo en los próximos periodos.
CR informa que no existen riesgos de incumplimiento del indicador.</t>
  </si>
  <si>
    <t>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t>
  </si>
  <si>
    <t>I20_013</t>
  </si>
  <si>
    <t>Número de documentos publicados en la web del Centro de Estudios en el año t.</t>
  </si>
  <si>
    <t>Análisis de Resultado:
en el periodo reportado, el indicador se comporta de acuerdo a lo estimado en las proyecciones.
-------------------------------------------------
Riesgos (Bajo, Medio o Alto):Bajo
--------------------------------------------------
Acciones Correctivas:
No se requieren acciones correctivas</t>
  </si>
  <si>
    <t>EN PROCESO
Al cierre del mes de enero, se reportan 2 documentos publicados en la web del Centro de Estudios, desagregados de la siguiente forma:
(1) Apuntes.
(1) Documento de Trabajo
Si bien es cierto el indicador se encuentra levemente bajo la proyección del mes, el CR no reporta riesgos significativos que comprometan la meta.</t>
  </si>
  <si>
    <t>Análisis de Resultado:
en el periodo reportado, el indicador se comporta de acuerdo a lo estimado en las proyecciones.
--------------------------------------------------
Riesgos (Bajo, Medio o Alto):
Bajo
--------------------------------------------------
Acciones Correctivas:
No se requieren acciones correctivas</t>
  </si>
  <si>
    <t>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t>
  </si>
  <si>
    <t>I24_006</t>
  </si>
  <si>
    <t>Formación Continua (FC)</t>
  </si>
  <si>
    <t>Diseño de propuesta de ofertas formativas enviada y aprobada en función a los diferentes tramos de desempeño docente entregados en el año t</t>
  </si>
  <si>
    <t>Análisis de Resultado:
"En proceso                                                                 
Se informa, mediante un cronograma, los principales hitos técnicos y administrativos para da cumplimiento al indicador"
--------------------------------------------------
Riesgos (Bajo, Medio o Alto):
Bajo
--------------------------------------------------
Acciones Correctivas:
Sin Acciones correctivas</t>
  </si>
  <si>
    <t>EN PROCESO
Al cierre del mes de enero, CR informa que indicador se encuentra en proceso de medición. Si bien no se muestran avances respecto al valor del numerador, se comienza a trabajar en los hitos del indicador.
Finalmente CR informa que no existen riesgos asociados al incumplimiento del indicador.</t>
  </si>
  <si>
    <t>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t>
  </si>
  <si>
    <t>I24_008</t>
  </si>
  <si>
    <t>Liderazgo para el Desarrollo Profesional (LID)</t>
  </si>
  <si>
    <t>Diseño de modelos de Inducción y acompañamiento docente enviado y aprobado en el año t</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</si>
  <si>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formativas</t>
  </si>
  <si>
    <t>Análisis de Resultado:
En proceso   se constituye el equipo que trabajará en el desarrollo de la propuesta a través de los requerimientos elaborados en el convenio. Se informan los 3 principales hitos para dar cumplimiento al indicador.
--------------------------------------------------
Riesgos (Bajo, Medio o Alto):
Bajo
--------------------------------------------------
Acciones Correctivas:
Sin acciones correctivas</t>
  </si>
  <si>
    <t>I24_002</t>
  </si>
  <si>
    <t>Secretaría Ejecutiva de Educación Técnico Profesional</t>
  </si>
  <si>
    <t xml:space="preserve">Adjudicación oportuna de fondos a establecimientos técnicos profesionales para la compra de  equipamiento. 
</t>
  </si>
  <si>
    <t>Adjudicación oportuna de fondos a establecimientos técnicos profesionales para la compra de  equipamiento.</t>
  </si>
  <si>
    <t>Análisis de Resultado:
El proceso ha avanzado según lo esperado. Se inicia con División Jurídica el diseño de los actos administrativos necesarios para la asignación y transferencia de recursos a los SLEP, considerando los cambios en la Ley de Presupuesto, y en particular, la glosa asociada a la asignación presupuestaria correspondiente.
--------------------------------------------------
Riesgos (Bajo, Medio o Alto):
Bajo
--------------------------------------------------
Acciones Correctivas:
Se continua trabajo con División Jurídica</t>
  </si>
  <si>
    <t>EN PROCESO
Al cierre del mes de enero, CR informa que indicador se encuentra en proceso de medición. Se inicia el trabajo colaborativo con Jurídica para avanzar en el diseño de los actos administrativos.
Finalmente CR informa que no existen riesgos de incumplimiento del indicador.</t>
  </si>
  <si>
    <t>Análisis de Resultado:
El proceso avanza según lo planificado, aunque con bajo margen respecto a los tiempos por la secretaría ejecutiva EMTP. Se ha diseñado el modelo de resolución extensa que distribuye los recursos entre los SLEP. Se comenzará el trabajo junto a los SLEP para definir el detalle de los proyectos.
--------------------------------------------------
Riesgos (Bajo, Medio o Alto):
Bajo
--------------------------------------------------
Acciones Correctivas:
Se generan conversaciones con Dirección de Educación Pública para asegurar apoyo institucional al desarrollo de proyectos por parte de los SLEP que permita iniciar la tramitación de la resolución y la modificación presupuestaria asociada.</t>
  </si>
  <si>
    <t>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t>
  </si>
  <si>
    <t>SECREDUC 01</t>
  </si>
  <si>
    <t>Porcentaje de solicitudes de certificados de estudio no disponibles en línea, derivadas a registros curriculares regionales, que son respondidas en el año t.</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</si>
  <si>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100</t>
  </si>
  <si>
    <t>Análisis de Resultado: Este indicador históricamente posee un impecable cumplimiento gracias al compromiso de su equipo de trabajo regional
--------------------------------------------------
Riesgos (Bajo, Medio o Alto): Bajo
--------------------------------------------------
Acciones Correctivas:</t>
  </si>
  <si>
    <t>EN PROCESO
Al cierre del mes de enero, CR informa que indicador se encuentra en proceso de medición, logrando un cumplimiento del 100%, superior al 98% proyectado para el periodo con 258 solicitudes de certificados respondidas.
Finalmente CR informa que no existen riesgos de incumplimiento del indicador.</t>
  </si>
  <si>
    <t>Análisis de Resultado:  
Este indicador históricamente posee un impecable cumplimiento gracias al compromiso de su equipo de trabajo regional
--------------------------------------------------
Riesgos (Bajo, Medio o Alto): 
Bajo
--------------------------------------------------
Acciones Correctivas:</t>
  </si>
  <si>
    <t>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t>
  </si>
  <si>
    <t>SECREDUC 02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</si>
  <si>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101</t>
  </si>
  <si>
    <t>Datos Reportados: numerador (540) / denominador (540)
  -Análisis de Resultado: Se respondieron el total de las solicitudes de certificados alcanzando el 100%. 
  Hay un total de 324 certificados, 111 licencias, 105 títulos TP.
 -Riesgos (Bajo, Medio o Alto): Bajo. 
 -Acciones Correctivas: Ninguna.</t>
  </si>
  <si>
    <t>EN PROCESO
Al cierre del mes de enero, CR informa que indicador se encuentra en proceso de medición, logrando un cumplimiento del 100%, superior al 98% proyectado para el periodo con 540 solicitudes de certificados respondidas.
Finalmente CR informa que no existen riesgos de incumplimiento del indicador.</t>
  </si>
  <si>
    <t>Análisis de Resultado: Se respondieron el total de las solicitudes de certificados alcanzando el 100%. 
  Hay un total de 785 certificados, 250 licencias, 122 títulos TP.
 -Riesgos (Bajo, Medio o Alto): Bajo. 
 -Acciones Correctivas: Ninguna.</t>
  </si>
  <si>
    <t>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t>
  </si>
  <si>
    <t>SECREDUC 03</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</si>
  <si>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102</t>
  </si>
  <si>
    <t>Análisis de Resultado:
En los dos periodos se han entregados los certificados solicitados.
--------------------------------------------------
Riesgos (Bajo, Medio o Alto):
Bajo
--------------------------------------------------
Acciones Correctivas:
No se solicitan medidas correctivas.</t>
  </si>
  <si>
    <t>EN PROCESO
Al cierre del mes de enero, CR informa que indicador se encuentra en proceso de medición, logrando un cumplimiento del 100%, superior al 98% proyectado para el periodo con 516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</si>
  <si>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t>
  </si>
  <si>
    <t>SECREDUC 04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</si>
  <si>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103</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</si>
  <si>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</si>
  <si>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enero, CR informa que indicador se encuentra en proceso de medición, logrando un cumplimiento del 99.62%, superior al 98% proyectado para el periodo con 527 solicitudes de certificados respondidas.
Finalmente CR informa que no existen riesgos de incumplimiento del indicador.</t>
  </si>
  <si>
    <t>Análisis de Resultado: 
El indicador alcanzó la meta planteada durante el período comprendido entre el 01 de enero y el 15 de febrero. 
--------------------------------------------------
Riesgos (Bajo, Medio o Alto): 
Bajo
--------------------------------------------------
Acciones Correctivas: 
Nivel de riesgo BAJO. No hay acciones correctivas.</t>
  </si>
  <si>
    <t>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t>
  </si>
  <si>
    <t>SECREDUC 05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</si>
  <si>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104</t>
  </si>
  <si>
    <t>Análisis de Resultado:
Al cierre mes de Enero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</si>
  <si>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enero, CR informa que indicador se encuentra en proceso de medición, logrando un cumplimiento del 100%, superior al 98% proyectado para el periodo con 1473 solicitudes de certificados respondidas.
Finalmente CR informa que no existen riesgos de incumplimiento del indicador.</t>
  </si>
  <si>
    <t>Análisis de Resultado:
Al cierre mes de Febrero 2024, se responde la totalidad de solicitudes de certificados de estudios no disponibles en línea. Porcentaje de respuesta por sobre la meta mensual comprometida del 98%. A la fecha no se evalúan condiciones de riesgos asociados al cumplimiento de la meta del indicador.
--------------------------------------------------
Riesgos (Bajo, Medio o Alto):
Bajo.
--------------------------------------------------
Acciones Correctivas:
No hay.</t>
  </si>
  <si>
    <t>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t>
  </si>
  <si>
    <t>SECREDUC 06</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</si>
  <si>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105</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</si>
  <si>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</si>
  <si>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enero, CR informa que indicador se encuentra en proceso de medición, logrando un cumplimiento del 100%, superior al 98% proyectado para el periodo con 478 solicitudes de certificados respondidas.
Finalmente CR informa que no existen riesgos de incumplimiento del indicador.</t>
  </si>
  <si>
    <t>Análisis de Resultado:
EQUIPO COMPROMETIDO Y COHESIONADO, REVISIÓN CONSTANTE DE LAS SOLICITUDES DE CERTIFICACIÓN, DE MANERA TAL QUE SE ENTREGUE EL CERTIFICADO SOLICITADO EN LA OPORTUNIDAD CORRESPONDIENTE.
--------------------------------------------------
Riesgos (Bajo, Medio o Alto):
Bajo
--------------------------------------------------
Acciones Correctivas: NO SON NECESARIAS DE ACUERDO A LOS RESULTADOS OBTENIDOS.</t>
  </si>
  <si>
    <t>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t>
  </si>
  <si>
    <t>SECREDUC 07</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</si>
  <si>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106</t>
  </si>
  <si>
    <t>Análisis de Resultado:
durante el mes de enero se recibieron y tramitaron 487 certificados , 154 licencias y 12 titulos TP, con un total de 653 solicitudes gestionadas cumpliendo un 100% de avance 
--------------------------------------------------
Riesgos (Bajo, Medio o Alto):
bajo
--------------------------------------------------
Acciones Correctivas:
No hay</t>
  </si>
  <si>
    <t>EN PROCESO
Al cierre del mes de enero, CR informa que indicador se encuentra en proceso de medición, logrando un cumplimiento del 100%, superior al 98% proyectado para el periodo con 653 solicitudes de certificados respondidas.
Finalmente CR informa que no existen riesgos de incumplimiento del indicador.</t>
  </si>
  <si>
    <t>Análisis de Resultado:
durante el mes de enero se recibieron y tramitaron 1020 certificados , 299 licencias y 30 titulos TP, con un total de 1349 solicitudes gestionadas cumpliendo un 100% de avance 
--------------------------------------------------
Riesgos (Bajo, Medio o Alto):
bajo
--------------------------------------------------
Acciones Correctivas:
no hay</t>
  </si>
  <si>
    <t>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t>
  </si>
  <si>
    <t>SECREDUC 08</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</si>
  <si>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107</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</si>
  <si>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Alto):Bajo
--------------------------------------------------
Acciones Correctivas: "Se establece un plan de acción para el cumplimiento oportuno de metas.</t>
  </si>
  <si>
    <t>EN PROCESO
Al cierre del mes de enero, CR informa que indicador se encuentra en proceso de medición, logrando un cumplimiento del 99.76%, superior al 98% proyectado para el periodo con 1641 solicitudes de certificados respondidas.
Finalmente CR informa que no existen riesgos de incumplimiento del indicador.</t>
  </si>
  <si>
    <t>Análisis de Resultado: "Se realizan búsquedas y cargas de certificados en las fechas correspondientes, enfocándonos en las peticiones PAES, DEMRE,  RECLAMOS, Rectificación DE NOMBRES Y/O APELLIDOS, CAMBIOS DE DE IPE A RUN Y CARGA DE VALIDACION DE MENORES DE EDAD.
--------------------------------------------------
Riesgos (Bajo, Medio o Alto): Bajo
--------------------------------------------------
Acciones Correctivas: "Se establece un plan de acción para el cumplimiento oportuno de metas."</t>
  </si>
  <si>
    <t>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t>
  </si>
  <si>
    <t>SECREDUC 09</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</si>
  <si>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108</t>
  </si>
  <si>
    <t>Análisis de Resultado:
no hay comentarios
--------------------------------------------------
Riesgos (Bajo, Medio o Alto):
bajo
--------------------------------------------------
Acciones Correctivas: no</t>
  </si>
  <si>
    <t>EN PROCESO
Al cierre del mes de enero, CR informa que indicador se encuentra en proceso de medición, logrando un cumplimiento del 100%, superior al 98% proyectado para el periodo con 1436 solicitudes de certificados respondidas.
Finalmente CR informa que no existen riesgos de incumplimiento del indicador.</t>
  </si>
  <si>
    <t>Análisis de Resultado:
No hay comentarios
--------------------------------------------------
Riesgos (Bajo, Medio o Alto):
bajo
--------------------------------------------------
Acciones Correctivas: No</t>
  </si>
  <si>
    <t>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t>
  </si>
  <si>
    <t>SECREDUC 10</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</si>
  <si>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109</t>
  </si>
  <si>
    <t>Análisis de Resultado:
 en el mes de enero no existen certificados pendientes.
--------------------------------------------------
Riesgos (Bajo, Medio o Alto):
bajo
--------------------------------------------------
Acciones Correctivas:
sin información.</t>
  </si>
  <si>
    <t>EN PROCESO
Al cierre del mes de enero, CR informa que indicador se encuentra en proceso de medición, logrando un cumplimiento del 100%, superior al 98% proyectado para el periodo con 260 solicitudes de certificados respondidas.
Finalmente CR informa que no existen riesgos de incumplimiento del indicador.</t>
  </si>
  <si>
    <t>Análisis de Resultado:
En febrero no existen certificados pendientes.
--------------------------------------------------
Riesgos (Bajo, Medio o Alto):
bajo
--------------------------------------------------
Acciones Correctivas:
sin antecedentes</t>
  </si>
  <si>
    <t>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t>
  </si>
  <si>
    <t>SECREDUC 11</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</si>
  <si>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110</t>
  </si>
  <si>
    <t>Análisis de Resultado:
El resultado del 100% en el periodo refleja el trabajo coordinado que existe entre las oficinas de Ayuda Mineduc y Registro Curricular, la información fluye y los plazos de respuesta se respetan.
--------------------------------------------------
Riesgos (Bajo, Medio o Alto):
Bajo
--------------------------------------------------
Acciones Correctivas:
No hay</t>
  </si>
  <si>
    <t>EN PROCESO
Al cierre del mes de enero, CR informa que indicador se encuentra en proceso de medición, logrando un cumplimiento del 100%, superior al 98% proyectado para el periodo con 54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</si>
  <si>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t>
  </si>
  <si>
    <t>SECREDUC 12</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</si>
  <si>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111</t>
  </si>
  <si>
    <t>Análisis de Resultado: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
Riesgos (Bajo, Medio o Alto):
Nivel de Riesgo:  Bajo dado que se ha cumplido con la entrega de respuesta a todas las solicitudes recibidas, teniendo cumplimiento de 100%.
--------------------------------------------------
Acciones Correctivas:</t>
  </si>
  <si>
    <t>EN PROCESO
Al cierre del mes de enero, CR informa que indicador se encuentra en proceso de medición, logrando un cumplimiento del 100%, superior al 98% proyectado para el periodo con 244 solicitudes de certificados respondidas.
Finalmente CR informa que no existen riesgos de incumplimiento del indicador.</t>
  </si>
  <si>
    <t xml:space="preserve">Análisis de Resultado:
Análisis de resultado del indicador para el período ENERO-FEBRERO 2024:
De acuerdo con el período el reporte total corresponde a 244 peticiones de certificados solicitados vía web, call center o presencial: con el siguiente desglose: certificados de estudios resultado ENCONTRADO 134, resultado NO encontrado 38. Licencias de enseñanza media resultado ENCONTRADO 54, resultado NO encontrado 9.  Títulos TP resultado ENCONTRADO 9, resultado NO encontrado 0. En el resultado NO ENCONTRADO, generalmente el ciudadano/a no recuerda la fecha de estudios ni modalidad de estudios, no contamos con el acta de estudios de respaldo y en algunos casos no recuerda EE. 
</t>
  </si>
  <si>
    <t>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t>
  </si>
  <si>
    <t>SECREDUC 14</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</si>
  <si>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113</t>
  </si>
  <si>
    <t>Análisis de Resultado:
Indicador con avance, logra un resultado de 100% este mes, presentando un sobrecumplimiento de la meta de 102%. 
--------------------------------------------------
Riesgos (Bajo, Medio o Alto):
Bajo
--------------------------------------------------
Acciones Correctivas:</t>
  </si>
  <si>
    <t>EN PROCESO
Al cierre del mes de enero, CR informa que indicador se encuentra en proceso de medición, logrando un cumplimiento del 100%, superior al 98% proyectado para el periodo con 250 solicitudes de certificados respondidas.
Finalmente CR informa que no existen riesgos de incumplimiento del indicador.</t>
  </si>
  <si>
    <t>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t>
  </si>
  <si>
    <t>SECREDUC 15</t>
  </si>
  <si>
    <t>(Nº de solicitudes de certificados de estudio no disponibles en línea, derivadas a registros curriculares regionales, respondidas en el año t / Nº total de solicitudes de certificados de estudio no disponibles en línea realizadas, derivadas a registros curriculares regionales en el año t ) * 114</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</si>
  <si>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03 funcionarios activos. Existe gestión diaria de revisión reclamos y carga a sistema.
--------------------------------------------------
Riesgos (Bajo, Medio o Alto):
Bajo
--------------------------------------------------
Acciones Correctivas:
No requiere</t>
  </si>
  <si>
    <t>EN PROCESO
Al cierre del mes de enero, CR informa que indicador se encuentra en proceso de medición, logrando un cumplimiento del 100%, superior al 98% proyectado para el periodo con 357 solicitudes de certificados respondidas.
Finalmente CR informa que no existen riesgos de incumplimiento del indicador.</t>
  </si>
  <si>
    <t>Análisis de Resultado:
El seguimiento constante y diario del sistema y la distribución de carga con funcionario administrativo de Registro Curricular visualizando siempre mantener al 100% la capacidad de respuesta, sumado a responsabilidad y altas expectativas de trabajo del equipo se asegura respuesta.  Actualmente el equipo se encuentra con 02 funcionarios activos. Existe gestión diaria de revisión reclamos y carga a sistema.
--------------------------------------------------
Riesgos (Bajo, Medio o Alto):
Bajo
--------------------------------------------------
Acciones Correctivas:
No requiere</t>
  </si>
  <si>
    <t>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t>
  </si>
  <si>
    <t>Porcentaje de establecimientos particulares subvencionados con más de 100 estudiantes matriculados que se capacitan respecto a la Ley de Inclusión Escolar.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</si>
  <si>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100</t>
  </si>
  <si>
    <t xml:space="preserve">70%
</t>
  </si>
  <si>
    <t>Análisis de Resultado: 
Los lineamientos para este indicador se detallarán en el mes de abril. Por lo anterior no posee avances
--------------------------------------------------
Riesgos (Bajo, Medio o Alto): Bajo
--------------------------------------------------
Acciones Correctivas:</t>
  </si>
  <si>
    <t>EN PROCESO
Al cierre del mes de enero, CR informa que indicador se encuentra en proceso de medición y que durante el mes de abril se realizarán los lineamientos del indicador y la medición.
Finalmente CR informa que no existen riesgos de incumplimiento del indicador.</t>
  </si>
  <si>
    <t>EN PROCESO
Al cierre del mes de febrero, CR informa que indicador se encuentra en proceso de medición y que durante el mes de abril se realizarán los lineamientos del indicador y la medición.
Finalmente CR informa que no existen riesgos de incumplimiento del indicador.</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</si>
  <si>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101</t>
  </si>
  <si>
    <t>Análisis de Resultado: 
Para efectos del denominador. La nómina de los establecimientos educacionales particulares subvencionados con más de 100 estudiantes matriculados planificados a capacitar se cerrará a más tardar el último día hábil de abril.?.
Riesgos (Bajo, Medio o Alto): 
bajo.
Acciones Correctivas: Ninguna.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</si>
  <si>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102</t>
  </si>
  <si>
    <t>Análisis de Resultado:
En ambos periodos no se han ejecutado ninguna acción. Se informa que, para efectos del denominador, este será informado por Nivel Central, a más tardar el último día de abril.
--------------------------------------------------
Riesgos (Bajo, Medio o Alto):
Bajo
--------------------------------------------------
Acciones Correctivas:
No se solicitan medidas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</si>
  <si>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103</t>
  </si>
  <si>
    <t>Análisis de Resultado: 
De acuerdo a lo indicado por la Coordinadora de Contenido y Operación Territorial ? LIE, de la URAE de la División de Planificación y Presupuestos, aún no se tiene nómina de los establecimientos educacionales particulares subvencionados con más de 100 estudiantes matriculados planificados a capacitar y se cerrará a más tardar el último día hábil de abril. Por lo anterior se informa avance en un 0%.
--------------------------------------------------
Riesgos (Bajo, Medio o Alto): Bajo
--------------------------------------------------
Acciones Correctivas: Nivel de riesgo BAJO. No hay acciones correctivas.</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</si>
  <si>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</si>
  <si>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104</t>
  </si>
  <si>
    <t>Análisis de Resultado:
El indicador no tiene movimiento en el mes de enero.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</si>
  <si>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Análisis de Resultado:
El indicador no tiene movimiento en el mes de febrero. Dentro de las notas técnicas del indicador: ?Para efectos del denominador, La nómina de los establecimientos educacionales particulares subvencionados con más de 100 estudiantes matriculados planificados a capacitar se cerrará a más tardar el último día hábil de abril.?. Por lo tanto, al periodo informado el avance es 0.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</si>
  <si>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105</t>
  </si>
  <si>
    <t>Análisis de Resultado:
ESTE INDICADOR NO TIENE MOVIMIENTO PARA ENERO DE 2024.
--------------------------------------------------
Riesgos (Bajo, Medio o Alto):
Bajo
--------------------------------------------------
Acciones Correctivas: No corresponde</t>
  </si>
  <si>
    <t>Análisis de Resultado:
ESTE INDICADOR NO TIENE MOVIMIENTO PARA FEBRERO DE 2024.
--------------------------------------------------
Riesgos (Bajo, Medio o Alto):
BAJO
--------------------------------------------------
Acciones Correctivas: NO CORRESPONDE</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</si>
  <si>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106</t>
  </si>
  <si>
    <t>Análisis de Resultado:
la nomina de establecimientos part. subvencionados con mas de 100 estudiantes se conocerá a mas tardar el ultimo día hábil de abril, por tanto  a la fecha no hay avance en el indicador 
--------------------------------------------------
Riesgos (Bajo, Medio o Alto):
bajo
--------------------------------------------------
Acciones Correctivas:
no hay</t>
  </si>
  <si>
    <t>Análisis de Resultado:
la nomina de establecimientos part. subvencionados con mas de 100 alumnos matriculados se conocerá a fines del mes de abril, por lo que a la fecha el avance del indicador es cero 
--------------------------------------------------
Riesgos (Bajo, Medio o Alto):
bajo
--------------------------------------------------
Acciones Correctivas:
no hay</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</si>
  <si>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107</t>
  </si>
  <si>
    <t>Análisis de Resultado: 
La planilla elaborada por nivel central con la nómina de establecimientos particulares Subv., que tienen la matrícula considerada en la solicitud (más de 100 estudiantes) se elaborara en abril del 2024.
--------------------------------------------------
Riesgos (Bajo, Medio o Alto): 
Alto
--------------------------------------------------
Acciones Correctivas: Nos encontramos a la espera de los insumos que proporcionara nivel central para realizar las capacitaciones. Estos insumos estarán disponibles para uso regional a más tardar el último día hábil de abril.</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</si>
  <si>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108</t>
  </si>
  <si>
    <t>Análisis de Resultado:
De acuerdo a lo señalado por la Unidad de Reconocimiento Oficial y Admisión Escolar, durante la próxima semana estarán teniendo reuniones donde se abarcará este tema.
--------------------------------------------------
Riesgos (Bajo, Medio o Alto):
bajo
--------------------------------------------------
Acciones Correctivas: no</t>
  </si>
  <si>
    <t>Análisis de Resultado:
De acuerdo a lo señalado por la Unidad de Reconocimiento Oficial y Admisión Escolar, durante la próxima semana estarán teniendo reuniones donde se abarcará este tema.
--------------------------------------------------
Riesgos (Bajo, Medio o Alto):
bajo
--------------------------------------------------
Acciones Correctivas: no</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</si>
  <si>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109</t>
  </si>
  <si>
    <t>Análisis de Resultado:
En este período no existen orientaciones ni insumos disponibles desde NC.
--------------------------------------------------
Riesgos (Bajo, Medio o Alto):
bajo
--------------------------------------------------
Acciones Correctivas:
sin información</t>
  </si>
  <si>
    <t>Análisis de Resultado:
 A la fecha no se ha regionalizado la base de datos de establecimientos educacionales sujetos de la intervención.
--------------------------------------------------
Riesgos (Bajo, Medio o Alto):
bajo
--------------------------------------------------
Acciones Correctivas:
sin información</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</si>
  <si>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110</t>
  </si>
  <si>
    <t>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t>
  </si>
  <si>
    <t xml:space="preserve">Análisis de Resultado: 
Se indica que, de acuerdo con la información del último día hábil del mes de Febrero, el indicador tiene por valor en su denominador 0 
total de establecimientos particulares subvencionados con más de 100 estudiantes matriculados que se capacitan respecto a la Ley de Inclusión Escolar, y por numerador, 
tiene por valor 0 Hitos establecimientos particulares subvencionados con más de 100 estudiantes matriculados que se capacitan respecto a la Ley de Inclusión Escolar. 
Dicho esto, el indicador reportado, tiene un avance de 0% (numerador/denominador * 100). Según la proyección para este indicador, el 0% se logró los meses de Enero y 
febrero 2024.
Para efectos del denominador. La nómina de los establecimientos educacionales particulares subvencionados con más de 100 estudiantes matriculados planificados a 
capacitar se cerrará a más tardar el último día hábil de abril.
Nivel de Riesgo: Bajo.
</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</si>
  <si>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111</t>
  </si>
  <si>
    <t>Análisis de Resultado:
Se encuentra programada una reunión informativa con URAE Nivel Central a efectos que se entreguen los insumos respecto a este indicador. Por lo demás, no se tiene conocimiento a la fecha de este informe, de la cantidad de establecimientos a capacitar. Se está a la espera de la Resolución Exenta que identifique los numeradores y denominadores. 
--------------------------------------------------
Riesgos (Bajo, Medio o Alto):
Bajo 
--------------------------------------------------
Acciones Correctivas:</t>
  </si>
  <si>
    <t>SECREDUC 13</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</si>
  <si>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112</t>
  </si>
  <si>
    <t>Análisis de Resultado:
Aun no planificado por inicio año escolar
--------------------------------------------------
Riesgos (Bajo, Medio o Alto):
Bajo
--------------------------------------------------
Acciones Correctivas:
No aplica</t>
  </si>
  <si>
    <t>Análisis de Resultado:
No se ha iniciado trabajo aun por inicio escolar
--------------------------------------------------
Riesgos (Bajo, Medio o Alto):
Bajo
--------------------------------------------------
Acciones Correctivas:
No aplica</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</si>
  <si>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113</t>
  </si>
  <si>
    <t>Análisis de Resultado:
Indicador sin movimientos.
--------------------------------------------------
Riesgos (Bajo, Medio o Alto):
Bajo
--------------------------------------------------
Acciones Correctivas:</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</si>
  <si>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114</t>
  </si>
  <si>
    <t>Análisis de Resultado:
La nómina de los establecimientos educacionales particulares subvencionados con más de 100 estudiantes matriculados planificados a capacitar se cerrará a más tardar el último día hábil de abril
--------------------------------------------------
Riesgos (Bajo, Medio o Alto):
Bajo
--------------------------------------------------
Acciones Correctivas:
No requiere</t>
  </si>
  <si>
    <t>SECREDUC 16</t>
  </si>
  <si>
    <t>(N° de establecimientos educacionales particulares subvencionados con más de 100 estudiantes matriculados que reciben capacitación en el año t / N° total de establecimientos educacionales particulares subvencionados con más de 100 estudiantes matriculados en el año t) * 115</t>
  </si>
  <si>
    <t>Análisis de Resultado:
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</si>
  <si>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Análisis de Resultado: 
Para efectos del denominador. La nómina de los establecimientos educacionales particulares subvencionados con más de 100 estudiantes matriculados planificados a capacitar se cerrará a más tardar el último día hábil de abril.
--------------------------------------------------
Riesgos (Bajo, Medio o Alto): 
BAJO
--------------------------------------------------
Acciones Correctivas: 
Durante esta y la próxima semana estaremos teniendo reuniones donde se abarcará este tema.</t>
  </si>
  <si>
    <t>Porcentaje de capacitaciones a sostenedores de cada región efectuadas por los equipos regionales de pago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</si>
  <si>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100</t>
  </si>
  <si>
    <t>Análisis de Resultado: 
Este indicador se comienza a gestionar durante el mes de Marzo con la vuelta a clases.
--------------------------------------------------
Riesgos (Bajo, Medio o Alto): 
Bajo
--------------------------------------------------
Acciones Correctivas:</t>
  </si>
  <si>
    <t>EN PROCESO
Al cierre del mes de enero, CR informa que indicador se encuentra en proceso de medición, iniciando las gestiones propias del indicador durante el mes de marzo.
Finalmente CR informa que no existen riesgos de incumplimiento del indicador.</t>
  </si>
  <si>
    <t>EN PROCESO
Al cierre del mes de febrero, CR informa que indicador se encuentra en proceso de medición, iniciando las gestiones propias del indicador durante el mes de marzo.
Finalmente CR informa que no existen riesgos de incumplimiento del indicador.</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</si>
  <si>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101</t>
  </si>
  <si>
    <t>Datos Reportados: numerador (0) / denominador (2)
-Análisis de Resultado: No hay planificación de fechas para reuniones con sostenedores.
-Riesgos (Bajo, Medio o Alto): Bajo
-Acciones Correctivas:  Ninguna.</t>
  </si>
  <si>
    <t>Análisis de Resultado: No hay planificación de fechas para reuniones con sostenedores.
-Riesgos (Bajo, Medio o Alto): Bajo
-Acciones Correctivas:  Ninguna.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</si>
  <si>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102</t>
  </si>
  <si>
    <t>Análisis de Resultado:
En los dos periodos no se ha ejecutado ninguna acción, se está en etapa de planificación de las capacitaciones.
--------------------------------------------------
Riesgos (Bajo, Medio o Alto):
Bajo
--------------------------------------------------
Acciones Correctivas:
No se solicitan medidas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</si>
  <si>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103</t>
  </si>
  <si>
    <t>Análisis de Resultado: 
Según lo informado por el Encargado Regional de la Unidad de Pagos, se estima que la primera capacitación se desarrollará entre los meses de mayo y junio y a su vez han comprometido confirmar la programación durante el mes de abril.
--------------------------------------------------
Riesgos (Bajo, Medio o Alto): 
Bajo
--------------------------------------------------
Acciones Correctivas: 
Nivel de riesgo BAJO. No hay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</si>
  <si>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104</t>
  </si>
  <si>
    <t>Análisis de Resultado:
Al cierre mes de Enero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</si>
  <si>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Análisis de Resultado:
Al cierre mes de Febrero el equipo regional de subvenciones se encuentra en etapa de planificación y programación de posibles fechas para realizar las capacitaciones a sostenedores de la región. Se estima realizar la primera capacitación entre los meses de marzo y abril. Por lo tanto, al periodo informado el indicador no presenta avance.
--------------------------------------------------
Riesgos (Bajo, Medio o Alto):
Bajo.
--------------------------------------------------
Acciones Correctivas:
Analizar programación definida por departamento de subvenciones y verificar su cumplimiento en tiempo y forma.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</si>
  <si>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105</t>
  </si>
  <si>
    <t>Análisis de Resultado:
DE ACUERDO A PROGRAMACIÒN SE ESPERA REALIZAR LA CAPACITACIÒN CORRESPONDIENTE AL PRIMER SEMESTRE EN EL PRESENTE MES DE MARZO DE 2024.
--------------------------------------------------
Riesgos (Bajo, Medio o Alto):
Bajo
--------------------------------------------------
Acciones Correctivas: No Corresponde</t>
  </si>
  <si>
    <t>Análisis de Resultado:
DE ACUERDO A PROGRAMACIÒN SE ESPERA REALIZAR LA CAPACITACIÒN CORRESPONDIENTE AL PRIMER SEMESTRE EN EL PRESENTE MES DE MARZO DE 2024.
--------------------------------------------------
Riesgos (Bajo, Medio o Alto):
Bajo
--------------------------------------------------
Acciones Correctivas: No corresponde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</si>
  <si>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106</t>
  </si>
  <si>
    <t>Análisis de Resultado:
durante el mes de enero no se realizó ninguna capacitación a sostenedores
--------------------------------------------------
Riesgos (Bajo, Medio o Alto):
bajo
--------------------------------------------------
Acciones Correctivas:
no hay</t>
  </si>
  <si>
    <t>Análisis de Resultado:
al mes de febrero no se ha realizado capacitaciones a sostenedores desde unidad de pago, se programa la primera capacitación en el mes de marzo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</si>
  <si>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107</t>
  </si>
  <si>
    <t>Análisis de Resultado: 
Se definirá fecha de la primera capacitación a sostenedores después de terminar  los  procesos de carga del inicio del año escolar 2024.
--------------------------------------------------
Riesgos (Bajo, Medio o Alto):
Bajo
--------------------------------------------------
Acciones Correctivas: 
No Hay</t>
  </si>
  <si>
    <t>Análisis de Resultado: 
Se definirá fecha de la primera capacitación a sostenedores después de terminar  los  procesos de carga del inicio del año escolar 2024.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</si>
  <si>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108</t>
  </si>
  <si>
    <t>Análisis de Resultado: 
“me permito informar que se realizará 1 capacitación por semestre. No hemos planificado la fecha del primer semestre para convocar a los sostenedores, pero será antes del 28-06-2024.”
_________________________
Riesgos (Bajo, Medio o Alto): 
Bajo
_________________________
Acciones Correctivas:  
No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</si>
  <si>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109</t>
  </si>
  <si>
    <t>Análisis de Resultado:
no existe definición de las fechas programadas con la coordinación nacional.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</si>
  <si>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110</t>
  </si>
  <si>
    <t>Análisis de Resultado:
A través de mail de fecha 05 de marzo de 2024, la encargada de Subvenciones, informa que para los meses de enero y febrero, 
no cuentan con información que reportar debido a que las capacitaciones no se pueden desarrollar en periodo estival.  
--------------------------------------------------
Riesgos (Bajo, Medio o Alto):
Bajo
--------------------------------------------------
Acciones Correctivas:
No hay</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</si>
  <si>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111</t>
  </si>
  <si>
    <t>Análisis de Resultado:
Por instrucciones recibidas de nivel Central, de la Unidad de Subvenciones, se hace necesario realizar 2 Capacitaciones a Sostenedores en el año 2024, una en cada semestre para cumplir con el Indicador, se planifica la 1era Capacitación para Marzo y 2da. para Septiembre. A esta fecha aún no se realiza ninguna actividad.
--------------------------------------------------
Riesgos (Bajo, Medio o Alto):
--------------------------------------------------
Acciones Correctivas:
Se considera un nivel de Riesgo Bajo.</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</si>
  <si>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112</t>
  </si>
  <si>
    <t>Análisis de Resultado:
No aplica aun según planificación
--------------------------------------------------
Riesgos (Bajo, Medio o Alto):
Bajo
--------------------------------------------------
Acciones Correctivas:
No aplica</t>
  </si>
  <si>
    <t>Análisis de Resultado:
Aun no planificadas
--------------------------------------------------
Riesgos (Bajo, Medio o Alto):
Bajo
--------------------------------------------------
Acciones Correctivas:
No aplica</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</si>
  <si>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113</t>
  </si>
  <si>
    <t>Análisis de Resultado:
Indicador sin avance, el equipo regional informa que esta en proceso de programación de la actividad.
--------------------------------------------------
Riesgos (Bajo, Medio o Alto):
bajo
--------------------------------------------------
Acciones Correctivas:</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</si>
  <si>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114</t>
  </si>
  <si>
    <t>Análisis de Resultado:
Equipo regional de pagos, se encuentra a la espera de los lineamientos para la respectiva capacitación y cumplimiento del indicador.
--------------------------------------------------
Riesgos (Bajo, Medio o Alto):
Bajo
--------------------------------------------------
Acciones Correctivas:
No requiere</t>
  </si>
  <si>
    <t>Análisis de Resultado:
Equipo regional de pagos se encuentra a la espera de los lineamientos para la respectiva capacitación y cumplimiento del indicador.
--------------------------------------------------
Riesgos (Bajo, Medio o Alto):
Bajo
--------------------------------------------------
Acciones Correctivas:
No requiere</t>
  </si>
  <si>
    <t>(N° de capacitaciones a sostenedores de cada región efectuadas por los equipos regionales de pago realizadas a la fecha de cumplimiento / N° de capacitaciones a sostenedores de cada región efectuadas por los equipos regionales de pago programadas a realizar en el año t) * 115</t>
  </si>
  <si>
    <t>Análisis de Resultado:
Durante el mes de enero y  febrero al encontrarse en período de vacaciones los establecimientos educacionales, no se realizan actividades tendientes a cumplir con este ítem
--------------------------------------------------
Riesgos (Bajo, Medio o Alto): BAJO
BAJO, primera actividad se programará a partir del mes de abril
--------------------------------------------------
Acciones Correctivas:
De acuerdo a la planificación realizada por la Unidad Regional de Subvenciones las dos Jornadas de Capacitación se distribuirán entre el primer y segundo semestre, realizándose la primera durante el mes de abril.</t>
  </si>
  <si>
    <t>Análisis de Resultado:
--------------------------------------------------
Riesgos (Bajo, Medio o Alto):
Bajo, se planificarán capacitaciones a partir del mes de abril, dado que el mes de marzo  hay cumplimiento de requisitos necesarios para impetrar la subvención anual
--------------------------------------------------
Acciones Correctivas:</t>
  </si>
  <si>
    <t>Porcentaje de acciones del plan regional ejecutadas en el año t</t>
  </si>
  <si>
    <t>(N° total de acciones del plan regional ejecutadas en el año t / N° total de acciones del plan regional planificadas en el año t)*100</t>
  </si>
  <si>
    <t>Análisis de Resultado: 
La planificación regional está proyectada para comenzar en Marzo
--------------------------------------------------
Riesgos (Bajo, Medio o Alto): 
Bajo
--------------------------------------------------
Acciones Correctivas:</t>
  </si>
  <si>
    <t>(N° total de acciones del plan regional ejecutadas en el año t / N° total de acciones del plan regional planificadas en el año t)*101</t>
  </si>
  <si>
    <t>Análisis de Resultado: Las actividades comienzan en Marzo.
 -Riesgos (Bajo, Medio o Alto): Bajo.
-Acciones Correctivas:  Ninguna.</t>
  </si>
  <si>
    <t>(N° total de acciones del plan regional ejecutadas en el año t / N° total de acciones del plan regional planificadas en el año t)*102</t>
  </si>
  <si>
    <t>Análisis de Resultado:
Durante los periodos no se han realizado ningunas acciones., debido a que el Plan Regional 2024 fue aprobado recién a fines del mes de febrero.  
--------------------------------------------------
Riesgos (Bajo, Medio o Alto):
Bajo
--------------------------------------------------
Acciones Correctivas:
No se solicitan medidas correctivas.</t>
  </si>
  <si>
    <t>(N° total de acciones del plan regional ejecutadas en el año t / N° total de acciones del plan regional planificadas en el año t)*103</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</si>
  <si>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 Bajo
--------------------------------------------------
Acciones Correctivas: Nivel de riesgo BAJO. No hay acciones correctivas.</t>
  </si>
  <si>
    <t>Análisis de Resultado:  Con fecha 01 de marzo, la Coordinadora de la Unidad de Planificación Estratégica y Control de Gestión de la DEG envía el Plan Regional aprobado para la Región de Coquimbo. De acuerdo a dicha planificación, 4 de 10 actividades debieran comenzar su desarrollo durante el mes de marzo. Por otro lado, la ejecución se extenderá hacia fin de año entre los meses de noviembre y diciembre, con un presupuesto que asciende a 56 millones de pesos.
--------------------------------------------------
Riesgos (Bajo, Medio o Alto):Bajo
--------------------------------------------------
Acciones Correctivas: Nivel de riesgo BAJO. No hay acciones correctivas.</t>
  </si>
  <si>
    <t>(N° total de acciones del plan regional ejecutadas en el año t / N° total de acciones del plan regional planificadas en el año t)*104</t>
  </si>
  <si>
    <t>Análisis de Resultado:
El Plan Regional 2024 de la Región de Valparaíso contempla autorizado para el periodo 2024 un total de 21 acciones a ejecutar. Hasta el cierre del mes de enero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</si>
  <si>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Análisis de Resultado:
El Plan Regional 2024 de la Región de Valparaíso contempla autorizado para el periodo 2024 un total de 21 acciones a ejecutar. Hasta el cierre del mes de febrero el indicador no presenta medición. 
Cabe señalar que, se han realizado 2 actividades que conforman una acción del plan regional. Esto corresponde a 2 reuniones realizadas (de un total de 6) con el fin de establecer lineamientos comunes y organización de acciones para fortalecer el desarrollo de capacidades de los equipos de supervisión.
--------------------------------------------------
Riesgos (Bajo, Medio o Alto):
Bajo.
--------------------------------------------------
Acciones Correctivas:
Verificar mensualmente el cumplimiento de las acciones determinadas en el plan regional y procurar cumplir con los tiempos definidos para cada una de las actividades.</t>
  </si>
  <si>
    <t>(N° total de acciones del plan regional ejecutadas en el año t / N° total de acciones del plan regional planificadas en el año t)*105</t>
  </si>
  <si>
    <t>Análisis de Resultado:
NO HAY ANALISIS PUESTO QUE LAS PRIMERAS ACCIONES SE DESARROLLARÁN A PARTIR DEL MES DE MARZO DE 2024.
--------------------------------------------------
Riesgos (Bajo, Medio o Alto):
Bajo
--------------------------------------------------
Acciones Correctivas: No corresponde</t>
  </si>
  <si>
    <t>(N° total de acciones del plan regional ejecutadas en el año t / N° total de acciones del plan regional planificadas en el año t)*106</t>
  </si>
  <si>
    <t>Análisis de Resultado:
de acuerdo a lo informado, durante el mes de enero hay cero avance de cumplimiento ya que el plan regional se encuentra en proceso de revisión
--------------------------------------------------
Riesgos (Bajo, Medio o Alto):
Bajo
--------------------------------------------------
Acciones Correctivas:
No hay</t>
  </si>
  <si>
    <t>Análisis de Resultado:
a la fecha el plan regional se encuentra en revisión con una propuesta de 13 iniciativas
--------------------------------------------------
Riesgos (Bajo, Medio o Alto):
bajo
--------------------------------------------------
Acciones Correctivas:No hay</t>
  </si>
  <si>
    <t>(N° total de acciones del plan regional ejecutadas en el año t / N° total de acciones del plan regional planificadas en el año t)*107</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</si>
  <si>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 Se efectúa justificación de recursos solicitados y ajustes presupuestarios en base a observaciones de la DEG. El 22-02-2024 el Plan Regional 2024 fue aprobado por la División de Educación General.</t>
  </si>
  <si>
    <t>Análisis de Resultado:Etapa de elaboración participativa del Plan Regional 2024. Durante el mes de febrero se envía a la DEG para su revisión y aprobación; proceso que incluye observaciones y correcciones necesarias para su aprobación.
--------------------------------------------------
Riesgos (Bajo, Medio o Alto):Alto
--------------------------------------------------
Acciones Correctivas:Se efectúa justificación de recursos solicitados y ajustes presupuestarios en base a observaciones de la DEG. El 22-02-2024 el Plan Regional 2024 fue aprobado por la División de Educación General.</t>
  </si>
  <si>
    <t>(N° total de acciones del plan regional ejecutadas en el año t / N° total de acciones del plan regional planificadas en el año t)*108</t>
  </si>
  <si>
    <t>Análisis de Resultado: 
“estamos en 0% de avance, en consideración a que los recursos que financian las 38 acciones del Plan Regional acaban de ser regionalizados.”
_________________________
Riesgos (Bajo, Medio o Alto): 
Bajo
_________________________
Acciones Correctivas:  
No</t>
  </si>
  <si>
    <t>(N° total de acciones del plan regional ejecutadas en el año t / N° total de acciones del plan regional planificadas en el año t)*109</t>
  </si>
  <si>
    <t>Análisis de Resultado:
durante el mes de enero el departamento de educación envío a NC el plan regional para su aprobación.
--------------------------------------------------
Riesgos (Bajo, Medio o Alto):
Bajo
--------------------------------------------------
Acciones Correctivas:
No hay</t>
  </si>
  <si>
    <t>Análisis de Resultado:
sin información asociada a la aprobación del plan.
--------------------------------------------------
Riesgos (Bajo, Medio o Alto):
Bajo
--------------------------------------------------
Acciones Correctivas:
No hay</t>
  </si>
  <si>
    <t>(N° total de acciones del plan regional ejecutadas en el año t / N° total de acciones del plan regional planificadas en el año t)*110</t>
  </si>
  <si>
    <t>Análisis de Resultado:
A través de mail de fecha 08 de marzo de 2024, el encargado del Plan Regional Aysén, informa que en los meses 
de enero y febrero de 2024, aún no se encontraba aprobado la versión final del plan por parte de la División de Educación General.
--------------------------------------------------
Riesgos (Bajo, Medio o Alto):
Bajo
--------------------------------------------------
Acciones Correctivas:
No hay</t>
  </si>
  <si>
    <t>(N° total de acciones del plan regional ejecutadas en el año t / N° total de acciones del plan regional planificadas en el año t)*111</t>
  </si>
  <si>
    <t>Análisis de Resultado:
Al período informado, el indicador no presenta medición. Para el año 2024 y según el plan Regional este se inicia en el mes de Marzo.
--------------------------------------------------
Riesgos (Bajo, Medio o Alto):
Bajo
--------------------------------------------------
Acciones Correctivas:
A la fecha no se realiza ninguna actividad. El nivel de riesgo es BAJO.</t>
  </si>
  <si>
    <t>(N° total de acciones del plan regional ejecutadas en el año t / N° total de acciones del plan regional planificadas en el año t)*112</t>
  </si>
  <si>
    <t>Análisis de Resultado:
Aun no comienzan acciones dado el año escolar
--------------------------------------------------
Riesgos (Bajo, Medio o Alto):
Bajo
--------------------------------------------------
Acciones Correctivas:
No aplica</t>
  </si>
  <si>
    <t>Análisis de Resultado:
Aun no inicia año escolar
--------------------------------------------------
Riesgos (Bajo, Medio o Alto):
Bajo
-------------------------------------------------
Acciones Correctivas:
No aplica</t>
  </si>
  <si>
    <t>(N° total de acciones del plan regional ejecutadas en el año t / N° total de acciones del plan regional planificadas en el año t)*113</t>
  </si>
  <si>
    <t>Análisis de Resultado:
Indicador sin avance, se informa que esta en proceso de planificación y organización de las acciones.
--------------------------------------------------
Riesgos (Bajo, Medio o Alto):
Bajo
--------------------------------------------------
Acciones Correctivas:</t>
  </si>
  <si>
    <t>(N° total de acciones del plan regional ejecutadas en el año t / N° total de acciones del plan regional planificadas en el año t)*114</t>
  </si>
  <si>
    <t>Análisis de Resultado:
Al mes de Enero de 2024 el PAR se encuentra pendiente de aprobación. 
--------------------------------------------------
Riesgos (Bajo, Medio o Alto):
Bajo
--------------------------------------------------
Acciones Correctivas:
No requiere</t>
  </si>
  <si>
    <t>Análisis de Resultado:
Durante el mes de febrero se aprueba el PAR. Cronograma de actividades se definen en marzo. 
--------------------------------------------------
Riesgos (Bajo, Medio o Alto):
Bajo
--------------------------------------------------
Acciones Correctivas:
No requiere</t>
  </si>
  <si>
    <t>(N° total de acciones del plan regional ejecutadas en el año t / N° total de acciones del plan regional planificadas en el año t)*115</t>
  </si>
  <si>
    <t>Análisis de Resultado: 
Este indicador no tiene movimiento en el mes de enero y febrero, por lo que no es posible analizar riesgo aún
--------------------------------------------------
Riesgos (Bajo, Medio o Alto):  
BAJO
--------------------------------------------------
Acciones Correctivas:</t>
  </si>
  <si>
    <t>Indicadores del Formulario H</t>
  </si>
  <si>
    <t>AÑO 2024</t>
  </si>
  <si>
    <t>Nombre del indicador</t>
  </si>
  <si>
    <t>Forma de cálculo</t>
  </si>
  <si>
    <t>Ponderación</t>
  </si>
  <si>
    <t>Meta</t>
  </si>
  <si>
    <t>Numerador</t>
  </si>
  <si>
    <t>Denominador</t>
  </si>
  <si>
    <t>Resultado periodo</t>
  </si>
  <si>
    <t>Nivel riesgo</t>
  </si>
  <si>
    <t>Cumplimiento respecto a meta</t>
  </si>
  <si>
    <t>Análisis</t>
  </si>
  <si>
    <t xml:space="preserve"> Porcentaje de Textos Escolares entregados a los establecimientos educacionales subvencionados a la fecha comprometida</t>
  </si>
  <si>
    <t>(Nº de textos escolares entregados a los establecimientos educacionales subvencionados a la fecha comprometida / Nº de textos escolares totales a distribuir a los establecimientos educacionales subvencionados en el año t) * 100</t>
  </si>
  <si>
    <t xml:space="preserve">CUMPLIDO
Al cierre del mes de octubre, se ha alcanzado el cumplimiento total del indicador. Lo anterior quiere decir que el N° de textos escolares entregados a los establecimientos educacionales subvencionados a la fecha comprometida, es mayor a la meta comprometida, logrando un cumplimiento del 92,34%, el cual equivale a 13.205.399 de 14.300.409 textos escolares entregados.  </t>
  </si>
  <si>
    <t xml:space="preserve"> Porcentaje de estudiantes de enseñanza básica y media de establecimientos subvencionados por el estado, que acceden al menos a una sesión de tutoría respecto de los cupos establecidos para el año t</t>
  </si>
  <si>
    <t>(N° de estudiantes de enseñanza básica y media de establecimientos subvencionados por el estado, que acceden al menos a una sesión de tutoría en el año t / N° total de estudiantes enseñanza básica y media de establecimientos subvencionados por el Estado para los cuales se asignó un cupo de tutoría en el año t) * 100</t>
  </si>
  <si>
    <t xml:space="preserve">2770 </t>
  </si>
  <si>
    <t xml:space="preserve"> 20000 </t>
  </si>
  <si>
    <t xml:space="preserve">EN PROCESO
Al cierre del mes de octubre, el indicador presenta avances en su ejecución con 2770 de 20.000 estudiantes de enseñanza básica y media que acceden al menos a una sesión de tutoría. Sin embargo, el resultado se mantiene por debajo de la proyección anual planificada. 
El CR indica que, durante el mes de octubre, se iniciaron las tutorías de las entidades ejecutoras adjudicadas. Se recibieron los primeros informes de avance de estudiantes tutorados, de los cuales se validaron los RUT únicos (los que se adicionan a los registros de principios de año). 
Con el propósito de subsanar los avances por debajo de la meta, respecto a la proyección anual planificada, el Centro de Responsabilidad se encuentra realizando las siguientes acciones: 
- Conformación de mesas tripartitas con actores regionales, nivel central e instituciones ejecutoras de las tutorías.
- Sesiones de trabajo entre instituciones ejecutoras, sostenedores y directores de Establecimientos Educaciones a fin de socializar el Plan Nacional de Tutorías.
-Enfatizará con las entidades ejecutoras la correcta reportabilidad de las tutorías y así poder validar la información con la matrícula del SIGE-Mineduc.
La proyección de cumplimiento informada es la siguiente:
- Al cierre del mes de noviembre se reportará en el acumulado un total de 4.770 estudiantes
- Al cierre del mes de diciembre se completarán los 6.000 estudiantes 
Si bien el CR  reportó un riesgo bajo en el monitoreo, se prevé un riesgo medio por parte de DPCG, ya que los resultados obtenidos se encuentran por debajo de las proyecciones enviadas y dada la temporalidad del año (octubre 2024), se cuenta con un margen reducido para poder llevar a cabo acciones adicionales o de mitigación de los riesgos, a fin de garantizar el cumplimiento de este indicador. </t>
  </si>
  <si>
    <t>GABINETE</t>
  </si>
  <si>
    <t>Porcentaje de establecimientos educacionales que reciben subvención y que utilizan el kit de material de Educación No Sexista en el año t</t>
  </si>
  <si>
    <t>(N° de establecimientos educacionales que reciben subvención y que utilizan el kit de material de Educación No Sexista en el año t / Nº de establecimientos educacionales que reciben subvención en el año t) * 100</t>
  </si>
  <si>
    <t xml:space="preserve">114 </t>
  </si>
  <si>
    <t xml:space="preserve"> 8204 </t>
  </si>
  <si>
    <t>Porcentaje de establecimientos educacionales que cuentan con servicio de conectividad a internet</t>
  </si>
  <si>
    <t>(Nº de establecimientos educacionales que cuentan con servicio de conectividad a internet / Nº de establecimientos que reciben subvención y se encuentran funcionando con matrícula) * 100</t>
  </si>
  <si>
    <t>EN PROCESO
Al cierre del mes de octubre, el indicador presenta un resultado por sobre la proyección planificada. Lo anterior indica que el N° de establecimientos educacionales que cuentan con servicio de conectividad a internet, es mayor a lo proyectado, logrando un avance de 91% por sobre el 90.93%, el cual equivale a 9.504 de 10.444 establecimientos educacionales que cuentan con conectividad. 
El CR no reporta riesgos significativos que comprometen el cumplimiento del indicador a la fecha de este monitoreo.</t>
  </si>
  <si>
    <t>Indicadores del Programa de Mejoramiento de Gestión (PMG)</t>
  </si>
  <si>
    <t xml:space="preserve"> 55 </t>
  </si>
  <si>
    <t>EN PROCESO
Al cierre del mes de octubre, CR informa que se cargaron a la plataforma CPAT 12 nuevos procedimientos administrativos, los que sumado a los 43 que ya existían da un total de 55. 
Cabe señalar que este indicador PMG no compromete meta, solo se debe medir correctamente. 
El CR informa que en octubre se cumplió el hito de agregar, eliminar y/o modificar en la plataforma CPAT, llegando a un total 85 registros (entre trámites y procedimientos administrativos).
CR no reporta riesgos significativos que comprometan el cumplimiento del indicador.</t>
  </si>
  <si>
    <t>12</t>
  </si>
  <si>
    <t>10</t>
  </si>
  <si>
    <t>EN PROCESO
Al cierre del mes de octubre, CR informa el cumplimiento del siguiente Requisito Técnico (RT):
- E2/O1/RT3: Se realizó la difusión de la Política de calidad a los funcionarios, directivos y COSOC.
Se encuentra pendiente el cierre y validación del detalle de los medios de verificación de los RT cumplidos a la fecha. 
El CR no reporta riesgo del sistema, sin embargo, declara riesgo medio para 4 RT que tienen relación con la aplicación de la MESU ya que, se está a la espera del certificado por parte de la Red de Expertos y podría retrasarse. No obstante, el CR informa que ha cumplido con lo solicitado por la red para estos RT.
La proyección de cumplimiento para el mes de octubre era de 14 RT.
El CR informa que los RT que están pendientes por cumplir, tienen relación con:
1.- Trámites asociados a proyectos de inversión (2 RT): La red indicó que se debe incorporar información de Reconocimiento Oficial como trámite asociado a proyecto de inversión. Está en proceso la recopilación de  información y se espera contar con los antecedentes al 30 de noviembre.
2.- Plan anual de Mejoramiento (2 RT): Se elaboró la propuesta y se espera que sea aprobada por parte del comité en noviembre. Además, se realizaron reuniones de participación del plan y se elaboraron encuestas para compartir con el COSOC y funcionarios.
De acuerdo a lo anterior, el avance a la fecha es de 10 RT cumplidos.
La proyección que el CR informa para el cumplimiento de los RT, es la siguiente:
Noviembre: 19 RT
Diciembre:19 RT</t>
  </si>
  <si>
    <t>(Número de medidas para la igualdad de género implementadas en el año t / Número total de medidas para la igualdad de género establecidas en el programa marco del año t) * 100</t>
  </si>
  <si>
    <t>EN PROCESO
Al cierre del mes de octubre, CR informa que el indicador presenta 0 cumplimiento de las 4 medidas comprometidas. Reporta los siguientes avances:
- Medida 1.1: Formalización de la Unidad de Género del gabinete ministerial: 
CR reporta riesgo medio en el cumplimiento del indicador ya que, está pendiente de resolver un punto del acto administrativo para iniciar su elaboración Se espera resolver en el mes de noviembre. 
- Medida 5.1: Elaboración de pauta de evaluación:  
CR informa que el documento está finalizado y el hito de cierre (presentación del documento en la mesa de género de la Subsecretaría) se realizará en noviembre.
- Medida 6.1: Incorporación de la perspectiva de Género en las líneas programáticas priorizados del Centro de Innovación: 
El CR informa que los productos se encuentran finalizados y se realizará una reunión de cierre en noviembre.
- Medida 8.1: Actualización del Informe del Sistema Educacional con Análisis de Género:
El CR informa que la medida se encuentra cumplida. Sin embargo, no se puede dar por cumplida y cerrada ya que, falta que el CR elabore el medio de verificación final (informe de cumplimiento de la medida).
Para el mes de octubre la proyección era de una medida cumplida (8.1), sin embargo, se encuentra pendiente el medio de verificación final de la medida.
La proyección que el CR informa para el cumplimiento de cada medida es la siguiente:
Noviembre: Medidas 1.1, 5.1 y 6.1</t>
  </si>
  <si>
    <t xml:space="preserve">5572747 </t>
  </si>
  <si>
    <t xml:space="preserve"> 10679651 </t>
  </si>
  <si>
    <t xml:space="preserve">EN PROCESO.
Al cierre del mes de octubre el indicador presenta un resultado (52,18%) menor a lo programado, lo que es favorable ya que este indicador es descendente.
El CR informa que, respecto a igual fecha del año pasado, hay menor ejecución de los subtítulos 22 y 29. Una de las variaciones más significativas fue que en el año 2023, el gasto del ítem 29.05 excepcionalmente fue devengando en el mes de octubre. Para el año 2024 se proyecta este gasto para el mes de noviembre. Sin embargo, el CR informa que esto no genera complicaciones en el cumplimiento.
El CR no reporta riesgos significativos que comprometan el cumplimiento del indicador a la fecha.
</t>
  </si>
  <si>
    <t>Convenio de Desempeño Colectivo (CDC) Nivel Central</t>
  </si>
  <si>
    <t>(N° de acciones realizadas del plan en el año t / N° acciones planificadas para el año t) * 100</t>
  </si>
  <si>
    <t xml:space="preserve">4 </t>
  </si>
  <si>
    <t xml:space="preserve"> 4 </t>
  </si>
  <si>
    <t>CUMPLIDO
Al cierre del mes de octubre, se ha alcanzado el cumplimiento total del indicador. Lo anterior con el cumplimiento de las 4 acciones comprometidas a implementar en el marco del Plan de Estándares de la Formación Inicial Docente las cuales son:
1. Implementación de pilotaje talle sobre el enfoque de género y estándares pedagógicos.
2. Lanzamiento del documento con orientaciones en el enfoque de género.
3. Difusión de las orientaciones.
4. Encuentro entre universidades.</t>
  </si>
  <si>
    <t>EN PROCESO
Al cierre del mes de octubre, el indicador no presenta resultados. Sin embargo, el CR informa las acciones que se están llevando a cabo para dar cumplimiento a la meta en diciembre 2024:
1. Se encuentran en procesos de tramitación las bases y contratos asociados a los Convenios de colaboración concursables y Convenios por Ley de la Universidades Estatales.
Estos Convenios forman parte del diseño de la oferta formativa , que además incorporan los tramos de desempeño , ambos elementos forman parte del compromiso del indicador 2024.
El CR no reporta riesgos significativos que comprometan el resultado del indicador a la fecha de este monitoreo.</t>
  </si>
  <si>
    <t xml:space="preserve">EN PROCESO
Al cierre del mes de octubre, el indicador no presenta resultados. Sin embargo, el CR informa las acciones que se están llevando a cabo para dar cumplimiento a la meta en diciembre 2024:
1. Reuniones y coordinaciones con los distintos actores del proceso.
2. Levantamiento de propuesta exploratoria con los equipos técnicos regionales y provinciales del MINEDUC.
3. Se planifican próximas etapas del proceso que incluyen entrevistas en línea y visitas a terreno.
4. Iteraciones para la gestión del pago asociado al informe.
El CR no reporta riesgos significativos que comprometan el resultado del indicador a la fecha de este monitoreo.
</t>
  </si>
  <si>
    <t>(Nº de solicitudes de beneficios y/o préstamos pagados oportunamente por el Servicio de Bienestar en el año t / Nº total de solicitudes de beneficios y/o préstamos recibidas por el Servicio de Bienestar en el año t) * 100</t>
  </si>
  <si>
    <t>EN PROCESO
Al cierre del mes de octubre el indicador presenta un resultado por sobre la proyección anual planificada. Lo anterior, quiere decir que el número de solicitudes de beneficios y/o préstamos pagados oportunamente por el Servicio de Bienestar es mayor al programado, dando un resultado satisfactorio a la fecha.
El CR no reporta riesgos significativos que comprometan el cumplimiento del indicador a la fecha de este monitoreo.</t>
  </si>
  <si>
    <t>(Nº de expedientes de compra por Convenio Marco ID 2239-1-LR22 &lt;600 UTM enviados oportunamente a la División Jurídica por parte del Departamento de Compras y Licitaciones de Nivel Central en el año t / Nº total de expedientes de compra por Convenio Marco ID 2239-1-LR22 &lt;600 UTM enviados a la División Jurídica por parte del Departamento de Compras y Licitaciones de Nivel Central en el año t) * 100</t>
  </si>
  <si>
    <t>EN PROCESO
Al cierre del mes de octubre, el indicador presenta un resultado por sobre la proyección anual. A la fecha los medios de verificación entregados por el CR dan cuenta de 4 expedientes de compra por Convenio Marco ID 2239-1-LR22 &lt; 600 UTM enviados oportunamente a la División Jurídica.
El CR no reporta riesgos significativos que comprometan el cumplimiento del indicador a la fecha de este monitoreo.</t>
  </si>
  <si>
    <t>(Nº de contratos nuevos a honorarios del Nivel Central enviados oportunamente por el Departamento de Gestión y Desarrollo de Personas a firma de la autoridad en el año t / N.º total de contratos nuevos a honorarios del Nivel Central) * 100</t>
  </si>
  <si>
    <t xml:space="preserve">157 </t>
  </si>
  <si>
    <t xml:space="preserve"> 157 </t>
  </si>
  <si>
    <t>EN PROCESO
Al cierre del mes de octubre, el indicador presenta un resultado normal respecto a la proyección anual planificada.
Los medios de verificación entregados por el CR dan cuenta que hasta el mes de octubre el Departamento de Gestión y Desarrollo de Personas ha enviado oportunamente los contratos nuevos a honorarios para la firma de la Autoridad correspondiente.
El CR no reporta riesgos significativos que comprometan el cumplimiento del indicador a la fecha de este monitoreo.</t>
  </si>
  <si>
    <t>(Nº de cierres contables oportunos en el año t / Nº de cierres contables planificados en el año t) * 100</t>
  </si>
  <si>
    <t xml:space="preserve">610 </t>
  </si>
  <si>
    <t xml:space="preserve"> 610 </t>
  </si>
  <si>
    <t>101.0%</t>
  </si>
  <si>
    <t>EN PROCESO
Al cierre del mes de octubre el indicador presenta un resultado normal respecto a la proyección anual planificada. 
Los medios de verificación entregados por el CR dan cuenta la fecha de 610 cierres contables gestionados oportunamente en el año t, considerando un aumento constante de 61 cierres contables por periodo a reportar.
El CR no reporta riesgos significativos que comprometan el cumplimiento del indicador a la fecha de este monitoreo.</t>
  </si>
  <si>
    <t xml:space="preserve">36037 </t>
  </si>
  <si>
    <t>EN PROCESO
Al cierre del mes de octubre el indicador presenta un resultado normal respecto a la proyección anual planificado llegando a un 98,18% de cumplimiento lo que equivale a 36.037 personas jóvenes y adultas que se encuentran fuera del sistema escolar y que se inscriben para iniciar, continuar y/o completar sus estudios de educación básica y/o educación media a través de servicios educativos en el año.
Durante el mes de octubre se continua con el registro de la inscripción de estudiantes para alfabetización para seguir avanzando en el cumplimiento del indicador.
El CR no reporta riesgos significativos que comprometan el cumplimiento de la meta a la fecha de este monitoreo.</t>
  </si>
  <si>
    <t xml:space="preserve"> Porcentaje de ciudadanos que se examinan en los procesos de examinación de validación de estudios en el año t</t>
  </si>
  <si>
    <t>(Número de ciudadanos que se examinan en los procesos de examinación de validación de estudios en el año t / Número de ciudadanos autorizados para presentarse al proceso de examinación de validación de estudios en el año t) * 100</t>
  </si>
  <si>
    <t>EN PROCESO
Al cierre del mes de octubre el indicador presenta un resultado normal respecto a la proyección anual planificado llegando a un 25.96 % de cumplimiento lo que equivale a 10.891 ciudadanos que se examinan en los procesos de examinación de validación de estudios en el año.
Durante el mes de octubre se continua con la programación operativa de los procesos de examinación, estableciéndose 2 períodos de examinación de validación de estudios para continuidad de estudios, de manera adicional se establece el valor definitivo del denominador.
El CR no reporta riesgos significativos que comprometan el cumplimiento de la meta a la fecha de este monitoreo.</t>
  </si>
  <si>
    <t>CUMPLIDO
Al cierre del mes de octubre, el indicador se encuentra cumplido. Lo anterior con el cumplimiento de las siguientes actividades del Pla de difusión:
1 Acción formativa de actualización PIE dirigida a profesionales a cargo de la Coordinación del Programa de Integración, cumplido en enero 2024 según planificación. 
2 Una jornada de coordinación dirigida a Coordinadores de Educación especial de las distintas Secretarías Regionales Ministeriales del país, cumplida en enero 2024 según planificación. 
3 Un webinar dirigido a docentes y asistentes de la educación de escuelas con y sin Programa de Integración Escolar, cumplido en marzo 2024 según planificación. 
4 Elaboración de un documento de apoyo denominado Mejorando la gestión PIE a publicar en la página Web de educación especial, cumplido en mayo 2024 según planificación. 
5 Elaboración de una cartilla informativa acerca de las características y alcances del programa respecto de la postulación en su etapa de ingreso excepcional, para ser publicada en la página Web de la unidad de educación especial del Mineduc, cumplido en agosto 2024 según planificación.</t>
  </si>
  <si>
    <t xml:space="preserve">(Número de transacciones que se realizan a través del sistema SIGPA en el año t / Número de transacciones realizadas en el año t de las subvenciones implementadas en SIGPA) * 100
</t>
  </si>
  <si>
    <t>EN PROCESO
Al cierre del mes de octubre, CR informa que indicador se encuentra en proceso de medición, cumpliendo con las proyecciones esperadas para el periodo con un avance del 99.7%, lo que equivale a 147.643 transacciones que se realizan a través de sistema SIGPA en el año.
CR no reporta riesgos significativos que comprometan el cumplimiento del indicador.</t>
  </si>
  <si>
    <t>EN PROCESO 
Al cierre del mes de octubre, se ha logrado cumplir con el 99.9% del indicador, logrando una alta disponibilidad de los sistemas definidos como críticos por la institución.
CR no reporta riesgos significativos que comprometan el cumplimiento del indicador.</t>
  </si>
  <si>
    <t>(Nº de tickets de atención resueltos oportunamente en el año t / Nº de tickets de atención generados en el año t) * 100</t>
  </si>
  <si>
    <t>EN PROCESO:
Al cierre del mes de octubre, se ha logrado la resolución de manera oportuna (5 días hábiles como máximo) de 16.206 ticket de los 16.685 generados del periodo, llegando a un cumplimiento del 97.13%. Adicionalmente, se están trabajando en acciones para mantener el cumplimiento del indicador, lo que incluye levantar acciones con los jefes de área y controles periódicos. 
CR no reporta riesgos significativos que comprometan el cumplimiento del indicado</t>
  </si>
  <si>
    <t>(Nº de sitios web con certificados de sitio seguro en el año t / Nº total sitios web provistos por la Subsecretaría de Educación en el año t) * 100</t>
  </si>
  <si>
    <t>EN PROCESO.
Al cierre del mes de octubre, son 193 los sitos web con certificados de sitio seguro del año t, logrando un avance del 86,55% sobre el 79% propuesto para el periodo. De manera adicional y para asegurar el cumplimiento del indicador, se está trabajando en un plan para la instalación de certificados seguros a los sitios restantes.
CR no reporta riesgos significativos que comprometan el cumplimiento del indicador.</t>
  </si>
  <si>
    <t>EN PROCESO
Al cierre del mes de octubre, CR informa que indicador se encuentra en proceso de medición. Se define durante el mes de marzo en 4 la cantidad de procesos totales vigentes para el año t, los cuales fueron formalizados y actualizados en junio del año t mediante el envío formal de un oficio a Jefatura DIPLAP. 
Durante el periodo de agosto el CR genera una proyección de avance para los periodos de octubre (25% de avance), noviembre (50% de avance) y diciembre (100% de avance). Cumpliendo el primero de los avances durante octubre con la formalización a través de la Rex N° 7778 del 09/10/2024 con la Documentación del Protocolo para ejecución de algoritmos de ordenamiento aleatorio y asignación del sistema de admisión escolar.
Dentro de las acciones remediales indicadas por el CR se indican avances e inicios anticipados en los hitos pendientes para el cumplimiento según proyección.</t>
  </si>
  <si>
    <t>EN PROCESO
Al cierre del mes de octubre, CR informa que indicador se encuentra en proceso de medición, cumpliendo con las proyecciones esperadas para el periodo con una avance del 98%, lo que equivale a 83.434 establecimientos subvencionados vigentes que declaran asistencia vía SIGE en el año.
CR no reporta riesgos significativos que comprometan el cumplimiento del indicador.</t>
  </si>
  <si>
    <t xml:space="preserve">1404 </t>
  </si>
  <si>
    <t xml:space="preserve"> 1413 </t>
  </si>
  <si>
    <t>99.3%</t>
  </si>
  <si>
    <t>EN PROCESO
Al cierre del mes de octubre, el indicador presenta un resultado por sobre la proyección anual planificada.
Los medios de verificación entregados por el CR dan cuenta que el número de solicitudes de información al CEM que fueron respondidas oportunamente fue mayor al planificado.
El CR no reporta riesgos significativos que comprometan el cumplimiento del indicador a la fecha de este monitoreo.</t>
  </si>
  <si>
    <t xml:space="preserve">7 </t>
  </si>
  <si>
    <t xml:space="preserve"> 8 </t>
  </si>
  <si>
    <t>EN PROCESO.
Al cierre del mes de octubre, se reporta un avance del 87,5% del total de las auditorías indicadas en el Plan Anual de Auditoría a realizar durante el 2024.
A la fecha las 8 auditorías establecidas en el Plan de Auditoría, se han efectuado 7, las que corresponden a:
1. Auditoria Servicio Bienestar 
2. Auditoría de Aseguramiento de las obligaciones del artículo 2° de la Ley 21.131
3. Auditoría Ley 20.285 Acceso de la información pública.
4. Auditoría Control interno.
5. Auditoría proceso de gestión de riesgos de la Subsecretaría de Educación.
6. Auditoría ASEG 01-2024 Compras Públicas
7. Auditoría ASEG 04-2024 Seguimiento de los Hallazgos de Mayor Criticidad
El CR no reporta riesgos significativos que comprometan el cumplimiento del indicador a la fecha de este monitoreo.</t>
  </si>
  <si>
    <t>60</t>
  </si>
  <si>
    <t>EN PROCESO
Al cierre del mes de octubre, el indicador presenta un resultado por sobre la proyección anual planificada.
Los medios de verificación entregados por el CR permiten evidenciar a la fecha que el 98.44% de  las solicitudes de certificados no disponible en línea fueron resueltas en un plazo inferior o igual a 10 días hábiles.
El CR no reporta riesgos significativos que comprometan el cumplimiento del indicador a la fecha de este monitoreo. Sin embargo, existen regiones que presentaron un cumplimiento bajo el 90% , por ejemplo: la región de Los Lagos, como acción correctiva, el CR esta en constante coordinación y apoyo para las contrapartes técnicas de esta región.</t>
  </si>
  <si>
    <t>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t>
  </si>
  <si>
    <t>EN PROCESO
Al cierre del mes de octubre, el indicador presenta un resultado por sobre la proyección anual programada.
Los medios de verificación entregados por el CR dan cuenta que a la fecha el 100% de los estudiantes, directivos, docentes, asistentes y/o profesionales de la educación de EE inscritos, han participado de acciones formativas en el año t.
El CR no reporta riesgos significativos que comprometan el cumplimiento del indicador a la fecha de este monitoreo.</t>
  </si>
  <si>
    <t>CUMPLIDO
Al cierre del mes de octubre, el indicador se encuentra cumplido.
La adjudicación oportuna de fondos a EE técnicos profesionales para la compra de equipamiento correspondiente a Servicios Locales de Educación Púbica, se materializa a través de la REX N° 3689 del 05 de mayo del 2024.</t>
  </si>
  <si>
    <t xml:space="preserve">68 </t>
  </si>
  <si>
    <t xml:space="preserve"> 68 </t>
  </si>
  <si>
    <t xml:space="preserve">EN PROCESO
Al cierre del mes octubre, el indicador presenta un resultado normal en su cumplimiento, esto es, que todos los recursos de apelación, reclamación, jerárquicos y/o extraordinarios de revisión ingresados hasta el 09 de octubre fueron elaborados oportunamente en un plazo menor o igual a 15 días hábiles. 
CR no reporta riesgos significativos que comprometan el cumplimiento del indicador a la fecha de este monitoreo. </t>
  </si>
  <si>
    <t>(Nº de propuestas de convenios o reformulación tramitadas oportunamente en el año t / Nº total de propuestas de convenios o reformulación solicitados en el año t) * 100</t>
  </si>
  <si>
    <t xml:space="preserve">106 </t>
  </si>
  <si>
    <t xml:space="preserve"> 106 </t>
  </si>
  <si>
    <t xml:space="preserve">EN PROCESO
Al cierre del mes octubre, el indicador presenta un resultado normal en su cumplimiento, esto quiere decir que, todas las propuestas de convenios o reformulación  ingresados hasta el 09 de octubre fueron tramitados (as) oportunamente en un plazo menor o igual a 15 días hábiles. 
CR no reporta riesgos significativos que comprometan el cumplimiento del indicador a la fecha de este monitoreo. </t>
  </si>
  <si>
    <t xml:space="preserve">65 </t>
  </si>
  <si>
    <t xml:space="preserve"> 65 </t>
  </si>
  <si>
    <t xml:space="preserve">EN PROCESO
Al cierre del mes octubre, el indicador presenta un resultado normal en su cumplimiento, esto es, que las defensas a recursos de protección interpuestos hasta el 09 de octubre fueron elaborados, presentados y cerrados oportunamente en un plazo menor o igual a 15 días hábiles. 
CR no reporta riesgos significativos que comprometan el cumplimiento del indicador a la fecha de este monitoreo. </t>
  </si>
  <si>
    <t xml:space="preserve">27 </t>
  </si>
  <si>
    <t xml:space="preserve"> 27 </t>
  </si>
  <si>
    <t xml:space="preserve">EN PROCESO
Al cierre del mes octubre, el indicador presenta un resultado normal en su cumplimiento, esto es, que todos los actos administrativos que transfieren recursos financieros ingresados hasta el 09 de octubre fueron tramitados oportunamente en un plazo menor o igual a 15 días hábiles. 
CR no reporta riesgos significativos que comprometan el cumplimiento del indicador a la fecha de este monitoreo. </t>
  </si>
  <si>
    <t xml:space="preserve">86 </t>
  </si>
  <si>
    <t xml:space="preserve"> 88 </t>
  </si>
  <si>
    <t xml:space="preserve">EN PROCESO
Al cierre del mes octubre, el indicador presenta una sobre cumplimiento con respecto a su proyección, esto quiere decir  que, de un total 88 actos que transfieren recursos financieros en el marco del artículo 11 de la Ley N°20.159 ingresados hasta el 09 de octubre 86 fueron tramitados oportunamente un plazo menor o igual a 20 días hábiles, esto corresponde a un 106% de cumplimiento de la meta del periodo.
CR no reporta riesgos significativos que comprometan el cumplimiento del indicador a la fecha de este monitoreo. </t>
  </si>
  <si>
    <t xml:space="preserve">44 </t>
  </si>
  <si>
    <t xml:space="preserve"> 44 </t>
  </si>
  <si>
    <t xml:space="preserve">EN PROCESO
Al cierre del mes octubre, el indicador presenta un resultado normal en su cumplimiento, esto es, que todos los actos administrativos que adjudican una licitación pública ingresados hasta el 30 de septiembre fueron elaborados oportunamente en un plazo menor o igual a 18 días hábiles. 
CR no reporta riesgos significativos que comprometan el cumplimiento del indicador a la fecha de este monitoreo. </t>
  </si>
  <si>
    <t xml:space="preserve">45 </t>
  </si>
  <si>
    <t xml:space="preserve"> 45 </t>
  </si>
  <si>
    <t xml:space="preserve">EN PROCESO
Al cierre del mes octubre, el indicador presenta un resultado normal en su cumplimiento, esto es, que todos los actos administrativos que aprueban bases administrativas y técnicas de licitación pública  ingresados hasta el 30 de septiembre fueron elaborados oportunamente en un plazo menor o igual a 18 días hábiles. 
CR no reporta riesgos significativos que comprometan el cumplimiento del indicador a la fecha de este monitoreo. </t>
  </si>
  <si>
    <t>Porcentaje de ejecución del plan de Desarrollo Curricular</t>
  </si>
  <si>
    <t>(Nº de hitos ejecutados en el año t / Nº de hitos planificados en año t) * 100</t>
  </si>
  <si>
    <t xml:space="preserve">2 </t>
  </si>
  <si>
    <t xml:space="preserve"> 3 </t>
  </si>
  <si>
    <t>EN PROCESO
Al cierre del mes de octubre el indicador presenta un resultado normal respecto a la proyección anual planificada.
El Plan Estratégico de Desarrollo Curricular comprometió para el 2024 3 hitos:
1. Elaboración de documento con diagnóstico de la situación curricular para fundamentar la actualización del Currículum Nacional vigente a la fecha.
2. Disponibilizar plataforma Web para implementar la consulta pública que respalde la actualización del Currículum Nacional.
3. Documento final de Consulta Pública que incluirá sus resultados, esto será insumo para la propuesta de actualización curricular que ingresará al CNED.
A la fecha se encuentran cumplidos los dos primeros hitos asociados al Plan estratégico de desarrollo curricular.
El CR no reporta riesgos significativos que comprometan el cumplimiento de la meta a la fecha de este monitoreo.</t>
  </si>
  <si>
    <t>EN PROCESO
Al cierre del mes de octubre el indicador presenta un resultado normal respecto a la proyección anual planificada.
El Plan de evaluación y estándares comprometió para el 2024 3 hitos:
1. Cuadernillo con orientaciones para abordar procesos evaluativos con las y los apoderados, reportado como cumplido en el periodo junio, según proyección y planificación.
2. Cuadernillo con orientaciones para el desarrollo de evaluación diversificada en los establecimientos escolares, reportado como cumplido por CR en el periodo de agosto, según proyección y planificación.
3. Documento "antecedentes para la evaluación de la pertinencia de renovación o ajuste de los estándares de aprendizaje vigente de 4° básico de lectura y matemática para un nuevo ciclo de seis años, el cual tiene fecha de cumplimiento en diciembre del año t según proyección y que se encuentra en proceso de elaboración.
El CR no reporta riesgos significativos que comprometan el cumplimiento de la meta a la fecha de este monitoreo.</t>
  </si>
  <si>
    <t xml:space="preserve">36 </t>
  </si>
  <si>
    <t xml:space="preserve"> 40 </t>
  </si>
  <si>
    <t>EN PROCESO
Al cierre del mes de octubre, el indicador presenta un resultado bajo la proyección anual planificada. Lo anterior quiere decir que el N° de actividades de difusión no se han ejecutado según la proyección entregada para el año t.
El CR no reporta riesgos significativos que comprometan el cumplimiento del indicador a la fecha de este monitoreo.</t>
  </si>
  <si>
    <t xml:space="preserve">3 </t>
  </si>
  <si>
    <t>CUMPLIDO
Al cierre del mes de octubre, el indicador se encuentra cumplido.
Los hitos que comprometía el indicador son 3, los que correspondían a:
1. Consolidar la oferta de libros disponiendo 12.000 contenidos digitales en la Biblioteca Digital Escolar (BDE) para el acceso gratuito de estudiantes, docentes y directivos de establecimientos que reciben subvención del Estado. Hito reportado cumplido en mayo 2024.
2. Disponibilizar 12 cursos en plataforma web e-Mineduc o similar para encargados de bibliotecas escolares CRA de establecimientos subvencionados. Hito cumplido en julio 2024.
3. Entrega oportuna de colecciones a establecimientos educacionales. Hito cumplido agosto.</t>
  </si>
  <si>
    <t>Convenio de Desempeño Colectivo (CDC) Regiones</t>
  </si>
  <si>
    <t xml:space="preserve">2590 </t>
  </si>
  <si>
    <t xml:space="preserve"> 2590 </t>
  </si>
  <si>
    <t>EN PROCESO
Al cierre del mes de octubre el indicador presenta un resultado por sobre la proyección anual planificada. Lo anterior, quiere decir que el número de solicitudes de certificados de estudios no disponibles en línea y derivadas a registros curriculares regionales respondidas es mayor al programado, dando un resultado satisfactorio a la fecha.
El CR no reporta riesgos significativos que comprometan el cumplimiento del indicador a la fecha de este monitoreo.</t>
  </si>
  <si>
    <t xml:space="preserve">70,00%
</t>
  </si>
  <si>
    <t xml:space="preserve">31 </t>
  </si>
  <si>
    <t xml:space="preserve"> 31 </t>
  </si>
  <si>
    <t>CUMPLIDO
Al cierre del mes de octubre, CR informa que indicador se encuentra finalizado, logrando un cumplimiento del 100% de las capacitaciones del periodo 2024.
El cumplimiento mensual del indicador es un número que valida y envía el nivel central desde URAE,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</si>
  <si>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 2 </t>
  </si>
  <si>
    <t>CUMPLIDO
Al cierre del mes de octubre, CR informa que indicador se encuentra finalizado, logrando un cumplimiento del 100% de las capacitaciones del periodo 2024, realizando la primera de ellas en el periodo de junio y la segunda en octubre.
Ambas capacitaciones cuentan con los medios de verificación asociados y con la validación de la Unidad Nacional de Subvenciones, por lo que se da por cumplido en un 100% el indicador.</t>
  </si>
  <si>
    <t xml:space="preserve">10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</si>
  <si>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El CR no reporta riesgos significativos que comprometan el cumplimiento de la meta a la fecha de este monitoreo.</t>
  </si>
  <si>
    <t xml:space="preserve">5683 </t>
  </si>
  <si>
    <t xml:space="preserve"> 5683 </t>
  </si>
  <si>
    <t xml:space="preserve">29 </t>
  </si>
  <si>
    <t xml:space="preserve"> 29 </t>
  </si>
  <si>
    <t>CUMPLIDO
Al cierre del mes de octubre, CR informa que indicador se encuentra finalizado, logrando un cumplimiento del 100% de las capacitaciones del periodo 2024, realizando la primera de ellas el 13 de junio y la segunda el 23 de julio. 
Ambas capacitaciones cuentan con los medios de verificación asociados y con la validación de la Unidad Nacional de Subvenciones, por lo que se da por cumplido en un 100% el indicador.</t>
  </si>
  <si>
    <t>CUMPLIDO
Al cierre del mes de octubre, CR informa que indicador se encuentra finalizado, logrando un cumplimiento del 100% de las capacitaciones del periodo 2024.
El cumplimiento mensual del indicador es un número que valida y envía el nivel central desde DEG, por lo que se da por cumplido en un 100% el indicador. Los medios de verificación que dan cuenta de las capacitaciones son responsabilidad de Región, por lo que son ellas las que deben almacenar esta documentación para el proceso de evaluación final del indicador realizado por Auditoría Ministerial.</t>
  </si>
  <si>
    <t xml:space="preserve">2766 </t>
  </si>
  <si>
    <t xml:space="preserve"> 2766 </t>
  </si>
  <si>
    <t xml:space="preserve">16 </t>
  </si>
  <si>
    <t xml:space="preserve"> 16 </t>
  </si>
  <si>
    <t>CUMPLIDO
Al cierre del mes de octubre, CR informa que indicador se encuentra finalizado, logrando un cumplimiento del 100% de las capacitaciones del periodo 2024, realizando la primera de ellas en marzo y la segunda durante el mes de julio. 
Ambas capacitaciones cuentan con los medios de verificación asociados y con la validación de la Unidad Nacional de Subvenciones, por lo que se da por cumplido en un 100% el indicador.</t>
  </si>
  <si>
    <t xml:space="preserve">5 </t>
  </si>
  <si>
    <t xml:space="preserve"> 9 </t>
  </si>
  <si>
    <t>EN PROCESO
Al cierre del mes de octubre el indicador presenta un resultado normal respecto a la proyección anual planificada con un avance del 55,6% lo que equivale a 5 de las 9 acciones del plan regional ejecutadas al periodo.
Adicionalmente, se ha dado cumplimiento a varias actividades que darán cumplimiento y cierre a las restantes acciones del plan regional durante el mes de diciembre.
El CR no reporta riesgos significativos que comprometan el cumplimiento de la meta a la fecha de este monitoreo.</t>
  </si>
  <si>
    <t xml:space="preserve">5408 </t>
  </si>
  <si>
    <t xml:space="preserve"> 5408 </t>
  </si>
  <si>
    <t xml:space="preserve">41 </t>
  </si>
  <si>
    <t xml:space="preserve"> 71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</si>
  <si>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57,75% el cual es equivalente a 41 de 71 establecimientos.
El CR no reporta riesgos significativos que comprometan el cumplimiento del indicador a la fecha de este monitoreo.</t>
  </si>
  <si>
    <t xml:space="preserve">1 </t>
  </si>
  <si>
    <t>EN PROCESO
Al cierre del mes de octubre, CR informa que indicador se encuentra en proceso de medición, ejecutando la primera jornada de capacitación durante el mes de mayo, la cual está validada por la Unidad Nacional de Subvenciones, de manera adicional, se reporta que la segunda capacitación será durante el mes de noviembre.
CR no reporta riesgos significativos que comprometan el cumplimiento del indicador.</t>
  </si>
  <si>
    <t xml:space="preserve">16163 </t>
  </si>
  <si>
    <t xml:space="preserve"> 16163 </t>
  </si>
  <si>
    <t xml:space="preserve">121 </t>
  </si>
  <si>
    <t xml:space="preserve"> 121 </t>
  </si>
  <si>
    <t>CUMPLIDO
Al cierre del mes de octubre, CR informa que indicador se encuentra finalizado, logrando un cumplimiento del 100% de las capacitaciones del periodo 2024, realizando la primera de ellas el 18 de marzo y la segunda el 14 de agosto. 
Ambas capacitaciones cuentan con los medios de verificación asociados y con la validación de la Unidad Nacional de Subvenciones, por lo que se da por cumplido en un 100% el indicador.</t>
  </si>
  <si>
    <t xml:space="preserve">17 </t>
  </si>
  <si>
    <t xml:space="preserve"> 20 </t>
  </si>
  <si>
    <t>EN PROCESO
Al cierre del mes de octubre el indicador presenta un resultado normal respecto a la proyección anual planificada con un avance del 85% lo que equivale a 17 de las 20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</si>
  <si>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4940 </t>
  </si>
  <si>
    <t xml:space="preserve"> 4940 </t>
  </si>
  <si>
    <t>CUMPLIDO
Al cierre del mes de octubre, CR informa que indicador se encuentra finalizado, logrando un cumplimiento del 100% de las capacitaciones del periodo 2024, realizando la primera de ellas en marzo y la segunda durante el mes de agosto. 
Ambas capacitaciones cuentan con los medios de verificación asociados y con la validación de la Unidad Nacional de Subvenciones, por lo que se da por cumplido en un 100% el indicador.</t>
  </si>
  <si>
    <t xml:space="preserve"> 14 </t>
  </si>
  <si>
    <t>EN PROCESO
Al cierre del mes de octubre el indicador presenta un resultado normal respecto a la proyección anual planificada con un avance del 71,43% lo que equivale a 10 de las 14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</si>
  <si>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6754 </t>
  </si>
  <si>
    <t xml:space="preserve"> 6754 </t>
  </si>
  <si>
    <t xml:space="preserve">62 </t>
  </si>
  <si>
    <t xml:space="preserve"> 62 </t>
  </si>
  <si>
    <t>CUMPLIDO
Al cierre del mes de octubre, CR informa que indicador se encuentra finalizado, logrando un cumplimiento del 100% de las capacitaciones del periodo 2024, realizando la primera de ellas durante el periodo de marzo y la segunda durante octubre.
Ambas capacitaciones cuentan con los medios de verificación asociados y con la validación de la Unidad Nacional de Subvenciones, por lo que se da por cumplido en un 100% el indicador.</t>
  </si>
  <si>
    <t xml:space="preserve"> 13 </t>
  </si>
  <si>
    <t xml:space="preserve">17597 </t>
  </si>
  <si>
    <t xml:space="preserve"> 17597 </t>
  </si>
  <si>
    <t xml:space="preserve">37 </t>
  </si>
  <si>
    <t xml:space="preserve"> 101 </t>
  </si>
  <si>
    <t>EN PROCESO
Al cierre del mes de octubre el indicador presenta un resultado bajo la proyección mensual planificada, la cual se extiende desde el periodo de junio. Lo anterior quiere decir que presenta un avance del 33,63% y a la fecha debería alcanzar un 40% de cumplimiento. Sin embargo, CR indica que durante el mes de octubre se alcanzará el completo cumplimiento del indicador, ya que así está planificado desde la región.
El CR reporta riesgos significativos que comprometan el cumplimiento del indicador a la fecha de este monitoreo, sin embargo, debido a la planificación se espera que en octubre logre avances.</t>
  </si>
  <si>
    <t>CUMPLIDO
Al cierre del mes de octubre, CR informa que indicador se encuentra finalizado, logrando un cumplimiento del 100% de las capacitaciones del periodo 2024, realizando la primera de ellas durante el periodo de mayo y la segunda durante octubre.
Ambas capacitaciones cuentan con los medios de verificación asociados y con la validación de la Unidad Nacional de Subvenciones, por lo que se da por cumplido en un 100% el indicador.</t>
  </si>
  <si>
    <t xml:space="preserve">20 </t>
  </si>
  <si>
    <t xml:space="preserve"> 35 </t>
  </si>
  <si>
    <t xml:space="preserve">7250 </t>
  </si>
  <si>
    <t xml:space="preserve"> 7250 </t>
  </si>
  <si>
    <t xml:space="preserve">0 </t>
  </si>
  <si>
    <t>EN PROCESO
Al cierre del mes de octubre el indicador presenta un resultado bajo la proyección anual planificada, la cual se extiende desde el periodo de junio. Lo anterior quiere decir que presenta un avance del 0% y a la fecha debería alcanzar un 40% de cumplimiento. En el anterior periodo CR indica que durante el mes de octubre se alcanzaría el completo cumplimiento del indicador, sin embargo, por falta de personal del equipo SAE no se lograron realizar las capacitaciones según lo programado en octubre. 
Al solicitar información actualizada al CR, se indica que las capacitaciones se realizaron los días 11-12 y 13 de noviembre, sin embargo, no se alcanzaron a contabilizar para este periodo.
El CR no reporta riesgos significativos que comprometan el cumplimiento del indicador a la fecha de este monitoreo.</t>
  </si>
  <si>
    <t>CUMPLIDO
Al cierre del mes de octubre, CR informa que indicador se encuentra finalizado, logrando un cumplimiento del 100% de las capacitaciones del periodo 2024, realizando la primera de ellas durante el periodo de abril y la segunda durante octubre.
Ambas capacitaciones cuentan con los medios de verificación asociados y con la validación de la Unidad Nacional de Subvenciones, por lo que se da por cumplido en un 100% el indicador.</t>
  </si>
  <si>
    <t xml:space="preserve">33 </t>
  </si>
  <si>
    <t>EN PROCESO
Al cierre del mes de octubre el indicador presenta un resultado normal respecto a la proyección anual planificada con un avance del 82,5% lo que equivale a 33 de las 40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</si>
  <si>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4434 </t>
  </si>
  <si>
    <t xml:space="preserve"> 4434 </t>
  </si>
  <si>
    <t xml:space="preserve">70 </t>
  </si>
  <si>
    <t xml:space="preserve"> 70 </t>
  </si>
  <si>
    <t xml:space="preserve">12 </t>
  </si>
  <si>
    <t>EN PROCESO
Al cierre del mes de octubre el indicador presenta un resultado sobre la proyección anual planificada con un avance del 38,7% lo que equivale a 12 de las 31 acciones del plan regional ejecutadas al periodo.
La región indica que:
- Al mes de noviembre se alcanzaría la meta del 70%, con el cumplimiento de objetivos que contienen dos o tres actividades provinciales, las que en algunos casos están pendientes en el despacho de las evidencias o medios de verificación, por lo que no se han podido dar por finalizadas.
El CR no reporta riesgos significativos que comprometan el cumplimiento de la meta a la fecha de este monitoreo.</t>
  </si>
  <si>
    <t xml:space="preserve">622 </t>
  </si>
  <si>
    <t xml:space="preserve"> 622 </t>
  </si>
  <si>
    <t xml:space="preserve"> 10 </t>
  </si>
  <si>
    <t xml:space="preserve">11 </t>
  </si>
  <si>
    <t xml:space="preserve"> 21 </t>
  </si>
  <si>
    <t xml:space="preserve">1280 </t>
  </si>
  <si>
    <t xml:space="preserve"> 1280 </t>
  </si>
  <si>
    <t>CUMPLIDO
Al cierre del mes de octubre, CR informa que indicador se encuentra finalizado, logrando un cumplimiento del 100% de las capacitaciones del periodo 2024, realizando la primera de ellas el 6 marzo y la segunda durante el 3 de septiembre. 
Ambas capacitaciones cuentan con los medios de verificación asociados y con la validación de la Unidad Nacional de Subvenciones, por lo que se da por cumplido en un 100% el indicador.</t>
  </si>
  <si>
    <t xml:space="preserve">EN PROCESO
Al cierre del mes de octubre el indicador presenta un resultado sobre la proyección anual planificada con un avance del 37,5% lo que equivale a 3 de las 8 acciones del plan regional ejecutadas al periodo.
Adicionalmente se indica que al periodo existen 3 actividades finalizadas y 5 actividades que se encuentran en desarrollo, las cuales tienen actividades intermedias y que proyectan un cierre durante el mes de noviembre y diciembre.
El CR no reporta riesgos significativos que comprometan el cumplimiento de la meta a la fecha de este monitoreo.
</t>
  </si>
  <si>
    <t xml:space="preserve">518 </t>
  </si>
  <si>
    <t xml:space="preserve"> 518 </t>
  </si>
  <si>
    <t>EN PROCESO
Al cierre del mes de octubre, CR informa que indicador se encuentra en proceso de medición, iniciando las gestiones propias del indicador durante el anterior periodo. Se mantiene 1 de las 2 acciones comprometidas de este indicador, según lo planificado.
CR no reporta riesgos significativos que comprometan el cumplimiento del indicador.</t>
  </si>
  <si>
    <t>EN PROCESO
Al cierre del mes de octubre el indicador presenta un resultado normal respecto a la proyección anual planificada con un avance del 85,71% lo que equivale a 12 de las 14 acciones del plan regional ejecutadas al periodo.
El CR no reporta riesgos significativos que comprometan el cumplimiento de la meta a la fecha de este monitoreo.</t>
  </si>
  <si>
    <t xml:space="preserve">2448 </t>
  </si>
  <si>
    <t xml:space="preserve"> 2448 </t>
  </si>
  <si>
    <t xml:space="preserve"> 28 </t>
  </si>
  <si>
    <t>EN PROCESO
Al cierre del mes de octubre el indicador presenta un resultado normal respecto a la proyección anual planificada con un avance del 71,43% lo que equivale a 20 de las 28 acciones del plan regional ejecutadas al periodo.
Adicionalmente, se ha dado cumplimiento a varias actividades que darán cumplimiento y cierre a acciones del plan regional durante los meses de noviembre y diciembre.
El CR no reporta riesgos significativos que comprometan el cumplimiento de la meta a la fecha de este monitoreo.</t>
  </si>
  <si>
    <t xml:space="preserve">2977 </t>
  </si>
  <si>
    <t xml:space="preserve"> 2977 </t>
  </si>
  <si>
    <t xml:space="preserve">15 </t>
  </si>
  <si>
    <t xml:space="preserve"> 15 </t>
  </si>
  <si>
    <t xml:space="preserve">8 </t>
  </si>
  <si>
    <t xml:space="preserve"> 17 </t>
  </si>
  <si>
    <t>EN PROCESO
Al cierre del mes de octubre el indicador presenta un resultado sobre lo esperado respecto a la proyección anual planificada con un avance del 47% lo que equivale a 8 de las 17 acciones del plan regional ejecutadas al periodo.
Adicionalmente, la región indica que durante el año se han ejecutado acciones de carácter anual que finalizan en el mes de diciembre, por lo que en ese mes se debería alcanzar el 100% de las acciones comprometidas por la región.
El CR no reporta riesgos significativos que comprometan el cumplimiento de la meta a la fecha de este monitoreo.</t>
  </si>
  <si>
    <t xml:space="preserve">28 </t>
  </si>
  <si>
    <t xml:space="preserve"> 33 </t>
  </si>
  <si>
    <t>EN PROCESO
Al cierre del mes de octubre el indicador presenta un resultado por sobre la proyección anual planificada. Lo anterior, quiere decir que el número de establecimientos educacionales particulares subvencionados con más de 100 estudiantes matriculados que reciben capacitación en el año es mayor a lo programado, dando un resultado satisfactorio a la fecha, logrando un avance del 84,85% el cual es equivalente a 28 de 33 establecimientos. Adicionalmente se agrega que durante el mes de noviembre se enviarán oficios a los establecimientos que no participaron de manera presencial, logrando un cumplimiento del 100%.
El CR no reporta riesgos significativos que comprometan el cumplimiento del indicador a la fecha de este monitoreo.</t>
  </si>
  <si>
    <t xml:space="preserve"> 36 </t>
  </si>
  <si>
    <t>EN PROCESO
Al cierre del mes de octubre el indicador presenta un resultado sobre lo esperado respecto a la proyección anual planificada con un avance del 44,4% lo que equivale a 16 de las 36 acciones del plan regional ejecutadas al periodo.
Adicionalmente, la región indica que durante el año se han ejecutado acciones de carácter anual que finalizan en el mes de diciembre. De las 36 acciones comprometidas en el plan regional, 16 se encuentran finalizadas y  20 en desarrollo de ellas 18 acciones son acciones que se desarrollan durante el transcurso del año y que finalizan en diciembre como se menciono anteriormente. 
El CR no reporta riesgos significativos que comprometan el cumplimiento de la meta a la fecha de este monitoreo.</t>
  </si>
  <si>
    <t>Riesgo</t>
  </si>
  <si>
    <t>Cumplimineto respecto a meta</t>
  </si>
  <si>
    <t>EN PROCESO
Al cierre del mes de febrero, CR informa que indicador se encuentra en proceso de medición. Además se informa que durante el periodo no existen procesos de compras por Convenio Marco ID 2239-1-LR22 &lt;600, por lo que el valor del numerador y denominador es 0 (cero).
Finalmente CR informa que no existen riesgos de incumplimiento del indicador.</t>
  </si>
  <si>
    <t>7</t>
  </si>
  <si>
    <t>AÑO 2023</t>
  </si>
  <si>
    <t xml:space="preserve">CUMPLIDO
Al cierre del mes de octubre, se ha alcanzado el cumplimiento total del indicador. Lo anterior quiere decir que el N° de provincias que participan de las acciones del CPEIP para la difusión del MBE, es igual a la meta comprometida, logrando un cumplimiento del 76,20%, el cual equivale a 32 de 42 provincias que participan en las acciones de difusión del MBE.  </t>
  </si>
  <si>
    <t>EN PROCESO
Al cierre del mes de octubre, el indicador presenta un resultado por sobre la proyección anual planificada. Lo anterior quiere decir que, el número de supervisores/as de educación (con formación en gestión técnica pedagógica y desarrollo curricular) que realizan acompañamientos a establecimientos educaciones con subvención del estado, es mayor a lo programado, logrando un avance de 73,09%, el cual equivale a 315 de 431 supervisores (valor final del denominador) que realizan acompañamiento.
El CR no reporta riesgos significativos que comprometen el cumplimiento del indicador a la fecha de este monitoreo.</t>
  </si>
  <si>
    <t>EN PROCESO.
Al cierre del mes de octubre el indicador presenta un porcentaje por debajo de la proyección planificada para el año 2024.
Se reporta un riesgo medio en el indicador ya que nos encontramos en el último trimestre del año y por distintas variables se ha retrasado el avance y cumplimiento del mismo. Entre las principales variables se puede mencionar la demora en el diseño del instrumento de medición de los kits, lo que ha impactado directamente en la recolección de datos y el análisis de resultados.
Al cierre de octubre se reportan 114 EE que han utilizado el kit de material de educación no sexista, se ha solicitado al área realizar ajustes al medio de verificación que permita evidenciar que los 114 EE pertenecen a los 8.204 EE señalados en el denominador, lo anterior, con el propósito de dejar los medios en su versión final previo envío a DIPRES, esto es que cumplan con lo señalado en las notas técnicas del mismo.
Con el propósito de subsanar los avances por debajo de la meta, respecto a la proyección anual planificada, el Centro de Responsabilidad se encuentra realizando las siguientes acciones: 
- Reuniones en conjunto con la DEG, a fin de priorizar las gestiones asociadas a la difusión del instrumento.</t>
  </si>
  <si>
    <t>EN PROCESO
Al cierre del mes de octubre el indicador presenta un resultado sobre la proyección anual planificada con un avance del 30,8% lo que equivale a 4 de las 13 acciones del plan regional ejecutadas al periodo.
La región indica que se presenta riesgo medio asociado al cumplimiento del indicador, debido a algunos atrasos relacionados con actividades internas de acciones que se encuentran aún en desarrollo. CR indica que de las 13 actividades programadas del año t existen 4 actividades finalizadas, 7 actividades que se encuentran en desarrollo y 2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</si>
  <si>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52,4% lo que equivale a 11 de las 21 acciones del plan regional ejecutadas al periodo.
La región indica que se presenta riesgo medio asociado al cumplimiento del indicador, debido a algunos atrasos relacionados con actividades internas de acciones que se encuentran aún en desarrollo. CR indica que de las 21 actividades programadas del año t existen 11 actividades finalizadas, 5 actividades que se encuentran en desarrollo y 5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</si>
  <si>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el indicador presenta un resultado sobre la proyección anual planificada con un avance del 57,1% lo que equivale a 20 de las 35 acciones del plan regional ejecutadas al periodo.
La región indica que se presenta riesgo medio asociado al cumplimiento del indicador, debido a algunos atrasos relacionados con actividades internas de acciones que se encuentran aún en desarrollo. CR indica que de las 35 actividades programadas del año t existen 20 actividades finalizadas, 11 actividades que se encuentran en desarrollo y 4 actividades no iniciadas, las cuales se encuentran planificadas para que su cierre sea a más tardar el mes de noviembre.
Posterior al análisis realizado de las actividades del Plan Regional y considerando todos los antecedentes entregados por el CR y la temporalidad del periodo de medición, se prevé un riesgo medio por parte de DPCG, ya que se cuenta con un margen reducido de tiempo para poder llevar a cabo acciones adicionales o de mitigación de los riesgos, a fin de garantizar el cumplimiento de este indicador.</t>
  </si>
  <si>
    <t>EN PROCESO
Al cierre del mes de octubre, CR mantiene el avance del mes anterior.
La proyección de cumplimiento para el mes de octubre era de 19 RT. 
El CR informa que los RT que están pendientes por cumplir, tienen relación con:
1.- Política Ambiental (2 RT): El resultado de la revisión de la red no señaló comentarios al contenido de la política. En noviembre el Comité sesionará para validar el borrador y así dar curso a su tramitación mediante acto administrativo.
2.- Traslado de Personas (1 RT): El periodo a reportar de la información es del 01.11.23 al 31.10.24. El CR informa que se encuentra revisando y consolidando la información.
3.- Plan de Gestión Ambiental (4 RT): Se encuentran en revisión por parte de la Red de Expertos.
De acuerdo a lo anterior, el avance a la fecha es de 12 RT cumplidos.
Se encuentra pendiente el cierre y validación del detalle de los medios de verificación de los RT cumplidos a la fecha.
Es importante mencionar que hay una carga importante de RT que se cumplirá a noviembre considerando que la evaluación intermedia de varios RT fue enviada en octubre a la Red de Expertos.
CR no reporta riesgos significativos que comprometan el cumplimiento del sistema.
La proyección que el CR informa para el cumplimiento de los RT, es la siguiente:
Noviembre: 22 RT
Diciembre:25 RT</t>
  </si>
  <si>
    <t>Servicio</t>
  </si>
  <si>
    <t>Convenio totalmente tramitado</t>
  </si>
  <si>
    <t>Evaluación Año 1</t>
  </si>
  <si>
    <t>Monitoreo Año 1</t>
  </si>
  <si>
    <t>Monitoreo Año 2</t>
  </si>
  <si>
    <t>Monitoreo Año 3</t>
  </si>
  <si>
    <t>Evaluación Año 3</t>
  </si>
  <si>
    <t>CRUCH</t>
  </si>
  <si>
    <t>JUNAEB</t>
  </si>
  <si>
    <t>Agencia de Calidad</t>
  </si>
  <si>
    <t>DEP</t>
  </si>
  <si>
    <t>Superintendencia de Educación</t>
  </si>
  <si>
    <t>JUNJI</t>
  </si>
  <si>
    <t>Superintendencia de Educación Superior</t>
  </si>
  <si>
    <t>Convenios Alta Dirección Pública</t>
  </si>
  <si>
    <t>Hitos ADP ocurridos al {31 de octubre}</t>
  </si>
  <si>
    <t>El cumplimiento de los hitos está normado por la ley 19.882 e instructivo del Servicio Civil (SC)</t>
  </si>
  <si>
    <t>Acum oct - 24</t>
  </si>
  <si>
    <t xml:space="preserve"> - Representa los Hitos acumulados que han sido ejecutados al año 2024. ​</t>
  </si>
  <si>
    <t xml:space="preserve"> - Todos los Convenios de Alta Dirección Pública (CADP) expuestos, se encuentran vigentes a la fecha del reporte.​</t>
  </si>
  <si>
    <t xml:space="preserve"> - Las fechas expuestas representan Las fechas de corte donde se inicia cada  proceso.​</t>
  </si>
  <si>
    <t>Leyenda</t>
  </si>
  <si>
    <t>Comentarios por Servicio:</t>
  </si>
  <si>
    <t xml:space="preserve"> - JUNAEB:</t>
  </si>
  <si>
    <t xml:space="preserve"> - CRUCH:</t>
  </si>
  <si>
    <t xml:space="preserve"> - Agencia de Calidad(ACE):</t>
  </si>
  <si>
    <t xml:space="preserve"> - DEP</t>
  </si>
  <si>
    <t xml:space="preserve"> - Super intendencia de Educación:</t>
  </si>
  <si>
    <t xml:space="preserve"> - JUNJI:</t>
  </si>
  <si>
    <t xml:space="preserve"> - Super intendencia de Educación Superior:</t>
  </si>
  <si>
    <t xml:space="preserve"> En octubre se envió a tramitación el acto administrativo que aprueba el grado de cumplimiento global de las metas del convenio.​</t>
  </si>
  <si>
    <t>En junio se envió mediante mail del Jefe del Gabinete del Ministro, el resultado del monitoreo del segundo año de gestión.​</t>
  </si>
  <si>
    <t>Con fecha 27.05.24 fue nombrado el Director de Educación Pública Sr. Rodrigo Egaña. En julio se tramitó totalmente el acto administrativo que aprueba el convenio de desempeño.​</t>
  </si>
  <si>
    <t>En agosto se envió mediante mail del Jefe del Gabinete del Ministro, el resultado del monitoreo del segundo año de gestión.​
​</t>
  </si>
  <si>
    <t xml:space="preserve"> En octubre se envió mediante mail del Jefe del Gabinete del Ministro, el resultado del monitoreo del segundo año de gestión.​</t>
  </si>
  <si>
    <t>En octubre se tramitó totalmente el acto administrativo que aprueba el grado de cumplimiento global de las metas del convenio.</t>
  </si>
  <si>
    <t xml:space="preserve"> En agosto se envió mediante mail del Jefe del Gabinete del Ministro, el resultado del monitoreo del segundo año de gestión.​ </t>
  </si>
  <si>
    <t>Regiones</t>
  </si>
  <si>
    <t>Estado</t>
  </si>
  <si>
    <t>Herramientas del Proceso de Gestión de Riesgo</t>
  </si>
  <si>
    <t xml:space="preserve">Instrumentos </t>
  </si>
  <si>
    <t xml:space="preserve">Estado </t>
  </si>
  <si>
    <t>Año última actualización</t>
  </si>
  <si>
    <t xml:space="preserve">Alerta </t>
  </si>
  <si>
    <t>Procesos</t>
  </si>
  <si>
    <t>Etapas</t>
  </si>
  <si>
    <t>Riesgos</t>
  </si>
  <si>
    <t xml:space="preserve">Matriz de Riesgos 2024 – Subsecretaría de Educación </t>
  </si>
  <si>
    <t>Nombre del CR</t>
  </si>
  <si>
    <t>Cantidad de Procesos</t>
  </si>
  <si>
    <t>Cantidad de Subprocesos</t>
  </si>
  <si>
    <t>Cantidad de Etapas</t>
  </si>
  <si>
    <t>Cantidad de Riesgos</t>
  </si>
  <si>
    <t xml:space="preserve">Riesgos Financieros </t>
  </si>
  <si>
    <t>Riesgos Estratégicos</t>
  </si>
  <si>
    <t xml:space="preserve">Señales de Alerta </t>
  </si>
  <si>
    <t>Total</t>
  </si>
  <si>
    <t>Monitoreo Plan de Tratamiento de Riesgos 2024</t>
  </si>
  <si>
    <t>Tipo de Riesgos</t>
  </si>
  <si>
    <t>Alerta</t>
  </si>
  <si>
    <t>Financieros</t>
  </si>
  <si>
    <t>Estratégicos</t>
  </si>
  <si>
    <t>Señales de Alerta</t>
  </si>
  <si>
    <t xml:space="preserve">    Subprocesos</t>
  </si>
  <si>
    <t>Riesgos por CR que deben comprometer Planes de Tratamiento para el año 2024</t>
  </si>
  <si>
    <t>RE</t>
  </si>
  <si>
    <t>RE/SA</t>
  </si>
  <si>
    <t>RF</t>
  </si>
  <si>
    <t>RF/SA</t>
  </si>
  <si>
    <t>RI</t>
  </si>
  <si>
    <t>RI/SA</t>
  </si>
  <si>
    <t>Planes de Tratamiento</t>
  </si>
  <si>
    <t>Institucionales</t>
  </si>
  <si>
    <t>Matriz de Riesgo - Mapa de Calor</t>
  </si>
  <si>
    <t>Impacto</t>
  </si>
  <si>
    <t>Insignificantes</t>
  </si>
  <si>
    <t>Menores</t>
  </si>
  <si>
    <t>Moderadas</t>
  </si>
  <si>
    <t>Mayores</t>
  </si>
  <si>
    <t>Catastróficas</t>
  </si>
  <si>
    <t>Probabilidad</t>
  </si>
  <si>
    <t>IMPACTO</t>
  </si>
  <si>
    <t xml:space="preserve">
</t>
  </si>
  <si>
    <t xml:space="preserve">ESTADO RIESGO INDICADORES </t>
  </si>
  <si>
    <t>_x000D_</t>
  </si>
  <si>
    <t>ENERO 2025</t>
  </si>
  <si>
    <t xml:space="preserve">NIVEL CENTRAL: ESTADO DE RIESGO INDICADORES POR CR AL CIERRE DE </t>
  </si>
  <si>
    <t xml:space="preserve">                                                                                                                               ESTADO RIESGO INDICADORES 
                                                                                                                            </t>
  </si>
  <si>
    <t>POR INSTRUMENTO DE GESTIÓN</t>
  </si>
  <si>
    <t>OCTUBRE - 2024</t>
  </si>
  <si>
    <t>Evaluacion Año 2</t>
  </si>
  <si>
    <t>PROGRAMAS SOCIALES</t>
  </si>
  <si>
    <t>MINISTERIO DE EDUCACIÓN</t>
  </si>
  <si>
    <t>SUBSECRETARÍA/SERVICIO</t>
  </si>
  <si>
    <t>NÚMERO DE PROGRAMAS</t>
  </si>
  <si>
    <t>NÚMERO DE PROGRAMAS3</t>
  </si>
  <si>
    <t>SUBSECRETARÍA / SERVICIO</t>
  </si>
  <si>
    <t>SUBSECRETARÍA/SERVICIO 2</t>
  </si>
  <si>
    <t>MONITOREO</t>
  </si>
  <si>
    <t>Monitoreo</t>
  </si>
  <si>
    <t>PROGRAMA</t>
  </si>
  <si>
    <t>CATEGORÍA</t>
  </si>
  <si>
    <t>EXANTE</t>
  </si>
  <si>
    <t>Total programas</t>
  </si>
  <si>
    <t>Total Exantes</t>
  </si>
  <si>
    <t>Fecha</t>
  </si>
  <si>
    <t>FECHA</t>
  </si>
  <si>
    <t>EVENTO</t>
  </si>
  <si>
    <t>POSICIÓN</t>
  </si>
  <si>
    <t>EJE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</si>
</sst>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quot;-&quot;??_-;_-@_-"/>
    <numFmt numFmtId="165" formatCode="0.0%"/>
    <numFmt numFmtId="166" formatCode="#,##0.0"/>
    <numFmt numFmtId="167" formatCode="0.0"/>
    <numFmt numFmtId="168" formatCode="0.000%"/>
    <numFmt numFmtId="169" formatCode="0.00000000000%"/>
  </numFmts>
  <fonts count="106">
    <font>
      <sz val="11"/>
      <color theme="1"/>
      <name val="Calibri"/>
      <family val="2"/>
      <scheme val="minor"/>
    </font>
    <font>
      <sz val="11"/>
      <color theme="1"/>
      <name val="Calibri"/>
      <family val="2"/>
      <scheme val="minor"/>
    </font>
    <font>
      <sz val="8"/>
      <color theme="1"/>
      <name val="Arial"/>
      <family val="2"/>
    </font>
    <font>
      <b/>
      <sz val="8"/>
      <color theme="1"/>
      <name val="Arial"/>
      <family val="2"/>
    </font>
    <font>
      <sz val="10"/>
      <name val="Arial"/>
      <family val="2"/>
    </font>
    <font>
      <b/>
      <sz val="22"/>
      <color theme="1"/>
      <name val="Arial"/>
      <family val="2"/>
    </font>
    <font>
      <sz val="8"/>
      <name val="Arial"/>
      <family val="2"/>
    </font>
    <font>
      <b/>
      <sz val="18"/>
      <color theme="1"/>
      <name val="Arial"/>
      <family val="2"/>
    </font>
    <font>
      <b/>
      <sz val="8"/>
      <name val="Arial"/>
      <family val="2"/>
    </font>
    <font>
      <sz val="8"/>
      <color rgb="FFFF0000"/>
      <name val="Arial"/>
      <family val="2"/>
    </font>
    <font>
      <b/>
      <sz val="14"/>
      <color theme="1"/>
      <name val="Arial"/>
      <family val="2"/>
    </font>
    <font>
      <sz val="8"/>
      <color theme="0"/>
      <name val="Arial"/>
      <family val="2"/>
    </font>
    <font>
      <b/>
      <sz val="12"/>
      <color theme="1"/>
      <name val="Arial"/>
      <family val="2"/>
    </font>
    <font>
      <b/>
      <sz val="24"/>
      <color theme="0"/>
      <name val="Calibri Light"/>
      <family val="2"/>
    </font>
    <font>
      <b/>
      <sz val="28"/>
      <color theme="0"/>
      <name val="Calibri"/>
      <family val="2"/>
      <scheme val="minor"/>
    </font>
    <font>
      <b/>
      <sz val="14"/>
      <color theme="0"/>
      <name val="Calibri Light"/>
      <family val="2"/>
    </font>
    <font>
      <b/>
      <sz val="14"/>
      <color theme="1"/>
      <name val="Calibri Light"/>
      <family val="2"/>
    </font>
    <font>
      <b/>
      <sz val="14"/>
      <color theme="0"/>
      <name val="Calibri"/>
      <family val="2"/>
      <scheme val="minor"/>
    </font>
    <font>
      <sz val="11"/>
      <color theme="1"/>
      <name val="Calibri Light"/>
      <family val="2"/>
    </font>
    <font>
      <sz val="11"/>
      <color theme="0"/>
      <name val="Calibri Light"/>
      <family val="2"/>
    </font>
    <font>
      <b/>
      <sz val="8"/>
      <color theme="2" tint="-9.9978637043366805E-2"/>
      <name val="Arial"/>
      <family val="2"/>
    </font>
    <font>
      <b/>
      <sz val="8"/>
      <color theme="4" tint="0.59999389629810485"/>
      <name val="Arial"/>
      <family val="2"/>
    </font>
    <font>
      <b/>
      <sz val="10"/>
      <color theme="0"/>
      <name val="Tahoma"/>
      <family val="2"/>
    </font>
    <font>
      <b/>
      <sz val="10"/>
      <color theme="1"/>
      <name val="Tahoma"/>
      <family val="2"/>
    </font>
    <font>
      <b/>
      <sz val="11"/>
      <color theme="1"/>
      <name val="Calibri"/>
      <family val="2"/>
      <scheme val="minor"/>
    </font>
    <font>
      <sz val="11"/>
      <color theme="0"/>
      <name val="Calibri"/>
      <family val="2"/>
      <scheme val="minor"/>
    </font>
    <font>
      <sz val="16"/>
      <color theme="0"/>
      <name val="Calibri Light"/>
      <family val="2"/>
    </font>
    <font>
      <sz val="9"/>
      <color theme="1"/>
      <name val="Calibri"/>
      <family val="2"/>
      <scheme val="minor"/>
    </font>
    <font>
      <b/>
      <sz val="9"/>
      <color theme="1"/>
      <name val="Calibri"/>
      <family val="2"/>
      <scheme val="minor"/>
    </font>
    <font>
      <b/>
      <sz val="14"/>
      <color theme="1"/>
      <name val="Calibri"/>
      <family val="2"/>
      <scheme val="minor"/>
    </font>
    <font>
      <sz val="14"/>
      <color theme="1"/>
      <name val="Calibri"/>
      <family val="2"/>
      <scheme val="minor"/>
    </font>
    <font>
      <sz val="22"/>
      <color theme="1"/>
      <name val="Arial"/>
      <family val="2"/>
    </font>
    <font>
      <b/>
      <sz val="12"/>
      <color theme="1"/>
      <name val="Calibri Light"/>
      <family val="2"/>
    </font>
    <font>
      <sz val="16"/>
      <name val="Calibri Light"/>
      <family val="2"/>
    </font>
    <font>
      <sz val="12"/>
      <color theme="1"/>
      <name val="Arial"/>
      <family val="2"/>
    </font>
    <font>
      <sz val="12"/>
      <color theme="1"/>
      <name val="Calibri"/>
      <family val="2"/>
      <scheme val="minor"/>
    </font>
    <font>
      <sz val="9"/>
      <color theme="1"/>
      <name val="Arial"/>
      <family val="2"/>
    </font>
    <font>
      <sz val="10"/>
      <color theme="1"/>
      <name val="Calibri"/>
      <family val="2"/>
      <scheme val="minor"/>
    </font>
    <font>
      <sz val="9"/>
      <color theme="1"/>
      <name val="Calibri Light"/>
      <family val="2"/>
    </font>
    <font>
      <b/>
      <sz val="9"/>
      <color theme="1"/>
      <name val="Calibri Light"/>
      <family val="2"/>
    </font>
    <font>
      <sz val="9"/>
      <color theme="0"/>
      <name val="Calibri Light"/>
      <family val="2"/>
    </font>
    <font>
      <sz val="14"/>
      <color theme="1"/>
      <name val="Calibri Light"/>
      <family val="2"/>
    </font>
    <font>
      <sz val="16"/>
      <color theme="1"/>
      <name val="Calibri Light"/>
      <family val="2"/>
    </font>
    <font>
      <b/>
      <sz val="24"/>
      <color theme="0"/>
      <name val="Calibri"/>
      <family val="2"/>
      <scheme val="minor"/>
    </font>
    <font>
      <b/>
      <sz val="24"/>
      <color rgb="FFFFFF00"/>
      <name val="Calibri"/>
      <family val="2"/>
      <scheme val="minor"/>
    </font>
    <font>
      <sz val="16"/>
      <color theme="1"/>
      <name val="Calibri"/>
      <family val="2"/>
      <scheme val="minor"/>
    </font>
    <font>
      <b/>
      <sz val="16"/>
      <color theme="0"/>
      <name val="Calibri Light"/>
      <family val="2"/>
    </font>
    <font>
      <b/>
      <sz val="16"/>
      <color rgb="FFF4EE00"/>
      <name val="Calibri Light"/>
      <family val="2"/>
    </font>
    <font>
      <b/>
      <u/>
      <sz val="8"/>
      <color theme="1"/>
      <name val="Arial"/>
      <family val="2"/>
    </font>
    <font>
      <b/>
      <sz val="10"/>
      <color theme="0"/>
      <name val="Calibri"/>
      <family val="2"/>
      <scheme val="minor"/>
    </font>
    <font>
      <b/>
      <u/>
      <sz val="12"/>
      <color theme="1"/>
      <name val="Calibri"/>
      <family val="2"/>
      <scheme val="minor"/>
    </font>
    <font>
      <b/>
      <sz val="9"/>
      <color theme="1"/>
      <name val="Arial"/>
      <family val="2"/>
    </font>
    <font>
      <sz val="9"/>
      <color theme="0"/>
      <name val="Arial"/>
      <family val="2"/>
    </font>
    <font>
      <b/>
      <u/>
      <sz val="9"/>
      <color theme="1"/>
      <name val="Arial"/>
      <family val="2"/>
    </font>
    <font>
      <b/>
      <sz val="10"/>
      <color theme="0"/>
      <name val="Calibri Light"/>
      <family val="2"/>
    </font>
    <font>
      <b/>
      <sz val="10"/>
      <color theme="1"/>
      <name val="Calibri Light"/>
      <family val="2"/>
    </font>
    <font>
      <sz val="10"/>
      <color theme="1"/>
      <name val="Calibri Light"/>
      <family val="2"/>
    </font>
    <font>
      <b/>
      <sz val="22"/>
      <color theme="0"/>
      <name val="Calibri Light"/>
      <family val="2"/>
    </font>
    <font>
      <sz val="18"/>
      <name val="Calibri Light"/>
      <family val="2"/>
    </font>
    <font>
      <sz val="14"/>
      <color rgb="FFFF0000"/>
      <name val="Calibri Light"/>
      <family val="2"/>
    </font>
    <font>
      <b/>
      <sz val="28"/>
      <color theme="0"/>
      <name val="Calibri Light"/>
      <family val="2"/>
    </font>
    <font>
      <b/>
      <sz val="14"/>
      <color rgb="FF000000"/>
      <name val="Calibri Light"/>
      <family val="2"/>
    </font>
    <font>
      <b/>
      <sz val="11"/>
      <color theme="1"/>
      <name val="Calibri Light"/>
      <family val="2"/>
    </font>
    <font>
      <sz val="8"/>
      <name val="Calibri"/>
      <family val="2"/>
      <scheme val="minor"/>
    </font>
    <font>
      <sz val="9"/>
      <name val="Calibri Light"/>
      <family val="2"/>
    </font>
    <font>
      <sz val="9"/>
      <color rgb="FF000000"/>
      <name val="Calibri Light"/>
      <family val="2"/>
    </font>
    <font>
      <sz val="14"/>
      <name val="Calibri Light"/>
      <family val="2"/>
    </font>
    <font>
      <b/>
      <sz val="18"/>
      <color theme="1"/>
      <name val="Calibri"/>
      <family val="2"/>
      <scheme val="minor"/>
    </font>
    <font>
      <b/>
      <sz val="18"/>
      <color theme="1"/>
      <name val="Calibri Light"/>
      <family val="2"/>
    </font>
    <font>
      <sz val="18"/>
      <color theme="1"/>
      <name val="Calibri Light"/>
      <family val="2"/>
    </font>
    <font>
      <sz val="18"/>
      <color theme="1"/>
      <name val="Calibri"/>
      <family val="2"/>
      <scheme val="minor"/>
    </font>
    <font>
      <sz val="14"/>
      <color rgb="FF000000"/>
      <name val="Calibri Light"/>
      <family val="2"/>
    </font>
    <font>
      <b/>
      <u/>
      <sz val="14"/>
      <color theme="1"/>
      <name val="Calibri"/>
      <family val="2"/>
      <scheme val="minor"/>
    </font>
    <font>
      <sz val="18"/>
      <color theme="0"/>
      <name val="Calibri"/>
      <family val="2"/>
      <scheme val="minor"/>
    </font>
    <font>
      <b/>
      <u/>
      <sz val="28"/>
      <color rgb="FF002060"/>
      <name val="Calibri"/>
      <family val="2"/>
      <scheme val="minor"/>
    </font>
    <font>
      <b/>
      <u/>
      <sz val="16"/>
      <color theme="1"/>
      <name val="Calibri"/>
      <family val="2"/>
      <scheme val="minor"/>
    </font>
    <font>
      <i/>
      <sz val="16"/>
      <color theme="1"/>
      <name val="Calibri"/>
      <family val="2"/>
      <scheme val="minor"/>
    </font>
    <font>
      <b/>
      <u/>
      <sz val="11"/>
      <color theme="1"/>
      <name val="Calibri"/>
      <family val="2"/>
      <scheme val="minor"/>
    </font>
    <font>
      <b/>
      <sz val="14"/>
      <color theme="0"/>
      <name val="Helvetica Narrow"/>
      <family val="2"/>
    </font>
    <font>
      <b/>
      <sz val="11"/>
      <color theme="0"/>
      <name val="Helvetica Narrow"/>
      <family val="2"/>
    </font>
    <font>
      <sz val="11"/>
      <color theme="1"/>
      <name val="Helvetica Narrow"/>
      <family val="2"/>
    </font>
    <font>
      <b/>
      <sz val="12"/>
      <color rgb="FFFF0000"/>
      <name val="Calibri"/>
      <family val="2"/>
      <scheme val="minor"/>
    </font>
    <font>
      <b/>
      <sz val="14"/>
      <color rgb="FFFF0000"/>
      <name val="Calibri"/>
      <family val="2"/>
      <scheme val="minor"/>
    </font>
    <font>
      <b/>
      <sz val="12"/>
      <color rgb="FFFF0000"/>
      <name val="Calibricuerpo"/>
    </font>
    <font>
      <b/>
      <sz val="28"/>
      <color theme="3" tint="0.39997558519241921"/>
      <name val="Calibri"/>
      <family val="2"/>
      <scheme val="minor"/>
    </font>
    <font>
      <b/>
      <sz val="11"/>
      <color rgb="FFFFFFFF"/>
      <name val="Calibri Light"/>
      <family val="2"/>
    </font>
    <font>
      <b/>
      <sz val="36"/>
      <color theme="3" tint="0.39997558519241921"/>
      <name val="Calibri"/>
      <family val="2"/>
      <scheme val="minor"/>
    </font>
    <font>
      <b/>
      <sz val="12"/>
      <color rgb="FFFFFFFF"/>
      <name val="Calibri Light"/>
      <family val="2"/>
    </font>
    <font>
      <b/>
      <sz val="14"/>
      <color rgb="FFFFFFFF"/>
      <name val="Calibri Light"/>
      <family val="2"/>
    </font>
    <font>
      <sz val="14"/>
      <color theme="0"/>
      <name val="Calibri"/>
      <family val="2"/>
      <scheme val="minor"/>
    </font>
    <font>
      <b/>
      <sz val="16"/>
      <color theme="0"/>
      <name val="Calibri"/>
      <family val="2"/>
      <scheme val="minor"/>
    </font>
    <font>
      <sz val="36"/>
      <color theme="1"/>
      <name val="Calibri"/>
      <family val="2"/>
      <scheme val="minor"/>
    </font>
    <font>
      <b/>
      <sz val="16"/>
      <color rgb="FFFF0000"/>
      <name val="Calibri cuerpo"/>
    </font>
    <font>
      <b/>
      <sz val="16"/>
      <color rgb="FFFF0000"/>
      <name val="Calibri"/>
      <family val="2"/>
      <scheme val="minor"/>
    </font>
    <font>
      <b/>
      <sz val="18"/>
      <color rgb="FFFF0000"/>
      <name val="Calibri"/>
      <family val="2"/>
      <scheme val="minor"/>
    </font>
    <font>
      <b/>
      <sz val="14"/>
      <color rgb="FFFFFF00"/>
      <name val="Calibri Light"/>
      <family val="2"/>
    </font>
    <font>
      <b/>
      <sz val="16"/>
      <color rgb="FFFFFF00"/>
      <name val="Calibri Light"/>
      <family val="2"/>
    </font>
    <font>
      <b/>
      <sz val="11"/>
      <color theme="0"/>
      <name val="Calibri"/>
      <family val="2"/>
      <scheme val="minor"/>
    </font>
    <font>
      <sz val="14"/>
      <name val="Calibri"/>
      <family val="2"/>
      <scheme val="minor"/>
    </font>
    <font>
      <b/>
      <sz val="18"/>
      <color theme="0"/>
      <name val="Calibri"/>
      <family val="2"/>
      <scheme val="minor"/>
    </font>
    <font>
      <b/>
      <sz val="26"/>
      <color rgb="FF008080"/>
      <name val="Calibri"/>
      <family val="2"/>
      <scheme val="minor"/>
    </font>
    <font>
      <b/>
      <sz val="28"/>
      <color rgb="FF008080"/>
      <name val="Calibri"/>
      <family val="2"/>
      <scheme val="minor"/>
    </font>
    <font>
      <b/>
      <sz val="12"/>
      <color theme="0"/>
      <name val="Calibri"/>
      <family val="2"/>
      <scheme val="minor"/>
    </font>
    <font>
      <b/>
      <sz val="20"/>
      <color rgb="FFFF0000"/>
      <name val="Calibri"/>
      <family val="2"/>
      <scheme val="minor"/>
    </font>
    <font>
      <b/>
      <sz val="24"/>
      <color rgb="FFFF0000"/>
      <name val="Calibri"/>
      <family val="2"/>
      <scheme val="minor"/>
    </font>
    <font>
      <sz val="22"/>
      <color theme="1"/>
      <name val="Calibri"/>
      <family val="2"/>
      <scheme val="minor"/>
    </font>
  </fonts>
  <fills count="37">
    <fill>
      <patternFill patternType="none"/>
    </fill>
    <fill>
      <patternFill patternType="gray125"/>
    </fill>
    <fill>
      <patternFill patternType="solid">
        <fgColor theme="2" tint="-9.9978637043366805E-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rgb="FFD0CECE"/>
        <bgColor rgb="FF000000"/>
      </patternFill>
    </fill>
    <fill>
      <patternFill patternType="solid">
        <fgColor theme="0" tint="-4.9989318521683403E-2"/>
        <bgColor rgb="FF000000"/>
      </patternFill>
    </fill>
    <fill>
      <patternFill patternType="solid">
        <fgColor theme="9" tint="0.79998168889431442"/>
        <bgColor indexed="64"/>
      </patternFill>
    </fill>
    <fill>
      <patternFill patternType="solid">
        <fgColor rgb="FFFFFFFF"/>
        <bgColor rgb="FF000000"/>
      </patternFill>
    </fill>
    <fill>
      <patternFill patternType="solid">
        <fgColor rgb="FFF2F2F2"/>
        <bgColor rgb="FF000000"/>
      </patternFill>
    </fill>
    <fill>
      <patternFill patternType="solid">
        <fgColor rgb="FFF4EE00"/>
        <bgColor indexed="64"/>
      </patternFill>
    </fill>
    <fill>
      <patternFill patternType="solid">
        <fgColor rgb="FFFFFF00"/>
        <bgColor indexed="64"/>
      </patternFill>
    </fill>
    <fill>
      <patternFill patternType="solid">
        <fgColor theme="3" tint="9.9978637043366805E-2"/>
        <bgColor indexed="64"/>
      </patternFill>
    </fill>
    <fill>
      <patternFill patternType="solid">
        <fgColor rgb="FFFFC000"/>
        <bgColor indexed="64"/>
      </patternFill>
    </fill>
    <fill>
      <patternFill patternType="solid">
        <fgColor rgb="FF17375E"/>
        <bgColor indexed="64"/>
      </patternFill>
    </fill>
    <fill>
      <patternFill patternType="solid">
        <fgColor theme="3" tint="-0.249977111117893"/>
        <bgColor indexed="64"/>
      </patternFill>
    </fill>
    <fill>
      <patternFill patternType="solid">
        <fgColor rgb="FFFF0000"/>
        <bgColor indexed="64"/>
      </patternFill>
    </fill>
    <fill>
      <patternFill patternType="solid">
        <fgColor rgb="FF92D050"/>
        <bgColor indexed="64"/>
      </patternFill>
    </fill>
    <fill>
      <patternFill patternType="solid">
        <fgColor theme="7"/>
        <bgColor theme="7"/>
      </patternFill>
    </fill>
    <fill>
      <patternFill patternType="solid">
        <fgColor rgb="FF00B0F0"/>
        <bgColor indexed="64"/>
      </patternFill>
    </fill>
    <fill>
      <patternFill patternType="solid">
        <fgColor theme="8" tint="-0.249977111117893"/>
        <bgColor indexed="64"/>
      </patternFill>
    </fill>
    <fill>
      <patternFill patternType="solid">
        <fgColor rgb="FF008080"/>
        <bgColor indexed="64"/>
      </patternFill>
    </fill>
    <fill>
      <patternFill patternType="solid">
        <fgColor theme="3" tint="0.39997558519241921"/>
        <bgColor indexed="64"/>
      </patternFill>
    </fill>
  </fills>
  <borders count="29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auto="1"/>
      </left>
      <right/>
      <top/>
      <bottom style="thin">
        <color auto="1"/>
      </bottom>
      <diagonal/>
    </border>
    <border>
      <left/>
      <right/>
      <top/>
      <bottom style="thin">
        <color indexed="64"/>
      </bottom>
      <diagonal/>
    </border>
    <border>
      <left/>
      <right style="thin">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medium">
        <color indexed="64"/>
      </right>
      <top style="medium">
        <color indexed="64"/>
      </top>
      <bottom/>
      <diagonal/>
    </border>
    <border>
      <left style="thin">
        <color auto="1"/>
      </left>
      <right style="thin">
        <color auto="1"/>
      </right>
      <top/>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auto="1"/>
      </right>
      <top style="thin">
        <color indexed="64"/>
      </top>
      <bottom style="thin">
        <color indexed="64"/>
      </bottom>
      <diagonal/>
    </border>
    <border>
      <left style="thin">
        <color auto="1"/>
      </left>
      <right style="medium">
        <color indexed="64"/>
      </right>
      <top style="thin">
        <color indexed="64"/>
      </top>
      <bottom style="thin">
        <color indexed="64"/>
      </bottom>
      <diagonal/>
    </border>
    <border>
      <left style="medium">
        <color indexed="64"/>
      </left>
      <right style="thin">
        <color auto="1"/>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thin">
        <color rgb="FF000000"/>
      </right>
      <top style="thin">
        <color auto="1"/>
      </top>
      <bottom style="thin">
        <color auto="1"/>
      </bottom>
      <diagonal/>
    </border>
    <border>
      <left/>
      <right style="thin">
        <color rgb="FF000000"/>
      </right>
      <top/>
      <bottom style="thin">
        <color indexed="64"/>
      </bottom>
      <diagonal/>
    </border>
    <border>
      <left style="thin">
        <color rgb="FF000000"/>
      </left>
      <right/>
      <top style="thin">
        <color auto="1"/>
      </top>
      <bottom style="thin">
        <color rgb="FF000000"/>
      </bottom>
      <diagonal/>
    </border>
    <border>
      <left/>
      <right style="thin">
        <color rgb="FF000000"/>
      </right>
      <top style="thin">
        <color auto="1"/>
      </top>
      <bottom style="thin">
        <color rgb="FF000000"/>
      </bottom>
      <diagonal/>
    </border>
    <border>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style="thin">
        <color rgb="FF000000"/>
      </left>
      <right/>
      <top/>
      <bottom/>
      <diagonal/>
    </border>
    <border>
      <left style="thin">
        <color rgb="FF000000"/>
      </left>
      <right/>
      <top style="thin">
        <color auto="1"/>
      </top>
      <bottom/>
      <diagonal/>
    </border>
    <border>
      <left style="thin">
        <color auto="1"/>
      </left>
      <right style="medium">
        <color indexed="64"/>
      </right>
      <top/>
      <bottom style="thin">
        <color indexed="64"/>
      </bottom>
      <diagonal/>
    </border>
    <border>
      <left style="thin">
        <color rgb="FF000000"/>
      </left>
      <right style="thin">
        <color indexed="64"/>
      </right>
      <top style="thin">
        <color indexed="64"/>
      </top>
      <bottom style="thin">
        <color indexed="64"/>
      </bottom>
      <diagonal/>
    </border>
    <border>
      <left style="thin">
        <color auto="1"/>
      </left>
      <right style="thin">
        <color auto="1"/>
      </right>
      <top/>
      <bottom style="thin">
        <color rgb="FF00000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style="thin">
        <color theme="0"/>
      </right>
      <top/>
      <bottom style="thin">
        <color theme="0"/>
      </bottom>
      <diagonal/>
    </border>
    <border>
      <left style="thin">
        <color auto="1"/>
      </left>
      <right/>
      <top style="thin">
        <color auto="1"/>
      </top>
      <bottom style="thin">
        <color rgb="FF000000"/>
      </bottom>
      <diagonal/>
    </border>
    <border>
      <left/>
      <right style="thin">
        <color auto="1"/>
      </right>
      <top style="thin">
        <color auto="1"/>
      </top>
      <bottom style="thin">
        <color rgb="FF000000"/>
      </bottom>
      <diagonal/>
    </border>
    <border>
      <left style="thin">
        <color theme="0"/>
      </left>
      <right style="thin">
        <color theme="0"/>
      </right>
      <top style="thin">
        <color indexed="64"/>
      </top>
      <bottom style="thin">
        <color theme="0"/>
      </bottom>
      <diagonal/>
    </border>
    <border>
      <left/>
      <right/>
      <top style="thin">
        <color theme="0"/>
      </top>
      <bottom style="thin">
        <color auto="1"/>
      </bottom>
      <diagonal/>
    </border>
    <border>
      <left style="thin">
        <color theme="0"/>
      </left>
      <right/>
      <top style="thin">
        <color indexed="64"/>
      </top>
      <bottom/>
      <diagonal/>
    </border>
    <border>
      <left style="thin">
        <color theme="0"/>
      </left>
      <right style="thin">
        <color rgb="FF000000"/>
      </right>
      <top style="thin">
        <color auto="1"/>
      </top>
      <bottom style="thin">
        <color auto="1"/>
      </bottom>
      <diagonal/>
    </border>
    <border>
      <left style="thin">
        <color theme="0"/>
      </left>
      <right/>
      <top style="thin">
        <color auto="1"/>
      </top>
      <bottom style="thin">
        <color theme="0"/>
      </bottom>
      <diagonal/>
    </border>
    <border>
      <left style="thin">
        <color auto="1"/>
      </left>
      <right/>
      <top style="thin">
        <color theme="0"/>
      </top>
      <bottom/>
      <diagonal/>
    </border>
    <border>
      <left style="thin">
        <color theme="0"/>
      </left>
      <right style="thin">
        <color rgb="FF000000"/>
      </right>
      <top style="thin">
        <color rgb="FF000000"/>
      </top>
      <bottom style="thin">
        <color auto="1"/>
      </bottom>
      <diagonal/>
    </border>
    <border>
      <left style="thin">
        <color rgb="FF000000"/>
      </left>
      <right style="thin">
        <color theme="0"/>
      </right>
      <top style="thin">
        <color indexed="64"/>
      </top>
      <bottom style="thin">
        <color indexed="64"/>
      </bottom>
      <diagonal/>
    </border>
    <border>
      <left style="thin">
        <color rgb="FF00000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theme="0"/>
      </left>
      <right/>
      <top/>
      <bottom/>
      <diagonal/>
    </border>
    <border>
      <left style="thin">
        <color theme="0"/>
      </left>
      <right/>
      <top style="thin">
        <color theme="0"/>
      </top>
      <bottom/>
      <diagonal/>
    </border>
    <border>
      <left style="thin">
        <color auto="1"/>
      </left>
      <right style="thin">
        <color theme="0"/>
      </right>
      <top style="thin">
        <color rgb="FF000000"/>
      </top>
      <bottom style="thin">
        <color indexed="64"/>
      </bottom>
      <diagonal/>
    </border>
    <border>
      <left style="thin">
        <color theme="0"/>
      </left>
      <right style="thin">
        <color rgb="FF000000"/>
      </right>
      <top style="thin">
        <color auto="1"/>
      </top>
      <bottom style="thin">
        <color rgb="FF000000"/>
      </bottom>
      <diagonal/>
    </border>
    <border>
      <left/>
      <right style="thin">
        <color theme="0"/>
      </right>
      <top/>
      <bottom/>
      <diagonal/>
    </border>
    <border>
      <left/>
      <right/>
      <top style="thin">
        <color indexed="64"/>
      </top>
      <bottom style="thin">
        <color theme="0"/>
      </bottom>
      <diagonal/>
    </border>
    <border>
      <left style="thin">
        <color auto="1"/>
      </left>
      <right style="thin">
        <color auto="1"/>
      </right>
      <top style="thin">
        <color theme="0"/>
      </top>
      <bottom style="thin">
        <color indexed="64"/>
      </bottom>
      <diagonal/>
    </border>
    <border>
      <left style="thin">
        <color auto="1"/>
      </left>
      <right/>
      <top style="thin">
        <color theme="0"/>
      </top>
      <bottom style="thin">
        <color indexed="64"/>
      </bottom>
      <diagonal/>
    </border>
    <border>
      <left style="thin">
        <color rgb="FF000000"/>
      </left>
      <right style="thin">
        <color theme="0"/>
      </right>
      <top style="thin">
        <color theme="0"/>
      </top>
      <bottom style="thin">
        <color indexed="64"/>
      </bottom>
      <diagonal/>
    </border>
    <border>
      <left/>
      <right style="thin">
        <color rgb="FF000000"/>
      </right>
      <top style="thin">
        <color theme="0"/>
      </top>
      <bottom style="thin">
        <color indexed="64"/>
      </bottom>
      <diagonal/>
    </border>
    <border>
      <left/>
      <right style="thin">
        <color auto="1"/>
      </right>
      <top style="thin">
        <color theme="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theme="0"/>
      </right>
      <top style="thin">
        <color rgb="FF000000"/>
      </top>
      <bottom style="thin">
        <color indexed="64"/>
      </bottom>
      <diagonal/>
    </border>
    <border>
      <left style="thin">
        <color rgb="FF000000"/>
      </left>
      <right style="thin">
        <color theme="0"/>
      </right>
      <top style="thin">
        <color auto="1"/>
      </top>
      <bottom style="thin">
        <color rgb="FF000000"/>
      </bottom>
      <diagonal/>
    </border>
    <border>
      <left style="thin">
        <color rgb="FF000000"/>
      </left>
      <right style="thin">
        <color indexed="64"/>
      </right>
      <top style="thin">
        <color indexed="64"/>
      </top>
      <bottom style="thin">
        <color rgb="FF000000"/>
      </bottom>
      <diagonal/>
    </border>
    <border>
      <left style="thin">
        <color auto="1"/>
      </left>
      <right style="thin">
        <color auto="1"/>
      </right>
      <top style="thin">
        <color auto="1"/>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rgb="FF000000"/>
      </top>
      <bottom style="thin">
        <color rgb="FF000000"/>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rgb="FF000000"/>
      </right>
      <top style="thin">
        <color rgb="FF000000"/>
      </top>
      <bottom style="thin">
        <color rgb="FF000000"/>
      </bottom>
      <diagonal/>
    </border>
    <border>
      <left style="thin">
        <color rgb="FF000000"/>
      </left>
      <right style="thin">
        <color auto="1"/>
      </right>
      <top/>
      <bottom/>
      <diagonal/>
    </border>
    <border>
      <left style="thin">
        <color theme="0"/>
      </left>
      <right style="thin">
        <color rgb="FF000000"/>
      </right>
      <top/>
      <bottom style="thin">
        <color auto="1"/>
      </bottom>
      <diagonal/>
    </border>
    <border>
      <left style="thin">
        <color rgb="FF000000"/>
      </left>
      <right style="thin">
        <color indexed="64"/>
      </right>
      <top style="thin">
        <color rgb="FF000000"/>
      </top>
      <bottom style="thin">
        <color indexed="64"/>
      </bottom>
      <diagonal/>
    </border>
    <border>
      <left/>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top/>
      <bottom style="thin">
        <color indexed="64"/>
      </bottom>
      <diagonal/>
    </border>
    <border>
      <left style="thin">
        <color rgb="FF000000"/>
      </left>
      <right style="thin">
        <color theme="0"/>
      </right>
      <top/>
      <bottom style="thin">
        <color indexed="64"/>
      </bottom>
      <diagonal/>
    </border>
    <border>
      <left style="thin">
        <color theme="0"/>
      </left>
      <right style="thin">
        <color rgb="FF000000"/>
      </right>
      <top/>
      <bottom/>
      <diagonal/>
    </border>
    <border>
      <left/>
      <right/>
      <top style="thin">
        <color auto="1"/>
      </top>
      <bottom style="medium">
        <color indexed="64"/>
      </bottom>
      <diagonal/>
    </border>
    <border>
      <left style="medium">
        <color rgb="FFFF0000"/>
      </left>
      <right style="medium">
        <color rgb="FFFF0000"/>
      </right>
      <top style="medium">
        <color rgb="FFFF0000"/>
      </top>
      <bottom/>
      <diagonal/>
    </border>
    <border>
      <left style="medium">
        <color rgb="FFFF0000"/>
      </left>
      <right style="medium">
        <color rgb="FFFF0000"/>
      </right>
      <top/>
      <bottom/>
      <diagonal/>
    </border>
    <border>
      <left style="medium">
        <color indexed="64"/>
      </left>
      <right style="thin">
        <color auto="1"/>
      </right>
      <top/>
      <bottom style="thin">
        <color indexed="64"/>
      </bottom>
      <diagonal/>
    </border>
    <border>
      <left style="thin">
        <color indexed="64"/>
      </left>
      <right style="thin">
        <color indexed="64"/>
      </right>
      <top style="medium">
        <color indexed="64"/>
      </top>
      <bottom/>
      <diagonal/>
    </border>
    <border>
      <left style="thin">
        <color auto="1"/>
      </left>
      <right style="medium">
        <color indexed="64"/>
      </right>
      <top style="medium">
        <color indexed="64"/>
      </top>
      <bottom/>
      <diagonal/>
    </border>
    <border>
      <left style="thin">
        <color theme="0"/>
      </left>
      <right style="thin">
        <color theme="0"/>
      </right>
      <top style="thin">
        <color theme="0"/>
      </top>
      <bottom/>
      <diagonal/>
    </border>
    <border>
      <left style="thin">
        <color theme="0"/>
      </left>
      <right/>
      <top/>
      <bottom style="thin">
        <color auto="1"/>
      </bottom>
      <diagonal/>
    </border>
    <border>
      <left style="thin">
        <color theme="0"/>
      </left>
      <right style="thin">
        <color theme="0"/>
      </right>
      <top/>
      <bottom style="thin">
        <color auto="1"/>
      </bottom>
      <diagonal/>
    </border>
    <border>
      <left/>
      <right style="medium">
        <color indexed="64"/>
      </right>
      <top style="thin">
        <color theme="0"/>
      </top>
      <bottom/>
      <diagonal/>
    </border>
    <border>
      <left style="thin">
        <color theme="0"/>
      </left>
      <right style="medium">
        <color indexed="64"/>
      </right>
      <top style="thin">
        <color theme="0"/>
      </top>
      <bottom style="thin">
        <color theme="0"/>
      </bottom>
      <diagonal/>
    </border>
    <border>
      <left/>
      <right style="medium">
        <color indexed="64"/>
      </right>
      <top/>
      <bottom style="thin">
        <color theme="0"/>
      </bottom>
      <diagonal/>
    </border>
    <border>
      <left/>
      <right style="medium">
        <color indexed="64"/>
      </right>
      <top style="thin">
        <color theme="0"/>
      </top>
      <bottom style="thin">
        <color theme="0"/>
      </bottom>
      <diagonal/>
    </border>
    <border>
      <left style="thin">
        <color theme="0"/>
      </left>
      <right style="medium">
        <color rgb="FFFF0000"/>
      </right>
      <top style="thin">
        <color theme="0"/>
      </top>
      <bottom style="thin">
        <color theme="0"/>
      </bottom>
      <diagonal/>
    </border>
    <border>
      <left/>
      <right style="medium">
        <color rgb="FFFF0000"/>
      </right>
      <top style="thin">
        <color theme="0"/>
      </top>
      <bottom/>
      <diagonal/>
    </border>
    <border>
      <left style="thin">
        <color theme="0"/>
      </left>
      <right/>
      <top style="medium">
        <color rgb="FFFF0000"/>
      </top>
      <bottom/>
      <diagonal/>
    </border>
    <border>
      <left style="thin">
        <color theme="0"/>
      </left>
      <right style="thin">
        <color theme="0"/>
      </right>
      <top/>
      <bottom/>
      <diagonal/>
    </border>
    <border>
      <left style="thin">
        <color theme="0"/>
      </left>
      <right style="thin">
        <color theme="0"/>
      </right>
      <top style="medium">
        <color indexed="64"/>
      </top>
      <bottom style="thin">
        <color theme="0"/>
      </bottom>
      <diagonal/>
    </border>
    <border>
      <left style="thin">
        <color theme="0"/>
      </left>
      <right/>
      <top style="thin">
        <color auto="1"/>
      </top>
      <bottom style="thin">
        <color auto="1"/>
      </bottom>
      <diagonal/>
    </border>
    <border>
      <left style="medium">
        <color indexed="64"/>
      </left>
      <right style="thin">
        <color theme="0"/>
      </right>
      <top style="thin">
        <color theme="0"/>
      </top>
      <bottom style="thin">
        <color theme="0"/>
      </bottom>
      <diagonal/>
    </border>
    <border>
      <left style="medium">
        <color theme="0"/>
      </left>
      <right/>
      <top style="medium">
        <color theme="0"/>
      </top>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thin">
        <color theme="0"/>
      </bottom>
      <diagonal/>
    </border>
    <border>
      <left/>
      <right style="medium">
        <color theme="0"/>
      </right>
      <top style="thin">
        <color theme="0"/>
      </top>
      <bottom/>
      <diagonal/>
    </border>
    <border>
      <left style="medium">
        <color theme="0"/>
      </left>
      <right style="thin">
        <color theme="0"/>
      </right>
      <top/>
      <bottom/>
      <diagonal/>
    </border>
    <border>
      <left style="thin">
        <color theme="0"/>
      </left>
      <right style="medium">
        <color theme="0"/>
      </right>
      <top style="thin">
        <color theme="0"/>
      </top>
      <bottom/>
      <diagonal/>
    </border>
    <border>
      <left style="medium">
        <color theme="0"/>
      </left>
      <right style="thin">
        <color theme="0"/>
      </right>
      <top style="thin">
        <color theme="0"/>
      </top>
      <bottom style="medium">
        <color theme="0"/>
      </bottom>
      <diagonal/>
    </border>
    <border>
      <left style="medium">
        <color rgb="FFFF0000"/>
      </left>
      <right/>
      <top style="thin">
        <color theme="0"/>
      </top>
      <bottom style="thin">
        <color theme="0"/>
      </bottom>
      <diagonal/>
    </border>
    <border>
      <left style="thin">
        <color theme="0"/>
      </left>
      <right style="thin">
        <color theme="0"/>
      </right>
      <top style="medium">
        <color indexed="64"/>
      </top>
      <bottom/>
      <diagonal/>
    </border>
    <border>
      <left style="thin">
        <color theme="0"/>
      </left>
      <right/>
      <top style="medium">
        <color indexed="64"/>
      </top>
      <bottom/>
      <diagonal/>
    </border>
    <border>
      <left style="medium">
        <color theme="3" tint="-0.249977111117893"/>
      </left>
      <right/>
      <top style="medium">
        <color theme="3" tint="-0.249977111117893"/>
      </top>
      <bottom/>
      <diagonal/>
    </border>
    <border>
      <left style="thin">
        <color theme="0"/>
      </left>
      <right style="thin">
        <color theme="0"/>
      </right>
      <top style="medium">
        <color theme="3" tint="-0.249977111117893"/>
      </top>
      <bottom style="thin">
        <color theme="0"/>
      </bottom>
      <diagonal/>
    </border>
    <border>
      <left/>
      <right/>
      <top style="medium">
        <color theme="3" tint="-0.249977111117893"/>
      </top>
      <bottom/>
      <diagonal/>
    </border>
    <border>
      <left style="thin">
        <color theme="0"/>
      </left>
      <right/>
      <top style="medium">
        <color theme="3" tint="-0.249977111117893"/>
      </top>
      <bottom/>
      <diagonal/>
    </border>
    <border>
      <left/>
      <right/>
      <top style="medium">
        <color theme="3" tint="-0.249977111117893"/>
      </top>
      <bottom style="thin">
        <color theme="0"/>
      </bottom>
      <diagonal/>
    </border>
    <border>
      <left style="thin">
        <color theme="0"/>
      </left>
      <right style="medium">
        <color theme="3" tint="-0.249977111117893"/>
      </right>
      <top style="medium">
        <color theme="3" tint="-0.249977111117893"/>
      </top>
      <bottom style="thin">
        <color theme="0"/>
      </bottom>
      <diagonal/>
    </border>
    <border>
      <left style="medium">
        <color theme="3" tint="-0.249977111117893"/>
      </left>
      <right style="thin">
        <color theme="0"/>
      </right>
      <top style="thin">
        <color theme="0"/>
      </top>
      <bottom style="thin">
        <color theme="0"/>
      </bottom>
      <diagonal/>
    </border>
    <border>
      <left style="thin">
        <color theme="0"/>
      </left>
      <right style="medium">
        <color theme="3" tint="-0.249977111117893"/>
      </right>
      <top/>
      <bottom style="thin">
        <color theme="0"/>
      </bottom>
      <diagonal/>
    </border>
    <border>
      <left/>
      <right style="medium">
        <color theme="3" tint="-0.249977111117893"/>
      </right>
      <top style="thin">
        <color theme="0"/>
      </top>
      <bottom/>
      <diagonal/>
    </border>
    <border>
      <left/>
      <right style="medium">
        <color theme="3" tint="-0.249977111117893"/>
      </right>
      <top style="thin">
        <color theme="0"/>
      </top>
      <bottom style="thin">
        <color theme="0"/>
      </bottom>
      <diagonal/>
    </border>
    <border>
      <left style="medium">
        <color theme="3" tint="-0.249977111117893"/>
      </left>
      <right/>
      <top/>
      <bottom/>
      <diagonal/>
    </border>
    <border>
      <left/>
      <right style="medium">
        <color theme="3" tint="-0.249977111117893"/>
      </right>
      <top/>
      <bottom/>
      <diagonal/>
    </border>
    <border>
      <left style="medium">
        <color theme="3" tint="-0.249977111117893"/>
      </left>
      <right style="thin">
        <color theme="0"/>
      </right>
      <top style="thin">
        <color theme="0"/>
      </top>
      <bottom/>
      <diagonal/>
    </border>
    <border>
      <left style="medium">
        <color theme="3" tint="-0.249977111117893"/>
      </left>
      <right/>
      <top style="thin">
        <color theme="0"/>
      </top>
      <bottom/>
      <diagonal/>
    </border>
    <border>
      <left style="medium">
        <color theme="3" tint="-0.249977111117893"/>
      </left>
      <right/>
      <top style="thin">
        <color theme="0"/>
      </top>
      <bottom style="medium">
        <color theme="3" tint="-0.249977111117893"/>
      </bottom>
      <diagonal/>
    </border>
    <border>
      <left style="thin">
        <color theme="0"/>
      </left>
      <right/>
      <top style="thin">
        <color theme="0"/>
      </top>
      <bottom style="medium">
        <color theme="3" tint="-0.249977111117893"/>
      </bottom>
      <diagonal/>
    </border>
    <border>
      <left/>
      <right/>
      <top style="thin">
        <color theme="0"/>
      </top>
      <bottom style="medium">
        <color theme="3" tint="-0.249977111117893"/>
      </bottom>
      <diagonal/>
    </border>
    <border>
      <left/>
      <right style="medium">
        <color theme="3" tint="-0.249977111117893"/>
      </right>
      <top style="thin">
        <color theme="0"/>
      </top>
      <bottom style="medium">
        <color theme="3" tint="-0.249977111117893"/>
      </bottom>
      <diagonal/>
    </border>
    <border>
      <left style="medium">
        <color rgb="FFFF0000"/>
      </left>
      <right style="medium">
        <color rgb="FFFF0000"/>
      </right>
      <top style="thin">
        <color theme="0"/>
      </top>
      <bottom style="thin">
        <color theme="0"/>
      </bottom>
      <diagonal/>
    </border>
    <border>
      <left style="medium">
        <color rgb="FFFF0000"/>
      </left>
      <right style="medium">
        <color rgb="FFFF0000"/>
      </right>
      <top style="thin">
        <color theme="0"/>
      </top>
      <bottom/>
      <diagonal/>
    </border>
    <border>
      <left style="medium">
        <color rgb="FFFF0000"/>
      </left>
      <right style="medium">
        <color rgb="FFFF0000"/>
      </right>
      <top style="thin">
        <color theme="0"/>
      </top>
      <bottom style="medium">
        <color rgb="FFFF0000"/>
      </bottom>
      <diagonal/>
    </border>
    <border>
      <left/>
      <right/>
      <top style="thin">
        <color theme="0"/>
      </top>
      <bottom style="medium">
        <color theme="0"/>
      </bottom>
      <diagonal/>
    </border>
    <border>
      <left style="thin">
        <color theme="0"/>
      </left>
      <right/>
      <top style="medium">
        <color theme="0"/>
      </top>
      <bottom style="thin">
        <color theme="0"/>
      </bottom>
      <diagonal/>
    </border>
    <border>
      <left style="medium">
        <color theme="3" tint="-0.249977111117893"/>
      </left>
      <right style="thin">
        <color theme="0"/>
      </right>
      <top/>
      <bottom style="thin">
        <color theme="0"/>
      </bottom>
      <diagonal/>
    </border>
    <border>
      <left style="thin">
        <color theme="0"/>
      </left>
      <right style="thin">
        <color theme="0"/>
      </right>
      <top style="medium">
        <color indexed="64"/>
      </top>
      <bottom style="medium">
        <color rgb="FFFF0000"/>
      </bottom>
      <diagonal/>
    </border>
    <border>
      <left style="medium">
        <color indexed="64"/>
      </left>
      <right style="medium">
        <color indexed="64"/>
      </right>
      <top style="medium">
        <color indexed="64"/>
      </top>
      <bottom style="medium">
        <color indexed="64"/>
      </bottom>
      <diagonal/>
    </border>
    <border>
      <left style="thin">
        <color theme="0"/>
      </left>
      <right style="medium">
        <color theme="0"/>
      </right>
      <top style="thin">
        <color theme="0"/>
      </top>
      <bottom style="medium">
        <color theme="0"/>
      </bottom>
      <diagonal/>
    </border>
    <border>
      <left style="medium">
        <color theme="1"/>
      </left>
      <right style="thin">
        <color theme="0"/>
      </right>
      <top style="medium">
        <color theme="1"/>
      </top>
      <bottom style="thin">
        <color theme="0"/>
      </bottom>
      <diagonal/>
    </border>
    <border>
      <left style="thin">
        <color theme="0"/>
      </left>
      <right style="medium">
        <color theme="1"/>
      </right>
      <top style="medium">
        <color theme="1"/>
      </top>
      <bottom style="thin">
        <color theme="0"/>
      </bottom>
      <diagonal/>
    </border>
    <border>
      <left style="medium">
        <color theme="1"/>
      </left>
      <right style="thin">
        <color theme="0"/>
      </right>
      <top style="thin">
        <color theme="0"/>
      </top>
      <bottom style="thin">
        <color theme="0"/>
      </bottom>
      <diagonal/>
    </border>
    <border>
      <left style="thin">
        <color theme="0"/>
      </left>
      <right style="medium">
        <color theme="1"/>
      </right>
      <top style="thin">
        <color theme="0"/>
      </top>
      <bottom style="thin">
        <color theme="0"/>
      </bottom>
      <diagonal/>
    </border>
    <border>
      <left style="medium">
        <color theme="1"/>
      </left>
      <right style="thin">
        <color theme="0"/>
      </right>
      <top style="thin">
        <color theme="0"/>
      </top>
      <bottom style="medium">
        <color theme="1"/>
      </bottom>
      <diagonal/>
    </border>
    <border>
      <left style="thin">
        <color theme="0"/>
      </left>
      <right style="medium">
        <color theme="1"/>
      </right>
      <top style="thin">
        <color theme="0"/>
      </top>
      <bottom style="medium">
        <color theme="1"/>
      </bottom>
      <diagonal/>
    </border>
    <border>
      <left style="thin">
        <color auto="1"/>
      </left>
      <right/>
      <top style="thin">
        <color theme="0"/>
      </top>
      <bottom style="thin">
        <color theme="0"/>
      </bottom>
      <diagonal/>
    </border>
    <border>
      <left style="medium">
        <color indexed="64"/>
      </left>
      <right/>
      <top style="thin">
        <color theme="0"/>
      </top>
      <bottom style="thin">
        <color theme="0"/>
      </bottom>
      <diagonal/>
    </border>
    <border>
      <left style="thin">
        <color theme="1"/>
      </left>
      <right style="thin">
        <color theme="1"/>
      </right>
      <top style="thin">
        <color theme="1"/>
      </top>
      <bottom style="thin">
        <color theme="1"/>
      </bottom>
      <diagonal/>
    </border>
    <border>
      <left style="medium">
        <color indexed="64"/>
      </left>
      <right style="thin">
        <color theme="0"/>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medium">
        <color theme="0"/>
      </right>
      <top style="thin">
        <color theme="0"/>
      </top>
      <bottom style="medium">
        <color indexed="64"/>
      </bottom>
      <diagonal/>
    </border>
    <border>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style="thin">
        <color theme="0"/>
      </left>
      <right style="thin">
        <color theme="0"/>
      </right>
      <top style="thin">
        <color theme="0"/>
      </top>
      <bottom style="medium">
        <color indexed="64"/>
      </bottom>
      <diagonal/>
    </border>
    <border>
      <left style="medium">
        <color indexed="64"/>
      </left>
      <right/>
      <top style="medium">
        <color indexed="64"/>
      </top>
      <bottom style="thin">
        <color theme="0"/>
      </bottom>
      <diagonal/>
    </border>
    <border>
      <left style="medium">
        <color indexed="64"/>
      </left>
      <right/>
      <top style="thin">
        <color theme="0"/>
      </top>
      <bottom style="medium">
        <color indexed="64"/>
      </bottom>
      <diagonal/>
    </border>
    <border>
      <left/>
      <right style="medium">
        <color indexed="64"/>
      </right>
      <top style="medium">
        <color indexed="64"/>
      </top>
      <bottom style="thin">
        <color theme="0"/>
      </bottom>
      <diagonal/>
    </border>
    <border>
      <left style="thin">
        <color theme="0"/>
      </left>
      <right/>
      <top style="medium">
        <color indexed="64"/>
      </top>
      <bottom style="thin">
        <color theme="0"/>
      </bottom>
      <diagonal/>
    </border>
    <border>
      <left style="thin">
        <color theme="0"/>
      </left>
      <right/>
      <top style="thin">
        <color theme="0"/>
      </top>
      <bottom style="medium">
        <color indexed="64"/>
      </bottom>
      <diagonal/>
    </border>
    <border>
      <left style="medium">
        <color indexed="64"/>
      </left>
      <right style="thin">
        <color theme="0"/>
      </right>
      <top/>
      <bottom style="thin">
        <color theme="0"/>
      </bottom>
      <diagonal/>
    </border>
    <border>
      <left style="thin">
        <color indexed="64"/>
      </left>
      <right style="thin">
        <color theme="0"/>
      </right>
      <top/>
      <bottom style="thin">
        <color theme="0"/>
      </bottom>
      <diagonal/>
    </border>
    <border>
      <left style="thin">
        <color theme="0"/>
      </left>
      <right style="thin">
        <color indexed="64"/>
      </right>
      <top style="thin">
        <color theme="0"/>
      </top>
      <bottom style="thin">
        <color theme="0"/>
      </bottom>
      <diagonal/>
    </border>
    <border>
      <left style="medium">
        <color indexed="64"/>
      </left>
      <right style="medium">
        <color theme="0"/>
      </right>
      <top style="medium">
        <color indexed="64"/>
      </top>
      <bottom style="medium">
        <color theme="0"/>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theme="0"/>
      </left>
      <right style="thin">
        <color theme="0"/>
      </right>
      <top style="medium">
        <color indexed="64"/>
      </top>
      <bottom style="medium">
        <color indexed="64"/>
      </bottom>
      <diagonal/>
    </border>
    <border>
      <left/>
      <right/>
      <top style="medium">
        <color indexed="64"/>
      </top>
      <bottom style="thin">
        <color theme="0"/>
      </bottom>
      <diagonal/>
    </border>
    <border>
      <left style="thin">
        <color theme="0"/>
      </left>
      <right style="thin">
        <color indexed="64"/>
      </right>
      <top style="thin">
        <color theme="0"/>
      </top>
      <bottom/>
      <diagonal/>
    </border>
    <border>
      <left style="thin">
        <color indexed="64"/>
      </left>
      <right style="thin">
        <color theme="0"/>
      </right>
      <top style="thin">
        <color theme="0"/>
      </top>
      <bottom style="thin">
        <color theme="0"/>
      </bottom>
      <diagonal/>
    </border>
    <border>
      <left style="thin">
        <color theme="0"/>
      </left>
      <right style="thin">
        <color indexed="64"/>
      </right>
      <top/>
      <bottom style="thin">
        <color theme="0"/>
      </bottom>
      <diagonal/>
    </border>
    <border>
      <left style="thin">
        <color auto="1"/>
      </left>
      <right style="thin">
        <color auto="1"/>
      </right>
      <top style="thin">
        <color theme="0"/>
      </top>
      <bottom style="thin">
        <color theme="0"/>
      </bottom>
      <diagonal/>
    </border>
    <border>
      <left/>
      <right style="thin">
        <color auto="1"/>
      </right>
      <top style="thin">
        <color theme="0"/>
      </top>
      <bottom/>
      <diagonal/>
    </border>
    <border>
      <left/>
      <right style="thin">
        <color auto="1"/>
      </right>
      <top style="thin">
        <color theme="0"/>
      </top>
      <bottom style="thin">
        <color theme="0"/>
      </bottom>
      <diagonal/>
    </border>
    <border>
      <left style="thin">
        <color theme="0"/>
      </left>
      <right style="thin">
        <color theme="0"/>
      </right>
      <top style="medium">
        <color theme="1"/>
      </top>
      <bottom style="thin">
        <color theme="0"/>
      </bottom>
      <diagonal/>
    </border>
    <border>
      <left style="thin">
        <color theme="0"/>
      </left>
      <right style="thin">
        <color theme="0"/>
      </right>
      <top style="thin">
        <color theme="0"/>
      </top>
      <bottom style="medium">
        <color theme="1"/>
      </bottom>
      <diagonal/>
    </border>
    <border>
      <left style="thin">
        <color theme="0"/>
      </left>
      <right/>
      <top style="medium">
        <color theme="1"/>
      </top>
      <bottom style="thin">
        <color theme="0"/>
      </bottom>
      <diagonal/>
    </border>
    <border>
      <left/>
      <right/>
      <top style="medium">
        <color theme="1"/>
      </top>
      <bottom style="thin">
        <color theme="0"/>
      </bottom>
      <diagonal/>
    </border>
    <border>
      <left/>
      <right style="medium">
        <color theme="1"/>
      </right>
      <top style="medium">
        <color theme="1"/>
      </top>
      <bottom style="thin">
        <color theme="0"/>
      </bottom>
      <diagonal/>
    </border>
    <border>
      <left/>
      <right style="medium">
        <color theme="1"/>
      </right>
      <top style="thin">
        <color theme="0"/>
      </top>
      <bottom style="thin">
        <color theme="0"/>
      </bottom>
      <diagonal/>
    </border>
    <border>
      <left style="thin">
        <color theme="1"/>
      </left>
      <right/>
      <top style="thin">
        <color theme="1"/>
      </top>
      <bottom style="thin">
        <color theme="1"/>
      </bottom>
      <diagonal/>
    </border>
    <border>
      <left style="thin">
        <color theme="0"/>
      </left>
      <right style="thin">
        <color theme="0"/>
      </right>
      <top style="thin">
        <color theme="0"/>
      </top>
      <bottom style="medium">
        <color theme="0"/>
      </bottom>
      <diagonal/>
    </border>
    <border>
      <left style="medium">
        <color theme="0"/>
      </left>
      <right style="thin">
        <color theme="0"/>
      </right>
      <top/>
      <bottom style="medium">
        <color theme="0"/>
      </bottom>
      <diagonal/>
    </border>
    <border>
      <left style="thin">
        <color theme="0"/>
      </left>
      <right style="thin">
        <color indexed="64"/>
      </right>
      <top/>
      <bottom/>
      <diagonal/>
    </border>
    <border>
      <left style="thin">
        <color indexed="64"/>
      </left>
      <right style="thin">
        <color theme="0"/>
      </right>
      <top/>
      <bottom/>
      <diagonal/>
    </border>
    <border>
      <left/>
      <right style="medium">
        <color theme="1"/>
      </right>
      <top style="thin">
        <color theme="0"/>
      </top>
      <bottom/>
      <diagonal/>
    </border>
    <border>
      <left/>
      <right style="medium">
        <color theme="1"/>
      </right>
      <top/>
      <bottom style="thin">
        <color theme="0"/>
      </bottom>
      <diagonal/>
    </border>
    <border>
      <left style="medium">
        <color theme="0"/>
      </left>
      <right style="medium">
        <color theme="0"/>
      </right>
      <top style="thin">
        <color theme="0"/>
      </top>
      <bottom/>
      <diagonal/>
    </border>
    <border>
      <left style="medium">
        <color theme="0"/>
      </left>
      <right style="medium">
        <color theme="0"/>
      </right>
      <top style="thin">
        <color theme="0"/>
      </top>
      <bottom style="thin">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0"/>
      </left>
      <right/>
      <top style="thin">
        <color theme="0"/>
      </top>
      <bottom/>
      <diagonal/>
    </border>
    <border>
      <left style="medium">
        <color theme="0"/>
      </left>
      <right/>
      <top style="thin">
        <color theme="0"/>
      </top>
      <bottom style="thin">
        <color theme="0"/>
      </bottom>
      <diagonal/>
    </border>
    <border>
      <left style="medium">
        <color theme="1"/>
      </left>
      <right style="thin">
        <color auto="1"/>
      </right>
      <top style="medium">
        <color theme="1"/>
      </top>
      <bottom style="thin">
        <color auto="1"/>
      </bottom>
      <diagonal/>
    </border>
    <border>
      <left style="thin">
        <color auto="1"/>
      </left>
      <right style="thin">
        <color auto="1"/>
      </right>
      <top style="medium">
        <color theme="1"/>
      </top>
      <bottom style="thin">
        <color auto="1"/>
      </bottom>
      <diagonal/>
    </border>
    <border>
      <left style="thin">
        <color auto="1"/>
      </left>
      <right style="medium">
        <color theme="1"/>
      </right>
      <top style="medium">
        <color theme="1"/>
      </top>
      <bottom style="thin">
        <color auto="1"/>
      </bottom>
      <diagonal/>
    </border>
    <border>
      <left style="thin">
        <color auto="1"/>
      </left>
      <right style="thin">
        <color auto="1"/>
      </right>
      <top style="thin">
        <color auto="1"/>
      </top>
      <bottom style="medium">
        <color theme="1"/>
      </bottom>
      <diagonal/>
    </border>
    <border>
      <left style="thin">
        <color auto="1"/>
      </left>
      <right style="medium">
        <color theme="1"/>
      </right>
      <top style="thin">
        <color auto="1"/>
      </top>
      <bottom style="medium">
        <color theme="1"/>
      </bottom>
      <diagonal/>
    </border>
    <border>
      <left style="medium">
        <color theme="0"/>
      </left>
      <right/>
      <top style="thin">
        <color theme="0"/>
      </top>
      <bottom style="medium">
        <color theme="0"/>
      </bottom>
      <diagonal/>
    </border>
    <border>
      <left style="thin">
        <color auto="1"/>
      </left>
      <right style="medium">
        <color theme="1"/>
      </right>
      <top/>
      <bottom style="thin">
        <color indexed="64"/>
      </bottom>
      <diagonal/>
    </border>
    <border>
      <left style="thin">
        <color auto="1"/>
      </left>
      <right style="medium">
        <color theme="1"/>
      </right>
      <top style="thin">
        <color indexed="64"/>
      </top>
      <bottom style="thin">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right style="thin">
        <color auto="1"/>
      </right>
      <top style="thin">
        <color auto="1"/>
      </top>
      <bottom style="medium">
        <color theme="1"/>
      </bottom>
      <diagonal/>
    </border>
    <border>
      <left style="medium">
        <color theme="1"/>
      </left>
      <right style="thin">
        <color auto="1"/>
      </right>
      <top style="thin">
        <color auto="1"/>
      </top>
      <bottom/>
      <diagonal/>
    </border>
    <border>
      <left style="medium">
        <color theme="1"/>
      </left>
      <right style="thin">
        <color theme="1"/>
      </right>
      <top style="thin">
        <color theme="1"/>
      </top>
      <bottom style="thin">
        <color theme="1"/>
      </bottom>
      <diagonal/>
    </border>
    <border>
      <left style="medium">
        <color theme="1"/>
      </left>
      <right/>
      <top style="thin">
        <color theme="1"/>
      </top>
      <bottom style="thin">
        <color theme="1"/>
      </bottom>
      <diagonal/>
    </border>
    <border>
      <left style="medium">
        <color theme="1"/>
      </left>
      <right style="thin">
        <color theme="1"/>
      </right>
      <top style="thin">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style="thin">
        <color auto="1"/>
      </left>
      <right style="medium">
        <color indexed="64"/>
      </right>
      <top style="thin">
        <color auto="1"/>
      </top>
      <bottom/>
      <diagonal/>
    </border>
    <border>
      <left style="thin">
        <color auto="1"/>
      </left>
      <right style="thin">
        <color auto="1"/>
      </right>
      <top/>
      <bottom style="thin">
        <color theme="0"/>
      </bottom>
      <diagonal/>
    </border>
    <border>
      <left style="thin">
        <color indexed="64"/>
      </left>
      <right/>
      <top/>
      <bottom style="thin">
        <color theme="0"/>
      </bottom>
      <diagonal/>
    </border>
    <border>
      <left style="thin">
        <color theme="1"/>
      </left>
      <right style="thin">
        <color theme="1"/>
      </right>
      <top style="thin">
        <color theme="1"/>
      </top>
      <bottom style="medium">
        <color indexed="64"/>
      </bottom>
      <diagonal/>
    </border>
    <border>
      <left style="thin">
        <color theme="1"/>
      </left>
      <right style="medium">
        <color indexed="64"/>
      </right>
      <top/>
      <bottom style="medium">
        <color indexed="64"/>
      </bottom>
      <diagonal/>
    </border>
    <border>
      <left/>
      <right/>
      <top style="medium">
        <color indexed="64"/>
      </top>
      <bottom style="thin">
        <color rgb="FF002060"/>
      </bottom>
      <diagonal/>
    </border>
    <border>
      <left style="thin">
        <color theme="0"/>
      </left>
      <right/>
      <top style="medium">
        <color indexed="64"/>
      </top>
      <bottom style="thin">
        <color rgb="FF002060"/>
      </bottom>
      <diagonal/>
    </border>
    <border>
      <left style="thin">
        <color theme="0"/>
      </left>
      <right style="thin">
        <color theme="0"/>
      </right>
      <top style="medium">
        <color indexed="64"/>
      </top>
      <bottom style="thin">
        <color rgb="FF002060"/>
      </bottom>
      <diagonal/>
    </border>
    <border>
      <left style="thin">
        <color theme="0"/>
      </left>
      <right style="medium">
        <color indexed="64"/>
      </right>
      <top style="medium">
        <color indexed="64"/>
      </top>
      <bottom style="thin">
        <color rgb="FF002060"/>
      </bottom>
      <diagonal/>
    </border>
    <border>
      <left style="medium">
        <color indexed="64"/>
      </left>
      <right/>
      <top style="thin">
        <color theme="0"/>
      </top>
      <bottom/>
      <diagonal/>
    </border>
    <border>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theme="1"/>
      </left>
      <right style="thin">
        <color theme="1"/>
      </right>
      <top/>
      <bottom/>
      <diagonal/>
    </border>
    <border>
      <left style="thin">
        <color theme="0"/>
      </left>
      <right style="thin">
        <color theme="0"/>
      </right>
      <top/>
      <bottom style="thin">
        <color theme="1"/>
      </bottom>
      <diagonal/>
    </border>
    <border>
      <left/>
      <right style="thin">
        <color theme="0"/>
      </right>
      <top/>
      <bottom style="thin">
        <color theme="1"/>
      </bottom>
      <diagonal/>
    </border>
    <border>
      <left style="thin">
        <color theme="0"/>
      </left>
      <right style="thin">
        <color theme="1"/>
      </right>
      <top style="thin">
        <color theme="0"/>
      </top>
      <bottom/>
      <diagonal/>
    </border>
    <border>
      <left style="thin">
        <color theme="0"/>
      </left>
      <right style="thin">
        <color theme="1"/>
      </right>
      <top/>
      <bottom style="thin">
        <color theme="0"/>
      </bottom>
      <diagonal/>
    </border>
    <border>
      <left style="thin">
        <color theme="0"/>
      </left>
      <right style="thin">
        <color theme="1"/>
      </right>
      <top style="thin">
        <color theme="0"/>
      </top>
      <bottom style="thin">
        <color theme="0"/>
      </bottom>
      <diagonal/>
    </border>
    <border>
      <left/>
      <right style="thin">
        <color theme="1"/>
      </right>
      <top/>
      <bottom/>
      <diagonal/>
    </border>
    <border>
      <left/>
      <right style="medium">
        <color indexed="64"/>
      </right>
      <top style="thin">
        <color theme="0"/>
      </top>
      <bottom style="medium">
        <color indexed="64"/>
      </bottom>
      <diagonal/>
    </border>
    <border>
      <left style="medium">
        <color theme="1"/>
      </left>
      <right style="thin">
        <color auto="1"/>
      </right>
      <top style="thin">
        <color auto="1"/>
      </top>
      <bottom style="thin">
        <color auto="1"/>
      </bottom>
      <diagonal/>
    </border>
    <border>
      <left style="thin">
        <color theme="0"/>
      </left>
      <right style="medium">
        <color indexed="64"/>
      </right>
      <top style="medium">
        <color indexed="64"/>
      </top>
      <bottom style="thin">
        <color theme="0"/>
      </bottom>
      <diagonal/>
    </border>
    <border>
      <left style="thin">
        <color theme="0"/>
      </left>
      <right style="thin">
        <color theme="0"/>
      </right>
      <top style="medium">
        <color theme="0"/>
      </top>
      <bottom style="thin">
        <color theme="0"/>
      </bottom>
      <diagonal/>
    </border>
    <border>
      <left style="thin">
        <color theme="1"/>
      </left>
      <right style="thin">
        <color theme="0"/>
      </right>
      <top style="thin">
        <color theme="0"/>
      </top>
      <bottom style="thin">
        <color theme="0"/>
      </bottom>
      <diagonal/>
    </border>
    <border>
      <left/>
      <right style="thin">
        <color theme="0"/>
      </right>
      <top style="medium">
        <color theme="0"/>
      </top>
      <bottom style="thin">
        <color theme="0"/>
      </bottom>
      <diagonal/>
    </border>
    <border>
      <left/>
      <right style="thin">
        <color theme="0"/>
      </right>
      <top style="thin">
        <color theme="0"/>
      </top>
      <bottom style="medium">
        <color theme="0"/>
      </bottom>
      <diagonal/>
    </border>
    <border>
      <left style="thin">
        <color theme="0"/>
      </left>
      <right style="thin">
        <color theme="1"/>
      </right>
      <top/>
      <bottom/>
      <diagonal/>
    </border>
    <border>
      <left style="thin">
        <color theme="0"/>
      </left>
      <right style="thin">
        <color theme="1"/>
      </right>
      <top style="medium">
        <color theme="0"/>
      </top>
      <bottom style="thin">
        <color theme="0"/>
      </bottom>
      <diagonal/>
    </border>
    <border>
      <left style="thin">
        <color theme="0"/>
      </left>
      <right style="thin">
        <color theme="1"/>
      </right>
      <top style="thin">
        <color theme="0"/>
      </top>
      <bottom style="medium">
        <color theme="0"/>
      </bottom>
      <diagonal/>
    </border>
    <border>
      <left style="medium">
        <color theme="1"/>
      </left>
      <right/>
      <top style="medium">
        <color theme="1"/>
      </top>
      <bottom style="thin">
        <color indexed="64"/>
      </bottom>
      <diagonal/>
    </border>
    <border>
      <left/>
      <right style="medium">
        <color theme="1"/>
      </right>
      <top style="medium">
        <color theme="1"/>
      </top>
      <bottom style="thin">
        <color indexed="64"/>
      </bottom>
      <diagonal/>
    </border>
    <border>
      <left style="medium">
        <color theme="1"/>
      </left>
      <right style="thin">
        <color indexed="64"/>
      </right>
      <top style="thin">
        <color indexed="64"/>
      </top>
      <bottom style="medium">
        <color theme="1"/>
      </bottom>
      <diagonal/>
    </border>
    <border>
      <left style="medium">
        <color theme="1"/>
      </left>
      <right style="thin">
        <color indexed="64"/>
      </right>
      <top/>
      <bottom style="thin">
        <color indexed="64"/>
      </bottom>
      <diagonal/>
    </border>
  </borders>
  <cellStyleXfs count="7">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cellStyleXfs>
  <cellXfs count="1211">
    <xf numFmtId="0" fontId="0" fillId="0" borderId="0" xfId="0"/>
    <xf numFmtId="0" fontId="2" fillId="0" borderId="0" xfId="0" applyFont="1" applyAlignment="1">
      <alignment horizontal="left" vertical="top"/>
    </xf>
    <xf numFmtId="0" fontId="2" fillId="0" borderId="0" xfId="0" applyFont="1" applyAlignment="1">
      <alignment horizontal="center" vertical="center"/>
    </xf>
    <xf numFmtId="0" fontId="2" fillId="0" borderId="1" xfId="0" applyFont="1" applyBorder="1" applyAlignment="1">
      <alignment horizontal="left" vertical="top" wrapText="1"/>
    </xf>
    <xf numFmtId="3" fontId="2" fillId="0" borderId="1" xfId="0" applyNumberFormat="1" applyFont="1" applyBorder="1" applyAlignment="1">
      <alignment horizontal="center" vertical="top" wrapText="1"/>
    </xf>
    <xf numFmtId="0" fontId="2" fillId="0" borderId="1" xfId="0" applyFont="1" applyBorder="1" applyAlignment="1">
      <alignment horizontal="center" vertical="top" wrapText="1"/>
    </xf>
    <xf numFmtId="0" fontId="3" fillId="3"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0" xfId="0" applyFont="1" applyAlignment="1">
      <alignment vertical="center"/>
    </xf>
    <xf numFmtId="165" fontId="8" fillId="4" borderId="1" xfId="1" applyNumberFormat="1" applyFont="1" applyFill="1" applyBorder="1" applyAlignment="1">
      <alignment horizontal="center" vertical="top" wrapText="1"/>
    </xf>
    <xf numFmtId="0" fontId="9" fillId="0" borderId="0" xfId="0" applyFont="1" applyAlignment="1">
      <alignment horizontal="left" vertical="top"/>
    </xf>
    <xf numFmtId="0" fontId="7" fillId="0" borderId="0" xfId="0" applyFont="1" applyAlignment="1">
      <alignment vertical="center"/>
    </xf>
    <xf numFmtId="0" fontId="3" fillId="2" borderId="1" xfId="0" applyFont="1" applyFill="1" applyBorder="1" applyAlignment="1">
      <alignment horizontal="center" vertical="center" wrapText="1"/>
    </xf>
    <xf numFmtId="0" fontId="3" fillId="2" borderId="5" xfId="0" applyFont="1" applyFill="1" applyBorder="1" applyAlignment="1">
      <alignment horizontal="center" vertical="center" wrapText="1"/>
    </xf>
    <xf numFmtId="165" fontId="8" fillId="2" borderId="1" xfId="1" applyNumberFormat="1"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5" xfId="0" applyFont="1" applyFill="1" applyBorder="1" applyAlignment="1">
      <alignment horizontal="center" vertical="center" wrapText="1"/>
    </xf>
    <xf numFmtId="3" fontId="2" fillId="0" borderId="1" xfId="0" applyNumberFormat="1" applyFont="1" applyBorder="1" applyAlignment="1">
      <alignment horizontal="left" vertical="top" wrapText="1"/>
    </xf>
    <xf numFmtId="165" fontId="2" fillId="0" borderId="0" xfId="0" applyNumberFormat="1" applyFont="1" applyAlignment="1">
      <alignment horizontal="left" vertical="top"/>
    </xf>
    <xf numFmtId="3" fontId="2" fillId="0" borderId="3" xfId="0" applyNumberFormat="1" applyFont="1" applyBorder="1" applyAlignment="1">
      <alignment horizontal="center" vertical="top" wrapText="1"/>
    </xf>
    <xf numFmtId="165" fontId="3" fillId="0" borderId="1" xfId="1" applyNumberFormat="1" applyFont="1" applyBorder="1" applyAlignment="1">
      <alignment horizontal="center" vertical="top" wrapText="1"/>
    </xf>
    <xf numFmtId="166" fontId="11" fillId="0" borderId="4" xfId="0" applyNumberFormat="1" applyFont="1" applyBorder="1" applyAlignment="1">
      <alignment horizontal="center" vertical="top" wrapText="1"/>
    </xf>
    <xf numFmtId="165" fontId="3" fillId="0" borderId="1" xfId="1" applyNumberFormat="1" applyFont="1" applyFill="1" applyBorder="1" applyAlignment="1">
      <alignment horizontal="center" vertical="top" wrapText="1"/>
    </xf>
    <xf numFmtId="0" fontId="3" fillId="3" borderId="5" xfId="0" applyFont="1" applyFill="1" applyBorder="1" applyAlignment="1">
      <alignment vertical="center" wrapText="1"/>
    </xf>
    <xf numFmtId="0" fontId="3" fillId="3" borderId="6" xfId="0" applyFont="1" applyFill="1" applyBorder="1" applyAlignment="1">
      <alignment horizontal="center" vertical="center" wrapText="1"/>
    </xf>
    <xf numFmtId="0" fontId="2" fillId="0" borderId="1" xfId="0" applyFont="1" applyBorder="1" applyAlignment="1">
      <alignment horizontal="left" vertical="top"/>
    </xf>
    <xf numFmtId="0" fontId="0" fillId="0" borderId="13" xfId="0" applyBorder="1"/>
    <xf numFmtId="0" fontId="0" fillId="0" borderId="0" xfId="0" applyAlignment="1">
      <alignment wrapText="1"/>
    </xf>
    <xf numFmtId="0" fontId="0" fillId="0" borderId="1" xfId="0" applyBorder="1"/>
    <xf numFmtId="0" fontId="0" fillId="5" borderId="7" xfId="0" applyFill="1" applyBorder="1"/>
    <xf numFmtId="0" fontId="0" fillId="5" borderId="9" xfId="0" applyFill="1" applyBorder="1"/>
    <xf numFmtId="0" fontId="0" fillId="5" borderId="0" xfId="0" applyFill="1"/>
    <xf numFmtId="0" fontId="18" fillId="0" borderId="0" xfId="0" applyFont="1"/>
    <xf numFmtId="167" fontId="19" fillId="0" borderId="0" xfId="0" applyNumberFormat="1" applyFont="1"/>
    <xf numFmtId="0" fontId="0" fillId="5" borderId="8" xfId="0" applyFill="1" applyBorder="1"/>
    <xf numFmtId="0" fontId="3" fillId="2" borderId="3" xfId="0" applyFont="1" applyFill="1" applyBorder="1" applyAlignment="1">
      <alignment vertical="center" wrapText="1"/>
    </xf>
    <xf numFmtId="0" fontId="20" fillId="2" borderId="4" xfId="0" applyFont="1" applyFill="1" applyBorder="1" applyAlignment="1">
      <alignment vertical="center" wrapText="1"/>
    </xf>
    <xf numFmtId="0" fontId="2" fillId="0" borderId="0" xfId="0" applyFont="1" applyAlignment="1">
      <alignment horizontal="left" vertical="top" wrapText="1"/>
    </xf>
    <xf numFmtId="0" fontId="3" fillId="4" borderId="3" xfId="0" applyFont="1" applyFill="1" applyBorder="1" applyAlignment="1">
      <alignment vertical="center" wrapText="1"/>
    </xf>
    <xf numFmtId="0" fontId="21" fillId="4" borderId="4" xfId="0" applyFont="1" applyFill="1" applyBorder="1" applyAlignment="1">
      <alignment vertical="center" wrapText="1"/>
    </xf>
    <xf numFmtId="0" fontId="0" fillId="0" borderId="0" xfId="0" applyAlignment="1">
      <alignment horizontal="center"/>
    </xf>
    <xf numFmtId="0" fontId="3" fillId="10" borderId="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3" xfId="0" applyFont="1" applyFill="1" applyBorder="1" applyAlignment="1">
      <alignment vertical="center" wrapText="1"/>
    </xf>
    <xf numFmtId="0" fontId="21" fillId="10" borderId="4" xfId="0" applyFont="1" applyFill="1" applyBorder="1" applyAlignment="1">
      <alignment vertical="center" wrapText="1"/>
    </xf>
    <xf numFmtId="165" fontId="8" fillId="10" borderId="1" xfId="1" applyNumberFormat="1" applyFont="1" applyFill="1" applyBorder="1" applyAlignment="1">
      <alignment horizontal="center" vertical="top" wrapText="1"/>
    </xf>
    <xf numFmtId="0" fontId="10" fillId="2" borderId="3" xfId="0" applyFont="1" applyFill="1" applyBorder="1" applyAlignment="1">
      <alignment vertical="center"/>
    </xf>
    <xf numFmtId="0" fontId="10" fillId="2" borderId="2" xfId="0" applyFont="1" applyFill="1" applyBorder="1" applyAlignment="1">
      <alignment vertical="center"/>
    </xf>
    <xf numFmtId="0" fontId="10" fillId="2" borderId="4" xfId="0" applyFont="1" applyFill="1" applyBorder="1" applyAlignment="1">
      <alignment vertical="center"/>
    </xf>
    <xf numFmtId="0" fontId="3" fillId="11" borderId="1" xfId="0" applyFont="1" applyFill="1" applyBorder="1" applyAlignment="1">
      <alignment horizontal="center" vertical="center" wrapText="1"/>
    </xf>
    <xf numFmtId="0" fontId="3" fillId="11" borderId="5" xfId="0" applyFont="1" applyFill="1" applyBorder="1" applyAlignment="1">
      <alignment horizontal="center" vertical="center" wrapText="1"/>
    </xf>
    <xf numFmtId="0" fontId="3" fillId="11" borderId="3" xfId="0" applyFont="1" applyFill="1" applyBorder="1" applyAlignment="1">
      <alignment vertical="center" wrapText="1"/>
    </xf>
    <xf numFmtId="0" fontId="21" fillId="11" borderId="4" xfId="0" applyFont="1" applyFill="1" applyBorder="1" applyAlignment="1">
      <alignment vertical="center" wrapText="1"/>
    </xf>
    <xf numFmtId="0" fontId="3" fillId="12" borderId="1" xfId="0" applyFont="1" applyFill="1" applyBorder="1" applyAlignment="1">
      <alignment horizontal="center" vertical="center" wrapText="1"/>
    </xf>
    <xf numFmtId="0" fontId="3" fillId="12" borderId="5" xfId="0" applyFont="1" applyFill="1" applyBorder="1" applyAlignment="1">
      <alignment horizontal="center" vertical="center" wrapText="1"/>
    </xf>
    <xf numFmtId="0" fontId="3" fillId="12" borderId="3" xfId="0" applyFont="1" applyFill="1" applyBorder="1" applyAlignment="1">
      <alignment vertical="center" wrapText="1"/>
    </xf>
    <xf numFmtId="0" fontId="21" fillId="12" borderId="4" xfId="0" applyFont="1" applyFill="1" applyBorder="1" applyAlignment="1">
      <alignment vertical="center" wrapText="1"/>
    </xf>
    <xf numFmtId="0" fontId="2" fillId="0" borderId="1" xfId="0" applyFont="1" applyBorder="1" applyAlignment="1">
      <alignment vertical="top" wrapText="1"/>
    </xf>
    <xf numFmtId="166" fontId="11" fillId="0" borderId="1" xfId="0" applyNumberFormat="1" applyFont="1" applyBorder="1" applyAlignment="1">
      <alignment horizontal="center" vertical="top" wrapText="1"/>
    </xf>
    <xf numFmtId="0" fontId="2" fillId="0" borderId="0" xfId="0" applyFont="1" applyAlignment="1">
      <alignment vertical="top"/>
    </xf>
    <xf numFmtId="0" fontId="2" fillId="0" borderId="0" xfId="0" applyFont="1" applyAlignment="1">
      <alignment horizontal="center" vertical="top"/>
    </xf>
    <xf numFmtId="165" fontId="3" fillId="4" borderId="1" xfId="1" applyNumberFormat="1" applyFont="1" applyFill="1" applyBorder="1" applyAlignment="1">
      <alignment horizontal="center" vertical="top"/>
    </xf>
    <xf numFmtId="165" fontId="3" fillId="4" borderId="1" xfId="0" applyNumberFormat="1" applyFont="1" applyFill="1" applyBorder="1" applyAlignment="1">
      <alignment horizontal="center" vertical="top" wrapText="1"/>
    </xf>
    <xf numFmtId="165" fontId="3" fillId="0" borderId="1" xfId="1" applyNumberFormat="1" applyFont="1" applyFill="1" applyBorder="1" applyAlignment="1">
      <alignment horizontal="center" vertical="top"/>
    </xf>
    <xf numFmtId="165" fontId="3" fillId="0" borderId="1" xfId="0" applyNumberFormat="1" applyFont="1" applyBorder="1" applyAlignment="1">
      <alignment horizontal="center" vertical="top" wrapText="1"/>
    </xf>
    <xf numFmtId="0" fontId="3" fillId="13"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23" fillId="9" borderId="18" xfId="0" applyFont="1" applyFill="1" applyBorder="1" applyAlignment="1">
      <alignment horizontal="center" vertical="top" wrapText="1"/>
    </xf>
    <xf numFmtId="0" fontId="23" fillId="9" borderId="19" xfId="0" applyFont="1" applyFill="1" applyBorder="1" applyAlignment="1">
      <alignment horizontal="center" vertical="top" wrapText="1"/>
    </xf>
    <xf numFmtId="0" fontId="2"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horizontal="center" vertical="center" wrapText="1"/>
    </xf>
    <xf numFmtId="165" fontId="3" fillId="14" borderId="1" xfId="1" applyNumberFormat="1" applyFont="1" applyFill="1" applyBorder="1" applyAlignment="1">
      <alignment horizontal="center" vertical="top"/>
    </xf>
    <xf numFmtId="0" fontId="24" fillId="0" borderId="0" xfId="0" applyFont="1"/>
    <xf numFmtId="0" fontId="24" fillId="0" borderId="0" xfId="0" applyFont="1" applyAlignment="1">
      <alignment horizontal="center"/>
    </xf>
    <xf numFmtId="0" fontId="24" fillId="0" borderId="0" xfId="0" applyFont="1" applyAlignment="1">
      <alignment horizontal="left"/>
    </xf>
    <xf numFmtId="0" fontId="3" fillId="15" borderId="1" xfId="0" applyFont="1" applyFill="1" applyBorder="1" applyAlignment="1">
      <alignment vertical="center" wrapText="1"/>
    </xf>
    <xf numFmtId="0" fontId="3" fillId="15" borderId="1" xfId="0" applyFont="1" applyFill="1" applyBorder="1" applyAlignment="1">
      <alignment horizontal="center" vertical="center" wrapText="1"/>
    </xf>
    <xf numFmtId="0" fontId="3" fillId="15" borderId="5" xfId="0" applyFont="1" applyFill="1" applyBorder="1" applyAlignment="1">
      <alignment horizontal="center" vertical="center" wrapText="1"/>
    </xf>
    <xf numFmtId="0" fontId="3" fillId="15" borderId="3" xfId="0" applyFont="1" applyFill="1" applyBorder="1" applyAlignment="1">
      <alignment vertical="center" wrapText="1"/>
    </xf>
    <xf numFmtId="0" fontId="21" fillId="15" borderId="4" xfId="0" applyFont="1" applyFill="1" applyBorder="1" applyAlignment="1">
      <alignment vertical="center" wrapText="1"/>
    </xf>
    <xf numFmtId="0" fontId="3" fillId="16" borderId="1" xfId="0" applyFont="1" applyFill="1" applyBorder="1" applyAlignment="1">
      <alignment vertical="center" wrapText="1"/>
    </xf>
    <xf numFmtId="0" fontId="3" fillId="16" borderId="1" xfId="0" applyFont="1" applyFill="1" applyBorder="1" applyAlignment="1">
      <alignment horizontal="center" vertical="center" wrapText="1"/>
    </xf>
    <xf numFmtId="0" fontId="3" fillId="16" borderId="5" xfId="0" applyFont="1" applyFill="1" applyBorder="1" applyAlignment="1">
      <alignment horizontal="center" vertical="center" wrapText="1"/>
    </xf>
    <xf numFmtId="0" fontId="3" fillId="16" borderId="3" xfId="0" applyFont="1" applyFill="1" applyBorder="1" applyAlignment="1">
      <alignment vertical="center" wrapText="1"/>
    </xf>
    <xf numFmtId="0" fontId="21" fillId="16" borderId="4" xfId="0" applyFont="1" applyFill="1" applyBorder="1" applyAlignment="1">
      <alignment vertical="center" wrapText="1"/>
    </xf>
    <xf numFmtId="0" fontId="3" fillId="9" borderId="1" xfId="0" applyFont="1" applyFill="1" applyBorder="1" applyAlignment="1">
      <alignment vertical="center" wrapText="1"/>
    </xf>
    <xf numFmtId="0" fontId="3" fillId="9" borderId="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3" xfId="0" applyFont="1" applyFill="1" applyBorder="1" applyAlignment="1">
      <alignment vertical="center" wrapText="1"/>
    </xf>
    <xf numFmtId="0" fontId="21" fillId="9" borderId="4" xfId="0" applyFont="1" applyFill="1" applyBorder="1" applyAlignment="1">
      <alignment vertical="center" wrapText="1"/>
    </xf>
    <xf numFmtId="165" fontId="2" fillId="0" borderId="0" xfId="0" applyNumberFormat="1" applyFont="1" applyAlignment="1">
      <alignment horizontal="center" vertical="top"/>
    </xf>
    <xf numFmtId="0" fontId="3" fillId="11" borderId="1" xfId="0" applyFont="1" applyFill="1" applyBorder="1" applyAlignment="1">
      <alignment vertical="center" wrapText="1"/>
    </xf>
    <xf numFmtId="0" fontId="23" fillId="9" borderId="18" xfId="0" applyFont="1" applyFill="1" applyBorder="1" applyAlignment="1">
      <alignment vertical="top" wrapText="1"/>
    </xf>
    <xf numFmtId="165" fontId="2" fillId="0" borderId="0" xfId="0" applyNumberFormat="1" applyFont="1" applyAlignment="1">
      <alignment vertical="top"/>
    </xf>
    <xf numFmtId="0" fontId="2" fillId="17" borderId="0" xfId="0" applyFont="1" applyFill="1" applyAlignment="1">
      <alignment horizontal="left" vertical="top"/>
    </xf>
    <xf numFmtId="0" fontId="6" fillId="0" borderId="6" xfId="0" applyFont="1" applyBorder="1" applyAlignment="1">
      <alignment horizontal="center" vertical="top" wrapText="1"/>
    </xf>
    <xf numFmtId="0" fontId="2" fillId="0" borderId="1" xfId="0" applyFont="1" applyBorder="1" applyAlignment="1">
      <alignment horizontal="center" vertical="center"/>
    </xf>
    <xf numFmtId="165" fontId="6" fillId="0" borderId="1" xfId="1" applyNumberFormat="1" applyFont="1" applyFill="1" applyBorder="1" applyAlignment="1">
      <alignment horizontal="center" vertical="top" wrapText="1"/>
    </xf>
    <xf numFmtId="0" fontId="25" fillId="0" borderId="0" xfId="0" applyFont="1"/>
    <xf numFmtId="167" fontId="25" fillId="0" borderId="0" xfId="0" applyNumberFormat="1" applyFont="1"/>
    <xf numFmtId="0" fontId="27" fillId="0" borderId="1" xfId="0" applyFont="1" applyBorder="1"/>
    <xf numFmtId="0" fontId="27" fillId="8" borderId="1" xfId="0" applyFont="1" applyFill="1" applyBorder="1"/>
    <xf numFmtId="0" fontId="28" fillId="8" borderId="1" xfId="0" applyFont="1" applyFill="1" applyBorder="1"/>
    <xf numFmtId="0" fontId="31" fillId="0" borderId="0" xfId="0" applyFont="1" applyAlignment="1">
      <alignment vertical="center"/>
    </xf>
    <xf numFmtId="9" fontId="2" fillId="0" borderId="0" xfId="0" applyNumberFormat="1" applyFont="1" applyAlignment="1">
      <alignment horizontal="left" vertical="top"/>
    </xf>
    <xf numFmtId="0" fontId="16" fillId="9" borderId="20" xfId="0" applyFont="1" applyFill="1" applyBorder="1" applyAlignment="1">
      <alignment vertical="center"/>
    </xf>
    <xf numFmtId="0" fontId="16" fillId="9" borderId="6" xfId="0" applyFont="1" applyFill="1" applyBorder="1" applyAlignment="1">
      <alignment vertical="center"/>
    </xf>
    <xf numFmtId="0" fontId="19" fillId="0" borderId="11" xfId="0" applyFont="1" applyBorder="1" applyAlignment="1">
      <alignment horizontal="left" vertical="center"/>
    </xf>
    <xf numFmtId="0" fontId="26" fillId="0" borderId="11" xfId="0" applyFont="1" applyBorder="1" applyAlignment="1">
      <alignment vertical="center"/>
    </xf>
    <xf numFmtId="0" fontId="19" fillId="0" borderId="12" xfId="0" applyFont="1" applyBorder="1" applyAlignment="1">
      <alignment vertical="center"/>
    </xf>
    <xf numFmtId="0" fontId="19" fillId="0" borderId="13" xfId="0" applyFont="1" applyBorder="1" applyAlignment="1">
      <alignment horizontal="left" vertical="center"/>
    </xf>
    <xf numFmtId="0" fontId="26" fillId="0" borderId="13" xfId="0" applyFont="1" applyBorder="1" applyAlignment="1">
      <alignment horizontal="left" vertical="center"/>
    </xf>
    <xf numFmtId="0" fontId="26" fillId="0" borderId="13" xfId="0" applyFont="1" applyBorder="1" applyAlignment="1">
      <alignment vertical="center"/>
    </xf>
    <xf numFmtId="0" fontId="26" fillId="0" borderId="14" xfId="0" applyFont="1" applyBorder="1" applyAlignment="1">
      <alignment vertical="center"/>
    </xf>
    <xf numFmtId="0" fontId="16" fillId="9" borderId="7" xfId="0" applyFont="1" applyFill="1" applyBorder="1" applyAlignment="1">
      <alignment horizontal="center" vertical="center"/>
    </xf>
    <xf numFmtId="0" fontId="33" fillId="0" borderId="13" xfId="0" applyFont="1" applyBorder="1" applyAlignment="1">
      <alignment horizontal="center" vertical="center"/>
    </xf>
    <xf numFmtId="0" fontId="34" fillId="0" borderId="0" xfId="0" applyFont="1"/>
    <xf numFmtId="10" fontId="28" fillId="0" borderId="0" xfId="0" applyNumberFormat="1" applyFont="1" applyAlignment="1">
      <alignment horizontal="center" vertical="center"/>
    </xf>
    <xf numFmtId="0" fontId="27" fillId="0" borderId="0" xfId="0" applyFont="1" applyAlignment="1">
      <alignment horizontal="center" vertical="center"/>
    </xf>
    <xf numFmtId="0" fontId="27" fillId="0" borderId="0" xfId="0" applyFont="1" applyAlignment="1">
      <alignment horizontal="left" vertical="center"/>
    </xf>
    <xf numFmtId="0" fontId="27" fillId="0" borderId="0" xfId="0" applyFont="1" applyAlignment="1">
      <alignment horizontal="left" vertical="center" wrapText="1"/>
    </xf>
    <xf numFmtId="9" fontId="3" fillId="4" borderId="5" xfId="0" applyNumberFormat="1" applyFont="1" applyFill="1" applyBorder="1" applyAlignment="1">
      <alignment horizontal="center" vertical="center" wrapText="1"/>
    </xf>
    <xf numFmtId="9" fontId="8" fillId="4" borderId="1" xfId="1" applyFont="1" applyFill="1" applyBorder="1" applyAlignment="1">
      <alignment horizontal="center" vertical="top" wrapText="1"/>
    </xf>
    <xf numFmtId="1" fontId="8" fillId="4" borderId="1" xfId="1" applyNumberFormat="1" applyFont="1" applyFill="1" applyBorder="1" applyAlignment="1">
      <alignment horizontal="center" vertical="top" wrapText="1"/>
    </xf>
    <xf numFmtId="0" fontId="0" fillId="6" borderId="0" xfId="0" applyFill="1"/>
    <xf numFmtId="9" fontId="27" fillId="0" borderId="0" xfId="0" applyNumberFormat="1" applyFont="1" applyAlignment="1">
      <alignment horizontal="left" vertical="center"/>
    </xf>
    <xf numFmtId="165" fontId="27" fillId="0" borderId="0" xfId="0" applyNumberFormat="1" applyFont="1" applyAlignment="1">
      <alignment horizontal="left" vertical="center"/>
    </xf>
    <xf numFmtId="165" fontId="27" fillId="0" borderId="0" xfId="0" applyNumberFormat="1" applyFont="1" applyAlignment="1">
      <alignment horizontal="center" vertical="center"/>
    </xf>
    <xf numFmtId="0" fontId="38" fillId="6" borderId="1" xfId="0" applyFont="1" applyFill="1" applyBorder="1" applyAlignment="1">
      <alignment horizontal="left" vertical="top" wrapText="1"/>
    </xf>
    <xf numFmtId="0" fontId="38" fillId="0" borderId="1" xfId="0" applyFont="1" applyBorder="1" applyAlignment="1">
      <alignment horizontal="center" vertical="top" wrapText="1"/>
    </xf>
    <xf numFmtId="0" fontId="38" fillId="0" borderId="1" xfId="0" applyFont="1" applyBorder="1" applyAlignment="1">
      <alignment horizontal="left" vertical="top" wrapText="1"/>
    </xf>
    <xf numFmtId="165" fontId="38" fillId="0" borderId="1" xfId="1" applyNumberFormat="1" applyFont="1" applyBorder="1" applyAlignment="1">
      <alignment horizontal="center" vertical="top" wrapText="1"/>
    </xf>
    <xf numFmtId="165" fontId="39" fillId="5" borderId="1" xfId="1" applyNumberFormat="1" applyFont="1" applyFill="1" applyBorder="1" applyAlignment="1">
      <alignment horizontal="center" vertical="top" wrapText="1"/>
    </xf>
    <xf numFmtId="0" fontId="38" fillId="0" borderId="3" xfId="0" applyFont="1" applyBorder="1" applyAlignment="1">
      <alignment horizontal="center" vertical="top" wrapText="1"/>
    </xf>
    <xf numFmtId="165" fontId="38" fillId="0" borderId="1" xfId="0" applyNumberFormat="1" applyFont="1" applyBorder="1" applyAlignment="1">
      <alignment horizontal="center" vertical="top" wrapText="1"/>
    </xf>
    <xf numFmtId="0" fontId="38" fillId="0" borderId="4" xfId="0" applyFont="1" applyBorder="1" applyAlignment="1">
      <alignment vertical="top" wrapText="1"/>
    </xf>
    <xf numFmtId="1" fontId="38" fillId="0" borderId="1" xfId="1" applyNumberFormat="1" applyFont="1" applyFill="1" applyBorder="1" applyAlignment="1">
      <alignment horizontal="center" vertical="top" wrapText="1"/>
    </xf>
    <xf numFmtId="3" fontId="6" fillId="0" borderId="1" xfId="0" applyNumberFormat="1" applyFont="1" applyBorder="1" applyAlignment="1">
      <alignment horizontal="left" vertical="top" wrapText="1"/>
    </xf>
    <xf numFmtId="1" fontId="8" fillId="10" borderId="1" xfId="1" applyNumberFormat="1" applyFont="1" applyFill="1" applyBorder="1" applyAlignment="1">
      <alignment horizontal="center" vertical="top" wrapText="1"/>
    </xf>
    <xf numFmtId="4" fontId="2" fillId="0" borderId="1" xfId="0" applyNumberFormat="1" applyFont="1" applyBorder="1" applyAlignment="1">
      <alignment horizontal="center" vertical="top" wrapText="1"/>
    </xf>
    <xf numFmtId="10" fontId="8" fillId="4" borderId="1" xfId="1" applyNumberFormat="1" applyFont="1" applyFill="1" applyBorder="1" applyAlignment="1">
      <alignment horizontal="center" vertical="top" wrapText="1"/>
    </xf>
    <xf numFmtId="0" fontId="35" fillId="5" borderId="0" xfId="0" applyFont="1" applyFill="1"/>
    <xf numFmtId="0" fontId="35" fillId="5" borderId="21" xfId="0" applyFont="1" applyFill="1" applyBorder="1"/>
    <xf numFmtId="0" fontId="35" fillId="5" borderId="22" xfId="0" applyFont="1" applyFill="1" applyBorder="1"/>
    <xf numFmtId="0" fontId="35" fillId="5" borderId="23" xfId="0" applyFont="1" applyFill="1" applyBorder="1"/>
    <xf numFmtId="0" fontId="35" fillId="5" borderId="19" xfId="0" applyFont="1" applyFill="1" applyBorder="1"/>
    <xf numFmtId="0" fontId="35" fillId="5" borderId="24" xfId="0" applyFont="1" applyFill="1" applyBorder="1"/>
    <xf numFmtId="0" fontId="35" fillId="5" borderId="25" xfId="0" applyFont="1" applyFill="1" applyBorder="1"/>
    <xf numFmtId="0" fontId="35" fillId="5" borderId="26" xfId="0" applyFont="1" applyFill="1" applyBorder="1"/>
    <xf numFmtId="0" fontId="35" fillId="5" borderId="27" xfId="0" applyFont="1" applyFill="1" applyBorder="1"/>
    <xf numFmtId="0" fontId="35" fillId="5" borderId="28" xfId="0" applyFont="1" applyFill="1" applyBorder="1"/>
    <xf numFmtId="0" fontId="0" fillId="0" borderId="19"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5" borderId="24" xfId="0" applyFill="1" applyBorder="1"/>
    <xf numFmtId="0" fontId="0" fillId="5" borderId="25" xfId="0" applyFill="1" applyBorder="1"/>
    <xf numFmtId="0" fontId="0" fillId="5" borderId="26" xfId="0" applyFill="1" applyBorder="1"/>
    <xf numFmtId="0" fontId="0" fillId="5" borderId="27" xfId="0" applyFill="1" applyBorder="1"/>
    <xf numFmtId="0" fontId="0" fillId="5" borderId="28" xfId="0" applyFill="1" applyBorder="1"/>
    <xf numFmtId="0" fontId="0" fillId="0" borderId="21" xfId="0" applyBorder="1"/>
    <xf numFmtId="0" fontId="0" fillId="0" borderId="22" xfId="0" applyBorder="1"/>
    <xf numFmtId="0" fontId="14" fillId="0" borderId="0" xfId="0" applyFont="1" applyAlignment="1">
      <alignment horizontal="center"/>
    </xf>
    <xf numFmtId="0" fontId="0" fillId="5" borderId="0" xfId="0" applyFill="1" applyAlignment="1">
      <alignment vertical="top"/>
    </xf>
    <xf numFmtId="0" fontId="19" fillId="0" borderId="0" xfId="0" applyFont="1" applyAlignment="1">
      <alignment vertical="center"/>
    </xf>
    <xf numFmtId="0" fontId="26" fillId="0" borderId="0" xfId="0" applyFont="1" applyAlignment="1">
      <alignment horizontal="left" vertical="center"/>
    </xf>
    <xf numFmtId="0" fontId="19" fillId="0" borderId="0" xfId="0" applyFont="1" applyAlignment="1">
      <alignment horizontal="left" vertical="center"/>
    </xf>
    <xf numFmtId="0" fontId="26" fillId="0" borderId="0" xfId="0" applyFont="1" applyAlignment="1">
      <alignment vertical="center"/>
    </xf>
    <xf numFmtId="0" fontId="33" fillId="0" borderId="0" xfId="0" applyFont="1" applyAlignment="1">
      <alignment horizontal="center" vertical="center"/>
    </xf>
    <xf numFmtId="0" fontId="17" fillId="7" borderId="0" xfId="0" applyFont="1" applyFill="1" applyAlignment="1">
      <alignment vertical="center"/>
    </xf>
    <xf numFmtId="0" fontId="2" fillId="6" borderId="0" xfId="0" applyFont="1" applyFill="1"/>
    <xf numFmtId="9" fontId="2" fillId="6" borderId="0" xfId="0" applyNumberFormat="1" applyFont="1" applyFill="1"/>
    <xf numFmtId="165" fontId="2" fillId="6" borderId="0" xfId="0" applyNumberFormat="1" applyFont="1" applyFill="1"/>
    <xf numFmtId="0" fontId="2" fillId="6" borderId="0" xfId="0" applyFont="1" applyFill="1" applyAlignment="1">
      <alignment horizontal="left" vertical="center" wrapText="1"/>
    </xf>
    <xf numFmtId="0" fontId="2" fillId="6" borderId="0" xfId="0" applyFont="1" applyFill="1" applyAlignment="1">
      <alignment horizontal="center" vertical="center" wrapText="1"/>
    </xf>
    <xf numFmtId="9" fontId="2" fillId="6" borderId="0" xfId="1" applyFont="1" applyFill="1" applyBorder="1" applyAlignment="1">
      <alignment horizontal="center" vertical="center" wrapText="1"/>
    </xf>
    <xf numFmtId="165" fontId="2" fillId="6" borderId="0" xfId="1" applyNumberFormat="1" applyFont="1" applyFill="1" applyBorder="1" applyAlignment="1">
      <alignment horizontal="center" vertical="center" wrapText="1"/>
    </xf>
    <xf numFmtId="10" fontId="3" fillId="6" borderId="0" xfId="1" applyNumberFormat="1" applyFont="1" applyFill="1" applyBorder="1" applyAlignment="1">
      <alignment horizontal="center" vertical="center" wrapText="1"/>
    </xf>
    <xf numFmtId="166" fontId="11" fillId="6" borderId="0" xfId="0" applyNumberFormat="1" applyFont="1" applyFill="1" applyAlignment="1">
      <alignment vertical="center" wrapText="1"/>
    </xf>
    <xf numFmtId="165" fontId="2" fillId="6" borderId="0" xfId="0" applyNumberFormat="1" applyFont="1" applyFill="1" applyAlignment="1">
      <alignment horizontal="center" vertical="center" wrapText="1"/>
    </xf>
    <xf numFmtId="0" fontId="2" fillId="6" borderId="0" xfId="0" applyFont="1" applyFill="1" applyAlignment="1">
      <alignment vertical="center" wrapText="1"/>
    </xf>
    <xf numFmtId="0" fontId="2" fillId="6" borderId="0" xfId="0" applyFont="1" applyFill="1" applyAlignment="1">
      <alignment horizontal="left" vertical="top" wrapText="1"/>
    </xf>
    <xf numFmtId="0" fontId="2" fillId="6" borderId="0" xfId="0" applyFont="1" applyFill="1" applyAlignment="1">
      <alignment horizontal="center" vertical="top" wrapText="1"/>
    </xf>
    <xf numFmtId="165" fontId="2" fillId="6" borderId="0" xfId="1" applyNumberFormat="1" applyFont="1" applyFill="1" applyBorder="1" applyAlignment="1">
      <alignment horizontal="center" vertical="top" wrapText="1"/>
    </xf>
    <xf numFmtId="165" fontId="3" fillId="6" borderId="0" xfId="1" applyNumberFormat="1" applyFont="1" applyFill="1" applyBorder="1" applyAlignment="1">
      <alignment horizontal="center" vertical="top" wrapText="1"/>
    </xf>
    <xf numFmtId="166" fontId="11" fillId="6" borderId="0" xfId="0" applyNumberFormat="1" applyFont="1" applyFill="1" applyAlignment="1">
      <alignment vertical="top" wrapText="1"/>
    </xf>
    <xf numFmtId="165"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13" xfId="1" applyNumberFormat="1" applyFont="1" applyFill="1" applyBorder="1" applyAlignment="1">
      <alignment horizontal="center" vertical="top" wrapText="1"/>
    </xf>
    <xf numFmtId="0" fontId="2" fillId="6" borderId="13" xfId="0" applyFont="1" applyFill="1" applyBorder="1" applyAlignment="1">
      <alignment horizontal="center" vertical="top" wrapText="1"/>
    </xf>
    <xf numFmtId="9" fontId="2" fillId="6" borderId="0" xfId="1" applyFont="1" applyFill="1" applyAlignment="1">
      <alignment horizontal="center" vertical="center" wrapText="1"/>
    </xf>
    <xf numFmtId="165" fontId="2" fillId="6" borderId="0" xfId="1" applyNumberFormat="1" applyFont="1" applyFill="1" applyAlignment="1">
      <alignment horizontal="center" vertical="center" wrapText="1"/>
    </xf>
    <xf numFmtId="10" fontId="3" fillId="6" borderId="0" xfId="1" applyNumberFormat="1" applyFont="1" applyFill="1" applyAlignment="1">
      <alignment horizontal="center" vertical="center" wrapText="1"/>
    </xf>
    <xf numFmtId="0" fontId="37" fillId="6" borderId="0" xfId="0" applyFont="1" applyFill="1"/>
    <xf numFmtId="9" fontId="37" fillId="6" borderId="0" xfId="0" applyNumberFormat="1" applyFont="1" applyFill="1"/>
    <xf numFmtId="0" fontId="49" fillId="7" borderId="1" xfId="0" applyFont="1" applyFill="1" applyBorder="1" applyAlignment="1">
      <alignment horizontal="center" vertical="center" wrapText="1"/>
    </xf>
    <xf numFmtId="9" fontId="49" fillId="7" borderId="1" xfId="0" applyNumberFormat="1" applyFont="1" applyFill="1" applyBorder="1" applyAlignment="1">
      <alignment horizontal="center" vertical="center" wrapText="1"/>
    </xf>
    <xf numFmtId="165" fontId="49" fillId="7" borderId="1" xfId="0" applyNumberFormat="1" applyFont="1" applyFill="1" applyBorder="1" applyAlignment="1">
      <alignment horizontal="center" vertical="center" wrapText="1"/>
    </xf>
    <xf numFmtId="10" fontId="49" fillId="7" borderId="1" xfId="0" applyNumberFormat="1" applyFont="1" applyFill="1" applyBorder="1" applyAlignment="1">
      <alignment horizontal="center" vertical="center" wrapText="1"/>
    </xf>
    <xf numFmtId="0" fontId="49" fillId="7" borderId="3" xfId="0" applyFont="1" applyFill="1" applyBorder="1" applyAlignment="1">
      <alignment horizontal="center" vertical="center" wrapText="1"/>
    </xf>
    <xf numFmtId="0" fontId="49" fillId="7" borderId="8" xfId="0" applyFont="1" applyFill="1" applyBorder="1" applyAlignment="1">
      <alignment horizontal="center" vertical="center" wrapText="1"/>
    </xf>
    <xf numFmtId="165" fontId="37" fillId="6" borderId="0" xfId="0" applyNumberFormat="1" applyFont="1" applyFill="1"/>
    <xf numFmtId="0" fontId="36" fillId="6" borderId="0" xfId="0" applyFont="1" applyFill="1"/>
    <xf numFmtId="0" fontId="36" fillId="6" borderId="0" xfId="0" applyFont="1" applyFill="1" applyAlignment="1">
      <alignment horizontal="left" vertical="center" wrapText="1"/>
    </xf>
    <xf numFmtId="0" fontId="36" fillId="6" borderId="0" xfId="0" applyFont="1" applyFill="1" applyAlignment="1">
      <alignment horizontal="center" vertical="center" wrapText="1"/>
    </xf>
    <xf numFmtId="9" fontId="36" fillId="6" borderId="0" xfId="1" applyFont="1" applyFill="1" applyBorder="1" applyAlignment="1">
      <alignment horizontal="center" vertical="center" wrapText="1"/>
    </xf>
    <xf numFmtId="165" fontId="36" fillId="6" borderId="0" xfId="1" applyNumberFormat="1" applyFont="1" applyFill="1" applyBorder="1" applyAlignment="1">
      <alignment horizontal="center" vertical="center" wrapText="1"/>
    </xf>
    <xf numFmtId="10" fontId="51" fillId="6" borderId="0" xfId="1" applyNumberFormat="1" applyFont="1" applyFill="1" applyBorder="1" applyAlignment="1">
      <alignment horizontal="center" vertical="center" wrapText="1"/>
    </xf>
    <xf numFmtId="166" fontId="52" fillId="6" borderId="0" xfId="0" applyNumberFormat="1" applyFont="1" applyFill="1" applyAlignment="1">
      <alignment vertical="center" wrapText="1"/>
    </xf>
    <xf numFmtId="165" fontId="36" fillId="6" borderId="0" xfId="0" applyNumberFormat="1" applyFont="1" applyFill="1" applyAlignment="1">
      <alignment horizontal="center" vertical="center" wrapText="1"/>
    </xf>
    <xf numFmtId="0" fontId="36" fillId="6" borderId="0" xfId="0" applyFont="1" applyFill="1" applyAlignment="1">
      <alignment vertical="center" wrapText="1"/>
    </xf>
    <xf numFmtId="9" fontId="36" fillId="6" borderId="0" xfId="0" applyNumberFormat="1" applyFont="1" applyFill="1"/>
    <xf numFmtId="165" fontId="36" fillId="6" borderId="0" xfId="0" applyNumberFormat="1" applyFont="1" applyFill="1"/>
    <xf numFmtId="14" fontId="38" fillId="0" borderId="1" xfId="0" applyNumberFormat="1" applyFont="1" applyBorder="1" applyAlignment="1">
      <alignment horizontal="center" vertical="top" wrapText="1"/>
    </xf>
    <xf numFmtId="0" fontId="3" fillId="18" borderId="1" xfId="0" applyFont="1" applyFill="1" applyBorder="1" applyAlignment="1">
      <alignment vertical="center" wrapText="1"/>
    </xf>
    <xf numFmtId="0" fontId="3" fillId="18" borderId="1" xfId="0" applyFont="1" applyFill="1" applyBorder="1" applyAlignment="1">
      <alignment horizontal="center" vertical="center" wrapText="1"/>
    </xf>
    <xf numFmtId="0" fontId="3" fillId="18" borderId="5" xfId="0" applyFont="1" applyFill="1" applyBorder="1" applyAlignment="1">
      <alignment horizontal="center" vertical="center" wrapText="1"/>
    </xf>
    <xf numFmtId="0" fontId="3" fillId="18" borderId="3" xfId="0" applyFont="1" applyFill="1" applyBorder="1" applyAlignment="1">
      <alignment vertical="center" wrapText="1"/>
    </xf>
    <xf numFmtId="0" fontId="21" fillId="18" borderId="4" xfId="0" applyFont="1" applyFill="1" applyBorder="1" applyAlignment="1">
      <alignment vertical="center" wrapText="1"/>
    </xf>
    <xf numFmtId="0" fontId="2" fillId="18" borderId="1" xfId="0" applyFont="1" applyFill="1" applyBorder="1" applyAlignment="1">
      <alignment vertical="top" wrapText="1"/>
    </xf>
    <xf numFmtId="9" fontId="2" fillId="18" borderId="1" xfId="1" applyFont="1" applyFill="1" applyBorder="1" applyAlignment="1">
      <alignment vertical="top" wrapText="1"/>
    </xf>
    <xf numFmtId="165" fontId="2" fillId="18" borderId="1" xfId="1" applyNumberFormat="1" applyFont="1" applyFill="1" applyBorder="1" applyAlignment="1">
      <alignment vertical="top" wrapText="1"/>
    </xf>
    <xf numFmtId="165" fontId="2" fillId="18" borderId="1" xfId="0" applyNumberFormat="1" applyFont="1" applyFill="1" applyBorder="1" applyAlignment="1">
      <alignment vertical="top" wrapText="1"/>
    </xf>
    <xf numFmtId="14" fontId="2" fillId="0" borderId="1" xfId="0" applyNumberFormat="1" applyFont="1" applyBorder="1" applyAlignment="1">
      <alignment vertical="top" wrapText="1"/>
    </xf>
    <xf numFmtId="9" fontId="2" fillId="0" borderId="1" xfId="0" applyNumberFormat="1" applyFont="1" applyBorder="1" applyAlignment="1">
      <alignment vertical="top" wrapText="1"/>
    </xf>
    <xf numFmtId="9" fontId="38" fillId="0" borderId="1" xfId="0" applyNumberFormat="1" applyFont="1" applyBorder="1" applyAlignment="1">
      <alignment horizontal="center" vertical="top" wrapText="1"/>
    </xf>
    <xf numFmtId="9" fontId="3" fillId="0" borderId="1" xfId="0" applyNumberFormat="1" applyFont="1" applyBorder="1" applyAlignment="1">
      <alignment horizontal="center" vertical="top" wrapText="1"/>
    </xf>
    <xf numFmtId="1" fontId="3" fillId="0" borderId="1" xfId="1" applyNumberFormat="1" applyFont="1" applyFill="1" applyBorder="1" applyAlignment="1">
      <alignment horizontal="center" vertical="top"/>
    </xf>
    <xf numFmtId="165" fontId="2" fillId="0" borderId="1" xfId="0" applyNumberFormat="1" applyFont="1" applyBorder="1" applyAlignment="1">
      <alignment vertical="top" wrapText="1"/>
    </xf>
    <xf numFmtId="1" fontId="3" fillId="0" borderId="1" xfId="0" applyNumberFormat="1" applyFont="1" applyBorder="1" applyAlignment="1">
      <alignment horizontal="center" vertical="top" wrapText="1"/>
    </xf>
    <xf numFmtId="0" fontId="3" fillId="0" borderId="1" xfId="1" applyNumberFormat="1" applyFont="1" applyFill="1" applyBorder="1" applyAlignment="1">
      <alignment horizontal="center" vertical="top"/>
    </xf>
    <xf numFmtId="0" fontId="3" fillId="4" borderId="1" xfId="1" applyNumberFormat="1" applyFont="1" applyFill="1" applyBorder="1" applyAlignment="1">
      <alignment horizontal="center" vertical="top"/>
    </xf>
    <xf numFmtId="14" fontId="3" fillId="0" borderId="1" xfId="1" applyNumberFormat="1" applyFont="1" applyFill="1" applyBorder="1" applyAlignment="1">
      <alignment horizontal="center" vertical="top"/>
    </xf>
    <xf numFmtId="9" fontId="3" fillId="0" borderId="1" xfId="1" applyFont="1" applyFill="1" applyBorder="1" applyAlignment="1">
      <alignment horizontal="center" vertical="top"/>
    </xf>
    <xf numFmtId="0" fontId="3" fillId="0" borderId="1" xfId="0" applyFont="1" applyBorder="1" applyAlignment="1">
      <alignment horizontal="center" vertical="top" wrapText="1"/>
    </xf>
    <xf numFmtId="166" fontId="40" fillId="0" borderId="4" xfId="0" applyNumberFormat="1" applyFont="1" applyBorder="1" applyAlignment="1">
      <alignment horizontal="left" vertical="top" wrapText="1"/>
    </xf>
    <xf numFmtId="0" fontId="27" fillId="0" borderId="0" xfId="0" applyFont="1" applyAlignment="1">
      <alignment horizontal="left" vertical="top"/>
    </xf>
    <xf numFmtId="0" fontId="55" fillId="13" borderId="1" xfId="0" applyFont="1" applyFill="1" applyBorder="1" applyAlignment="1">
      <alignment horizontal="center" vertical="center" wrapText="1"/>
    </xf>
    <xf numFmtId="0" fontId="54" fillId="7" borderId="1" xfId="0" applyFont="1" applyFill="1" applyBorder="1" applyAlignment="1">
      <alignment horizontal="center" vertical="center" wrapText="1"/>
    </xf>
    <xf numFmtId="9" fontId="54" fillId="7" borderId="1" xfId="0" applyNumberFormat="1" applyFont="1" applyFill="1" applyBorder="1" applyAlignment="1">
      <alignment horizontal="center" vertical="center" wrapText="1"/>
    </xf>
    <xf numFmtId="165" fontId="54" fillId="7" borderId="1" xfId="0" applyNumberFormat="1" applyFont="1" applyFill="1" applyBorder="1" applyAlignment="1">
      <alignment horizontal="center" vertical="center" wrapText="1"/>
    </xf>
    <xf numFmtId="10" fontId="54" fillId="7" borderId="1" xfId="0" applyNumberFormat="1" applyFont="1" applyFill="1" applyBorder="1" applyAlignment="1">
      <alignment horizontal="center" vertical="center" wrapText="1"/>
    </xf>
    <xf numFmtId="0" fontId="54" fillId="7" borderId="3" xfId="0" applyFont="1" applyFill="1" applyBorder="1" applyAlignment="1">
      <alignment horizontal="center" vertical="center" wrapText="1"/>
    </xf>
    <xf numFmtId="0" fontId="54" fillId="7" borderId="8" xfId="0" applyFont="1" applyFill="1" applyBorder="1" applyAlignment="1">
      <alignment horizontal="left" vertical="top" wrapText="1"/>
    </xf>
    <xf numFmtId="0" fontId="56" fillId="0" borderId="0" xfId="0" applyFont="1" applyAlignment="1">
      <alignment horizontal="center" vertical="center"/>
    </xf>
    <xf numFmtId="0" fontId="56" fillId="0" borderId="0" xfId="0" applyFont="1" applyAlignment="1">
      <alignment horizontal="left" vertical="center"/>
    </xf>
    <xf numFmtId="10" fontId="55" fillId="0" borderId="0" xfId="0" applyNumberFormat="1" applyFont="1" applyAlignment="1">
      <alignment horizontal="center" vertical="center"/>
    </xf>
    <xf numFmtId="0" fontId="56" fillId="0" borderId="0" xfId="0" applyFont="1" applyAlignment="1">
      <alignment horizontal="left" vertical="top"/>
    </xf>
    <xf numFmtId="165" fontId="56" fillId="0" borderId="0" xfId="0" applyNumberFormat="1" applyFont="1" applyAlignment="1">
      <alignment horizontal="center" vertical="center"/>
    </xf>
    <xf numFmtId="166" fontId="40" fillId="0" borderId="14" xfId="0" applyNumberFormat="1" applyFont="1" applyBorder="1" applyAlignment="1">
      <alignment horizontal="left" vertical="top" wrapText="1"/>
    </xf>
    <xf numFmtId="1" fontId="38" fillId="0" borderId="1" xfId="1" applyNumberFormat="1" applyFont="1" applyBorder="1" applyAlignment="1">
      <alignment horizontal="center" vertical="top" wrapText="1"/>
    </xf>
    <xf numFmtId="165" fontId="38" fillId="0" borderId="1" xfId="1" applyNumberFormat="1" applyFont="1" applyFill="1" applyBorder="1" applyAlignment="1">
      <alignment horizontal="center" vertical="top" wrapText="1"/>
    </xf>
    <xf numFmtId="9" fontId="59" fillId="0" borderId="1" xfId="0" applyNumberFormat="1" applyFont="1" applyBorder="1" applyAlignment="1">
      <alignment horizontal="center" vertical="center"/>
    </xf>
    <xf numFmtId="9" fontId="41" fillId="0" borderId="1" xfId="0" applyNumberFormat="1" applyFont="1" applyBorder="1" applyAlignment="1">
      <alignment horizontal="center" vertical="center"/>
    </xf>
    <xf numFmtId="0" fontId="18" fillId="6" borderId="21" xfId="0" applyFont="1" applyFill="1" applyBorder="1"/>
    <xf numFmtId="0" fontId="18" fillId="6" borderId="22" xfId="0" applyFont="1" applyFill="1" applyBorder="1"/>
    <xf numFmtId="0" fontId="18" fillId="6" borderId="19" xfId="0" applyFont="1" applyFill="1" applyBorder="1"/>
    <xf numFmtId="0" fontId="18" fillId="6" borderId="0" xfId="0" applyFont="1" applyFill="1"/>
    <xf numFmtId="0" fontId="18" fillId="0" borderId="24" xfId="0" applyFont="1" applyBorder="1"/>
    <xf numFmtId="0" fontId="18" fillId="0" borderId="25" xfId="0" applyFont="1" applyBorder="1"/>
    <xf numFmtId="0" fontId="18" fillId="6" borderId="24" xfId="0" applyFont="1" applyFill="1" applyBorder="1"/>
    <xf numFmtId="0" fontId="18" fillId="6" borderId="25" xfId="0" applyFont="1" applyFill="1" applyBorder="1"/>
    <xf numFmtId="0" fontId="18" fillId="6" borderId="26" xfId="0" applyFont="1" applyFill="1" applyBorder="1"/>
    <xf numFmtId="0" fontId="18" fillId="6" borderId="27" xfId="0" applyFont="1" applyFill="1" applyBorder="1"/>
    <xf numFmtId="0" fontId="18" fillId="6" borderId="28" xfId="0" applyFont="1" applyFill="1" applyBorder="1"/>
    <xf numFmtId="0" fontId="60" fillId="6" borderId="24" xfId="0" applyFont="1" applyFill="1" applyBorder="1" applyAlignment="1">
      <alignment horizontal="center"/>
    </xf>
    <xf numFmtId="0" fontId="60" fillId="6" borderId="0" xfId="0" applyFont="1" applyFill="1" applyAlignment="1">
      <alignment horizontal="center"/>
    </xf>
    <xf numFmtId="0" fontId="41" fillId="6" borderId="0" xfId="0" applyFont="1" applyFill="1"/>
    <xf numFmtId="0" fontId="41" fillId="0" borderId="36" xfId="0" applyFont="1" applyBorder="1" applyAlignment="1">
      <alignment horizontal="right" vertical="center"/>
    </xf>
    <xf numFmtId="0" fontId="41" fillId="20" borderId="36" xfId="0" applyFont="1" applyFill="1" applyBorder="1" applyAlignment="1">
      <alignment vertical="center"/>
    </xf>
    <xf numFmtId="0" fontId="41" fillId="5" borderId="36" xfId="0" applyFont="1" applyFill="1" applyBorder="1" applyAlignment="1">
      <alignment vertical="center"/>
    </xf>
    <xf numFmtId="0" fontId="41" fillId="5" borderId="38" xfId="0" applyFont="1" applyFill="1" applyBorder="1" applyAlignment="1">
      <alignment vertical="center"/>
    </xf>
    <xf numFmtId="49" fontId="3" fillId="0" borderId="1" xfId="1" applyNumberFormat="1" applyFont="1" applyFill="1" applyBorder="1" applyAlignment="1">
      <alignment horizontal="center" vertical="top"/>
    </xf>
    <xf numFmtId="49" fontId="2" fillId="0" borderId="1" xfId="0" applyNumberFormat="1" applyFont="1" applyBorder="1" applyAlignment="1">
      <alignment vertical="top" wrapText="1"/>
    </xf>
    <xf numFmtId="49" fontId="3" fillId="14" borderId="1" xfId="1" applyNumberFormat="1" applyFont="1" applyFill="1" applyBorder="1" applyAlignment="1">
      <alignment horizontal="center" vertical="top"/>
    </xf>
    <xf numFmtId="165" fontId="3" fillId="21" borderId="1" xfId="1" applyNumberFormat="1" applyFont="1" applyFill="1" applyBorder="1" applyAlignment="1">
      <alignment horizontal="center" vertical="top"/>
    </xf>
    <xf numFmtId="1" fontId="3" fillId="21" borderId="1" xfId="1" applyNumberFormat="1" applyFont="1" applyFill="1" applyBorder="1" applyAlignment="1">
      <alignment horizontal="center" vertical="top"/>
    </xf>
    <xf numFmtId="49" fontId="3" fillId="21" borderId="1" xfId="1" applyNumberFormat="1" applyFont="1" applyFill="1" applyBorder="1" applyAlignment="1">
      <alignment horizontal="center" vertical="top" wrapText="1"/>
    </xf>
    <xf numFmtId="49" fontId="3" fillId="21" borderId="1" xfId="1" applyNumberFormat="1" applyFont="1" applyFill="1" applyBorder="1" applyAlignment="1">
      <alignment horizontal="center" vertical="top"/>
    </xf>
    <xf numFmtId="165" fontId="3" fillId="21" borderId="1" xfId="0" applyNumberFormat="1" applyFont="1" applyFill="1" applyBorder="1" applyAlignment="1">
      <alignment horizontal="center" vertical="top" wrapText="1"/>
    </xf>
    <xf numFmtId="1" fontId="39" fillId="5" borderId="1" xfId="1" applyNumberFormat="1" applyFont="1" applyFill="1" applyBorder="1" applyAlignment="1">
      <alignment horizontal="center" vertical="top" wrapText="1"/>
    </xf>
    <xf numFmtId="10" fontId="38" fillId="0" borderId="1" xfId="0" applyNumberFormat="1" applyFont="1" applyBorder="1" applyAlignment="1">
      <alignment horizontal="center" vertical="top" wrapText="1"/>
    </xf>
    <xf numFmtId="0" fontId="64" fillId="0" borderId="4" xfId="0" applyFont="1" applyBorder="1" applyAlignment="1">
      <alignment vertical="top" wrapText="1"/>
    </xf>
    <xf numFmtId="9" fontId="3" fillId="18" borderId="5" xfId="0" applyNumberFormat="1" applyFont="1" applyFill="1" applyBorder="1" applyAlignment="1">
      <alignment horizontal="center" vertical="center" wrapText="1"/>
    </xf>
    <xf numFmtId="0" fontId="64" fillId="22" borderId="1" xfId="0" applyFont="1" applyFill="1" applyBorder="1" applyAlignment="1" applyProtection="1">
      <alignment horizontal="left" vertical="top" wrapText="1"/>
      <protection locked="0"/>
    </xf>
    <xf numFmtId="0" fontId="27" fillId="0" borderId="1" xfId="0" applyFont="1" applyBorder="1" applyAlignment="1">
      <alignment horizontal="left" vertical="top" wrapText="1"/>
    </xf>
    <xf numFmtId="0" fontId="64" fillId="0" borderId="1" xfId="0" applyFont="1" applyBorder="1" applyAlignment="1" applyProtection="1">
      <alignment horizontal="left" vertical="top"/>
      <protection locked="0"/>
    </xf>
    <xf numFmtId="3" fontId="38" fillId="0" borderId="1" xfId="0" applyNumberFormat="1" applyFont="1" applyBorder="1" applyAlignment="1">
      <alignment horizontal="center" vertical="top" wrapText="1"/>
    </xf>
    <xf numFmtId="10" fontId="38" fillId="0" borderId="1" xfId="1" applyNumberFormat="1" applyFont="1" applyFill="1" applyBorder="1" applyAlignment="1">
      <alignment horizontal="center" vertical="top" wrapText="1"/>
    </xf>
    <xf numFmtId="3" fontId="38" fillId="0" borderId="4" xfId="0" applyNumberFormat="1" applyFont="1" applyBorder="1" applyAlignment="1">
      <alignment horizontal="center" vertical="top" wrapText="1"/>
    </xf>
    <xf numFmtId="10" fontId="38" fillId="0" borderId="14" xfId="1" applyNumberFormat="1" applyFont="1" applyFill="1" applyBorder="1" applyAlignment="1">
      <alignment horizontal="center" vertical="top" wrapText="1"/>
    </xf>
    <xf numFmtId="0" fontId="64" fillId="0" borderId="1" xfId="0" applyFont="1" applyBorder="1" applyAlignment="1" applyProtection="1">
      <alignment horizontal="left" vertical="top" wrapText="1"/>
      <protection locked="0"/>
    </xf>
    <xf numFmtId="0" fontId="64" fillId="22" borderId="1" xfId="0" applyFont="1" applyFill="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protection locked="0"/>
    </xf>
    <xf numFmtId="0" fontId="64" fillId="22" borderId="1" xfId="0" applyFont="1" applyFill="1" applyBorder="1" applyAlignment="1" applyProtection="1">
      <alignment horizontal="center" vertical="top" wrapText="1"/>
      <protection locked="0"/>
    </xf>
    <xf numFmtId="0" fontId="64" fillId="22" borderId="4" xfId="0" applyFont="1" applyFill="1" applyBorder="1" applyAlignment="1" applyProtection="1">
      <alignment horizontal="center" vertical="top" wrapText="1"/>
      <protection locked="0"/>
    </xf>
    <xf numFmtId="0" fontId="64" fillId="22" borderId="1" xfId="0" quotePrefix="1" applyFont="1" applyFill="1" applyBorder="1" applyAlignment="1">
      <alignment horizontal="center" vertical="top"/>
    </xf>
    <xf numFmtId="164" fontId="64" fillId="22" borderId="1" xfId="4" quotePrefix="1" applyFont="1" applyFill="1" applyBorder="1" applyAlignment="1" applyProtection="1">
      <alignment horizontal="center" vertical="top"/>
      <protection locked="0"/>
    </xf>
    <xf numFmtId="0" fontId="64" fillId="22" borderId="1" xfId="0" quotePrefix="1" applyFont="1" applyFill="1" applyBorder="1" applyAlignment="1" applyProtection="1">
      <alignment horizontal="center" vertical="top"/>
      <protection locked="0"/>
    </xf>
    <xf numFmtId="0" fontId="64" fillId="22" borderId="4" xfId="0" quotePrefix="1" applyFont="1" applyFill="1" applyBorder="1" applyAlignment="1" applyProtection="1">
      <alignment horizontal="center" vertical="top"/>
      <protection locked="0"/>
    </xf>
    <xf numFmtId="10" fontId="64" fillId="22" borderId="4" xfId="0" applyNumberFormat="1" applyFont="1" applyFill="1" applyBorder="1" applyAlignment="1" applyProtection="1">
      <alignment horizontal="center" vertical="top"/>
      <protection locked="0"/>
    </xf>
    <xf numFmtId="3" fontId="64" fillId="22" borderId="1" xfId="0" applyNumberFormat="1" applyFont="1" applyFill="1" applyBorder="1" applyAlignment="1" applyProtection="1">
      <alignment horizontal="center" vertical="top" wrapText="1"/>
      <protection locked="0"/>
    </xf>
    <xf numFmtId="3" fontId="64" fillId="22" borderId="4" xfId="0" applyNumberFormat="1" applyFont="1" applyFill="1" applyBorder="1" applyAlignment="1" applyProtection="1">
      <alignment horizontal="center" vertical="top" wrapText="1"/>
      <protection locked="0"/>
    </xf>
    <xf numFmtId="3" fontId="64" fillId="22" borderId="1" xfId="0" quotePrefix="1" applyNumberFormat="1" applyFont="1" applyFill="1" applyBorder="1" applyAlignment="1" applyProtection="1">
      <alignment horizontal="center" vertical="top" wrapText="1"/>
      <protection locked="0"/>
    </xf>
    <xf numFmtId="3" fontId="64" fillId="22" borderId="4" xfId="0" quotePrefix="1" applyNumberFormat="1" applyFont="1" applyFill="1" applyBorder="1" applyAlignment="1" applyProtection="1">
      <alignment horizontal="center" vertical="top" wrapText="1"/>
      <protection locked="0"/>
    </xf>
    <xf numFmtId="10" fontId="64" fillId="0" borderId="14" xfId="0" applyNumberFormat="1" applyFont="1" applyBorder="1" applyAlignment="1" applyProtection="1">
      <alignment horizontal="center" vertical="top" wrapText="1"/>
      <protection locked="0"/>
    </xf>
    <xf numFmtId="10" fontId="64" fillId="22" borderId="14" xfId="0" applyNumberFormat="1" applyFont="1" applyFill="1" applyBorder="1" applyAlignment="1" applyProtection="1">
      <alignment horizontal="center" vertical="top"/>
      <protection locked="0"/>
    </xf>
    <xf numFmtId="10" fontId="64" fillId="22" borderId="1" xfId="0" applyNumberFormat="1" applyFont="1" applyFill="1" applyBorder="1" applyAlignment="1">
      <alignment horizontal="center" vertical="top"/>
    </xf>
    <xf numFmtId="1" fontId="64" fillId="0" borderId="1" xfId="0" applyNumberFormat="1" applyFont="1" applyBorder="1" applyAlignment="1">
      <alignment horizontal="center" vertical="top" wrapText="1"/>
    </xf>
    <xf numFmtId="10" fontId="64" fillId="0" borderId="1" xfId="0" applyNumberFormat="1" applyFont="1" applyBorder="1" applyAlignment="1">
      <alignment horizontal="center" vertical="top" wrapText="1"/>
    </xf>
    <xf numFmtId="3" fontId="64" fillId="22" borderId="1" xfId="0" applyNumberFormat="1" applyFont="1" applyFill="1" applyBorder="1" applyAlignment="1" applyProtection="1">
      <alignment horizontal="center" vertical="top"/>
      <protection locked="0"/>
    </xf>
    <xf numFmtId="0" fontId="64" fillId="0" borderId="1" xfId="0" applyFont="1" applyBorder="1" applyAlignment="1" applyProtection="1">
      <alignment horizontal="center" vertical="top"/>
      <protection locked="0"/>
    </xf>
    <xf numFmtId="10" fontId="64" fillId="0" borderId="1" xfId="0" applyNumberFormat="1" applyFont="1" applyBorder="1" applyAlignment="1" applyProtection="1">
      <alignment horizontal="center" vertical="top"/>
      <protection locked="0"/>
    </xf>
    <xf numFmtId="10" fontId="64" fillId="22" borderId="1" xfId="0" applyNumberFormat="1" applyFont="1" applyFill="1" applyBorder="1" applyAlignment="1" applyProtection="1">
      <alignment horizontal="center" vertical="top" wrapText="1"/>
      <protection locked="0"/>
    </xf>
    <xf numFmtId="0" fontId="64" fillId="0" borderId="1" xfId="0" applyFont="1" applyBorder="1" applyAlignment="1">
      <alignment horizontal="center" vertical="top"/>
    </xf>
    <xf numFmtId="0" fontId="65" fillId="0" borderId="1" xfId="0" applyFont="1" applyBorder="1" applyAlignment="1" applyProtection="1">
      <alignment horizontal="center" vertical="top"/>
      <protection locked="0"/>
    </xf>
    <xf numFmtId="0" fontId="64" fillId="22" borderId="6" xfId="0" applyFont="1" applyFill="1" applyBorder="1" applyAlignment="1" applyProtection="1">
      <alignment horizontal="left" vertical="top" wrapText="1"/>
      <protection locked="0"/>
    </xf>
    <xf numFmtId="0" fontId="38" fillId="6" borderId="6" xfId="0" applyFont="1" applyFill="1" applyBorder="1" applyAlignment="1">
      <alignment horizontal="left" vertical="top" wrapText="1"/>
    </xf>
    <xf numFmtId="0" fontId="64" fillId="0" borderId="1" xfId="0" applyFont="1" applyBorder="1" applyAlignment="1">
      <alignment horizontal="left" vertical="top" wrapText="1"/>
    </xf>
    <xf numFmtId="0" fontId="64" fillId="0" borderId="6" xfId="0" applyFont="1" applyBorder="1" applyAlignment="1" applyProtection="1">
      <alignment horizontal="left" vertical="top" wrapText="1"/>
      <protection locked="0"/>
    </xf>
    <xf numFmtId="0" fontId="64" fillId="0" borderId="6" xfId="0" applyFont="1" applyBorder="1" applyAlignment="1">
      <alignment horizontal="left" vertical="top" wrapText="1"/>
    </xf>
    <xf numFmtId="0" fontId="64" fillId="22" borderId="1" xfId="0" applyFont="1" applyFill="1" applyBorder="1" applyAlignment="1">
      <alignment horizontal="left" vertical="top" wrapText="1"/>
    </xf>
    <xf numFmtId="0" fontId="64" fillId="22" borderId="6" xfId="0" applyFont="1" applyFill="1" applyBorder="1" applyAlignment="1" applyProtection="1">
      <alignment horizontal="center" vertical="top" wrapText="1"/>
      <protection locked="0"/>
    </xf>
    <xf numFmtId="10" fontId="64" fillId="0" borderId="1" xfId="0" applyNumberFormat="1" applyFont="1" applyBorder="1" applyAlignment="1" applyProtection="1">
      <alignment horizontal="center" vertical="top" wrapText="1"/>
      <protection locked="0"/>
    </xf>
    <xf numFmtId="0" fontId="41" fillId="0" borderId="0" xfId="0" applyFont="1"/>
    <xf numFmtId="0" fontId="42" fillId="0" borderId="0" xfId="0" applyFont="1" applyAlignment="1">
      <alignment horizontal="left" vertical="center" wrapText="1"/>
    </xf>
    <xf numFmtId="0" fontId="6" fillId="0" borderId="6" xfId="0" applyFont="1" applyBorder="1" applyAlignment="1">
      <alignment horizontal="left" vertical="top" wrapText="1"/>
    </xf>
    <xf numFmtId="165" fontId="6" fillId="0" borderId="1" xfId="1" applyNumberFormat="1" applyFont="1" applyFill="1" applyBorder="1" applyAlignment="1">
      <alignment horizontal="left" vertical="top" wrapText="1"/>
    </xf>
    <xf numFmtId="165" fontId="2" fillId="0" borderId="1" xfId="0" applyNumberFormat="1" applyFont="1" applyBorder="1" applyAlignment="1">
      <alignment horizontal="center" vertical="top" wrapText="1"/>
    </xf>
    <xf numFmtId="165" fontId="6" fillId="2" borderId="1" xfId="1" applyNumberFormat="1" applyFont="1" applyFill="1" applyBorder="1" applyAlignment="1">
      <alignment horizontal="left" vertical="top" wrapText="1"/>
    </xf>
    <xf numFmtId="1" fontId="8" fillId="2" borderId="1" xfId="1" applyNumberFormat="1" applyFont="1" applyFill="1" applyBorder="1" applyAlignment="1">
      <alignment horizontal="center" vertical="top" wrapText="1"/>
    </xf>
    <xf numFmtId="10" fontId="6" fillId="0" borderId="1" xfId="1" applyNumberFormat="1" applyFont="1" applyFill="1" applyBorder="1" applyAlignment="1">
      <alignment horizontal="center" vertical="top" wrapText="1"/>
    </xf>
    <xf numFmtId="166" fontId="2" fillId="0" borderId="1" xfId="0" applyNumberFormat="1" applyFont="1" applyBorder="1" applyAlignment="1">
      <alignment horizontal="center" vertical="top" wrapText="1"/>
    </xf>
    <xf numFmtId="165" fontId="2" fillId="0" borderId="1" xfId="1" applyNumberFormat="1" applyFont="1" applyBorder="1" applyAlignment="1">
      <alignment horizontal="center" vertical="top" wrapText="1"/>
    </xf>
    <xf numFmtId="9" fontId="66" fillId="0" borderId="1" xfId="0" applyNumberFormat="1" applyFont="1" applyBorder="1" applyAlignment="1">
      <alignment horizontal="center" vertical="center"/>
    </xf>
    <xf numFmtId="9" fontId="66" fillId="0" borderId="37" xfId="0" applyNumberFormat="1" applyFont="1" applyBorder="1" applyAlignment="1">
      <alignment horizontal="center" vertical="center"/>
    </xf>
    <xf numFmtId="9" fontId="66" fillId="0" borderId="39" xfId="0" applyNumberFormat="1" applyFont="1" applyBorder="1" applyAlignment="1">
      <alignment horizontal="center" vertical="center"/>
    </xf>
    <xf numFmtId="9" fontId="66" fillId="0" borderId="40" xfId="0" applyNumberFormat="1" applyFont="1" applyBorder="1" applyAlignment="1">
      <alignment horizontal="center" vertical="center"/>
    </xf>
    <xf numFmtId="49" fontId="39" fillId="5" borderId="1" xfId="1" applyNumberFormat="1" applyFont="1" applyFill="1" applyBorder="1" applyAlignment="1">
      <alignment horizontal="center" vertical="top" wrapText="1"/>
    </xf>
    <xf numFmtId="0" fontId="39" fillId="5" borderId="1" xfId="1" applyNumberFormat="1" applyFont="1" applyFill="1" applyBorder="1" applyAlignment="1">
      <alignment horizontal="center" vertical="top" wrapText="1"/>
    </xf>
    <xf numFmtId="0" fontId="29" fillId="0" borderId="0" xfId="0" applyFont="1" applyAlignment="1">
      <alignment horizontal="center" vertical="center"/>
    </xf>
    <xf numFmtId="0" fontId="67" fillId="0" borderId="0" xfId="0" applyFont="1" applyAlignment="1">
      <alignment horizontal="center" vertical="center"/>
    </xf>
    <xf numFmtId="0" fontId="68" fillId="9" borderId="1" xfId="0" applyFont="1" applyFill="1" applyBorder="1" applyAlignment="1">
      <alignment horizontal="center" vertical="center"/>
    </xf>
    <xf numFmtId="0" fontId="67" fillId="0" borderId="1" xfId="0" applyFont="1" applyBorder="1" applyAlignment="1">
      <alignment horizontal="center" vertical="center"/>
    </xf>
    <xf numFmtId="0" fontId="68" fillId="0" borderId="1" xfId="0" applyFont="1" applyBorder="1" applyAlignment="1">
      <alignment horizontal="center" vertical="center"/>
    </xf>
    <xf numFmtId="0" fontId="69" fillId="9" borderId="8" xfId="0" applyFont="1" applyFill="1" applyBorder="1" applyAlignment="1">
      <alignment horizontal="center" vertical="center"/>
    </xf>
    <xf numFmtId="0" fontId="68" fillId="9" borderId="8" xfId="0" applyFont="1" applyFill="1" applyBorder="1" applyAlignment="1">
      <alignment horizontal="center" vertical="center"/>
    </xf>
    <xf numFmtId="0" fontId="70" fillId="9" borderId="12" xfId="0" applyFont="1" applyFill="1" applyBorder="1"/>
    <xf numFmtId="0" fontId="69" fillId="9" borderId="13" xfId="0" applyFont="1" applyFill="1" applyBorder="1" applyAlignment="1">
      <alignment horizontal="center" vertical="center"/>
    </xf>
    <xf numFmtId="0" fontId="69" fillId="9" borderId="14" xfId="0" applyFont="1" applyFill="1" applyBorder="1" applyAlignment="1">
      <alignment horizontal="center" vertical="center"/>
    </xf>
    <xf numFmtId="0" fontId="70" fillId="0" borderId="0" xfId="0" applyFont="1"/>
    <xf numFmtId="0" fontId="68" fillId="0" borderId="0" xfId="0" applyFont="1" applyAlignment="1">
      <alignment horizontal="center" vertical="center"/>
    </xf>
    <xf numFmtId="0" fontId="67" fillId="0" borderId="11" xfId="0" applyFont="1" applyBorder="1" applyAlignment="1">
      <alignment horizontal="center" vertical="center"/>
    </xf>
    <xf numFmtId="0" fontId="68" fillId="0" borderId="10" xfId="0" applyFont="1" applyBorder="1" applyAlignment="1">
      <alignment horizontal="left" vertical="center"/>
    </xf>
    <xf numFmtId="0" fontId="69" fillId="0" borderId="0" xfId="0" applyFont="1"/>
    <xf numFmtId="0" fontId="70" fillId="9" borderId="2" xfId="0" applyFont="1" applyFill="1" applyBorder="1" applyAlignment="1">
      <alignment vertical="center"/>
    </xf>
    <xf numFmtId="0" fontId="70" fillId="9" borderId="2" xfId="0" applyFont="1" applyFill="1" applyBorder="1"/>
    <xf numFmtId="0" fontId="67" fillId="9" borderId="2" xfId="0" applyFont="1" applyFill="1" applyBorder="1" applyAlignment="1">
      <alignment horizontal="center" vertical="center"/>
    </xf>
    <xf numFmtId="0" fontId="67" fillId="9" borderId="4" xfId="0" applyFont="1" applyFill="1" applyBorder="1" applyAlignment="1">
      <alignment horizontal="center" vertical="center"/>
    </xf>
    <xf numFmtId="0" fontId="68" fillId="9" borderId="3" xfId="0" applyFont="1" applyFill="1" applyBorder="1" applyAlignment="1">
      <alignment horizontal="left" vertical="center"/>
    </xf>
    <xf numFmtId="0" fontId="38" fillId="0" borderId="0" xfId="0" applyFont="1" applyAlignment="1">
      <alignment vertical="top"/>
    </xf>
    <xf numFmtId="0" fontId="38" fillId="0" borderId="1" xfId="0" applyFont="1" applyBorder="1" applyAlignment="1">
      <alignment horizontal="center" vertical="top"/>
    </xf>
    <xf numFmtId="165" fontId="39" fillId="5" borderId="3" xfId="1" applyNumberFormat="1" applyFont="1" applyFill="1" applyBorder="1" applyAlignment="1">
      <alignment horizontal="center" vertical="top" wrapText="1"/>
    </xf>
    <xf numFmtId="0" fontId="38" fillId="0" borderId="6" xfId="0" applyFont="1" applyBorder="1" applyAlignment="1">
      <alignment horizontal="center" vertical="top" wrapText="1"/>
    </xf>
    <xf numFmtId="165" fontId="38" fillId="0" borderId="3" xfId="1" applyNumberFormat="1" applyFont="1" applyBorder="1" applyAlignment="1">
      <alignment horizontal="center" vertical="top" wrapText="1"/>
    </xf>
    <xf numFmtId="0" fontId="38" fillId="0" borderId="47" xfId="0" applyFont="1" applyBorder="1" applyAlignment="1">
      <alignment horizontal="center" vertical="top"/>
    </xf>
    <xf numFmtId="10" fontId="64" fillId="0" borderId="3" xfId="0" applyNumberFormat="1" applyFont="1" applyBorder="1" applyAlignment="1">
      <alignment horizontal="center" vertical="top" wrapText="1"/>
    </xf>
    <xf numFmtId="0" fontId="49" fillId="7" borderId="5" xfId="0" applyFont="1" applyFill="1" applyBorder="1" applyAlignment="1">
      <alignment horizontal="center" vertical="center" wrapText="1"/>
    </xf>
    <xf numFmtId="10" fontId="49" fillId="7" borderId="5" xfId="0" applyNumberFormat="1" applyFont="1" applyFill="1" applyBorder="1" applyAlignment="1">
      <alignment horizontal="center" vertical="center" wrapText="1"/>
    </xf>
    <xf numFmtId="0" fontId="64" fillId="0" borderId="6" xfId="0" applyFont="1" applyBorder="1" applyAlignment="1" applyProtection="1">
      <alignment horizontal="center" vertical="top"/>
      <protection locked="0"/>
    </xf>
    <xf numFmtId="165" fontId="49" fillId="7" borderId="5" xfId="0" applyNumberFormat="1" applyFont="1" applyFill="1" applyBorder="1" applyAlignment="1">
      <alignment horizontal="center" vertical="center" wrapText="1"/>
    </xf>
    <xf numFmtId="0" fontId="38" fillId="0" borderId="14" xfId="0" applyFont="1" applyBorder="1" applyAlignment="1">
      <alignment horizontal="center" vertical="top" wrapText="1"/>
    </xf>
    <xf numFmtId="0" fontId="38" fillId="0" borderId="13" xfId="0" applyFont="1" applyBorder="1" applyAlignment="1">
      <alignment horizontal="center" vertical="top" wrapText="1"/>
    </xf>
    <xf numFmtId="0" fontId="38" fillId="0" borderId="47" xfId="0" applyFont="1" applyBorder="1" applyAlignment="1">
      <alignment vertical="top" wrapText="1"/>
    </xf>
    <xf numFmtId="0" fontId="38" fillId="0" borderId="9" xfId="0" applyFont="1" applyBorder="1" applyAlignment="1">
      <alignment vertical="top" wrapText="1"/>
    </xf>
    <xf numFmtId="0" fontId="38" fillId="0" borderId="14" xfId="0" applyFont="1" applyBorder="1" applyAlignment="1">
      <alignment vertical="top" wrapText="1"/>
    </xf>
    <xf numFmtId="0" fontId="38" fillId="0" borderId="48" xfId="0" applyFont="1" applyBorder="1" applyAlignment="1">
      <alignment vertical="top" wrapText="1"/>
    </xf>
    <xf numFmtId="166" fontId="40" fillId="0" borderId="0" xfId="0" applyNumberFormat="1" applyFont="1" applyAlignment="1">
      <alignment horizontal="left" vertical="top" wrapText="1"/>
    </xf>
    <xf numFmtId="0" fontId="38" fillId="0" borderId="51" xfId="0" applyFont="1" applyBorder="1" applyAlignment="1">
      <alignment vertical="top" wrapText="1"/>
    </xf>
    <xf numFmtId="0" fontId="38" fillId="0" borderId="47" xfId="0" applyFont="1" applyBorder="1" applyAlignment="1">
      <alignment horizontal="left" vertical="top" wrapText="1"/>
    </xf>
    <xf numFmtId="10" fontId="64" fillId="0" borderId="3" xfId="0" applyNumberFormat="1" applyFont="1" applyBorder="1" applyAlignment="1" applyProtection="1">
      <alignment horizontal="center" vertical="top" wrapText="1"/>
      <protection locked="0"/>
    </xf>
    <xf numFmtId="10" fontId="64" fillId="22" borderId="3" xfId="0" applyNumberFormat="1" applyFont="1" applyFill="1" applyBorder="1" applyAlignment="1" applyProtection="1">
      <alignment horizontal="center" vertical="top"/>
      <protection locked="0"/>
    </xf>
    <xf numFmtId="10" fontId="64" fillId="0" borderId="3" xfId="0" applyNumberFormat="1" applyFont="1" applyBorder="1" applyAlignment="1" applyProtection="1">
      <alignment horizontal="center" vertical="top"/>
      <protection locked="0"/>
    </xf>
    <xf numFmtId="0" fontId="38" fillId="0" borderId="11" xfId="0" applyFont="1" applyBorder="1" applyAlignment="1">
      <alignment vertical="top" wrapText="1"/>
    </xf>
    <xf numFmtId="0" fontId="38" fillId="0" borderId="48" xfId="0" applyFont="1" applyBorder="1" applyAlignment="1">
      <alignment horizontal="left" vertical="top" wrapText="1"/>
    </xf>
    <xf numFmtId="166" fontId="40" fillId="0" borderId="51" xfId="0" applyNumberFormat="1" applyFont="1" applyBorder="1" applyAlignment="1">
      <alignment horizontal="left" vertical="top" wrapText="1"/>
    </xf>
    <xf numFmtId="0" fontId="38" fillId="0" borderId="5" xfId="0" applyFont="1" applyBorder="1" applyAlignment="1">
      <alignment horizontal="center" vertical="top"/>
    </xf>
    <xf numFmtId="9" fontId="41" fillId="0" borderId="37" xfId="0" applyNumberFormat="1" applyFont="1" applyBorder="1" applyAlignment="1">
      <alignment horizontal="center" vertical="center"/>
    </xf>
    <xf numFmtId="165" fontId="38" fillId="0" borderId="3" xfId="1" applyNumberFormat="1" applyFont="1" applyFill="1" applyBorder="1" applyAlignment="1">
      <alignment horizontal="center" vertical="top" wrapText="1"/>
    </xf>
    <xf numFmtId="0" fontId="38" fillId="0" borderId="52" xfId="0" applyFont="1" applyBorder="1" applyAlignment="1">
      <alignment horizontal="left" vertical="top" wrapText="1"/>
    </xf>
    <xf numFmtId="0" fontId="39" fillId="0" borderId="0" xfId="0" applyFont="1" applyAlignment="1">
      <alignment vertical="top"/>
    </xf>
    <xf numFmtId="9" fontId="38" fillId="6" borderId="0" xfId="1" applyFont="1" applyFill="1" applyBorder="1" applyAlignment="1">
      <alignment horizontal="center" vertical="center" wrapText="1"/>
    </xf>
    <xf numFmtId="165" fontId="38" fillId="6" borderId="0" xfId="1" applyNumberFormat="1" applyFont="1" applyFill="1" applyBorder="1" applyAlignment="1">
      <alignment horizontal="center" vertical="center" wrapText="1"/>
    </xf>
    <xf numFmtId="0" fontId="38" fillId="6" borderId="0" xfId="0" applyFont="1" applyFill="1" applyAlignment="1">
      <alignment horizontal="center" vertical="center" wrapText="1"/>
    </xf>
    <xf numFmtId="10" fontId="39" fillId="6" borderId="0" xfId="1" applyNumberFormat="1" applyFont="1" applyFill="1" applyBorder="1" applyAlignment="1">
      <alignment horizontal="center" vertical="center" wrapText="1"/>
    </xf>
    <xf numFmtId="166" fontId="40" fillId="6" borderId="0" xfId="0" applyNumberFormat="1" applyFont="1" applyFill="1" applyAlignment="1">
      <alignment vertical="center" wrapText="1"/>
    </xf>
    <xf numFmtId="165" fontId="38" fillId="6" borderId="0" xfId="0" applyNumberFormat="1" applyFont="1" applyFill="1" applyAlignment="1">
      <alignment horizontal="center" vertical="center" wrapText="1"/>
    </xf>
    <xf numFmtId="0" fontId="38" fillId="0" borderId="1" xfId="0" applyFont="1" applyBorder="1" applyAlignment="1">
      <alignment vertical="top" wrapText="1"/>
    </xf>
    <xf numFmtId="0" fontId="38" fillId="0" borderId="52" xfId="0" applyFont="1" applyBorder="1" applyAlignment="1">
      <alignment horizontal="center" vertical="top"/>
    </xf>
    <xf numFmtId="0" fontId="38" fillId="0" borderId="48" xfId="0" applyFont="1" applyBorder="1" applyAlignment="1">
      <alignment horizontal="center" vertical="top"/>
    </xf>
    <xf numFmtId="0" fontId="38" fillId="0" borderId="53" xfId="0" applyFont="1" applyBorder="1" applyAlignment="1">
      <alignment horizontal="center" vertical="top"/>
    </xf>
    <xf numFmtId="0" fontId="38" fillId="0" borderId="49" xfId="0" applyFont="1" applyBorder="1" applyAlignment="1">
      <alignment horizontal="center" vertical="top"/>
    </xf>
    <xf numFmtId="0" fontId="38" fillId="0" borderId="55" xfId="0" applyFont="1" applyBorder="1" applyAlignment="1">
      <alignment horizontal="center" vertical="top"/>
    </xf>
    <xf numFmtId="0" fontId="38" fillId="0" borderId="51" xfId="0" applyFont="1" applyBorder="1" applyAlignment="1">
      <alignment horizontal="center" vertical="top"/>
    </xf>
    <xf numFmtId="0" fontId="38" fillId="6" borderId="0" xfId="0" applyFont="1" applyFill="1" applyAlignment="1">
      <alignment horizontal="left" vertical="top" wrapText="1"/>
    </xf>
    <xf numFmtId="0" fontId="38" fillId="0" borderId="0" xfId="0" applyFont="1" applyAlignment="1">
      <alignment horizontal="center" vertical="top" wrapText="1"/>
    </xf>
    <xf numFmtId="0" fontId="38" fillId="0" borderId="0" xfId="0" applyFont="1" applyAlignment="1">
      <alignment horizontal="left" vertical="top" wrapText="1"/>
    </xf>
    <xf numFmtId="165" fontId="38" fillId="0" borderId="0" xfId="1" applyNumberFormat="1" applyFont="1" applyBorder="1" applyAlignment="1">
      <alignment horizontal="center" vertical="top" wrapText="1"/>
    </xf>
    <xf numFmtId="0" fontId="38" fillId="0" borderId="0" xfId="0" applyFont="1" applyAlignment="1">
      <alignment vertical="top" wrapText="1"/>
    </xf>
    <xf numFmtId="9" fontId="49" fillId="7" borderId="5" xfId="0" applyNumberFormat="1" applyFont="1" applyFill="1" applyBorder="1" applyAlignment="1">
      <alignment horizontal="center" vertical="center" wrapText="1"/>
    </xf>
    <xf numFmtId="10" fontId="64" fillId="0" borderId="12" xfId="0" applyNumberFormat="1" applyFont="1" applyBorder="1" applyAlignment="1" applyProtection="1">
      <alignment horizontal="center" vertical="top" wrapText="1"/>
      <protection locked="0"/>
    </xf>
    <xf numFmtId="0" fontId="38" fillId="0" borderId="12" xfId="0" applyFont="1" applyBorder="1" applyAlignment="1">
      <alignment horizontal="center" vertical="top" wrapText="1"/>
    </xf>
    <xf numFmtId="166" fontId="40" fillId="0" borderId="50" xfId="0" applyNumberFormat="1" applyFont="1" applyBorder="1" applyAlignment="1">
      <alignment horizontal="left" vertical="top" wrapText="1"/>
    </xf>
    <xf numFmtId="166" fontId="40" fillId="0" borderId="62" xfId="0" applyNumberFormat="1" applyFont="1" applyBorder="1" applyAlignment="1">
      <alignment horizontal="left" vertical="top" wrapText="1"/>
    </xf>
    <xf numFmtId="0" fontId="38" fillId="0" borderId="63" xfId="0" applyFont="1" applyBorder="1" applyAlignment="1">
      <alignment horizontal="center" vertical="top" wrapText="1"/>
    </xf>
    <xf numFmtId="166" fontId="40" fillId="0" borderId="64" xfId="0" applyNumberFormat="1" applyFont="1" applyBorder="1" applyAlignment="1">
      <alignment horizontal="left" vertical="top" wrapText="1"/>
    </xf>
    <xf numFmtId="166" fontId="40" fillId="0" borderId="65" xfId="0" applyNumberFormat="1" applyFont="1" applyBorder="1" applyAlignment="1">
      <alignment horizontal="left" vertical="top" wrapText="1"/>
    </xf>
    <xf numFmtId="0" fontId="38" fillId="0" borderId="66" xfId="0" applyFont="1" applyBorder="1" applyAlignment="1">
      <alignment horizontal="center" vertical="top" wrapText="1"/>
    </xf>
    <xf numFmtId="0" fontId="38" fillId="0" borderId="60" xfId="0" applyFont="1" applyBorder="1" applyAlignment="1">
      <alignment horizontal="center" vertical="top" wrapText="1"/>
    </xf>
    <xf numFmtId="0" fontId="38" fillId="0" borderId="68" xfId="0" applyFont="1" applyBorder="1" applyAlignment="1">
      <alignment horizontal="center" vertical="top" wrapText="1"/>
    </xf>
    <xf numFmtId="166" fontId="40" fillId="0" borderId="56" xfId="0" applyNumberFormat="1" applyFont="1" applyBorder="1" applyAlignment="1">
      <alignment horizontal="left" vertical="top" wrapText="1"/>
    </xf>
    <xf numFmtId="166" fontId="40" fillId="0" borderId="55" xfId="0" applyNumberFormat="1" applyFont="1" applyBorder="1" applyAlignment="1">
      <alignment horizontal="left" vertical="top" wrapText="1"/>
    </xf>
    <xf numFmtId="0" fontId="38" fillId="0" borderId="63" xfId="0" applyFont="1" applyBorder="1" applyAlignment="1">
      <alignment horizontal="center" vertical="top"/>
    </xf>
    <xf numFmtId="0" fontId="38" fillId="0" borderId="54" xfId="0" applyFont="1" applyBorder="1" applyAlignment="1">
      <alignment horizontal="center" vertical="top" wrapText="1"/>
    </xf>
    <xf numFmtId="166" fontId="40" fillId="0" borderId="65" xfId="0" applyNumberFormat="1" applyFont="1" applyBorder="1" applyAlignment="1">
      <alignment horizontal="center" vertical="top" wrapText="1"/>
    </xf>
    <xf numFmtId="0" fontId="68" fillId="9" borderId="9" xfId="0" applyFont="1" applyFill="1" applyBorder="1" applyAlignment="1">
      <alignment horizontal="center" vertical="center"/>
    </xf>
    <xf numFmtId="0" fontId="67" fillId="9" borderId="7" xfId="0" applyFont="1" applyFill="1" applyBorder="1" applyAlignment="1">
      <alignment horizontal="center" vertical="center"/>
    </xf>
    <xf numFmtId="166" fontId="40" fillId="0" borderId="51" xfId="0" applyNumberFormat="1" applyFont="1" applyBorder="1" applyAlignment="1">
      <alignment horizontal="center" vertical="top" wrapText="1"/>
    </xf>
    <xf numFmtId="166" fontId="40" fillId="0" borderId="55" xfId="0" applyNumberFormat="1" applyFont="1" applyBorder="1" applyAlignment="1">
      <alignment horizontal="center" vertical="top" wrapText="1"/>
    </xf>
    <xf numFmtId="166" fontId="40" fillId="0" borderId="62" xfId="0" applyNumberFormat="1" applyFont="1" applyBorder="1" applyAlignment="1">
      <alignment horizontal="center" vertical="top" wrapText="1"/>
    </xf>
    <xf numFmtId="166" fontId="40" fillId="0" borderId="61" xfId="0" applyNumberFormat="1" applyFont="1" applyBorder="1" applyAlignment="1">
      <alignment horizontal="center" vertical="top" wrapText="1"/>
    </xf>
    <xf numFmtId="0" fontId="39" fillId="5" borderId="3" xfId="0" applyFont="1" applyFill="1" applyBorder="1" applyAlignment="1">
      <alignment horizontal="center" vertical="top"/>
    </xf>
    <xf numFmtId="0" fontId="39" fillId="5" borderId="3" xfId="0" applyFont="1" applyFill="1" applyBorder="1" applyAlignment="1">
      <alignment horizontal="center" vertical="top" wrapText="1"/>
    </xf>
    <xf numFmtId="166" fontId="40" fillId="0" borderId="56" xfId="0" applyNumberFormat="1" applyFont="1" applyBorder="1" applyAlignment="1">
      <alignment horizontal="center" vertical="top" wrapText="1"/>
    </xf>
    <xf numFmtId="10" fontId="38" fillId="0" borderId="47" xfId="0" applyNumberFormat="1" applyFont="1" applyBorder="1" applyAlignment="1">
      <alignment horizontal="center" vertical="top"/>
    </xf>
    <xf numFmtId="10" fontId="38" fillId="0" borderId="1" xfId="1" applyNumberFormat="1" applyFont="1" applyBorder="1" applyAlignment="1">
      <alignment horizontal="center" vertical="top" wrapText="1"/>
    </xf>
    <xf numFmtId="10" fontId="38" fillId="0" borderId="50" xfId="0" applyNumberFormat="1" applyFont="1" applyBorder="1" applyAlignment="1">
      <alignment horizontal="center" vertical="top"/>
    </xf>
    <xf numFmtId="10" fontId="38" fillId="0" borderId="52" xfId="0" applyNumberFormat="1" applyFont="1" applyBorder="1" applyAlignment="1">
      <alignment horizontal="center" vertical="top"/>
    </xf>
    <xf numFmtId="10" fontId="38" fillId="0" borderId="48" xfId="0" applyNumberFormat="1" applyFont="1" applyBorder="1" applyAlignment="1">
      <alignment horizontal="center" vertical="top"/>
    </xf>
    <xf numFmtId="10" fontId="38" fillId="0" borderId="3" xfId="1" applyNumberFormat="1" applyFont="1" applyBorder="1" applyAlignment="1">
      <alignment horizontal="center" vertical="top" wrapText="1"/>
    </xf>
    <xf numFmtId="10" fontId="38" fillId="0" borderId="5" xfId="1" applyNumberFormat="1" applyFont="1" applyBorder="1" applyAlignment="1">
      <alignment horizontal="center" vertical="top" wrapText="1"/>
    </xf>
    <xf numFmtId="10" fontId="38" fillId="0" borderId="0" xfId="0" applyNumberFormat="1" applyFont="1" applyAlignment="1">
      <alignment horizontal="center" vertical="top"/>
    </xf>
    <xf numFmtId="10" fontId="38" fillId="0" borderId="6" xfId="1" applyNumberFormat="1" applyFont="1" applyBorder="1" applyAlignment="1">
      <alignment horizontal="center" vertical="top" wrapText="1"/>
    </xf>
    <xf numFmtId="169" fontId="38" fillId="0" borderId="3" xfId="1" applyNumberFormat="1" applyFont="1" applyBorder="1" applyAlignment="1">
      <alignment horizontal="center" vertical="top" wrapText="1"/>
    </xf>
    <xf numFmtId="168" fontId="64" fillId="0" borderId="3" xfId="0" applyNumberFormat="1" applyFont="1" applyBorder="1" applyAlignment="1" applyProtection="1">
      <alignment horizontal="center" vertical="top" wrapText="1"/>
      <protection locked="0"/>
    </xf>
    <xf numFmtId="10" fontId="38" fillId="0" borderId="3" xfId="1" applyNumberFormat="1" applyFont="1" applyFill="1" applyBorder="1" applyAlignment="1">
      <alignment horizontal="center" vertical="top" wrapText="1"/>
    </xf>
    <xf numFmtId="0" fontId="38" fillId="0" borderId="54" xfId="0" applyFont="1" applyBorder="1" applyAlignment="1">
      <alignment horizontal="center" vertical="top"/>
    </xf>
    <xf numFmtId="0" fontId="38" fillId="0" borderId="2" xfId="0" applyFont="1" applyBorder="1" applyAlignment="1">
      <alignment horizontal="center" vertical="top" wrapText="1"/>
    </xf>
    <xf numFmtId="0" fontId="39" fillId="5" borderId="1" xfId="0" applyFont="1" applyFill="1" applyBorder="1" applyAlignment="1">
      <alignment horizontal="center" vertical="top"/>
    </xf>
    <xf numFmtId="10" fontId="38" fillId="0" borderId="1" xfId="0" applyNumberFormat="1" applyFont="1" applyBorder="1" applyAlignment="1">
      <alignment horizontal="center" vertical="top"/>
    </xf>
    <xf numFmtId="10" fontId="38" fillId="0" borderId="7" xfId="1" applyNumberFormat="1" applyFont="1" applyBorder="1" applyAlignment="1">
      <alignment horizontal="center" vertical="top" wrapText="1"/>
    </xf>
    <xf numFmtId="10" fontId="38" fillId="0" borderId="0" xfId="1" applyNumberFormat="1" applyFont="1" applyBorder="1" applyAlignment="1">
      <alignment horizontal="center" vertical="top" wrapText="1"/>
    </xf>
    <xf numFmtId="0" fontId="38" fillId="0" borderId="3" xfId="0" applyFont="1" applyBorder="1" applyAlignment="1">
      <alignment horizontal="center" vertical="top"/>
    </xf>
    <xf numFmtId="0" fontId="38" fillId="0" borderId="76" xfId="0" applyFont="1" applyBorder="1" applyAlignment="1">
      <alignment horizontal="left" vertical="top" wrapText="1"/>
    </xf>
    <xf numFmtId="10" fontId="38" fillId="0" borderId="76" xfId="0" applyNumberFormat="1" applyFont="1" applyBorder="1" applyAlignment="1">
      <alignment horizontal="center" vertical="top"/>
    </xf>
    <xf numFmtId="0" fontId="2" fillId="6" borderId="81" xfId="0" applyFont="1" applyFill="1" applyBorder="1"/>
    <xf numFmtId="0" fontId="38" fillId="0" borderId="48" xfId="0" applyFont="1" applyBorder="1" applyAlignment="1">
      <alignment horizontal="center" vertical="top" wrapText="1"/>
    </xf>
    <xf numFmtId="0" fontId="38" fillId="0" borderId="59" xfId="0" applyFont="1" applyBorder="1" applyAlignment="1">
      <alignment horizontal="center" vertical="top"/>
    </xf>
    <xf numFmtId="0" fontId="38" fillId="0" borderId="84" xfId="0" applyFont="1" applyBorder="1" applyAlignment="1">
      <alignment horizontal="left" vertical="top" wrapText="1"/>
    </xf>
    <xf numFmtId="9" fontId="37" fillId="6" borderId="85" xfId="0" applyNumberFormat="1" applyFont="1" applyFill="1" applyBorder="1"/>
    <xf numFmtId="0" fontId="38" fillId="0" borderId="86" xfId="0" applyFont="1" applyBorder="1" applyAlignment="1">
      <alignment horizontal="center" vertical="top"/>
    </xf>
    <xf numFmtId="0" fontId="38" fillId="0" borderId="86" xfId="0" applyFont="1" applyBorder="1" applyAlignment="1">
      <alignment horizontal="center" vertical="top" wrapText="1"/>
    </xf>
    <xf numFmtId="0" fontId="37" fillId="6" borderId="85" xfId="0" applyFont="1" applyFill="1" applyBorder="1"/>
    <xf numFmtId="166" fontId="40" fillId="0" borderId="87" xfId="0" applyNumberFormat="1" applyFont="1" applyBorder="1" applyAlignment="1">
      <alignment horizontal="center" vertical="top" wrapText="1"/>
    </xf>
    <xf numFmtId="0" fontId="38" fillId="0" borderId="84" xfId="0" applyFont="1" applyBorder="1" applyAlignment="1">
      <alignment horizontal="center" vertical="top" wrapText="1"/>
    </xf>
    <xf numFmtId="166" fontId="40" fillId="0" borderId="88" xfId="0" applyNumberFormat="1" applyFont="1" applyBorder="1" applyAlignment="1">
      <alignment horizontal="center" vertical="top" wrapText="1"/>
    </xf>
    <xf numFmtId="0" fontId="36" fillId="6" borderId="89" xfId="0" applyFont="1" applyFill="1" applyBorder="1"/>
    <xf numFmtId="0" fontId="38" fillId="0" borderId="76" xfId="0" applyFont="1" applyBorder="1" applyAlignment="1">
      <alignment horizontal="center" vertical="top" wrapText="1"/>
    </xf>
    <xf numFmtId="0" fontId="38" fillId="6" borderId="80" xfId="0" applyFont="1" applyFill="1" applyBorder="1" applyAlignment="1">
      <alignment horizontal="left" vertical="top" wrapText="1"/>
    </xf>
    <xf numFmtId="0" fontId="39" fillId="0" borderId="84" xfId="0" applyFont="1" applyBorder="1" applyAlignment="1">
      <alignment horizontal="center" vertical="top"/>
    </xf>
    <xf numFmtId="166" fontId="40" fillId="0" borderId="90" xfId="0" applyNumberFormat="1" applyFont="1" applyBorder="1" applyAlignment="1">
      <alignment horizontal="center" vertical="top" wrapText="1"/>
    </xf>
    <xf numFmtId="0" fontId="38" fillId="0" borderId="92" xfId="0" applyFont="1" applyBorder="1" applyAlignment="1">
      <alignment horizontal="center" vertical="top" wrapText="1"/>
    </xf>
    <xf numFmtId="0" fontId="38" fillId="0" borderId="92" xfId="0" applyFont="1" applyBorder="1" applyAlignment="1">
      <alignment horizontal="center" vertical="top"/>
    </xf>
    <xf numFmtId="166" fontId="40" fillId="0" borderId="93" xfId="0" applyNumberFormat="1" applyFont="1" applyBorder="1" applyAlignment="1">
      <alignment horizontal="center" vertical="top" wrapText="1"/>
    </xf>
    <xf numFmtId="0" fontId="37" fillId="6" borderId="94" xfId="0" applyFont="1" applyFill="1" applyBorder="1"/>
    <xf numFmtId="0" fontId="37" fillId="6" borderId="73" xfId="0" applyFont="1" applyFill="1" applyBorder="1"/>
    <xf numFmtId="0" fontId="37" fillId="6" borderId="74" xfId="0" applyFont="1" applyFill="1" applyBorder="1"/>
    <xf numFmtId="0" fontId="37" fillId="6" borderId="72" xfId="0" applyFont="1" applyFill="1" applyBorder="1"/>
    <xf numFmtId="0" fontId="37" fillId="6" borderId="79" xfId="0" applyFont="1" applyFill="1" applyBorder="1"/>
    <xf numFmtId="10" fontId="3" fillId="6" borderId="75" xfId="1" applyNumberFormat="1" applyFont="1" applyFill="1" applyBorder="1" applyAlignment="1">
      <alignment horizontal="center" vertical="center" wrapText="1"/>
    </xf>
    <xf numFmtId="0" fontId="2" fillId="6" borderId="75" xfId="0" applyFont="1" applyFill="1" applyBorder="1" applyAlignment="1">
      <alignment horizontal="center" vertical="center" wrapText="1"/>
    </xf>
    <xf numFmtId="0" fontId="37" fillId="6" borderId="78" xfId="0" applyFont="1" applyFill="1" applyBorder="1"/>
    <xf numFmtId="0" fontId="2" fillId="6" borderId="95" xfId="0" applyFont="1" applyFill="1" applyBorder="1" applyAlignment="1">
      <alignment horizontal="center" vertical="center" wrapText="1"/>
    </xf>
    <xf numFmtId="0" fontId="2" fillId="6" borderId="78" xfId="0" applyFont="1" applyFill="1" applyBorder="1" applyAlignment="1">
      <alignment horizontal="left" vertical="center" wrapText="1"/>
    </xf>
    <xf numFmtId="9" fontId="2" fillId="6" borderId="78" xfId="1" applyFont="1" applyFill="1" applyBorder="1" applyAlignment="1">
      <alignment horizontal="center" vertical="center" wrapText="1"/>
    </xf>
    <xf numFmtId="165" fontId="2" fillId="6" borderId="79" xfId="1" applyNumberFormat="1" applyFont="1" applyFill="1" applyBorder="1" applyAlignment="1">
      <alignment horizontal="center" vertical="center" wrapText="1"/>
    </xf>
    <xf numFmtId="0" fontId="38" fillId="0" borderId="96" xfId="0" applyFont="1" applyBorder="1" applyAlignment="1">
      <alignment horizontal="center" vertical="top" wrapText="1"/>
    </xf>
    <xf numFmtId="0" fontId="38" fillId="0" borderId="91" xfId="0" applyFont="1" applyBorder="1" applyAlignment="1">
      <alignment horizontal="center" vertical="top" wrapText="1"/>
    </xf>
    <xf numFmtId="166" fontId="40" fillId="0" borderId="87" xfId="0" applyNumberFormat="1" applyFont="1" applyBorder="1" applyAlignment="1">
      <alignment horizontal="left" vertical="top" wrapText="1"/>
    </xf>
    <xf numFmtId="166" fontId="40" fillId="0" borderId="97" xfId="0" applyNumberFormat="1" applyFont="1" applyBorder="1" applyAlignment="1">
      <alignment horizontal="left" vertical="top" wrapText="1"/>
    </xf>
    <xf numFmtId="0" fontId="2" fillId="6" borderId="75" xfId="0" applyFont="1" applyFill="1" applyBorder="1" applyAlignment="1">
      <alignment horizontal="left" vertical="top" wrapText="1"/>
    </xf>
    <xf numFmtId="165" fontId="2" fillId="6" borderId="75" xfId="1" applyNumberFormat="1" applyFont="1" applyFill="1" applyBorder="1" applyAlignment="1">
      <alignment horizontal="center" vertical="top" wrapText="1"/>
    </xf>
    <xf numFmtId="0" fontId="2" fillId="6" borderId="75" xfId="0" applyFont="1" applyFill="1" applyBorder="1" applyAlignment="1">
      <alignment horizontal="center" vertical="top" wrapText="1"/>
    </xf>
    <xf numFmtId="165" fontId="3" fillId="6" borderId="75" xfId="1" applyNumberFormat="1" applyFont="1" applyFill="1" applyBorder="1" applyAlignment="1">
      <alignment horizontal="center" vertical="top" wrapText="1"/>
    </xf>
    <xf numFmtId="166" fontId="11" fillId="6" borderId="75" xfId="0" applyNumberFormat="1" applyFont="1" applyFill="1" applyBorder="1" applyAlignment="1">
      <alignment vertical="top" wrapText="1"/>
    </xf>
    <xf numFmtId="165" fontId="2" fillId="6" borderId="75" xfId="0" applyNumberFormat="1" applyFont="1" applyFill="1" applyBorder="1" applyAlignment="1">
      <alignment horizontal="center" vertical="top" wrapText="1"/>
    </xf>
    <xf numFmtId="0" fontId="2" fillId="6" borderId="75" xfId="0" applyFont="1" applyFill="1" applyBorder="1" applyAlignment="1">
      <alignment vertical="top" wrapText="1"/>
    </xf>
    <xf numFmtId="0" fontId="37" fillId="6" borderId="75" xfId="0" applyFont="1" applyFill="1" applyBorder="1"/>
    <xf numFmtId="0" fontId="37" fillId="6" borderId="98" xfId="0" applyFont="1" applyFill="1" applyBorder="1"/>
    <xf numFmtId="0" fontId="2" fillId="6" borderId="75" xfId="0" applyFont="1" applyFill="1" applyBorder="1"/>
    <xf numFmtId="0" fontId="36" fillId="6" borderId="75" xfId="0" applyFont="1" applyFill="1" applyBorder="1"/>
    <xf numFmtId="0" fontId="2" fillId="6" borderId="73" xfId="0" applyFont="1" applyFill="1" applyBorder="1"/>
    <xf numFmtId="0" fontId="2" fillId="6" borderId="77" xfId="0" applyFont="1" applyFill="1" applyBorder="1"/>
    <xf numFmtId="0" fontId="2" fillId="6" borderId="74" xfId="0" applyFont="1" applyFill="1" applyBorder="1"/>
    <xf numFmtId="9" fontId="2" fillId="6" borderId="73" xfId="0" applyNumberFormat="1" applyFont="1" applyFill="1" applyBorder="1"/>
    <xf numFmtId="165" fontId="2" fillId="6" borderId="77" xfId="0" applyNumberFormat="1" applyFont="1" applyFill="1" applyBorder="1"/>
    <xf numFmtId="165" fontId="37" fillId="6" borderId="73" xfId="0" applyNumberFormat="1" applyFont="1" applyFill="1" applyBorder="1"/>
    <xf numFmtId="0" fontId="37" fillId="6" borderId="77" xfId="0" applyFont="1" applyFill="1" applyBorder="1"/>
    <xf numFmtId="0" fontId="37" fillId="6" borderId="99" xfId="0" applyFont="1" applyFill="1" applyBorder="1"/>
    <xf numFmtId="0" fontId="2" fillId="6" borderId="72" xfId="0" applyFont="1" applyFill="1" applyBorder="1"/>
    <xf numFmtId="9" fontId="36" fillId="6" borderId="72" xfId="0" applyNumberFormat="1" applyFont="1" applyFill="1" applyBorder="1"/>
    <xf numFmtId="0" fontId="36" fillId="6" borderId="72" xfId="0" applyFont="1" applyFill="1" applyBorder="1"/>
    <xf numFmtId="9" fontId="36" fillId="6" borderId="73" xfId="0" applyNumberFormat="1" applyFont="1" applyFill="1" applyBorder="1"/>
    <xf numFmtId="165" fontId="36" fillId="6" borderId="80" xfId="0" applyNumberFormat="1" applyFont="1" applyFill="1" applyBorder="1"/>
    <xf numFmtId="0" fontId="36" fillId="6" borderId="81" xfId="0" applyFont="1" applyFill="1" applyBorder="1"/>
    <xf numFmtId="0" fontId="36" fillId="6" borderId="73" xfId="0" applyFont="1" applyFill="1" applyBorder="1"/>
    <xf numFmtId="0" fontId="36" fillId="6" borderId="77" xfId="0" applyFont="1" applyFill="1" applyBorder="1"/>
    <xf numFmtId="0" fontId="36" fillId="6" borderId="74" xfId="0" applyFont="1" applyFill="1" applyBorder="1"/>
    <xf numFmtId="0" fontId="38" fillId="0" borderId="100" xfId="0" applyFont="1" applyBorder="1" applyAlignment="1">
      <alignment horizontal="center" vertical="top" wrapText="1"/>
    </xf>
    <xf numFmtId="0" fontId="38" fillId="0" borderId="100" xfId="0" applyFont="1" applyBorder="1" applyAlignment="1">
      <alignment horizontal="left" vertical="top" wrapText="1"/>
    </xf>
    <xf numFmtId="0" fontId="38" fillId="0" borderId="100" xfId="0" applyFont="1" applyBorder="1" applyAlignment="1">
      <alignment horizontal="center" vertical="top"/>
    </xf>
    <xf numFmtId="0" fontId="39" fillId="5" borderId="101" xfId="0" applyFont="1" applyFill="1" applyBorder="1" applyAlignment="1">
      <alignment horizontal="center" vertical="top"/>
    </xf>
    <xf numFmtId="0" fontId="38" fillId="0" borderId="102" xfId="0" applyFont="1" applyBorder="1" applyAlignment="1">
      <alignment horizontal="center" vertical="top" wrapText="1"/>
    </xf>
    <xf numFmtId="166" fontId="40" fillId="0" borderId="103" xfId="0" applyNumberFormat="1" applyFont="1" applyBorder="1" applyAlignment="1">
      <alignment horizontal="left" vertical="top" wrapText="1"/>
    </xf>
    <xf numFmtId="0" fontId="38" fillId="0" borderId="5" xfId="0" applyFont="1" applyBorder="1" applyAlignment="1">
      <alignment vertical="top" wrapText="1"/>
    </xf>
    <xf numFmtId="0" fontId="36" fillId="6" borderId="80" xfId="0" applyFont="1" applyFill="1" applyBorder="1" applyAlignment="1">
      <alignment horizontal="center" vertical="center" wrapText="1"/>
    </xf>
    <xf numFmtId="0" fontId="36" fillId="6" borderId="75" xfId="0" applyFont="1" applyFill="1" applyBorder="1" applyAlignment="1">
      <alignment horizontal="center" vertical="center" wrapText="1"/>
    </xf>
    <xf numFmtId="10" fontId="51" fillId="6" borderId="75" xfId="1" applyNumberFormat="1" applyFont="1" applyFill="1" applyBorder="1" applyAlignment="1">
      <alignment horizontal="center" vertical="center" wrapText="1"/>
    </xf>
    <xf numFmtId="0" fontId="36" fillId="6" borderId="98" xfId="0" applyFont="1" applyFill="1" applyBorder="1" applyAlignment="1">
      <alignment vertical="center" wrapText="1"/>
    </xf>
    <xf numFmtId="0" fontId="38" fillId="0" borderId="105" xfId="0" applyFont="1" applyBorder="1" applyAlignment="1">
      <alignment horizontal="center" vertical="top"/>
    </xf>
    <xf numFmtId="165" fontId="36" fillId="6" borderId="94" xfId="1" applyNumberFormat="1" applyFont="1" applyFill="1" applyBorder="1" applyAlignment="1">
      <alignment horizontal="center" vertical="center" wrapText="1"/>
    </xf>
    <xf numFmtId="0" fontId="38" fillId="0" borderId="106" xfId="0" applyFont="1" applyBorder="1" applyAlignment="1">
      <alignment horizontal="center" vertical="top" wrapText="1"/>
    </xf>
    <xf numFmtId="0" fontId="38" fillId="0" borderId="107" xfId="0" applyFont="1" applyBorder="1" applyAlignment="1">
      <alignment horizontal="center" vertical="top" wrapText="1"/>
    </xf>
    <xf numFmtId="166" fontId="40" fillId="0" borderId="97" xfId="0" applyNumberFormat="1" applyFont="1" applyBorder="1" applyAlignment="1">
      <alignment horizontal="center" vertical="top" wrapText="1"/>
    </xf>
    <xf numFmtId="0" fontId="38" fillId="0" borderId="8" xfId="0" applyFont="1" applyBorder="1" applyAlignment="1">
      <alignment horizontal="center" vertical="top"/>
    </xf>
    <xf numFmtId="166" fontId="40" fillId="0" borderId="8" xfId="0" applyNumberFormat="1" applyFont="1" applyBorder="1" applyAlignment="1">
      <alignment horizontal="center" vertical="top" wrapText="1"/>
    </xf>
    <xf numFmtId="0" fontId="38" fillId="0" borderId="57" xfId="0" applyFont="1" applyBorder="1" applyAlignment="1">
      <alignment horizontal="center" vertical="top"/>
    </xf>
    <xf numFmtId="0" fontId="38" fillId="6" borderId="108" xfId="0" applyFont="1" applyFill="1" applyBorder="1" applyAlignment="1">
      <alignment horizontal="left" vertical="top" wrapText="1"/>
    </xf>
    <xf numFmtId="0" fontId="38" fillId="0" borderId="109" xfId="0" applyFont="1" applyBorder="1" applyAlignment="1">
      <alignment horizontal="center" vertical="top" wrapText="1"/>
    </xf>
    <xf numFmtId="0" fontId="38" fillId="0" borderId="109" xfId="0" applyFont="1" applyBorder="1" applyAlignment="1">
      <alignment horizontal="left" vertical="top" wrapText="1"/>
    </xf>
    <xf numFmtId="165" fontId="38" fillId="0" borderId="83" xfId="1" applyNumberFormat="1" applyFont="1" applyBorder="1" applyAlignment="1">
      <alignment horizontal="center" vertical="top" wrapText="1"/>
    </xf>
    <xf numFmtId="10" fontId="38" fillId="0" borderId="109" xfId="1" applyNumberFormat="1" applyFont="1" applyBorder="1" applyAlignment="1">
      <alignment horizontal="center" vertical="top" wrapText="1"/>
    </xf>
    <xf numFmtId="0" fontId="38" fillId="0" borderId="109" xfId="0" applyFont="1" applyBorder="1" applyAlignment="1">
      <alignment horizontal="center" vertical="top"/>
    </xf>
    <xf numFmtId="0" fontId="38" fillId="0" borderId="82" xfId="0" applyFont="1" applyBorder="1" applyAlignment="1">
      <alignment horizontal="center" vertical="top"/>
    </xf>
    <xf numFmtId="0" fontId="38" fillId="0" borderId="107" xfId="0" applyFont="1" applyBorder="1" applyAlignment="1">
      <alignment horizontal="center" vertical="top"/>
    </xf>
    <xf numFmtId="166" fontId="40" fillId="0" borderId="64" xfId="0" applyNumberFormat="1" applyFont="1" applyBorder="1" applyAlignment="1">
      <alignment horizontal="center" vertical="top" wrapText="1"/>
    </xf>
    <xf numFmtId="0" fontId="38" fillId="0" borderId="110" xfId="0" applyFont="1" applyBorder="1" applyAlignment="1">
      <alignment vertical="top" wrapText="1"/>
    </xf>
    <xf numFmtId="0" fontId="49" fillId="7" borderId="111" xfId="0" applyFont="1" applyFill="1" applyBorder="1" applyAlignment="1">
      <alignment horizontal="center" vertical="center" wrapText="1"/>
    </xf>
    <xf numFmtId="0" fontId="49" fillId="7" borderId="112" xfId="0" applyFont="1" applyFill="1" applyBorder="1" applyAlignment="1">
      <alignment horizontal="center" vertical="center" wrapText="1"/>
    </xf>
    <xf numFmtId="9" fontId="49" fillId="7" borderId="112" xfId="0" applyNumberFormat="1" applyFont="1" applyFill="1" applyBorder="1" applyAlignment="1">
      <alignment horizontal="center" vertical="center" wrapText="1"/>
    </xf>
    <xf numFmtId="10" fontId="49" fillId="7" borderId="112" xfId="0" applyNumberFormat="1" applyFont="1" applyFill="1" applyBorder="1" applyAlignment="1">
      <alignment horizontal="center" vertical="center" wrapText="1"/>
    </xf>
    <xf numFmtId="0" fontId="49" fillId="7" borderId="115" xfId="0" applyFont="1" applyFill="1" applyBorder="1" applyAlignment="1">
      <alignment horizontal="center" vertical="center" wrapText="1"/>
    </xf>
    <xf numFmtId="0" fontId="38" fillId="6" borderId="116" xfId="0" applyFont="1" applyFill="1" applyBorder="1" applyAlignment="1">
      <alignment horizontal="left" vertical="top" wrapText="1"/>
    </xf>
    <xf numFmtId="0" fontId="38" fillId="0" borderId="20" xfId="0" applyFont="1" applyBorder="1" applyAlignment="1">
      <alignment horizontal="center" vertical="top" wrapText="1"/>
    </xf>
    <xf numFmtId="0" fontId="38" fillId="0" borderId="20" xfId="0" applyFont="1" applyBorder="1" applyAlignment="1">
      <alignment horizontal="left" vertical="top" wrapText="1"/>
    </xf>
    <xf numFmtId="165" fontId="38" fillId="0" borderId="20" xfId="1" applyNumberFormat="1" applyFont="1" applyBorder="1" applyAlignment="1">
      <alignment horizontal="center" vertical="top" wrapText="1"/>
    </xf>
    <xf numFmtId="10" fontId="38" fillId="0" borderId="20" xfId="1" applyNumberFormat="1" applyFont="1" applyFill="1" applyBorder="1" applyAlignment="1">
      <alignment horizontal="center" vertical="top" wrapText="1"/>
    </xf>
    <xf numFmtId="0" fontId="38" fillId="0" borderId="67" xfId="0" applyFont="1" applyBorder="1" applyAlignment="1">
      <alignment horizontal="center" vertical="top" wrapText="1"/>
    </xf>
    <xf numFmtId="166" fontId="40" fillId="0" borderId="117" xfId="0" applyNumberFormat="1" applyFont="1" applyBorder="1" applyAlignment="1">
      <alignment horizontal="center" vertical="top" wrapText="1"/>
    </xf>
    <xf numFmtId="0" fontId="38" fillId="0" borderId="53" xfId="0" applyFont="1" applyBorder="1" applyAlignment="1">
      <alignment vertical="top" wrapText="1"/>
    </xf>
    <xf numFmtId="165" fontId="49" fillId="7" borderId="71" xfId="0" applyNumberFormat="1" applyFont="1" applyFill="1" applyBorder="1" applyAlignment="1">
      <alignment horizontal="center" vertical="center" wrapText="1"/>
    </xf>
    <xf numFmtId="0" fontId="49" fillId="7" borderId="71" xfId="0" applyFont="1" applyFill="1" applyBorder="1" applyAlignment="1">
      <alignment horizontal="center" vertical="center" wrapText="1"/>
    </xf>
    <xf numFmtId="165" fontId="39" fillId="5" borderId="0" xfId="0" applyNumberFormat="1" applyFont="1" applyFill="1" applyAlignment="1">
      <alignment horizontal="center" vertical="top"/>
    </xf>
    <xf numFmtId="165" fontId="39" fillId="5" borderId="63" xfId="0" applyNumberFormat="1" applyFont="1" applyFill="1" applyBorder="1" applyAlignment="1">
      <alignment horizontal="center" vertical="top"/>
    </xf>
    <xf numFmtId="165" fontId="38" fillId="0" borderId="56" xfId="0" applyNumberFormat="1" applyFont="1" applyBorder="1" applyAlignment="1">
      <alignment horizontal="center" vertical="top"/>
    </xf>
    <xf numFmtId="165" fontId="38" fillId="0" borderId="64" xfId="0" applyNumberFormat="1" applyFont="1" applyBorder="1" applyAlignment="1">
      <alignment horizontal="center" vertical="top"/>
    </xf>
    <xf numFmtId="165" fontId="39" fillId="5" borderId="54" xfId="0" applyNumberFormat="1" applyFont="1" applyFill="1" applyBorder="1" applyAlignment="1">
      <alignment horizontal="center" vertical="top"/>
    </xf>
    <xf numFmtId="165" fontId="38" fillId="0" borderId="51" xfId="0" applyNumberFormat="1" applyFont="1" applyBorder="1" applyAlignment="1">
      <alignment horizontal="center" vertical="top"/>
    </xf>
    <xf numFmtId="165" fontId="39" fillId="5" borderId="12" xfId="1" applyNumberFormat="1" applyFont="1" applyFill="1" applyBorder="1" applyAlignment="1">
      <alignment horizontal="center" vertical="top" wrapText="1"/>
    </xf>
    <xf numFmtId="165" fontId="39" fillId="5" borderId="8" xfId="1" applyNumberFormat="1" applyFont="1" applyFill="1" applyBorder="1" applyAlignment="1">
      <alignment horizontal="center" vertical="top" wrapText="1"/>
    </xf>
    <xf numFmtId="165" fontId="39" fillId="5" borderId="1" xfId="0" applyNumberFormat="1" applyFont="1" applyFill="1" applyBorder="1" applyAlignment="1">
      <alignment horizontal="center" vertical="top"/>
    </xf>
    <xf numFmtId="165" fontId="39" fillId="5" borderId="49" xfId="0" applyNumberFormat="1" applyFont="1" applyFill="1" applyBorder="1" applyAlignment="1">
      <alignment horizontal="center" vertical="top"/>
    </xf>
    <xf numFmtId="167" fontId="39" fillId="5" borderId="12" xfId="1" applyNumberFormat="1" applyFont="1" applyFill="1" applyBorder="1" applyAlignment="1">
      <alignment horizontal="center" vertical="top" wrapText="1"/>
    </xf>
    <xf numFmtId="167" fontId="39" fillId="5" borderId="3" xfId="1" applyNumberFormat="1" applyFont="1" applyFill="1" applyBorder="1" applyAlignment="1">
      <alignment horizontal="center" vertical="top" wrapText="1"/>
    </xf>
    <xf numFmtId="165" fontId="39" fillId="5" borderId="2" xfId="1" applyNumberFormat="1" applyFont="1" applyFill="1" applyBorder="1" applyAlignment="1">
      <alignment horizontal="center" vertical="top" wrapText="1"/>
    </xf>
    <xf numFmtId="165" fontId="39" fillId="5" borderId="2" xfId="0" applyNumberFormat="1" applyFont="1" applyFill="1" applyBorder="1" applyAlignment="1">
      <alignment horizontal="center" vertical="top"/>
    </xf>
    <xf numFmtId="165" fontId="2" fillId="6" borderId="72" xfId="0" applyNumberFormat="1" applyFont="1" applyFill="1" applyBorder="1"/>
    <xf numFmtId="165" fontId="38" fillId="0" borderId="6" xfId="1" applyNumberFormat="1" applyFont="1" applyBorder="1" applyAlignment="1">
      <alignment horizontal="center" vertical="top" wrapText="1"/>
    </xf>
    <xf numFmtId="165" fontId="38" fillId="0" borderId="12" xfId="1" applyNumberFormat="1" applyFont="1" applyBorder="1" applyAlignment="1">
      <alignment horizontal="center" vertical="top" wrapText="1"/>
    </xf>
    <xf numFmtId="165" fontId="38" fillId="0" borderId="101" xfId="1" applyNumberFormat="1" applyFont="1" applyBorder="1" applyAlignment="1">
      <alignment horizontal="center" vertical="top" wrapText="1"/>
    </xf>
    <xf numFmtId="165" fontId="38" fillId="0" borderId="7" xfId="1" applyNumberFormat="1" applyFont="1" applyBorder="1" applyAlignment="1">
      <alignment horizontal="center" vertical="top" wrapText="1"/>
    </xf>
    <xf numFmtId="165" fontId="38" fillId="0" borderId="55" xfId="0" applyNumberFormat="1" applyFont="1" applyBorder="1" applyAlignment="1">
      <alignment horizontal="center" vertical="top"/>
    </xf>
    <xf numFmtId="165" fontId="38" fillId="0" borderId="4" xfId="0" applyNumberFormat="1" applyFont="1" applyBorder="1" applyAlignment="1">
      <alignment horizontal="center" vertical="top" wrapText="1"/>
    </xf>
    <xf numFmtId="165" fontId="38" fillId="0" borderId="70" xfId="0" applyNumberFormat="1" applyFont="1" applyBorder="1" applyAlignment="1">
      <alignment horizontal="center" vertical="top"/>
    </xf>
    <xf numFmtId="10" fontId="38" fillId="0" borderId="48" xfId="0" applyNumberFormat="1" applyFont="1" applyBorder="1" applyAlignment="1">
      <alignment vertical="top" wrapText="1"/>
    </xf>
    <xf numFmtId="165" fontId="38" fillId="0" borderId="104" xfId="0" applyNumberFormat="1" applyFont="1" applyBorder="1" applyAlignment="1">
      <alignment horizontal="center" vertical="top"/>
    </xf>
    <xf numFmtId="165" fontId="38" fillId="0" borderId="2" xfId="0" applyNumberFormat="1" applyFont="1" applyBorder="1" applyAlignment="1">
      <alignment horizontal="center" vertical="top"/>
    </xf>
    <xf numFmtId="165" fontId="38" fillId="0" borderId="4" xfId="0" applyNumberFormat="1" applyFont="1" applyBorder="1" applyAlignment="1">
      <alignment horizontal="center" vertical="top"/>
    </xf>
    <xf numFmtId="165" fontId="39" fillId="5" borderId="3" xfId="0" applyNumberFormat="1" applyFont="1" applyFill="1" applyBorder="1" applyAlignment="1">
      <alignment horizontal="center" vertical="top"/>
    </xf>
    <xf numFmtId="165" fontId="39" fillId="5" borderId="12" xfId="0" applyNumberFormat="1" applyFont="1" applyFill="1" applyBorder="1" applyAlignment="1">
      <alignment horizontal="center" vertical="top"/>
    </xf>
    <xf numFmtId="165" fontId="39" fillId="5" borderId="58" xfId="0" applyNumberFormat="1" applyFont="1" applyFill="1" applyBorder="1" applyAlignment="1">
      <alignment horizontal="center" vertical="top"/>
    </xf>
    <xf numFmtId="165" fontId="38" fillId="0" borderId="9" xfId="0" applyNumberFormat="1" applyFont="1" applyBorder="1" applyAlignment="1">
      <alignment horizontal="center" vertical="top"/>
    </xf>
    <xf numFmtId="165" fontId="39" fillId="5" borderId="67" xfId="0" applyNumberFormat="1" applyFont="1" applyFill="1" applyBorder="1" applyAlignment="1">
      <alignment horizontal="center" vertical="top"/>
    </xf>
    <xf numFmtId="165" fontId="39" fillId="5" borderId="60" xfId="0" applyNumberFormat="1" applyFont="1" applyFill="1" applyBorder="1" applyAlignment="1">
      <alignment horizontal="center" vertical="top"/>
    </xf>
    <xf numFmtId="165" fontId="38" fillId="0" borderId="50" xfId="0" applyNumberFormat="1" applyFont="1" applyBorder="1" applyAlignment="1">
      <alignment horizontal="center" vertical="top"/>
    </xf>
    <xf numFmtId="165" fontId="38" fillId="0" borderId="61" xfId="0" applyNumberFormat="1" applyFont="1" applyBorder="1" applyAlignment="1">
      <alignment horizontal="center" vertical="top"/>
    </xf>
    <xf numFmtId="165" fontId="38" fillId="0" borderId="51" xfId="0" applyNumberFormat="1" applyFont="1" applyBorder="1" applyAlignment="1">
      <alignment horizontal="center" vertical="top" wrapText="1"/>
    </xf>
    <xf numFmtId="165" fontId="38" fillId="0" borderId="14" xfId="0" applyNumberFormat="1" applyFont="1" applyBorder="1" applyAlignment="1">
      <alignment horizontal="center" vertical="top" wrapText="1"/>
    </xf>
    <xf numFmtId="165" fontId="39" fillId="5" borderId="47" xfId="0" applyNumberFormat="1" applyFont="1" applyFill="1" applyBorder="1" applyAlignment="1">
      <alignment horizontal="center" vertical="top"/>
    </xf>
    <xf numFmtId="165" fontId="39" fillId="0" borderId="49" xfId="0" applyNumberFormat="1" applyFont="1" applyBorder="1" applyAlignment="1">
      <alignment horizontal="center" vertical="top"/>
    </xf>
    <xf numFmtId="165" fontId="39" fillId="0" borderId="54" xfId="0" applyNumberFormat="1" applyFont="1" applyBorder="1" applyAlignment="1">
      <alignment horizontal="center" vertical="top"/>
    </xf>
    <xf numFmtId="165" fontId="39" fillId="5" borderId="57" xfId="0" applyNumberFormat="1" applyFont="1" applyFill="1" applyBorder="1" applyAlignment="1">
      <alignment horizontal="center" vertical="top"/>
    </xf>
    <xf numFmtId="0" fontId="38" fillId="6" borderId="109" xfId="0" applyFont="1" applyFill="1" applyBorder="1" applyAlignment="1">
      <alignment horizontal="left" vertical="top" wrapText="1"/>
    </xf>
    <xf numFmtId="165" fontId="38" fillId="0" borderId="109" xfId="1" applyNumberFormat="1" applyFont="1" applyBorder="1" applyAlignment="1">
      <alignment horizontal="center" vertical="top" wrapText="1"/>
    </xf>
    <xf numFmtId="0" fontId="38" fillId="0" borderId="82" xfId="0" applyFont="1" applyBorder="1" applyAlignment="1">
      <alignment horizontal="center" vertical="top" wrapText="1"/>
    </xf>
    <xf numFmtId="166" fontId="40" fillId="0" borderId="119" xfId="0" applyNumberFormat="1" applyFont="1" applyBorder="1" applyAlignment="1">
      <alignment horizontal="center" vertical="top" wrapText="1"/>
    </xf>
    <xf numFmtId="165" fontId="38" fillId="0" borderId="110" xfId="0" applyNumberFormat="1" applyFont="1" applyBorder="1" applyAlignment="1">
      <alignment horizontal="center" vertical="top"/>
    </xf>
    <xf numFmtId="0" fontId="38" fillId="0" borderId="83" xfId="0" applyFont="1" applyBorder="1" applyAlignment="1">
      <alignment vertical="top" wrapText="1"/>
    </xf>
    <xf numFmtId="0" fontId="38" fillId="0" borderId="6" xfId="0" applyFont="1" applyBorder="1" applyAlignment="1">
      <alignment horizontal="left" vertical="top" wrapText="1"/>
    </xf>
    <xf numFmtId="10" fontId="38" fillId="0" borderId="120" xfId="0" applyNumberFormat="1" applyFont="1" applyBorder="1" applyAlignment="1">
      <alignment horizontal="center" vertical="top"/>
    </xf>
    <xf numFmtId="165" fontId="39" fillId="5" borderId="121" xfId="0" applyNumberFormat="1" applyFont="1" applyFill="1" applyBorder="1" applyAlignment="1">
      <alignment horizontal="center" vertical="top"/>
    </xf>
    <xf numFmtId="165" fontId="38" fillId="0" borderId="62" xfId="0" applyNumberFormat="1" applyFont="1" applyBorder="1" applyAlignment="1">
      <alignment horizontal="center" vertical="top"/>
    </xf>
    <xf numFmtId="0" fontId="64" fillId="0" borderId="118" xfId="0" applyFont="1" applyBorder="1" applyAlignment="1">
      <alignment vertical="top" wrapText="1"/>
    </xf>
    <xf numFmtId="165" fontId="39" fillId="5" borderId="0" xfId="1" applyNumberFormat="1" applyFont="1" applyFill="1" applyBorder="1" applyAlignment="1">
      <alignment horizontal="center" vertical="top" wrapText="1"/>
    </xf>
    <xf numFmtId="166" fontId="40" fillId="0" borderId="61" xfId="0" applyNumberFormat="1" applyFont="1" applyBorder="1" applyAlignment="1">
      <alignment horizontal="left" vertical="top" wrapText="1"/>
    </xf>
    <xf numFmtId="0" fontId="2" fillId="6" borderId="94" xfId="0" applyFont="1" applyFill="1" applyBorder="1"/>
    <xf numFmtId="0" fontId="36" fillId="6" borderId="95" xfId="0" applyFont="1" applyFill="1" applyBorder="1"/>
    <xf numFmtId="0" fontId="36" fillId="6" borderId="78" xfId="0" applyFont="1" applyFill="1" applyBorder="1"/>
    <xf numFmtId="0" fontId="38" fillId="0" borderId="122" xfId="0" applyFont="1" applyBorder="1" applyAlignment="1">
      <alignment horizontal="center" vertical="top" wrapText="1"/>
    </xf>
    <xf numFmtId="165" fontId="38" fillId="0" borderId="57" xfId="0" applyNumberFormat="1" applyFont="1" applyBorder="1" applyAlignment="1">
      <alignment horizontal="center" vertical="top"/>
    </xf>
    <xf numFmtId="0" fontId="38" fillId="6" borderId="20" xfId="0" applyFont="1" applyFill="1" applyBorder="1" applyAlignment="1">
      <alignment horizontal="left" vertical="top" wrapText="1"/>
    </xf>
    <xf numFmtId="166" fontId="40" fillId="0" borderId="123" xfId="0" applyNumberFormat="1" applyFont="1" applyBorder="1" applyAlignment="1">
      <alignment horizontal="left" vertical="top" wrapText="1"/>
    </xf>
    <xf numFmtId="0" fontId="38" fillId="0" borderId="56" xfId="0" applyFont="1" applyBorder="1" applyAlignment="1">
      <alignment vertical="top" wrapText="1"/>
    </xf>
    <xf numFmtId="10" fontId="38" fillId="0" borderId="52" xfId="1" applyNumberFormat="1" applyFont="1" applyBorder="1" applyAlignment="1">
      <alignment horizontal="center" vertical="top" wrapText="1"/>
    </xf>
    <xf numFmtId="165" fontId="38" fillId="0" borderId="14" xfId="0" applyNumberFormat="1" applyFont="1" applyBorder="1" applyAlignment="1">
      <alignment horizontal="center" vertical="top"/>
    </xf>
    <xf numFmtId="0" fontId="38" fillId="0" borderId="6" xfId="0" applyFont="1" applyBorder="1" applyAlignment="1">
      <alignment vertical="top" wrapText="1"/>
    </xf>
    <xf numFmtId="0" fontId="38" fillId="0" borderId="61" xfId="0" applyFont="1" applyBorder="1" applyAlignment="1">
      <alignment horizontal="center" vertical="top"/>
    </xf>
    <xf numFmtId="165" fontId="39" fillId="5" borderId="48" xfId="0" applyNumberFormat="1" applyFont="1" applyFill="1" applyBorder="1" applyAlignment="1">
      <alignment horizontal="center" vertical="top"/>
    </xf>
    <xf numFmtId="165" fontId="38" fillId="0" borderId="47" xfId="0" applyNumberFormat="1" applyFont="1" applyBorder="1" applyAlignment="1">
      <alignment horizontal="center" vertical="top"/>
    </xf>
    <xf numFmtId="165" fontId="38" fillId="0" borderId="1" xfId="0" applyNumberFormat="1" applyFont="1" applyBorder="1" applyAlignment="1">
      <alignment horizontal="center" vertical="top"/>
    </xf>
    <xf numFmtId="0" fontId="38" fillId="6" borderId="0" xfId="0" applyFont="1" applyFill="1" applyAlignment="1">
      <alignment horizontal="center" vertical="top" wrapText="1"/>
    </xf>
    <xf numFmtId="0" fontId="71" fillId="0" borderId="36" xfId="0" applyFont="1" applyBorder="1" applyAlignment="1">
      <alignment horizontal="right" vertical="center"/>
    </xf>
    <xf numFmtId="0" fontId="30" fillId="0" borderId="126" xfId="0" applyFont="1" applyBorder="1" applyAlignment="1">
      <alignment horizontal="left" vertical="center" wrapText="1"/>
    </xf>
    <xf numFmtId="0" fontId="72" fillId="0" borderId="125" xfId="0" applyFont="1" applyBorder="1" applyAlignment="1">
      <alignment horizontal="left" vertical="center"/>
    </xf>
    <xf numFmtId="0" fontId="0" fillId="0" borderId="0" xfId="0" applyAlignment="1">
      <alignment vertical="center" wrapText="1"/>
    </xf>
    <xf numFmtId="0" fontId="67" fillId="0" borderId="0" xfId="0" applyFont="1" applyAlignment="1">
      <alignment vertical="top"/>
    </xf>
    <xf numFmtId="0" fontId="45" fillId="0" borderId="0" xfId="0" applyFont="1" applyAlignment="1">
      <alignment vertical="center"/>
    </xf>
    <xf numFmtId="49" fontId="41" fillId="20" borderId="1" xfId="0" applyNumberFormat="1" applyFont="1" applyFill="1" applyBorder="1" applyAlignment="1">
      <alignment horizontal="center" vertical="center"/>
    </xf>
    <xf numFmtId="49" fontId="41" fillId="20" borderId="37" xfId="0" applyNumberFormat="1" applyFont="1" applyFill="1" applyBorder="1" applyAlignment="1">
      <alignment horizontal="center" vertical="center"/>
    </xf>
    <xf numFmtId="49" fontId="59" fillId="20" borderId="37" xfId="0" applyNumberFormat="1" applyFont="1" applyFill="1" applyBorder="1" applyAlignment="1">
      <alignment horizontal="center" vertical="center"/>
    </xf>
    <xf numFmtId="49" fontId="59" fillId="20" borderId="1" xfId="0" applyNumberFormat="1" applyFont="1" applyFill="1" applyBorder="1" applyAlignment="1">
      <alignment horizontal="center" vertical="center"/>
    </xf>
    <xf numFmtId="49" fontId="71" fillId="23" borderId="1" xfId="0" applyNumberFormat="1" applyFont="1" applyFill="1" applyBorder="1" applyAlignment="1">
      <alignment horizontal="center" vertical="center"/>
    </xf>
    <xf numFmtId="49" fontId="71" fillId="0" borderId="1" xfId="0" applyNumberFormat="1" applyFont="1" applyBorder="1" applyAlignment="1">
      <alignment horizontal="center" vertical="center"/>
    </xf>
    <xf numFmtId="49" fontId="71" fillId="0" borderId="37" xfId="0" applyNumberFormat="1" applyFont="1" applyBorder="1" applyAlignment="1">
      <alignment horizontal="center" vertical="center"/>
    </xf>
    <xf numFmtId="49" fontId="59" fillId="23" borderId="1" xfId="0" applyNumberFormat="1" applyFont="1" applyFill="1" applyBorder="1" applyAlignment="1">
      <alignment horizontal="center" vertical="center"/>
    </xf>
    <xf numFmtId="49" fontId="59" fillId="0" borderId="1" xfId="0" applyNumberFormat="1" applyFont="1" applyBorder="1" applyAlignment="1">
      <alignment horizontal="center" vertical="center"/>
    </xf>
    <xf numFmtId="49" fontId="66" fillId="0" borderId="37" xfId="0" applyNumberFormat="1" applyFont="1" applyBorder="1" applyAlignment="1">
      <alignment horizontal="center" vertical="center"/>
    </xf>
    <xf numFmtId="49" fontId="41" fillId="0" borderId="1" xfId="0" applyNumberFormat="1" applyFont="1" applyBorder="1" applyAlignment="1">
      <alignment horizontal="center" vertical="center"/>
    </xf>
    <xf numFmtId="49" fontId="41" fillId="20" borderId="39" xfId="0" applyNumberFormat="1" applyFont="1" applyFill="1" applyBorder="1" applyAlignment="1">
      <alignment horizontal="center" vertical="center"/>
    </xf>
    <xf numFmtId="49" fontId="66" fillId="5" borderId="40" xfId="0" applyNumberFormat="1" applyFont="1" applyFill="1" applyBorder="1" applyAlignment="1">
      <alignment horizontal="center" vertical="center"/>
    </xf>
    <xf numFmtId="0" fontId="68" fillId="0" borderId="3" xfId="0" applyFont="1" applyBorder="1" applyAlignment="1">
      <alignment horizontal="center" vertical="center"/>
    </xf>
    <xf numFmtId="49" fontId="66" fillId="20" borderId="1" xfId="0" applyNumberFormat="1" applyFont="1" applyFill="1" applyBorder="1" applyAlignment="1">
      <alignment horizontal="center" vertical="center"/>
    </xf>
    <xf numFmtId="0" fontId="61" fillId="19" borderId="21" xfId="0" applyFont="1" applyFill="1" applyBorder="1" applyAlignment="1">
      <alignment horizontal="center" vertical="center" wrapText="1"/>
    </xf>
    <xf numFmtId="0" fontId="61" fillId="19" borderId="128" xfId="0" applyFont="1" applyFill="1" applyBorder="1" applyAlignment="1">
      <alignment horizontal="center" vertical="center"/>
    </xf>
    <xf numFmtId="0" fontId="61" fillId="19" borderId="129" xfId="0" applyFont="1" applyFill="1" applyBorder="1" applyAlignment="1">
      <alignment horizontal="center" vertical="center"/>
    </xf>
    <xf numFmtId="0" fontId="41" fillId="20" borderId="29" xfId="0" applyFont="1" applyFill="1" applyBorder="1" applyAlignment="1">
      <alignment vertical="center"/>
    </xf>
    <xf numFmtId="49" fontId="41" fillId="20" borderId="35" xfId="0" applyNumberFormat="1" applyFont="1" applyFill="1" applyBorder="1" applyAlignment="1">
      <alignment horizontal="center" vertical="center"/>
    </xf>
    <xf numFmtId="49" fontId="41" fillId="20" borderId="30" xfId="0" applyNumberFormat="1" applyFont="1" applyFill="1" applyBorder="1" applyAlignment="1">
      <alignment horizontal="center" vertical="center"/>
    </xf>
    <xf numFmtId="49" fontId="41" fillId="0" borderId="37" xfId="0" applyNumberFormat="1" applyFont="1" applyBorder="1" applyAlignment="1">
      <alignment horizontal="center" vertical="center"/>
    </xf>
    <xf numFmtId="0" fontId="41" fillId="20" borderId="38" xfId="0" applyFont="1" applyFill="1" applyBorder="1" applyAlignment="1">
      <alignment vertical="center"/>
    </xf>
    <xf numFmtId="0" fontId="61" fillId="20" borderId="21" xfId="0" applyFont="1" applyFill="1" applyBorder="1" applyAlignment="1">
      <alignment horizontal="center" vertical="center" wrapText="1"/>
    </xf>
    <xf numFmtId="0" fontId="61" fillId="20" borderId="128" xfId="0" applyFont="1" applyFill="1" applyBorder="1" applyAlignment="1">
      <alignment horizontal="center" vertical="center"/>
    </xf>
    <xf numFmtId="0" fontId="61" fillId="20" borderId="129" xfId="0" applyFont="1" applyFill="1" applyBorder="1" applyAlignment="1">
      <alignment horizontal="center" vertical="center"/>
    </xf>
    <xf numFmtId="0" fontId="41" fillId="5" borderId="29" xfId="0" applyFont="1" applyFill="1" applyBorder="1" applyAlignment="1">
      <alignment vertical="center"/>
    </xf>
    <xf numFmtId="9" fontId="66" fillId="0" borderId="35" xfId="0" applyNumberFormat="1" applyFont="1" applyBorder="1" applyAlignment="1">
      <alignment horizontal="center" vertical="center"/>
    </xf>
    <xf numFmtId="9" fontId="66" fillId="0" borderId="30" xfId="0" applyNumberFormat="1" applyFont="1" applyBorder="1" applyAlignment="1">
      <alignment horizontal="center" vertical="center"/>
    </xf>
    <xf numFmtId="0" fontId="67" fillId="0" borderId="12" xfId="0" applyFont="1" applyBorder="1" applyAlignment="1">
      <alignment horizontal="center" vertical="center"/>
    </xf>
    <xf numFmtId="0" fontId="0" fillId="0" borderId="1" xfId="0" applyBorder="1" applyAlignment="1">
      <alignment horizontal="left" vertical="top" indent="1"/>
    </xf>
    <xf numFmtId="0" fontId="0" fillId="0" borderId="1" xfId="0" applyBorder="1" applyAlignment="1">
      <alignment horizontal="center" vertical="center"/>
    </xf>
    <xf numFmtId="0" fontId="0" fillId="10" borderId="1" xfId="0" applyFill="1" applyBorder="1" applyAlignment="1">
      <alignment horizontal="center" vertical="center"/>
    </xf>
    <xf numFmtId="0" fontId="0" fillId="0" borderId="1" xfId="0" applyBorder="1" applyAlignment="1">
      <alignment horizontal="center"/>
    </xf>
    <xf numFmtId="0" fontId="0" fillId="24" borderId="1" xfId="0" applyFill="1" applyBorder="1"/>
    <xf numFmtId="0" fontId="0" fillId="24" borderId="1" xfId="0" applyFill="1" applyBorder="1" applyAlignment="1">
      <alignment horizontal="center"/>
    </xf>
    <xf numFmtId="0" fontId="0" fillId="0" borderId="1" xfId="0" applyBorder="1" applyAlignment="1">
      <alignment horizontal="left" vertical="center"/>
    </xf>
    <xf numFmtId="0" fontId="67" fillId="0" borderId="10" xfId="0" applyFont="1" applyBorder="1" applyAlignment="1">
      <alignment horizontal="left" vertical="center"/>
    </xf>
    <xf numFmtId="0" fontId="68" fillId="0" borderId="10" xfId="0" applyFont="1" applyBorder="1" applyAlignment="1">
      <alignment horizontal="left"/>
    </xf>
    <xf numFmtId="0" fontId="34" fillId="25" borderId="0" xfId="0" applyFont="1" applyFill="1"/>
    <xf numFmtId="0" fontId="42" fillId="25" borderId="0" xfId="0" applyFont="1" applyFill="1" applyAlignment="1">
      <alignment horizontal="left" vertical="center" wrapText="1"/>
    </xf>
    <xf numFmtId="167" fontId="19" fillId="25" borderId="0" xfId="0" applyNumberFormat="1" applyFont="1" applyFill="1"/>
    <xf numFmtId="0" fontId="18" fillId="25" borderId="0" xfId="0" applyFont="1" applyFill="1"/>
    <xf numFmtId="0" fontId="0" fillId="25" borderId="0" xfId="0" applyFill="1"/>
    <xf numFmtId="0" fontId="0" fillId="25" borderId="0" xfId="0" applyFill="1" applyAlignment="1">
      <alignment horizontal="center"/>
    </xf>
    <xf numFmtId="0" fontId="0" fillId="0" borderId="78" xfId="0" applyBorder="1"/>
    <xf numFmtId="0" fontId="0" fillId="0" borderId="73" xfId="0" applyBorder="1"/>
    <xf numFmtId="0" fontId="0" fillId="0" borderId="74" xfId="0" applyBorder="1"/>
    <xf numFmtId="0" fontId="0" fillId="0" borderId="80" xfId="0" applyBorder="1"/>
    <xf numFmtId="0" fontId="0" fillId="0" borderId="72" xfId="0" applyBorder="1"/>
    <xf numFmtId="0" fontId="0" fillId="0" borderId="79" xfId="0" applyBorder="1"/>
    <xf numFmtId="0" fontId="67" fillId="0" borderId="73" xfId="0" applyFont="1" applyBorder="1" applyAlignment="1">
      <alignment vertical="top"/>
    </xf>
    <xf numFmtId="0" fontId="67" fillId="0" borderId="74" xfId="0" applyFont="1" applyBorder="1" applyAlignment="1">
      <alignment vertical="top"/>
    </xf>
    <xf numFmtId="0" fontId="67" fillId="0" borderId="72" xfId="0" applyFont="1" applyBorder="1" applyAlignment="1">
      <alignment vertical="top"/>
    </xf>
    <xf numFmtId="0" fontId="0" fillId="0" borderId="94" xfId="0" applyBorder="1"/>
    <xf numFmtId="0" fontId="0" fillId="0" borderId="98" xfId="0" applyBorder="1"/>
    <xf numFmtId="0" fontId="0" fillId="0" borderId="77" xfId="0" applyBorder="1"/>
    <xf numFmtId="0" fontId="0" fillId="0" borderId="130" xfId="0" applyBorder="1"/>
    <xf numFmtId="0" fontId="67" fillId="0" borderId="130" xfId="0" applyFont="1" applyBorder="1" applyAlignment="1">
      <alignment vertical="top"/>
    </xf>
    <xf numFmtId="0" fontId="45" fillId="0" borderId="73" xfId="0" applyFont="1" applyBorder="1" applyAlignment="1">
      <alignment vertical="center"/>
    </xf>
    <xf numFmtId="0" fontId="45" fillId="0" borderId="72" xfId="0" applyFont="1" applyBorder="1" applyAlignment="1">
      <alignment vertical="center"/>
    </xf>
    <xf numFmtId="0" fontId="67" fillId="0" borderId="76" xfId="0" applyFont="1" applyBorder="1" applyAlignment="1">
      <alignment vertical="top"/>
    </xf>
    <xf numFmtId="0" fontId="67" fillId="0" borderId="88" xfId="0" applyFont="1" applyBorder="1" applyAlignment="1">
      <alignment vertical="top"/>
    </xf>
    <xf numFmtId="0" fontId="0" fillId="0" borderId="131" xfId="0" applyBorder="1"/>
    <xf numFmtId="0" fontId="0" fillId="0" borderId="132" xfId="0" applyBorder="1"/>
    <xf numFmtId="0" fontId="0" fillId="0" borderId="75" xfId="0" applyBorder="1"/>
    <xf numFmtId="0" fontId="0" fillId="0" borderId="133" xfId="0" applyBorder="1"/>
    <xf numFmtId="0" fontId="0" fillId="0" borderId="134" xfId="0" applyBorder="1"/>
    <xf numFmtId="0" fontId="0" fillId="0" borderId="135" xfId="0" applyBorder="1"/>
    <xf numFmtId="0" fontId="0" fillId="0" borderId="136" xfId="0" applyBorder="1"/>
    <xf numFmtId="0" fontId="0" fillId="0" borderId="95" xfId="0" applyBorder="1"/>
    <xf numFmtId="0" fontId="0" fillId="0" borderId="137" xfId="0" applyBorder="1"/>
    <xf numFmtId="0" fontId="0" fillId="0" borderId="138" xfId="0" applyBorder="1"/>
    <xf numFmtId="0" fontId="0" fillId="0" borderId="139" xfId="0" applyBorder="1"/>
    <xf numFmtId="0" fontId="0" fillId="0" borderId="76" xfId="0" applyBorder="1"/>
    <xf numFmtId="0" fontId="0" fillId="0" borderId="81" xfId="0" applyBorder="1"/>
    <xf numFmtId="0" fontId="0" fillId="0" borderId="140" xfId="0" applyBorder="1"/>
    <xf numFmtId="0" fontId="0" fillId="0" borderId="141" xfId="0" applyBorder="1"/>
    <xf numFmtId="0" fontId="45" fillId="0" borderId="130" xfId="0" applyFont="1" applyBorder="1" applyAlignment="1">
      <alignment vertical="center"/>
    </xf>
    <xf numFmtId="0" fontId="45" fillId="0" borderId="79" xfId="0" applyFont="1" applyBorder="1" applyAlignment="1">
      <alignment vertical="center"/>
    </xf>
    <xf numFmtId="0" fontId="0" fillId="0" borderId="76" xfId="0" applyBorder="1" applyAlignment="1">
      <alignment vertical="center" wrapText="1"/>
    </xf>
    <xf numFmtId="0" fontId="0" fillId="0" borderId="80" xfId="0" applyBorder="1" applyAlignment="1">
      <alignment vertical="center" wrapText="1"/>
    </xf>
    <xf numFmtId="0" fontId="0" fillId="0" borderId="130" xfId="0" applyBorder="1" applyAlignment="1">
      <alignment vertical="center" wrapText="1"/>
    </xf>
    <xf numFmtId="0" fontId="0" fillId="0" borderId="140" xfId="0" applyBorder="1" applyAlignment="1">
      <alignment vertical="center" wrapText="1"/>
    </xf>
    <xf numFmtId="0" fontId="0" fillId="0" borderId="95" xfId="0" applyBorder="1" applyAlignment="1">
      <alignment vertical="center" wrapText="1"/>
    </xf>
    <xf numFmtId="0" fontId="0" fillId="0" borderId="72" xfId="0" applyBorder="1" applyAlignment="1">
      <alignment vertical="center" wrapText="1"/>
    </xf>
    <xf numFmtId="0" fontId="0" fillId="0" borderId="143" xfId="0" applyBorder="1"/>
    <xf numFmtId="0" fontId="0" fillId="0" borderId="79" xfId="0" applyBorder="1" applyAlignment="1">
      <alignment vertical="center" wrapText="1"/>
    </xf>
    <xf numFmtId="0" fontId="45" fillId="0" borderId="80" xfId="0" applyFont="1" applyBorder="1" applyAlignment="1">
      <alignment vertical="center"/>
    </xf>
    <xf numFmtId="0" fontId="67" fillId="0" borderId="80" xfId="0" applyFont="1" applyBorder="1" applyAlignment="1">
      <alignment vertical="top"/>
    </xf>
    <xf numFmtId="0" fontId="74" fillId="0" borderId="130" xfId="0" applyFont="1" applyBorder="1" applyAlignment="1">
      <alignment horizontal="left" vertical="center"/>
    </xf>
    <xf numFmtId="0" fontId="0" fillId="0" borderId="144" xfId="0" applyBorder="1"/>
    <xf numFmtId="0" fontId="0" fillId="0" borderId="145" xfId="0" applyBorder="1"/>
    <xf numFmtId="0" fontId="0" fillId="0" borderId="146" xfId="0" applyBorder="1"/>
    <xf numFmtId="0" fontId="0" fillId="0" borderId="147" xfId="0" applyBorder="1"/>
    <xf numFmtId="0" fontId="0" fillId="0" borderId="148" xfId="0" applyBorder="1"/>
    <xf numFmtId="0" fontId="0" fillId="0" borderId="149" xfId="0" applyBorder="1"/>
    <xf numFmtId="0" fontId="0" fillId="0" borderId="150" xfId="0" applyBorder="1"/>
    <xf numFmtId="0" fontId="0" fillId="0" borderId="151" xfId="0" applyBorder="1"/>
    <xf numFmtId="0" fontId="0" fillId="0" borderId="74" xfId="0" applyBorder="1" applyAlignment="1">
      <alignment vertical="center" wrapText="1"/>
    </xf>
    <xf numFmtId="0" fontId="0" fillId="0" borderId="152" xfId="0" applyBorder="1"/>
    <xf numFmtId="0" fontId="0" fillId="0" borderId="153" xfId="0" applyBorder="1"/>
    <xf numFmtId="0" fontId="24" fillId="0" borderId="72" xfId="0" applyFont="1" applyBorder="1"/>
    <xf numFmtId="0" fontId="24" fillId="0" borderId="73" xfId="0" applyFont="1" applyBorder="1"/>
    <xf numFmtId="0" fontId="75" fillId="0" borderId="154" xfId="0" applyFont="1" applyBorder="1"/>
    <xf numFmtId="0" fontId="77" fillId="0" borderId="155" xfId="0" applyFont="1" applyBorder="1"/>
    <xf numFmtId="0" fontId="24" fillId="0" borderId="156" xfId="0" applyFont="1" applyBorder="1"/>
    <xf numFmtId="0" fontId="24" fillId="0" borderId="157" xfId="0" applyFont="1" applyBorder="1"/>
    <xf numFmtId="0" fontId="24" fillId="0" borderId="155" xfId="0" applyFont="1" applyBorder="1"/>
    <xf numFmtId="0" fontId="24" fillId="0" borderId="158" xfId="0" applyFont="1" applyBorder="1"/>
    <xf numFmtId="0" fontId="24" fillId="0" borderId="159" xfId="0" applyFont="1" applyBorder="1"/>
    <xf numFmtId="0" fontId="24" fillId="0" borderId="160" xfId="0" applyFont="1" applyBorder="1"/>
    <xf numFmtId="0" fontId="24" fillId="0" borderId="161" xfId="0" applyFont="1" applyBorder="1"/>
    <xf numFmtId="0" fontId="29" fillId="0" borderId="160" xfId="0" applyFont="1" applyBorder="1" applyAlignment="1">
      <alignment horizontal="left" vertical="center"/>
    </xf>
    <xf numFmtId="0" fontId="29" fillId="0" borderId="160" xfId="0" applyFont="1" applyBorder="1" applyAlignment="1">
      <alignment horizontal="left" vertical="center" wrapText="1"/>
    </xf>
    <xf numFmtId="0" fontId="29" fillId="0" borderId="164" xfId="0" applyFont="1" applyBorder="1" applyAlignment="1">
      <alignment horizontal="left" vertical="center"/>
    </xf>
    <xf numFmtId="0" fontId="29" fillId="0" borderId="166" xfId="0" applyFont="1" applyBorder="1" applyAlignment="1">
      <alignment horizontal="left" vertical="center" wrapText="1"/>
    </xf>
    <xf numFmtId="0" fontId="29" fillId="0" borderId="167" xfId="0" applyFont="1" applyBorder="1" applyAlignment="1">
      <alignment horizontal="left" vertical="center"/>
    </xf>
    <xf numFmtId="0" fontId="29" fillId="0" borderId="168" xfId="0" applyFont="1" applyBorder="1" applyAlignment="1">
      <alignment horizontal="left" vertical="center" wrapText="1"/>
    </xf>
    <xf numFmtId="0" fontId="0" fillId="0" borderId="80" xfId="0" applyBorder="1" applyAlignment="1">
      <alignment horizontal="center"/>
    </xf>
    <xf numFmtId="0" fontId="30" fillId="0" borderId="172" xfId="0" applyFont="1" applyBorder="1"/>
    <xf numFmtId="0" fontId="30" fillId="0" borderId="173" xfId="0" applyFont="1" applyBorder="1" applyAlignment="1">
      <alignment horizontal="left" vertical="center" wrapText="1"/>
    </xf>
    <xf numFmtId="0" fontId="30" fillId="0" borderId="174" xfId="0" applyFont="1" applyBorder="1" applyAlignment="1">
      <alignment horizontal="left" vertical="center" wrapText="1"/>
    </xf>
    <xf numFmtId="0" fontId="0" fillId="0" borderId="175" xfId="0" applyBorder="1"/>
    <xf numFmtId="0" fontId="0" fillId="0" borderId="176" xfId="0" applyBorder="1"/>
    <xf numFmtId="0" fontId="0" fillId="0" borderId="166" xfId="0" applyBorder="1" applyAlignment="1">
      <alignment vertical="center" wrapText="1"/>
    </xf>
    <xf numFmtId="0" fontId="0" fillId="0" borderId="177" xfId="0" applyBorder="1" applyAlignment="1">
      <alignment vertical="center" wrapText="1"/>
    </xf>
    <xf numFmtId="0" fontId="0" fillId="0" borderId="160" xfId="0" applyBorder="1" applyAlignment="1">
      <alignment vertical="center" wrapText="1"/>
    </xf>
    <xf numFmtId="0" fontId="0" fillId="0" borderId="178" xfId="0" applyBorder="1"/>
    <xf numFmtId="0" fontId="76" fillId="0" borderId="95" xfId="0" applyFont="1" applyBorder="1" applyAlignment="1">
      <alignment vertical="center"/>
    </xf>
    <xf numFmtId="0" fontId="73" fillId="7" borderId="179" xfId="0" applyFont="1" applyFill="1" applyBorder="1" applyAlignment="1">
      <alignment horizontal="center" vertical="center"/>
    </xf>
    <xf numFmtId="0" fontId="79" fillId="26" borderId="1" xfId="0" applyFont="1" applyFill="1" applyBorder="1" applyAlignment="1">
      <alignment horizontal="center" vertical="center"/>
    </xf>
    <xf numFmtId="0" fontId="79" fillId="26" borderId="1" xfId="0" applyFont="1" applyFill="1" applyBorder="1" applyAlignment="1">
      <alignment horizontal="center" vertical="center" wrapText="1"/>
    </xf>
    <xf numFmtId="0" fontId="80" fillId="0" borderId="1" xfId="0" applyFont="1" applyBorder="1" applyAlignment="1">
      <alignment horizontal="center" vertical="center"/>
    </xf>
    <xf numFmtId="0" fontId="0" fillId="0" borderId="181" xfId="0" applyBorder="1"/>
    <xf numFmtId="0" fontId="0" fillId="0" borderId="183" xfId="0" applyBorder="1"/>
    <xf numFmtId="0" fontId="0" fillId="0" borderId="185" xfId="0" applyBorder="1"/>
    <xf numFmtId="0" fontId="0" fillId="0" borderId="186" xfId="0" applyBorder="1"/>
    <xf numFmtId="0" fontId="80" fillId="0" borderId="1" xfId="0" applyFont="1" applyBorder="1" applyAlignment="1">
      <alignment horizontal="center" vertical="center" wrapText="1"/>
    </xf>
    <xf numFmtId="0" fontId="0" fillId="0" borderId="73" xfId="0" applyBorder="1" applyAlignment="1">
      <alignment horizontal="center"/>
    </xf>
    <xf numFmtId="0" fontId="0" fillId="0" borderId="74" xfId="0" applyBorder="1" applyAlignment="1">
      <alignment horizontal="center"/>
    </xf>
    <xf numFmtId="0" fontId="0" fillId="0" borderId="190" xfId="0" applyBorder="1"/>
    <xf numFmtId="0" fontId="0" fillId="0" borderId="191" xfId="0" applyBorder="1"/>
    <xf numFmtId="0" fontId="0" fillId="0" borderId="192" xfId="0" applyBorder="1"/>
    <xf numFmtId="0" fontId="0" fillId="0" borderId="193" xfId="0" applyBorder="1"/>
    <xf numFmtId="0" fontId="0" fillId="0" borderId="194" xfId="0" applyBorder="1"/>
    <xf numFmtId="0" fontId="0" fillId="0" borderId="195" xfId="0" applyBorder="1"/>
    <xf numFmtId="0" fontId="0" fillId="0" borderId="196" xfId="0" applyBorder="1"/>
    <xf numFmtId="0" fontId="83" fillId="0" borderId="77" xfId="0" applyFont="1" applyBorder="1" applyAlignment="1">
      <alignment horizontal="center"/>
    </xf>
    <xf numFmtId="0" fontId="84" fillId="0" borderId="77" xfId="0" applyFont="1" applyBorder="1" applyAlignment="1">
      <alignment horizontal="center" vertical="top"/>
    </xf>
    <xf numFmtId="0" fontId="0" fillId="0" borderId="197" xfId="0" applyBorder="1"/>
    <xf numFmtId="0" fontId="0" fillId="0" borderId="188" xfId="0" applyBorder="1"/>
    <xf numFmtId="0" fontId="0" fillId="0" borderId="198" xfId="0" applyBorder="1"/>
    <xf numFmtId="0" fontId="0" fillId="0" borderId="201" xfId="0" applyBorder="1"/>
    <xf numFmtId="0" fontId="0" fillId="0" borderId="202" xfId="0" applyBorder="1"/>
    <xf numFmtId="0" fontId="0" fillId="0" borderId="205" xfId="0" applyBorder="1"/>
    <xf numFmtId="0" fontId="79" fillId="26" borderId="36" xfId="0" applyFont="1" applyFill="1" applyBorder="1" applyAlignment="1">
      <alignment horizontal="center" vertical="center"/>
    </xf>
    <xf numFmtId="0" fontId="79" fillId="26" borderId="37" xfId="0" applyFont="1" applyFill="1" applyBorder="1" applyAlignment="1">
      <alignment horizontal="center" vertical="center"/>
    </xf>
    <xf numFmtId="0" fontId="80" fillId="0" borderId="36" xfId="0" applyFont="1" applyBorder="1" applyAlignment="1">
      <alignment horizontal="center" vertical="center"/>
    </xf>
    <xf numFmtId="0" fontId="80" fillId="0" borderId="38" xfId="0" applyFont="1" applyBorder="1" applyAlignment="1">
      <alignment horizontal="center" vertical="center"/>
    </xf>
    <xf numFmtId="0" fontId="80" fillId="0" borderId="39" xfId="0" applyFont="1" applyBorder="1" applyAlignment="1">
      <alignment horizontal="center" vertical="center" wrapText="1"/>
    </xf>
    <xf numFmtId="0" fontId="0" fillId="0" borderId="208" xfId="0" applyBorder="1"/>
    <xf numFmtId="0" fontId="0" fillId="0" borderId="3" xfId="0" applyBorder="1"/>
    <xf numFmtId="0" fontId="0" fillId="0" borderId="5" xfId="0" applyBorder="1" applyAlignment="1">
      <alignment horizontal="center" vertical="center"/>
    </xf>
    <xf numFmtId="0" fontId="0" fillId="0" borderId="189" xfId="0" applyBorder="1" applyAlignment="1">
      <alignment horizontal="center" vertical="center"/>
    </xf>
    <xf numFmtId="0" fontId="0" fillId="0" borderId="216" xfId="0" applyBorder="1"/>
    <xf numFmtId="0" fontId="0" fillId="0" borderId="184" xfId="0" applyBorder="1"/>
    <xf numFmtId="0" fontId="0" fillId="0" borderId="217" xfId="0" applyBorder="1"/>
    <xf numFmtId="0" fontId="0" fillId="0" borderId="224" xfId="0" applyBorder="1"/>
    <xf numFmtId="0" fontId="0" fillId="27" borderId="1" xfId="0" applyFill="1" applyBorder="1" applyAlignment="1">
      <alignment horizontal="center" vertical="center"/>
    </xf>
    <xf numFmtId="0" fontId="0" fillId="30" borderId="1" xfId="0" applyFill="1" applyBorder="1" applyAlignment="1">
      <alignment horizontal="center" vertical="center"/>
    </xf>
    <xf numFmtId="0" fontId="0" fillId="25" borderId="1" xfId="0" applyFill="1" applyBorder="1" applyAlignment="1">
      <alignment horizontal="center" vertical="center"/>
    </xf>
    <xf numFmtId="0" fontId="0" fillId="31" borderId="1" xfId="0" applyFill="1" applyBorder="1" applyAlignment="1">
      <alignment horizontal="center" vertical="center"/>
    </xf>
    <xf numFmtId="0" fontId="91" fillId="0" borderId="0" xfId="0" applyFont="1" applyAlignment="1">
      <alignment vertical="center" textRotation="90"/>
    </xf>
    <xf numFmtId="0" fontId="13" fillId="7" borderId="81" xfId="0" applyFont="1" applyFill="1" applyBorder="1" applyAlignment="1">
      <alignment vertical="center"/>
    </xf>
    <xf numFmtId="0" fontId="46" fillId="7" borderId="98" xfId="0" applyFont="1" applyFill="1" applyBorder="1" applyAlignment="1">
      <alignment vertical="top" wrapText="1"/>
    </xf>
    <xf numFmtId="17" fontId="47" fillId="7" borderId="98" xfId="0" applyNumberFormat="1" applyFont="1" applyFill="1" applyBorder="1" applyAlignment="1">
      <alignment vertical="top" wrapText="1"/>
    </xf>
    <xf numFmtId="0" fontId="0" fillId="0" borderId="229" xfId="0" applyBorder="1"/>
    <xf numFmtId="0" fontId="0" fillId="0" borderId="230" xfId="0" applyBorder="1"/>
    <xf numFmtId="0" fontId="13" fillId="0" borderId="144" xfId="0" applyFont="1" applyBorder="1" applyAlignment="1">
      <alignment vertical="center"/>
    </xf>
    <xf numFmtId="0" fontId="46" fillId="0" borderId="234" xfId="0" applyFont="1" applyBorder="1" applyAlignment="1">
      <alignment vertical="top" wrapText="1"/>
    </xf>
    <xf numFmtId="17" fontId="47" fillId="0" borderId="234" xfId="0" applyNumberFormat="1" applyFont="1" applyBorder="1" applyAlignment="1">
      <alignment vertical="top" wrapText="1"/>
    </xf>
    <xf numFmtId="0" fontId="0" fillId="0" borderId="235" xfId="0" applyBorder="1"/>
    <xf numFmtId="0" fontId="80" fillId="0" borderId="6" xfId="0" applyFont="1" applyBorder="1" applyAlignment="1">
      <alignment horizontal="center" vertical="center"/>
    </xf>
    <xf numFmtId="0" fontId="79" fillId="26" borderId="239" xfId="0" applyFont="1" applyFill="1" applyBorder="1" applyAlignment="1">
      <alignment horizontal="center" vertical="center"/>
    </xf>
    <xf numFmtId="0" fontId="79" fillId="26" borderId="239" xfId="0" applyFont="1" applyFill="1" applyBorder="1" applyAlignment="1">
      <alignment horizontal="center" vertical="center" wrapText="1"/>
    </xf>
    <xf numFmtId="0" fontId="79" fillId="26" borderId="240" xfId="0" applyFont="1" applyFill="1" applyBorder="1" applyAlignment="1">
      <alignment horizontal="center" vertical="center"/>
    </xf>
    <xf numFmtId="0" fontId="0" fillId="0" borderId="241" xfId="0" applyBorder="1"/>
    <xf numFmtId="0" fontId="80" fillId="0" borderId="14" xfId="0" applyFont="1" applyBorder="1" applyAlignment="1">
      <alignment horizontal="center" vertical="center"/>
    </xf>
    <xf numFmtId="0" fontId="80" fillId="0" borderId="4" xfId="0" applyFont="1" applyBorder="1" applyAlignment="1">
      <alignment horizontal="center" vertical="center"/>
    </xf>
    <xf numFmtId="0" fontId="80" fillId="0" borderId="239" xfId="0" applyFont="1" applyBorder="1" applyAlignment="1">
      <alignment horizontal="center" vertical="center"/>
    </xf>
    <xf numFmtId="0" fontId="80" fillId="0" borderId="247" xfId="0" applyFont="1" applyBorder="1" applyAlignment="1">
      <alignment horizontal="center" vertical="center"/>
    </xf>
    <xf numFmtId="0" fontId="79" fillId="26" borderId="248" xfId="0" applyFont="1" applyFill="1" applyBorder="1" applyAlignment="1">
      <alignment horizontal="center" vertical="center"/>
    </xf>
    <xf numFmtId="0" fontId="80" fillId="0" borderId="9" xfId="0" applyFont="1" applyBorder="1" applyAlignment="1">
      <alignment horizontal="center" vertical="center"/>
    </xf>
    <xf numFmtId="0" fontId="80" fillId="0" borderId="249" xfId="0" applyFont="1" applyBorder="1" applyAlignment="1">
      <alignment horizontal="left" vertical="center"/>
    </xf>
    <xf numFmtId="0" fontId="80" fillId="0" borderId="250" xfId="0" applyFont="1" applyBorder="1" applyAlignment="1">
      <alignment horizontal="left" vertical="center"/>
    </xf>
    <xf numFmtId="0" fontId="80" fillId="0" borderId="251" xfId="0" applyFont="1" applyBorder="1" applyAlignment="1">
      <alignment horizontal="left" vertical="center"/>
    </xf>
    <xf numFmtId="0" fontId="80" fillId="0" borderId="189" xfId="0" applyFont="1" applyBorder="1" applyAlignment="1">
      <alignment horizontal="center" vertical="center"/>
    </xf>
    <xf numFmtId="0" fontId="0" fillId="0" borderId="95" xfId="0" applyBorder="1" applyAlignment="1">
      <alignment vertical="center"/>
    </xf>
    <xf numFmtId="0" fontId="0" fillId="0" borderId="179" xfId="0" applyBorder="1"/>
    <xf numFmtId="0" fontId="0" fillId="0" borderId="37" xfId="0" applyBorder="1" applyAlignment="1">
      <alignment horizontal="center" vertical="center"/>
    </xf>
    <xf numFmtId="0" fontId="89" fillId="29" borderId="258" xfId="0" applyFont="1" applyFill="1" applyBorder="1" applyAlignment="1">
      <alignment horizontal="center" vertical="center"/>
    </xf>
    <xf numFmtId="0" fontId="89" fillId="29" borderId="259" xfId="0" applyFont="1" applyFill="1" applyBorder="1" applyAlignment="1">
      <alignment horizontal="center" vertical="center"/>
    </xf>
    <xf numFmtId="0" fontId="80" fillId="0" borderId="242" xfId="0" applyFont="1" applyBorder="1" applyAlignment="1">
      <alignment horizontal="center" vertical="center"/>
    </xf>
    <xf numFmtId="0" fontId="80" fillId="0" borderId="243" xfId="0" applyFont="1" applyBorder="1" applyAlignment="1">
      <alignment horizontal="center" vertical="center"/>
    </xf>
    <xf numFmtId="0" fontId="80" fillId="0" borderId="240" xfId="0" applyFont="1" applyBorder="1" applyAlignment="1">
      <alignment horizontal="center" vertical="center"/>
    </xf>
    <xf numFmtId="0" fontId="80" fillId="0" borderId="37" xfId="0" applyFont="1" applyBorder="1" applyAlignment="1">
      <alignment vertical="center"/>
    </xf>
    <xf numFmtId="0" fontId="80" fillId="0" borderId="40" xfId="0" applyFont="1" applyBorder="1" applyAlignment="1">
      <alignment vertical="center"/>
    </xf>
    <xf numFmtId="0" fontId="46" fillId="7" borderId="0" xfId="0" applyFont="1" applyFill="1" applyAlignment="1">
      <alignment vertical="center" wrapText="1"/>
    </xf>
    <xf numFmtId="0" fontId="15" fillId="7" borderId="0" xfId="0" applyFont="1" applyFill="1" applyAlignment="1">
      <alignment horizontal="center" vertical="top"/>
    </xf>
    <xf numFmtId="0" fontId="45" fillId="0" borderId="95" xfId="0" applyFont="1" applyBorder="1" applyAlignment="1">
      <alignment vertical="center"/>
    </xf>
    <xf numFmtId="0" fontId="45" fillId="0" borderId="78" xfId="0" applyFont="1" applyBorder="1" applyAlignment="1">
      <alignment vertical="center"/>
    </xf>
    <xf numFmtId="0" fontId="73" fillId="7" borderId="260" xfId="0" applyFont="1" applyFill="1" applyBorder="1" applyAlignment="1">
      <alignment horizontal="center" vertical="center" wrapText="1"/>
    </xf>
    <xf numFmtId="0" fontId="73" fillId="7" borderId="261" xfId="0" applyFont="1" applyFill="1" applyBorder="1" applyAlignment="1">
      <alignment horizontal="center" vertical="center" wrapText="1"/>
    </xf>
    <xf numFmtId="0" fontId="73" fillId="7" borderId="262" xfId="0" applyFont="1" applyFill="1" applyBorder="1" applyAlignment="1">
      <alignment horizontal="center" vertical="center" wrapText="1"/>
    </xf>
    <xf numFmtId="0" fontId="73" fillId="7" borderId="263" xfId="0" applyFont="1" applyFill="1" applyBorder="1" applyAlignment="1">
      <alignment horizontal="center" vertical="center" wrapText="1"/>
    </xf>
    <xf numFmtId="0" fontId="73" fillId="0" borderId="143" xfId="0" applyFont="1" applyBorder="1" applyAlignment="1">
      <alignment horizontal="center" vertical="center" wrapText="1"/>
    </xf>
    <xf numFmtId="0" fontId="0" fillId="0" borderId="264" xfId="0" applyBorder="1"/>
    <xf numFmtId="0" fontId="0" fillId="0" borderId="169" xfId="0" applyBorder="1"/>
    <xf numFmtId="0" fontId="0" fillId="33" borderId="0" xfId="0" applyFill="1" applyAlignment="1">
      <alignment horizontal="center" vertical="center" wrapText="1"/>
    </xf>
    <xf numFmtId="0" fontId="17" fillId="0" borderId="0" xfId="0" applyFont="1" applyAlignment="1">
      <alignment horizontal="center" vertical="center" wrapText="1"/>
    </xf>
    <xf numFmtId="0" fontId="0" fillId="0" borderId="72" xfId="0" applyBorder="1" applyAlignment="1">
      <alignment horizontal="center" vertical="center" wrapText="1"/>
    </xf>
    <xf numFmtId="0" fontId="97" fillId="0" borderId="0" xfId="0" applyFont="1" applyAlignment="1">
      <alignment horizontal="center" vertical="center"/>
    </xf>
    <xf numFmtId="0" fontId="97" fillId="0" borderId="273" xfId="0" applyFont="1" applyBorder="1" applyAlignment="1">
      <alignment horizontal="center" vertical="center"/>
    </xf>
    <xf numFmtId="0" fontId="97" fillId="0" borderId="274" xfId="0" applyFont="1" applyBorder="1" applyAlignment="1">
      <alignment horizontal="center" vertical="center"/>
    </xf>
    <xf numFmtId="0" fontId="97" fillId="0" borderId="80" xfId="0" applyFont="1" applyBorder="1" applyAlignment="1">
      <alignment horizontal="center" vertical="center"/>
    </xf>
    <xf numFmtId="0" fontId="97" fillId="0" borderId="76" xfId="0" applyFont="1" applyBorder="1" applyAlignment="1">
      <alignment horizontal="center" vertical="center"/>
    </xf>
    <xf numFmtId="0" fontId="97" fillId="0" borderId="140" xfId="0" applyFont="1" applyBorder="1" applyAlignment="1">
      <alignment horizontal="center" vertical="center"/>
    </xf>
    <xf numFmtId="0" fontId="0" fillId="0" borderId="275" xfId="0" applyBorder="1"/>
    <xf numFmtId="0" fontId="0" fillId="0" borderId="276" xfId="0" applyBorder="1"/>
    <xf numFmtId="0" fontId="0" fillId="0" borderId="277" xfId="0" applyBorder="1"/>
    <xf numFmtId="0" fontId="0" fillId="0" borderId="73" xfId="0" applyBorder="1" applyAlignment="1">
      <alignment vertical="center"/>
    </xf>
    <xf numFmtId="0" fontId="0" fillId="0" borderId="75" xfId="0" applyBorder="1" applyAlignment="1">
      <alignment horizontal="center"/>
    </xf>
    <xf numFmtId="0" fontId="0" fillId="0" borderId="78" xfId="0" applyBorder="1" applyAlignment="1">
      <alignment horizontal="center"/>
    </xf>
    <xf numFmtId="0" fontId="0" fillId="0" borderId="279" xfId="0" applyBorder="1" applyAlignment="1">
      <alignment vertical="center"/>
    </xf>
    <xf numFmtId="0" fontId="0" fillId="0" borderId="74" xfId="0" applyBorder="1" applyAlignment="1">
      <alignment horizontal="center" vertical="center" wrapText="1"/>
    </xf>
    <xf numFmtId="0" fontId="0" fillId="33" borderId="278" xfId="0" applyFill="1" applyBorder="1" applyAlignment="1">
      <alignment horizontal="center" vertical="center" wrapText="1"/>
    </xf>
    <xf numFmtId="0" fontId="0" fillId="33" borderId="272" xfId="0" applyFill="1" applyBorder="1" applyAlignment="1">
      <alignment horizontal="center" vertical="center" wrapText="1"/>
    </xf>
    <xf numFmtId="0" fontId="100" fillId="0" borderId="192" xfId="0" applyFont="1" applyBorder="1" applyAlignment="1">
      <alignment vertical="center"/>
    </xf>
    <xf numFmtId="0" fontId="0" fillId="0" borderId="281" xfId="0" applyBorder="1" applyAlignment="1">
      <alignment horizontal="right"/>
    </xf>
    <xf numFmtId="0" fontId="101" fillId="0" borderId="195" xfId="0" applyFont="1" applyBorder="1" applyAlignment="1">
      <alignment vertical="center"/>
    </xf>
    <xf numFmtId="0" fontId="0" fillId="0" borderId="281" xfId="0" applyBorder="1" applyAlignment="1">
      <alignment horizontal="center"/>
    </xf>
    <xf numFmtId="0" fontId="0" fillId="0" borderId="195" xfId="0" applyBorder="1" applyAlignment="1">
      <alignment horizontal="center" vertical="center"/>
    </xf>
    <xf numFmtId="0" fontId="0" fillId="0" borderId="195" xfId="0" applyBorder="1" applyAlignment="1">
      <alignment horizontal="center"/>
    </xf>
    <xf numFmtId="0" fontId="35" fillId="0" borderId="1" xfId="0" applyFont="1" applyBorder="1" applyAlignment="1">
      <alignment horizontal="center" vertical="center" wrapText="1"/>
    </xf>
    <xf numFmtId="0" fontId="35" fillId="0" borderId="265" xfId="0" applyFont="1" applyBorder="1" applyAlignment="1">
      <alignment horizontal="center" vertical="center" wrapText="1"/>
    </xf>
    <xf numFmtId="0" fontId="35" fillId="0" borderId="266" xfId="0" applyFont="1" applyBorder="1" applyAlignment="1">
      <alignment horizontal="center" vertical="center" wrapText="1"/>
    </xf>
    <xf numFmtId="0" fontId="35" fillId="0" borderId="267" xfId="0" applyFont="1" applyBorder="1" applyAlignment="1">
      <alignment horizontal="center" vertical="center" wrapText="1"/>
    </xf>
    <xf numFmtId="0" fontId="35" fillId="0" borderId="268" xfId="0" applyFont="1" applyBorder="1" applyAlignment="1">
      <alignment horizontal="center" vertical="center" wrapText="1"/>
    </xf>
    <xf numFmtId="0" fontId="35" fillId="0" borderId="189" xfId="0" applyFont="1" applyBorder="1" applyAlignment="1">
      <alignment horizontal="center" vertical="center" wrapText="1"/>
    </xf>
    <xf numFmtId="0" fontId="35" fillId="0" borderId="222" xfId="0" applyFont="1" applyBorder="1" applyAlignment="1">
      <alignment horizontal="center" vertical="center" wrapText="1"/>
    </xf>
    <xf numFmtId="0" fontId="101" fillId="0" borderId="198" xfId="0" applyFont="1" applyBorder="1"/>
    <xf numFmtId="0" fontId="0" fillId="0" borderId="286" xfId="0" applyBorder="1"/>
    <xf numFmtId="16" fontId="101" fillId="0" borderId="198" xfId="0" applyNumberFormat="1" applyFont="1" applyBorder="1" applyAlignment="1">
      <alignment horizontal="right" vertical="center"/>
    </xf>
    <xf numFmtId="0" fontId="103" fillId="0" borderId="197" xfId="0" applyFont="1" applyBorder="1" applyAlignment="1">
      <alignment horizontal="right"/>
    </xf>
    <xf numFmtId="0" fontId="104" fillId="0" borderId="21" xfId="0" applyFont="1" applyBorder="1" applyAlignment="1">
      <alignment horizontal="right"/>
    </xf>
    <xf numFmtId="0" fontId="17" fillId="33" borderId="291" xfId="0" applyFont="1" applyFill="1" applyBorder="1" applyAlignment="1">
      <alignment horizontal="center" vertical="center" wrapText="1"/>
    </xf>
    <xf numFmtId="0" fontId="17" fillId="33" borderId="240" xfId="0" applyFont="1" applyFill="1" applyBorder="1" applyAlignment="1">
      <alignment horizontal="center" vertical="center" wrapText="1"/>
    </xf>
    <xf numFmtId="0" fontId="17" fillId="0" borderId="98" xfId="0" applyFont="1" applyBorder="1" applyAlignment="1">
      <alignment horizontal="center" vertical="center" wrapText="1"/>
    </xf>
    <xf numFmtId="0" fontId="30" fillId="0" borderId="292" xfId="0" applyFont="1" applyBorder="1" applyAlignment="1">
      <alignment horizontal="center" vertical="center" wrapText="1"/>
    </xf>
    <xf numFmtId="0" fontId="30" fillId="0" borderId="242" xfId="0" applyFont="1" applyBorder="1" applyAlignment="1">
      <alignment horizontal="center" vertical="center" wrapText="1"/>
    </xf>
    <xf numFmtId="0" fontId="30" fillId="0" borderId="280" xfId="0" applyFont="1" applyBorder="1" applyAlignment="1">
      <alignment horizontal="center" vertical="center" wrapText="1"/>
    </xf>
    <xf numFmtId="0" fontId="30" fillId="0" borderId="243" xfId="0" applyFont="1" applyBorder="1" applyAlignment="1">
      <alignment horizontal="center" vertical="center" wrapText="1"/>
    </xf>
    <xf numFmtId="0" fontId="98" fillId="0" borderId="291" xfId="0" applyFont="1" applyBorder="1" applyAlignment="1">
      <alignment horizontal="center" vertical="center" wrapText="1"/>
    </xf>
    <xf numFmtId="0" fontId="35" fillId="0" borderId="4" xfId="0" applyFont="1" applyBorder="1" applyAlignment="1">
      <alignment horizontal="center" vertical="center" wrapText="1"/>
    </xf>
    <xf numFmtId="0" fontId="35" fillId="0" borderId="3" xfId="0" applyFont="1" applyBorder="1" applyAlignment="1">
      <alignment horizontal="center" vertical="center" wrapText="1"/>
    </xf>
    <xf numFmtId="0" fontId="35" fillId="0" borderId="269" xfId="0" applyFont="1" applyBorder="1" applyAlignment="1">
      <alignment horizontal="center" vertical="center" wrapText="1"/>
    </xf>
    <xf numFmtId="0" fontId="35" fillId="0" borderId="270" xfId="0" applyFont="1" applyBorder="1" applyAlignment="1">
      <alignment horizontal="center" vertical="center" wrapText="1"/>
    </xf>
    <xf numFmtId="0" fontId="35" fillId="0" borderId="271" xfId="0" applyFont="1" applyBorder="1" applyAlignment="1">
      <alignment horizontal="center" vertical="center" wrapText="1"/>
    </xf>
    <xf numFmtId="0" fontId="0" fillId="0" borderId="189" xfId="0" applyBorder="1" applyAlignment="1">
      <alignment horizontal="left" vertical="center"/>
    </xf>
    <xf numFmtId="0" fontId="17" fillId="33" borderId="189" xfId="0" applyFont="1" applyFill="1" applyBorder="1" applyAlignment="1">
      <alignment horizontal="center" vertical="center"/>
    </xf>
    <xf numFmtId="14" fontId="0" fillId="0" borderId="189" xfId="0" applyNumberFormat="1" applyBorder="1" applyAlignment="1">
      <alignment horizontal="center" vertical="center"/>
    </xf>
    <xf numFmtId="16" fontId="0" fillId="0" borderId="189" xfId="0" applyNumberFormat="1" applyBorder="1" applyAlignment="1">
      <alignment horizontal="center" vertical="center"/>
    </xf>
    <xf numFmtId="0" fontId="98" fillId="0" borderId="240" xfId="0" applyFont="1" applyBorder="1" applyAlignment="1">
      <alignment horizontal="center" vertical="center" wrapText="1"/>
    </xf>
    <xf numFmtId="0" fontId="101" fillId="0" borderId="26" xfId="0" applyFont="1" applyBorder="1" applyAlignment="1">
      <alignment horizontal="right" vertical="center"/>
    </xf>
    <xf numFmtId="0" fontId="102" fillId="36" borderId="1" xfId="0" applyFont="1" applyFill="1" applyBorder="1" applyAlignment="1">
      <alignment horizontal="center"/>
    </xf>
    <xf numFmtId="0" fontId="102" fillId="36" borderId="1" xfId="0" applyFont="1" applyFill="1" applyBorder="1" applyAlignment="1">
      <alignment horizontal="center" vertical="center"/>
    </xf>
    <xf numFmtId="0" fontId="105" fillId="0" borderId="127" xfId="0" applyFont="1" applyBorder="1" applyAlignment="1">
      <alignment horizontal="center" vertical="center"/>
    </xf>
    <xf numFmtId="0" fontId="105" fillId="0" borderId="36" xfId="0" applyFont="1" applyBorder="1" applyAlignment="1">
      <alignment horizontal="center" vertical="center"/>
    </xf>
    <xf numFmtId="0" fontId="105" fillId="0" borderId="38" xfId="0" applyFont="1" applyBorder="1" applyAlignment="1">
      <alignment horizontal="center" vertical="center" wrapText="1"/>
    </xf>
    <xf numFmtId="0" fontId="105" fillId="0" borderId="6" xfId="0" applyFont="1" applyBorder="1" applyAlignment="1">
      <alignment horizontal="center" vertical="center" wrapText="1"/>
    </xf>
    <xf numFmtId="0" fontId="105" fillId="0" borderId="6" xfId="0" applyFont="1" applyBorder="1" applyAlignment="1">
      <alignment horizontal="center" vertical="center"/>
    </xf>
    <xf numFmtId="0" fontId="105" fillId="0" borderId="69" xfId="0" applyFont="1" applyBorder="1" applyAlignment="1">
      <alignment horizontal="center" vertical="center"/>
    </xf>
    <xf numFmtId="0" fontId="105" fillId="0" borderId="1" xfId="0" applyFont="1" applyBorder="1" applyAlignment="1">
      <alignment horizontal="center" vertical="center"/>
    </xf>
    <xf numFmtId="0" fontId="105" fillId="0" borderId="37" xfId="0" applyFont="1" applyBorder="1" applyAlignment="1">
      <alignment horizontal="center" vertical="center"/>
    </xf>
    <xf numFmtId="0" fontId="105" fillId="0" borderId="39" xfId="0" applyFont="1" applyBorder="1" applyAlignment="1">
      <alignment horizontal="center" vertical="center"/>
    </xf>
    <xf numFmtId="0" fontId="105" fillId="0" borderId="40" xfId="0" applyFont="1" applyBorder="1" applyAlignment="1">
      <alignment horizontal="center" vertical="center"/>
    </xf>
    <xf numFmtId="0" fontId="13" fillId="7" borderId="0" xfId="0" applyFont="1" applyFill="1" applyAlignment="1">
      <alignment horizontal="center" vertical="center"/>
    </xf>
    <xf numFmtId="0" fontId="68" fillId="0" borderId="1" xfId="0" applyFont="1" applyBorder="1" applyAlignment="1">
      <alignment horizontal="center" vertical="center"/>
    </xf>
    <xf numFmtId="0" fontId="68" fillId="9" borderId="3" xfId="0" applyFont="1" applyFill="1" applyBorder="1" applyAlignment="1">
      <alignment horizontal="center" vertical="center"/>
    </xf>
    <xf numFmtId="0" fontId="68" fillId="9" borderId="2" xfId="0" applyFont="1" applyFill="1" applyBorder="1" applyAlignment="1">
      <alignment horizontal="center" vertical="center"/>
    </xf>
    <xf numFmtId="0" fontId="68" fillId="9" borderId="4" xfId="0" applyFont="1" applyFill="1" applyBorder="1" applyAlignment="1">
      <alignment horizontal="center" vertical="center"/>
    </xf>
    <xf numFmtId="0" fontId="68" fillId="0" borderId="3" xfId="0" applyFont="1" applyBorder="1" applyAlignment="1">
      <alignment horizontal="center" vertical="center"/>
    </xf>
    <xf numFmtId="0" fontId="68" fillId="0" borderId="4" xfId="0" applyFont="1" applyBorder="1" applyAlignment="1">
      <alignment horizontal="center" vertical="center"/>
    </xf>
    <xf numFmtId="0" fontId="68" fillId="9" borderId="1" xfId="0" applyFont="1" applyFill="1" applyBorder="1" applyAlignment="1">
      <alignment horizontal="center" vertical="center"/>
    </xf>
    <xf numFmtId="0" fontId="46" fillId="7" borderId="0" xfId="0" applyFont="1" applyFill="1" applyAlignment="1">
      <alignment horizontal="center" vertical="top" wrapText="1"/>
    </xf>
    <xf numFmtId="0" fontId="46" fillId="7" borderId="0" xfId="0" applyFont="1" applyFill="1" applyAlignment="1">
      <alignment horizontal="right" vertical="top" wrapText="1"/>
    </xf>
    <xf numFmtId="49" fontId="96" fillId="7" borderId="0" xfId="0" applyNumberFormat="1" applyFont="1" applyFill="1" applyAlignment="1">
      <alignment horizontal="left" vertical="top" wrapText="1"/>
    </xf>
    <xf numFmtId="0" fontId="67" fillId="9" borderId="1" xfId="0" applyFont="1" applyFill="1" applyBorder="1" applyAlignment="1">
      <alignment horizontal="center" vertical="center"/>
    </xf>
    <xf numFmtId="0" fontId="67" fillId="9" borderId="6" xfId="0" applyFont="1" applyFill="1" applyBorder="1" applyAlignment="1">
      <alignment horizontal="center" vertical="center"/>
    </xf>
    <xf numFmtId="0" fontId="43" fillId="7" borderId="24" xfId="0" applyFont="1" applyFill="1" applyBorder="1" applyAlignment="1">
      <alignment horizontal="right" vertical="center"/>
    </xf>
    <xf numFmtId="0" fontId="43" fillId="7" borderId="0" xfId="0" applyFont="1" applyFill="1" applyAlignment="1">
      <alignment horizontal="right" vertical="center"/>
    </xf>
    <xf numFmtId="49" fontId="44" fillId="7" borderId="0" xfId="0" applyNumberFormat="1" applyFont="1" applyFill="1" applyAlignment="1">
      <alignment horizontal="left" vertical="center"/>
    </xf>
    <xf numFmtId="49" fontId="44" fillId="7" borderId="25" xfId="0" applyNumberFormat="1" applyFont="1" applyFill="1" applyBorder="1" applyAlignment="1">
      <alignment horizontal="left" vertical="center"/>
    </xf>
    <xf numFmtId="0" fontId="32" fillId="9" borderId="2" xfId="0" applyFont="1" applyFill="1" applyBorder="1" applyAlignment="1">
      <alignment horizontal="center" vertical="center" wrapText="1"/>
    </xf>
    <xf numFmtId="0" fontId="32" fillId="9" borderId="4" xfId="0" applyFont="1" applyFill="1" applyBorder="1" applyAlignment="1">
      <alignment horizontal="center" vertical="center" wrapText="1"/>
    </xf>
    <xf numFmtId="0" fontId="15" fillId="7" borderId="0" xfId="0" applyFont="1" applyFill="1" applyAlignment="1">
      <alignment horizontal="center" vertical="center"/>
    </xf>
    <xf numFmtId="49" fontId="95" fillId="7" borderId="0" xfId="0" applyNumberFormat="1" applyFont="1" applyFill="1" applyAlignment="1">
      <alignment horizontal="center" vertical="center"/>
    </xf>
    <xf numFmtId="0" fontId="41" fillId="6" borderId="33" xfId="0" applyFont="1" applyFill="1" applyBorder="1" applyAlignment="1">
      <alignment horizontal="center" vertical="center"/>
    </xf>
    <xf numFmtId="0" fontId="41" fillId="6" borderId="124" xfId="0" applyFont="1" applyFill="1" applyBorder="1" applyAlignment="1">
      <alignment horizontal="center" vertical="center"/>
    </xf>
    <xf numFmtId="0" fontId="41" fillId="6" borderId="27" xfId="0" applyFont="1" applyFill="1" applyBorder="1" applyAlignment="1">
      <alignment horizontal="left" vertical="center" wrapText="1"/>
    </xf>
    <xf numFmtId="0" fontId="41" fillId="6" borderId="28" xfId="0" applyFont="1" applyFill="1" applyBorder="1" applyAlignment="1">
      <alignment horizontal="left" vertical="center" wrapText="1"/>
    </xf>
    <xf numFmtId="0" fontId="57" fillId="7" borderId="24" xfId="0" applyFont="1" applyFill="1" applyBorder="1" applyAlignment="1">
      <alignment horizontal="center" vertical="center"/>
    </xf>
    <xf numFmtId="0" fontId="57" fillId="7" borderId="0" xfId="0" applyFont="1" applyFill="1" applyAlignment="1">
      <alignment horizontal="center" vertical="center"/>
    </xf>
    <xf numFmtId="0" fontId="58" fillId="6" borderId="24" xfId="0" applyFont="1" applyFill="1" applyBorder="1" applyAlignment="1">
      <alignment horizontal="center" vertical="center" wrapText="1"/>
    </xf>
    <xf numFmtId="0" fontId="58" fillId="6" borderId="0" xfId="0" applyFont="1" applyFill="1" applyAlignment="1">
      <alignment horizontal="center" vertical="center" wrapText="1"/>
    </xf>
    <xf numFmtId="0" fontId="16" fillId="6" borderId="42" xfId="0" applyFont="1" applyFill="1" applyBorder="1" applyAlignment="1">
      <alignment horizontal="center"/>
    </xf>
    <xf numFmtId="0" fontId="16" fillId="6" borderId="43" xfId="0" applyFont="1" applyFill="1" applyBorder="1" applyAlignment="1">
      <alignment horizontal="center"/>
    </xf>
    <xf numFmtId="0" fontId="61" fillId="19" borderId="41" xfId="0" applyFont="1" applyFill="1" applyBorder="1" applyAlignment="1">
      <alignment horizontal="center" vertical="center" wrapText="1"/>
    </xf>
    <xf numFmtId="0" fontId="61" fillId="19" borderId="128" xfId="0" applyFont="1" applyFill="1" applyBorder="1" applyAlignment="1">
      <alignment horizontal="center" vertical="center" wrapText="1"/>
    </xf>
    <xf numFmtId="0" fontId="16" fillId="6" borderId="44" xfId="0" applyFont="1" applyFill="1" applyBorder="1" applyAlignment="1">
      <alignment horizontal="center"/>
    </xf>
    <xf numFmtId="0" fontId="16" fillId="6" borderId="16" xfId="0" applyFont="1" applyFill="1" applyBorder="1" applyAlignment="1">
      <alignment horizontal="center"/>
    </xf>
    <xf numFmtId="0" fontId="16" fillId="6" borderId="45" xfId="0" applyFont="1" applyFill="1" applyBorder="1" applyAlignment="1">
      <alignment horizontal="center"/>
    </xf>
    <xf numFmtId="0" fontId="61" fillId="20" borderId="41" xfId="0" applyFont="1" applyFill="1" applyBorder="1" applyAlignment="1">
      <alignment horizontal="center" vertical="center" wrapText="1"/>
    </xf>
    <xf numFmtId="0" fontId="61" fillId="20" borderId="128" xfId="0" applyFont="1" applyFill="1" applyBorder="1" applyAlignment="1">
      <alignment horizontal="center" vertical="center" wrapText="1"/>
    </xf>
    <xf numFmtId="0" fontId="41" fillId="6" borderId="34" xfId="0" applyFont="1" applyFill="1" applyBorder="1" applyAlignment="1">
      <alignment horizontal="center" vertical="center"/>
    </xf>
    <xf numFmtId="0" fontId="41" fillId="6" borderId="23" xfId="0" applyFont="1" applyFill="1" applyBorder="1" applyAlignment="1">
      <alignment horizontal="center" vertical="center"/>
    </xf>
    <xf numFmtId="0" fontId="41" fillId="6" borderId="13" xfId="0" applyFont="1" applyFill="1" applyBorder="1" applyAlignment="1">
      <alignment horizontal="left" vertical="center" wrapText="1"/>
    </xf>
    <xf numFmtId="0" fontId="41" fillId="6" borderId="46" xfId="0" applyFont="1" applyFill="1" applyBorder="1" applyAlignment="1">
      <alignment horizontal="left" vertical="center" wrapText="1"/>
    </xf>
    <xf numFmtId="0" fontId="41" fillId="6" borderId="31" xfId="0" applyFont="1" applyFill="1" applyBorder="1" applyAlignment="1">
      <alignment horizontal="center" vertical="center"/>
    </xf>
    <xf numFmtId="0" fontId="41" fillId="6" borderId="2" xfId="0" applyFont="1" applyFill="1" applyBorder="1" applyAlignment="1">
      <alignment horizontal="center" vertical="center"/>
    </xf>
    <xf numFmtId="0" fontId="41" fillId="6" borderId="2" xfId="0" applyFont="1" applyFill="1" applyBorder="1" applyAlignment="1">
      <alignment horizontal="left" vertical="center" wrapText="1"/>
    </xf>
    <xf numFmtId="0" fontId="41" fillId="6" borderId="32" xfId="0" applyFont="1" applyFill="1" applyBorder="1" applyAlignment="1">
      <alignment horizontal="left" vertical="center" wrapText="1"/>
    </xf>
    <xf numFmtId="0" fontId="62" fillId="5" borderId="15" xfId="0" applyFont="1" applyFill="1" applyBorder="1" applyAlignment="1">
      <alignment horizontal="center" vertical="center"/>
    </xf>
    <xf numFmtId="0" fontId="62" fillId="5" borderId="16" xfId="0" applyFont="1" applyFill="1" applyBorder="1" applyAlignment="1">
      <alignment horizontal="center" vertical="center"/>
    </xf>
    <xf numFmtId="0" fontId="62" fillId="5" borderId="45" xfId="0" applyFont="1" applyFill="1" applyBorder="1" applyAlignment="1">
      <alignment horizontal="center" vertical="center"/>
    </xf>
    <xf numFmtId="0" fontId="3" fillId="3" borderId="1" xfId="0" applyFont="1" applyFill="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4" xfId="0" applyFont="1" applyBorder="1" applyAlignment="1">
      <alignment horizontal="center" vertical="center"/>
    </xf>
    <xf numFmtId="0" fontId="12" fillId="10" borderId="3" xfId="0" applyFont="1" applyFill="1" applyBorder="1" applyAlignment="1">
      <alignment horizontal="center" vertical="center"/>
    </xf>
    <xf numFmtId="0" fontId="12" fillId="10" borderId="2" xfId="0" applyFont="1" applyFill="1" applyBorder="1" applyAlignment="1">
      <alignment horizontal="center" vertical="center"/>
    </xf>
    <xf numFmtId="0" fontId="12" fillId="10" borderId="4"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2" xfId="0" applyFont="1" applyFill="1" applyBorder="1" applyAlignment="1">
      <alignment horizontal="center" vertical="center"/>
    </xf>
    <xf numFmtId="0" fontId="10" fillId="4" borderId="4" xfId="0" applyFont="1" applyFill="1" applyBorder="1" applyAlignment="1">
      <alignment horizontal="center" vertical="center"/>
    </xf>
    <xf numFmtId="0" fontId="10" fillId="18" borderId="3" xfId="0" applyFont="1" applyFill="1" applyBorder="1" applyAlignment="1">
      <alignment horizontal="center" vertical="center"/>
    </xf>
    <xf numFmtId="0" fontId="10" fillId="18" borderId="2" xfId="0" applyFont="1" applyFill="1" applyBorder="1" applyAlignment="1">
      <alignment horizontal="center" vertical="center"/>
    </xf>
    <xf numFmtId="0" fontId="10" fillId="18" borderId="4" xfId="0" applyFont="1" applyFill="1" applyBorder="1" applyAlignment="1">
      <alignment horizontal="center" vertical="center"/>
    </xf>
    <xf numFmtId="0" fontId="22" fillId="7" borderId="15" xfId="0" applyFont="1" applyFill="1" applyBorder="1" applyAlignment="1">
      <alignment horizontal="center"/>
    </xf>
    <xf numFmtId="0" fontId="22" fillId="7" borderId="16" xfId="0" applyFont="1" applyFill="1" applyBorder="1" applyAlignment="1">
      <alignment horizontal="center"/>
    </xf>
    <xf numFmtId="0" fontId="22" fillId="7" borderId="17" xfId="0" applyFont="1" applyFill="1" applyBorder="1" applyAlignment="1">
      <alignment horizontal="center"/>
    </xf>
    <xf numFmtId="0" fontId="10" fillId="10" borderId="1"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4" xfId="0" applyFont="1" applyFill="1" applyBorder="1" applyAlignment="1">
      <alignment horizontal="center" vertical="center"/>
    </xf>
    <xf numFmtId="0" fontId="12" fillId="11" borderId="3" xfId="0" applyFont="1" applyFill="1" applyBorder="1" applyAlignment="1">
      <alignment horizontal="center" vertical="center"/>
    </xf>
    <xf numFmtId="0" fontId="12" fillId="11" borderId="2" xfId="0" applyFont="1" applyFill="1" applyBorder="1" applyAlignment="1">
      <alignment horizontal="center" vertical="center"/>
    </xf>
    <xf numFmtId="0" fontId="12" fillId="11" borderId="4" xfId="0" applyFont="1" applyFill="1" applyBorder="1" applyAlignment="1">
      <alignment horizontal="center" vertical="center"/>
    </xf>
    <xf numFmtId="0" fontId="10" fillId="11" borderId="1" xfId="0" applyFont="1" applyFill="1" applyBorder="1" applyAlignment="1">
      <alignment horizontal="center" vertical="center"/>
    </xf>
    <xf numFmtId="0" fontId="3" fillId="15" borderId="2" xfId="0" applyFont="1" applyFill="1" applyBorder="1" applyAlignment="1">
      <alignment horizontal="center" vertical="center"/>
    </xf>
    <xf numFmtId="0" fontId="3" fillId="15" borderId="1" xfId="0" applyFont="1" applyFill="1" applyBorder="1" applyAlignment="1">
      <alignment horizontal="center" vertical="center"/>
    </xf>
    <xf numFmtId="0" fontId="3" fillId="18" borderId="2" xfId="0" applyFont="1" applyFill="1" applyBorder="1" applyAlignment="1">
      <alignment horizontal="center" vertical="center"/>
    </xf>
    <xf numFmtId="0" fontId="3" fillId="18" borderId="1" xfId="0" applyFont="1" applyFill="1" applyBorder="1" applyAlignment="1">
      <alignment horizontal="center" vertical="center"/>
    </xf>
    <xf numFmtId="0" fontId="12" fillId="12" borderId="3" xfId="0" applyFont="1" applyFill="1" applyBorder="1" applyAlignment="1">
      <alignment horizontal="center" vertical="center"/>
    </xf>
    <xf numFmtId="0" fontId="12" fillId="12" borderId="2" xfId="0" applyFont="1" applyFill="1" applyBorder="1" applyAlignment="1">
      <alignment horizontal="center" vertical="center"/>
    </xf>
    <xf numFmtId="0" fontId="12" fillId="12" borderId="4" xfId="0" applyFont="1" applyFill="1" applyBorder="1" applyAlignment="1">
      <alignment horizontal="center" vertical="center"/>
    </xf>
    <xf numFmtId="0" fontId="10" fillId="12" borderId="1" xfId="0" applyFont="1" applyFill="1" applyBorder="1" applyAlignment="1">
      <alignment horizontal="center" vertical="center"/>
    </xf>
    <xf numFmtId="0" fontId="3" fillId="16" borderId="2" xfId="0" applyFont="1" applyFill="1" applyBorder="1" applyAlignment="1">
      <alignment horizontal="center" vertical="center"/>
    </xf>
    <xf numFmtId="0" fontId="3" fillId="9" borderId="2" xfId="0" applyFont="1" applyFill="1" applyBorder="1" applyAlignment="1">
      <alignment horizontal="center" vertical="center"/>
    </xf>
    <xf numFmtId="0" fontId="3" fillId="16"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 xfId="0" applyFont="1" applyFill="1" applyBorder="1" applyAlignment="1">
      <alignment horizontal="center" vertical="center"/>
    </xf>
    <xf numFmtId="0" fontId="29" fillId="0" borderId="95" xfId="0" applyFont="1" applyBorder="1" applyAlignment="1">
      <alignment horizontal="left" vertical="center" wrapText="1"/>
    </xf>
    <xf numFmtId="0" fontId="29" fillId="0" borderId="78" xfId="0" applyFont="1" applyBorder="1" applyAlignment="1">
      <alignment horizontal="left" vertical="center" wrapText="1"/>
    </xf>
    <xf numFmtId="0" fontId="29" fillId="0" borderId="162" xfId="0" applyFont="1" applyBorder="1" applyAlignment="1">
      <alignment horizontal="left" vertical="center" wrapText="1"/>
    </xf>
    <xf numFmtId="0" fontId="29" fillId="0" borderId="94" xfId="0" applyFont="1" applyBorder="1" applyAlignment="1">
      <alignment horizontal="left" vertical="center" wrapText="1"/>
    </xf>
    <xf numFmtId="0" fontId="29" fillId="0" borderId="0" xfId="0" applyFont="1" applyAlignment="1">
      <alignment horizontal="left" vertical="center" wrapText="1"/>
    </xf>
    <xf numFmtId="0" fontId="29" fillId="0" borderId="165" xfId="0" applyFont="1" applyBorder="1" applyAlignment="1">
      <alignment horizontal="left" vertical="center" wrapText="1"/>
    </xf>
    <xf numFmtId="0" fontId="0" fillId="0" borderId="80" xfId="0" applyBorder="1" applyAlignment="1">
      <alignment horizontal="center"/>
    </xf>
    <xf numFmtId="0" fontId="0" fillId="0" borderId="81" xfId="0" applyBorder="1" applyAlignment="1">
      <alignment horizontal="center"/>
    </xf>
    <xf numFmtId="0" fontId="29" fillId="0" borderId="73" xfId="0" applyFont="1" applyBorder="1" applyAlignment="1">
      <alignment horizontal="left" vertical="center" wrapText="1"/>
    </xf>
    <xf numFmtId="0" fontId="29" fillId="0" borderId="77" xfId="0" applyFont="1" applyBorder="1" applyAlignment="1">
      <alignment horizontal="left" vertical="center" wrapText="1"/>
    </xf>
    <xf numFmtId="0" fontId="29" fillId="0" borderId="163" xfId="0" applyFont="1" applyBorder="1" applyAlignment="1">
      <alignment horizontal="left" vertical="center" wrapText="1"/>
    </xf>
    <xf numFmtId="0" fontId="29" fillId="0" borderId="169" xfId="0" applyFont="1" applyBorder="1" applyAlignment="1">
      <alignment horizontal="left" vertical="center" wrapText="1"/>
    </xf>
    <xf numFmtId="0" fontId="29" fillId="0" borderId="170" xfId="0" applyFont="1" applyBorder="1" applyAlignment="1">
      <alignment horizontal="left" vertical="center" wrapText="1"/>
    </xf>
    <xf numFmtId="0" fontId="29" fillId="0" borderId="171" xfId="0" applyFont="1" applyBorder="1" applyAlignment="1">
      <alignment horizontal="left" vertical="center" wrapText="1"/>
    </xf>
    <xf numFmtId="0" fontId="29" fillId="0" borderId="73" xfId="0" applyFont="1" applyBorder="1" applyAlignment="1">
      <alignment horizontal="left" vertical="top" wrapText="1"/>
    </xf>
    <xf numFmtId="0" fontId="29" fillId="0" borderId="77" xfId="0" applyFont="1" applyBorder="1" applyAlignment="1">
      <alignment horizontal="left" vertical="top" wrapText="1"/>
    </xf>
    <xf numFmtId="0" fontId="29" fillId="0" borderId="163" xfId="0" applyFont="1" applyBorder="1" applyAlignment="1">
      <alignment horizontal="left" vertical="top" wrapText="1"/>
    </xf>
    <xf numFmtId="0" fontId="45" fillId="0" borderId="142" xfId="0" applyFont="1" applyBorder="1" applyAlignment="1">
      <alignment horizontal="center" vertical="center"/>
    </xf>
    <xf numFmtId="0" fontId="45" fillId="0" borderId="2" xfId="0" applyFont="1" applyBorder="1" applyAlignment="1">
      <alignment horizontal="center" vertical="center"/>
    </xf>
    <xf numFmtId="0" fontId="93" fillId="0" borderId="218" xfId="0" applyFont="1" applyBorder="1" applyAlignment="1">
      <alignment horizontal="center" vertical="center" wrapText="1"/>
    </xf>
    <xf numFmtId="0" fontId="93" fillId="0" borderId="219" xfId="0" applyFont="1" applyBorder="1" applyAlignment="1">
      <alignment horizontal="center" vertical="center" wrapText="1"/>
    </xf>
    <xf numFmtId="0" fontId="93" fillId="0" borderId="220" xfId="0" applyFont="1" applyBorder="1" applyAlignment="1">
      <alignment horizontal="center" vertical="center" wrapText="1"/>
    </xf>
    <xf numFmtId="0" fontId="86" fillId="0" borderId="95" xfId="0" applyFont="1" applyBorder="1" applyAlignment="1">
      <alignment horizontal="center" vertical="center"/>
    </xf>
    <xf numFmtId="0" fontId="86" fillId="0" borderId="227" xfId="0" applyFont="1" applyBorder="1" applyAlignment="1">
      <alignment horizontal="center" vertical="center"/>
    </xf>
    <xf numFmtId="0" fontId="86" fillId="0" borderId="80" xfId="0" applyFont="1" applyBorder="1" applyAlignment="1">
      <alignment horizontal="center" vertical="center"/>
    </xf>
    <xf numFmtId="0" fontId="86" fillId="0" borderId="228" xfId="0" applyFont="1" applyBorder="1" applyAlignment="1">
      <alignment horizontal="center" vertical="center"/>
    </xf>
    <xf numFmtId="0" fontId="81" fillId="0" borderId="223" xfId="0" applyFont="1" applyBorder="1" applyAlignment="1">
      <alignment horizontal="center" vertical="center"/>
    </xf>
    <xf numFmtId="0" fontId="81" fillId="0" borderId="180" xfId="0" applyFont="1" applyBorder="1" applyAlignment="1">
      <alignment horizontal="center" vertical="center"/>
    </xf>
    <xf numFmtId="0" fontId="86" fillId="0" borderId="73" xfId="0" applyFont="1" applyBorder="1" applyAlignment="1">
      <alignment horizontal="center" vertical="center"/>
    </xf>
    <xf numFmtId="0" fontId="86" fillId="0" borderId="77" xfId="0" applyFont="1" applyBorder="1" applyAlignment="1">
      <alignment horizontal="center" vertical="center"/>
    </xf>
    <xf numFmtId="0" fontId="86" fillId="0" borderId="221" xfId="0" applyFont="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212" xfId="0" applyBorder="1" applyAlignment="1">
      <alignment horizontal="center"/>
    </xf>
    <xf numFmtId="0" fontId="0" fillId="0" borderId="203" xfId="0" applyBorder="1" applyAlignment="1">
      <alignment horizontal="center"/>
    </xf>
    <xf numFmtId="0" fontId="0" fillId="0" borderId="5" xfId="0" applyBorder="1" applyAlignment="1">
      <alignment horizontal="center" vertical="center"/>
    </xf>
    <xf numFmtId="0" fontId="0" fillId="0" borderId="189" xfId="0" applyBorder="1" applyAlignment="1">
      <alignment horizontal="center" vertical="center"/>
    </xf>
    <xf numFmtId="0" fontId="89" fillId="29" borderId="258" xfId="0" applyFont="1" applyFill="1" applyBorder="1" applyAlignment="1">
      <alignment horizontal="center" vertical="center"/>
    </xf>
    <xf numFmtId="0" fontId="0" fillId="0" borderId="76" xfId="0" applyBorder="1" applyAlignment="1">
      <alignment horizontal="center"/>
    </xf>
    <xf numFmtId="0" fontId="0" fillId="0" borderId="72" xfId="0" applyBorder="1" applyAlignment="1">
      <alignment horizontal="center"/>
    </xf>
    <xf numFmtId="0" fontId="0" fillId="0" borderId="204" xfId="0" applyBorder="1" applyAlignment="1">
      <alignment horizontal="center"/>
    </xf>
    <xf numFmtId="0" fontId="0" fillId="0" borderId="211" xfId="0" applyBorder="1" applyAlignment="1">
      <alignment horizontal="center"/>
    </xf>
    <xf numFmtId="0" fontId="82" fillId="0" borderId="218" xfId="0" applyFont="1" applyBorder="1" applyAlignment="1">
      <alignment horizontal="center" vertical="center" wrapText="1"/>
    </xf>
    <xf numFmtId="0" fontId="82" fillId="0" borderId="219" xfId="0" applyFont="1" applyBorder="1" applyAlignment="1">
      <alignment horizontal="center" vertical="center" wrapText="1"/>
    </xf>
    <xf numFmtId="0" fontId="82" fillId="0" borderId="220" xfId="0" applyFont="1" applyBorder="1" applyAlignment="1">
      <alignment horizontal="center" vertical="center" wrapText="1"/>
    </xf>
    <xf numFmtId="0" fontId="0" fillId="0" borderId="11" xfId="0" applyBorder="1" applyAlignment="1">
      <alignment horizontal="center"/>
    </xf>
    <xf numFmtId="0" fontId="0" fillId="0" borderId="10" xfId="0" applyBorder="1" applyAlignment="1">
      <alignment horizontal="center"/>
    </xf>
    <xf numFmtId="0" fontId="85" fillId="28" borderId="1" xfId="0" applyFont="1" applyFill="1" applyBorder="1" applyAlignment="1">
      <alignment horizontal="center" vertical="center" wrapText="1" readingOrder="1"/>
    </xf>
    <xf numFmtId="0" fontId="89" fillId="29" borderId="38" xfId="0" applyFont="1" applyFill="1" applyBorder="1" applyAlignment="1">
      <alignment horizontal="center" vertical="center"/>
    </xf>
    <xf numFmtId="0" fontId="89" fillId="29" borderId="39" xfId="0" applyFont="1" applyFill="1" applyBorder="1" applyAlignment="1">
      <alignment horizontal="center" vertical="center"/>
    </xf>
    <xf numFmtId="0" fontId="89" fillId="29" borderId="206" xfId="0" applyFont="1" applyFill="1" applyBorder="1" applyAlignment="1">
      <alignment horizontal="center" vertical="center"/>
    </xf>
    <xf numFmtId="0" fontId="0" fillId="0" borderId="256" xfId="0" applyBorder="1" applyAlignment="1">
      <alignment horizontal="center"/>
    </xf>
    <xf numFmtId="0" fontId="0" fillId="0" borderId="257" xfId="0" applyBorder="1" applyAlignment="1">
      <alignment horizontal="center"/>
    </xf>
    <xf numFmtId="0" fontId="0" fillId="0" borderId="213" xfId="0" applyBorder="1" applyAlignment="1">
      <alignment horizontal="center"/>
    </xf>
    <xf numFmtId="0" fontId="0" fillId="0" borderId="36" xfId="0" applyBorder="1" applyAlignment="1">
      <alignment horizontal="center" vertical="center"/>
    </xf>
    <xf numFmtId="0" fontId="84" fillId="0" borderId="72" xfId="0" applyFont="1" applyBorder="1" applyAlignment="1">
      <alignment horizontal="center" vertical="top"/>
    </xf>
    <xf numFmtId="0" fontId="93" fillId="0" borderId="218" xfId="0" applyFont="1" applyBorder="1" applyAlignment="1">
      <alignment horizontal="center"/>
    </xf>
    <xf numFmtId="0" fontId="93" fillId="0" borderId="219" xfId="0" applyFont="1" applyBorder="1" applyAlignment="1">
      <alignment horizontal="center"/>
    </xf>
    <xf numFmtId="0" fontId="93" fillId="0" borderId="220" xfId="0" applyFont="1" applyBorder="1" applyAlignment="1">
      <alignment horizontal="center"/>
    </xf>
    <xf numFmtId="0" fontId="93" fillId="0" borderId="216" xfId="0" applyFont="1" applyBorder="1" applyAlignment="1">
      <alignment horizontal="center" vertical="top"/>
    </xf>
    <xf numFmtId="0" fontId="93" fillId="0" borderId="182" xfId="0" applyFont="1" applyBorder="1" applyAlignment="1">
      <alignment horizontal="center" vertical="top"/>
    </xf>
    <xf numFmtId="0" fontId="0" fillId="0" borderId="7" xfId="0" applyBorder="1" applyAlignment="1">
      <alignment horizontal="center" vertical="center"/>
    </xf>
    <xf numFmtId="0" fontId="0" fillId="0" borderId="222" xfId="0" applyBorder="1" applyAlignment="1">
      <alignment horizontal="center" vertical="center"/>
    </xf>
    <xf numFmtId="0" fontId="0" fillId="0" borderId="225" xfId="0" applyBorder="1" applyAlignment="1">
      <alignment horizontal="center"/>
    </xf>
    <xf numFmtId="0" fontId="0" fillId="0" borderId="20" xfId="0" applyBorder="1" applyAlignment="1">
      <alignment horizontal="center"/>
    </xf>
    <xf numFmtId="0" fontId="0" fillId="0" borderId="226" xfId="0" applyBorder="1" applyAlignment="1">
      <alignment horizontal="center"/>
    </xf>
    <xf numFmtId="0" fontId="0" fillId="0" borderId="210" xfId="0" applyBorder="1" applyAlignment="1">
      <alignment horizontal="center"/>
    </xf>
    <xf numFmtId="0" fontId="0" fillId="0" borderId="89" xfId="0" applyBorder="1" applyAlignment="1">
      <alignment horizontal="center"/>
    </xf>
    <xf numFmtId="0" fontId="0" fillId="0" borderId="214" xfId="0" applyBorder="1" applyAlignment="1">
      <alignment horizontal="center"/>
    </xf>
    <xf numFmtId="0" fontId="0" fillId="0" borderId="215" xfId="0" applyBorder="1" applyAlignment="1">
      <alignment horizontal="center"/>
    </xf>
    <xf numFmtId="0" fontId="0" fillId="0" borderId="187" xfId="0" applyBorder="1" applyAlignment="1">
      <alignment horizontal="center"/>
    </xf>
    <xf numFmtId="0" fontId="85" fillId="28" borderId="37" xfId="0" applyFont="1" applyFill="1" applyBorder="1" applyAlignment="1">
      <alignment horizontal="center" vertical="center" wrapText="1" readingOrder="1"/>
    </xf>
    <xf numFmtId="0" fontId="88" fillId="28" borderId="21" xfId="0" applyFont="1" applyFill="1" applyBorder="1" applyAlignment="1">
      <alignment horizontal="center" vertical="center" wrapText="1" readingOrder="1"/>
    </xf>
    <xf numFmtId="0" fontId="88" fillId="28" borderId="22" xfId="0" applyFont="1" applyFill="1" applyBorder="1" applyAlignment="1">
      <alignment horizontal="center" vertical="center" wrapText="1" readingOrder="1"/>
    </xf>
    <xf numFmtId="0" fontId="88" fillId="28" borderId="19" xfId="0" applyFont="1" applyFill="1" applyBorder="1" applyAlignment="1">
      <alignment horizontal="center" vertical="center" wrapText="1" readingOrder="1"/>
    </xf>
    <xf numFmtId="0" fontId="85" fillId="28" borderId="36" xfId="0" applyFont="1" applyFill="1" applyBorder="1" applyAlignment="1">
      <alignment horizontal="center" vertical="center" wrapText="1" readingOrder="1"/>
    </xf>
    <xf numFmtId="0" fontId="30" fillId="0" borderId="1" xfId="0" applyFont="1" applyBorder="1" applyAlignment="1">
      <alignment horizontal="center" vertical="center"/>
    </xf>
    <xf numFmtId="0" fontId="30" fillId="0" borderId="3" xfId="0" applyFont="1" applyBorder="1" applyAlignment="1">
      <alignment horizontal="center" vertical="center"/>
    </xf>
    <xf numFmtId="0" fontId="30" fillId="0" borderId="37" xfId="0" applyFont="1" applyBorder="1" applyAlignment="1">
      <alignment horizontal="center" vertical="center"/>
    </xf>
    <xf numFmtId="0" fontId="90" fillId="29" borderId="39" xfId="0" applyFont="1" applyFill="1" applyBorder="1" applyAlignment="1">
      <alignment horizontal="center" vertical="center"/>
    </xf>
    <xf numFmtId="0" fontId="90" fillId="29" borderId="40" xfId="0" applyFont="1" applyFill="1" applyBorder="1" applyAlignment="1">
      <alignment horizontal="center" vertical="center"/>
    </xf>
    <xf numFmtId="0" fontId="92" fillId="0" borderId="200" xfId="0" applyFont="1" applyBorder="1" applyAlignment="1">
      <alignment horizontal="center"/>
    </xf>
    <xf numFmtId="0" fontId="92" fillId="0" borderId="209" xfId="0" applyFont="1" applyBorder="1" applyAlignment="1">
      <alignment horizontal="center"/>
    </xf>
    <xf numFmtId="0" fontId="92" fillId="0" borderId="199" xfId="0" applyFont="1" applyBorder="1" applyAlignment="1">
      <alignment horizontal="center"/>
    </xf>
    <xf numFmtId="0" fontId="90" fillId="29" borderId="206" xfId="0" applyFont="1" applyFill="1" applyBorder="1" applyAlignment="1">
      <alignment horizontal="center" vertical="center"/>
    </xf>
    <xf numFmtId="0" fontId="90" fillId="29" borderId="124" xfId="0" applyFont="1" applyFill="1" applyBorder="1" applyAlignment="1">
      <alignment horizontal="center" vertical="center"/>
    </xf>
    <xf numFmtId="0" fontId="90" fillId="29" borderId="207" xfId="0" applyFont="1" applyFill="1" applyBorder="1" applyAlignment="1">
      <alignment horizontal="center" vertical="center"/>
    </xf>
    <xf numFmtId="0" fontId="90" fillId="29" borderId="38" xfId="0" applyFont="1" applyFill="1" applyBorder="1" applyAlignment="1">
      <alignment horizontal="center" vertical="center"/>
    </xf>
    <xf numFmtId="0" fontId="94" fillId="0" borderId="200" xfId="0" applyFont="1" applyBorder="1" applyAlignment="1">
      <alignment horizontal="center"/>
    </xf>
    <xf numFmtId="0" fontId="94" fillId="0" borderId="199" xfId="0" applyFont="1" applyBorder="1" applyAlignment="1">
      <alignment horizontal="center"/>
    </xf>
    <xf numFmtId="0" fontId="84" fillId="0" borderId="73" xfId="0" applyFont="1" applyBorder="1" applyAlignment="1">
      <alignment horizontal="center" vertical="top"/>
    </xf>
    <xf numFmtId="0" fontId="84" fillId="0" borderId="136" xfId="0" applyFont="1" applyBorder="1" applyAlignment="1">
      <alignment horizontal="center" vertical="top"/>
    </xf>
    <xf numFmtId="0" fontId="84" fillId="0" borderId="77" xfId="0" applyFont="1" applyBorder="1" applyAlignment="1">
      <alignment horizontal="center" vertical="top"/>
    </xf>
    <xf numFmtId="0" fontId="92" fillId="0" borderId="200" xfId="0" applyFont="1" applyBorder="1" applyAlignment="1">
      <alignment horizontal="right"/>
    </xf>
    <xf numFmtId="0" fontId="92" fillId="0" borderId="209" xfId="0" applyFont="1" applyBorder="1" applyAlignment="1">
      <alignment horizontal="right"/>
    </xf>
    <xf numFmtId="0" fontId="92" fillId="0" borderId="199" xfId="0" applyFont="1" applyBorder="1" applyAlignment="1">
      <alignment horizontal="right"/>
    </xf>
    <xf numFmtId="0" fontId="84" fillId="0" borderId="73" xfId="0" applyFont="1" applyBorder="1" applyAlignment="1">
      <alignment horizontal="center" vertical="center"/>
    </xf>
    <xf numFmtId="0" fontId="84" fillId="0" borderId="77" xfId="0" applyFont="1" applyBorder="1" applyAlignment="1">
      <alignment horizontal="center" vertical="center"/>
    </xf>
    <xf numFmtId="0" fontId="84" fillId="0" borderId="136" xfId="0" applyFont="1" applyBorder="1" applyAlignment="1">
      <alignment horizontal="center" vertical="center"/>
    </xf>
    <xf numFmtId="0" fontId="61" fillId="0" borderId="36" xfId="0" applyFont="1" applyBorder="1" applyAlignment="1">
      <alignment horizontal="center" vertical="center" wrapText="1" readingOrder="1"/>
    </xf>
    <xf numFmtId="0" fontId="61" fillId="0" borderId="1" xfId="0" applyFont="1" applyBorder="1" applyAlignment="1">
      <alignment horizontal="center" vertical="center" wrapText="1" readingOrder="1"/>
    </xf>
    <xf numFmtId="0" fontId="30" fillId="0" borderId="2" xfId="0" applyFont="1" applyBorder="1" applyAlignment="1">
      <alignment horizontal="center" vertical="center"/>
    </xf>
    <xf numFmtId="0" fontId="30" fillId="0" borderId="4" xfId="0" applyFont="1" applyBorder="1" applyAlignment="1">
      <alignment horizontal="center" vertical="center"/>
    </xf>
    <xf numFmtId="0" fontId="13" fillId="7" borderId="231" xfId="0" applyFont="1" applyFill="1" applyBorder="1" applyAlignment="1">
      <alignment horizontal="center" vertical="center"/>
    </xf>
    <xf numFmtId="0" fontId="13" fillId="7" borderId="232" xfId="0" applyFont="1" applyFill="1" applyBorder="1" applyAlignment="1">
      <alignment horizontal="center" vertical="center"/>
    </xf>
    <xf numFmtId="0" fontId="13" fillId="7" borderId="233" xfId="0" applyFont="1" applyFill="1" applyBorder="1" applyAlignment="1">
      <alignment horizontal="center" vertical="center"/>
    </xf>
    <xf numFmtId="0" fontId="46" fillId="7" borderId="244" xfId="0" applyFont="1" applyFill="1" applyBorder="1" applyAlignment="1">
      <alignment horizontal="center" vertical="top" wrapText="1"/>
    </xf>
    <xf numFmtId="0" fontId="46" fillId="7" borderId="245" xfId="0" applyFont="1" applyFill="1" applyBorder="1" applyAlignment="1">
      <alignment horizontal="center" vertical="top" wrapText="1"/>
    </xf>
    <xf numFmtId="0" fontId="46" fillId="7" borderId="246" xfId="0" applyFont="1" applyFill="1" applyBorder="1" applyAlignment="1">
      <alignment horizontal="center" vertical="top" wrapText="1"/>
    </xf>
    <xf numFmtId="49" fontId="47" fillId="7" borderId="252" xfId="0" applyNumberFormat="1" applyFont="1" applyFill="1" applyBorder="1" applyAlignment="1">
      <alignment horizontal="center" vertical="top" wrapText="1"/>
    </xf>
    <xf numFmtId="49" fontId="47" fillId="7" borderId="253" xfId="0" applyNumberFormat="1" applyFont="1" applyFill="1" applyBorder="1" applyAlignment="1">
      <alignment horizontal="center" vertical="top" wrapText="1"/>
    </xf>
    <xf numFmtId="49" fontId="47" fillId="7" borderId="254" xfId="0" applyNumberFormat="1" applyFont="1" applyFill="1" applyBorder="1" applyAlignment="1">
      <alignment horizontal="center" vertical="top" wrapText="1"/>
    </xf>
    <xf numFmtId="0" fontId="78" fillId="26" borderId="29" xfId="0" applyFont="1" applyFill="1" applyBorder="1" applyAlignment="1">
      <alignment horizontal="center" vertical="center"/>
    </xf>
    <xf numFmtId="0" fontId="78" fillId="26" borderId="35" xfId="0" applyFont="1" applyFill="1" applyBorder="1" applyAlignment="1">
      <alignment horizontal="center" vertical="center"/>
    </xf>
    <xf numFmtId="0" fontId="78" fillId="26" borderId="30" xfId="0" applyFont="1" applyFill="1" applyBorder="1" applyAlignment="1">
      <alignment horizontal="center" vertical="center"/>
    </xf>
    <xf numFmtId="0" fontId="78" fillId="26" borderId="236" xfId="0" applyFont="1" applyFill="1" applyBorder="1" applyAlignment="1">
      <alignment horizontal="center" vertical="center"/>
    </xf>
    <xf numFmtId="0" fontId="78" fillId="26" borderId="237" xfId="0" applyFont="1" applyFill="1" applyBorder="1" applyAlignment="1">
      <alignment horizontal="center" vertical="center"/>
    </xf>
    <xf numFmtId="0" fontId="78" fillId="26" borderId="238" xfId="0" applyFont="1" applyFill="1" applyBorder="1" applyAlignment="1">
      <alignment horizontal="center" vertical="center"/>
    </xf>
    <xf numFmtId="0" fontId="85" fillId="28" borderId="5" xfId="0" applyFont="1" applyFill="1" applyBorder="1" applyAlignment="1">
      <alignment horizontal="center" vertical="center" wrapText="1" readingOrder="1"/>
    </xf>
    <xf numFmtId="0" fontId="85" fillId="28" borderId="255" xfId="0" applyFont="1" applyFill="1" applyBorder="1" applyAlignment="1">
      <alignment horizontal="center" vertical="center" wrapText="1" readingOrder="1"/>
    </xf>
    <xf numFmtId="0" fontId="88" fillId="28" borderId="1" xfId="0" applyFont="1" applyFill="1" applyBorder="1" applyAlignment="1">
      <alignment horizontal="center" vertical="center" wrapText="1" readingOrder="1"/>
    </xf>
    <xf numFmtId="0" fontId="88" fillId="28" borderId="37" xfId="0" applyFont="1" applyFill="1" applyBorder="1" applyAlignment="1">
      <alignment horizontal="center" vertical="center" wrapText="1" readingOrder="1"/>
    </xf>
    <xf numFmtId="0" fontId="87" fillId="28" borderId="29" xfId="0" applyFont="1" applyFill="1" applyBorder="1" applyAlignment="1">
      <alignment horizontal="center" vertical="center" wrapText="1" readingOrder="1"/>
    </xf>
    <xf numFmtId="0" fontId="87" fillId="28" borderId="35" xfId="0" applyFont="1" applyFill="1" applyBorder="1" applyAlignment="1">
      <alignment horizontal="center" vertical="center" wrapText="1" readingOrder="1"/>
    </xf>
    <xf numFmtId="0" fontId="87" fillId="28" borderId="30" xfId="0" applyFont="1" applyFill="1" applyBorder="1" applyAlignment="1">
      <alignment horizontal="center" vertical="center" wrapText="1" readingOrder="1"/>
    </xf>
    <xf numFmtId="0" fontId="88" fillId="28" borderId="36" xfId="0" applyFont="1" applyFill="1" applyBorder="1" applyAlignment="1">
      <alignment horizontal="center" vertical="center" wrapText="1" readingOrder="1"/>
    </xf>
    <xf numFmtId="0" fontId="91" fillId="0" borderId="0" xfId="0" applyFont="1" applyAlignment="1">
      <alignment horizontal="center" vertical="center" textRotation="90"/>
    </xf>
    <xf numFmtId="0" fontId="67" fillId="0" borderId="0" xfId="0" applyFont="1" applyAlignment="1">
      <alignment horizontal="center" vertical="center" textRotation="90"/>
    </xf>
    <xf numFmtId="0" fontId="0" fillId="0" borderId="13" xfId="0" applyBorder="1" applyAlignment="1">
      <alignment horizontal="center"/>
    </xf>
    <xf numFmtId="0" fontId="0" fillId="0" borderId="1" xfId="0" applyBorder="1" applyAlignment="1">
      <alignment horizontal="center"/>
    </xf>
    <xf numFmtId="0" fontId="103" fillId="0" borderId="197" xfId="0" applyFont="1" applyBorder="1" applyAlignment="1">
      <alignment horizontal="right"/>
    </xf>
    <xf numFmtId="0" fontId="103" fillId="0" borderId="199" xfId="0" applyFont="1" applyBorder="1" applyAlignment="1">
      <alignment horizontal="right"/>
    </xf>
    <xf numFmtId="0" fontId="103" fillId="0" borderId="197" xfId="0" applyFont="1" applyBorder="1" applyAlignment="1">
      <alignment horizontal="right" vertical="center"/>
    </xf>
    <xf numFmtId="0" fontId="103" fillId="0" borderId="199" xfId="0" applyFont="1" applyBorder="1" applyAlignment="1">
      <alignment horizontal="right" vertical="center"/>
    </xf>
    <xf numFmtId="0" fontId="30" fillId="0" borderId="72" xfId="0" applyFont="1" applyBorder="1" applyAlignment="1">
      <alignment horizontal="center" vertical="center" wrapText="1"/>
    </xf>
    <xf numFmtId="0" fontId="30" fillId="0" borderId="277" xfId="0" applyFont="1" applyBorder="1" applyAlignment="1">
      <alignment horizontal="center" vertical="center" wrapText="1"/>
    </xf>
    <xf numFmtId="0" fontId="30" fillId="0" borderId="223" xfId="0" applyFont="1" applyBorder="1" applyAlignment="1">
      <alignment horizontal="center" vertical="center" wrapText="1"/>
    </xf>
    <xf numFmtId="0" fontId="30" fillId="0" borderId="288" xfId="0" applyFont="1" applyBorder="1" applyAlignment="1">
      <alignment horizontal="center" vertical="center" wrapText="1"/>
    </xf>
    <xf numFmtId="0" fontId="30" fillId="0" borderId="74" xfId="0" applyFont="1" applyBorder="1" applyAlignment="1">
      <alignment horizontal="center" vertical="center" wrapText="1"/>
    </xf>
    <xf numFmtId="0" fontId="30" fillId="0" borderId="285" xfId="0" applyFont="1" applyBorder="1" applyAlignment="1">
      <alignment horizontal="center" vertical="center" wrapText="1"/>
    </xf>
    <xf numFmtId="0" fontId="30" fillId="0" borderId="284" xfId="0" applyFont="1" applyBorder="1" applyAlignment="1">
      <alignment horizontal="center" vertical="center" wrapText="1"/>
    </xf>
    <xf numFmtId="0" fontId="30" fillId="0" borderId="282" xfId="0" applyFont="1" applyBorder="1" applyAlignment="1">
      <alignment horizontal="center" vertical="center" wrapText="1"/>
    </xf>
    <xf numFmtId="0" fontId="30" fillId="0" borderId="283" xfId="0" applyFont="1" applyBorder="1" applyAlignment="1">
      <alignment horizontal="center" vertical="center" wrapText="1"/>
    </xf>
    <xf numFmtId="0" fontId="73" fillId="0" borderId="95" xfId="0" applyFont="1" applyBorder="1" applyAlignment="1">
      <alignment horizontal="center"/>
    </xf>
    <xf numFmtId="0" fontId="73" fillId="0" borderId="78" xfId="0" applyFont="1" applyBorder="1" applyAlignment="1">
      <alignment horizontal="center"/>
    </xf>
    <xf numFmtId="0" fontId="99" fillId="35" borderId="270" xfId="0" applyFont="1" applyFill="1" applyBorder="1" applyAlignment="1">
      <alignment horizontal="center" vertical="center"/>
    </xf>
    <xf numFmtId="0" fontId="90" fillId="34" borderId="94" xfId="0" applyFont="1" applyFill="1" applyBorder="1" applyAlignment="1">
      <alignment horizontal="center" vertical="center"/>
    </xf>
    <xf numFmtId="0" fontId="90" fillId="34" borderId="0" xfId="0" applyFont="1" applyFill="1" applyAlignment="1">
      <alignment horizontal="center" vertical="center"/>
    </xf>
    <xf numFmtId="0" fontId="90" fillId="34" borderId="98" xfId="0" applyFont="1" applyFill="1" applyBorder="1" applyAlignment="1">
      <alignment horizontal="center" vertical="center"/>
    </xf>
    <xf numFmtId="0" fontId="90" fillId="33" borderId="94" xfId="0" applyFont="1" applyFill="1" applyBorder="1" applyAlignment="1">
      <alignment horizontal="center" vertical="center"/>
    </xf>
    <xf numFmtId="0" fontId="90" fillId="33" borderId="0" xfId="0" applyFont="1" applyFill="1" applyAlignment="1">
      <alignment horizontal="center" vertical="center"/>
    </xf>
    <xf numFmtId="0" fontId="90" fillId="33" borderId="98" xfId="0" applyFont="1" applyFill="1" applyBorder="1" applyAlignment="1">
      <alignment horizontal="center" vertical="center"/>
    </xf>
    <xf numFmtId="0" fontId="99" fillId="35" borderId="289" xfId="0" applyFont="1" applyFill="1" applyBorder="1" applyAlignment="1">
      <alignment horizontal="center" vertical="center"/>
    </xf>
    <xf numFmtId="0" fontId="99" fillId="35" borderId="290" xfId="0" applyFont="1" applyFill="1" applyBorder="1" applyAlignment="1">
      <alignment horizontal="center" vertical="center"/>
    </xf>
    <xf numFmtId="0" fontId="102" fillId="32" borderId="5" xfId="0" applyFont="1" applyFill="1" applyBorder="1" applyAlignment="1">
      <alignment horizontal="center" vertical="center" wrapText="1"/>
    </xf>
    <xf numFmtId="0" fontId="30" fillId="0" borderId="287" xfId="0" applyFont="1" applyBorder="1" applyAlignment="1">
      <alignment horizontal="center" vertical="center" wrapText="1"/>
    </xf>
    <xf numFmtId="0" fontId="53" fillId="6" borderId="0" xfId="0" applyFont="1" applyFill="1" applyAlignment="1">
      <alignment horizontal="left"/>
    </xf>
    <xf numFmtId="0" fontId="49" fillId="7" borderId="13" xfId="0" applyFont="1" applyFill="1" applyBorder="1" applyAlignment="1">
      <alignment horizontal="center" vertical="center"/>
    </xf>
    <xf numFmtId="0" fontId="53" fillId="6" borderId="73" xfId="0" applyFont="1" applyFill="1" applyBorder="1" applyAlignment="1">
      <alignment horizontal="left"/>
    </xf>
    <xf numFmtId="0" fontId="53" fillId="6" borderId="77" xfId="0" applyFont="1" applyFill="1" applyBorder="1" applyAlignment="1">
      <alignment horizontal="left"/>
    </xf>
    <xf numFmtId="0" fontId="53" fillId="6" borderId="74" xfId="0" applyFont="1" applyFill="1" applyBorder="1" applyAlignment="1">
      <alignment horizontal="left"/>
    </xf>
    <xf numFmtId="0" fontId="49" fillId="7" borderId="3" xfId="0" applyFont="1" applyFill="1" applyBorder="1" applyAlignment="1">
      <alignment horizontal="center" vertical="center"/>
    </xf>
    <xf numFmtId="0" fontId="49" fillId="7" borderId="2" xfId="0" applyFont="1" applyFill="1" applyBorder="1" applyAlignment="1">
      <alignment horizontal="center" vertical="center"/>
    </xf>
    <xf numFmtId="0" fontId="49" fillId="7" borderId="4" xfId="0" applyFont="1" applyFill="1" applyBorder="1" applyAlignment="1">
      <alignment horizontal="center" vertical="center"/>
    </xf>
    <xf numFmtId="0" fontId="48" fillId="6" borderId="73" xfId="0" applyFont="1" applyFill="1" applyBorder="1" applyAlignment="1">
      <alignment horizontal="left"/>
    </xf>
    <xf numFmtId="0" fontId="48" fillId="6" borderId="77" xfId="0" applyFont="1" applyFill="1" applyBorder="1" applyAlignment="1">
      <alignment horizontal="left"/>
    </xf>
    <xf numFmtId="0" fontId="48" fillId="6" borderId="74" xfId="0" applyFont="1" applyFill="1" applyBorder="1" applyAlignment="1">
      <alignment horizontal="left"/>
    </xf>
    <xf numFmtId="0" fontId="49" fillId="7" borderId="113" xfId="0" applyFont="1" applyFill="1" applyBorder="1" applyAlignment="1">
      <alignment horizontal="center" vertical="center" wrapText="1"/>
    </xf>
    <xf numFmtId="0" fontId="49" fillId="7" borderId="114" xfId="0" applyFont="1" applyFill="1" applyBorder="1" applyAlignment="1">
      <alignment horizontal="center" vertical="center" wrapText="1"/>
    </xf>
    <xf numFmtId="0" fontId="49" fillId="7" borderId="49" xfId="0" applyFont="1" applyFill="1" applyBorder="1" applyAlignment="1">
      <alignment horizontal="center"/>
    </xf>
    <xf numFmtId="0" fontId="49" fillId="7" borderId="57" xfId="0" applyFont="1" applyFill="1" applyBorder="1" applyAlignment="1">
      <alignment horizontal="center"/>
    </xf>
    <xf numFmtId="0" fontId="49" fillId="7" borderId="51" xfId="0" applyFont="1" applyFill="1" applyBorder="1" applyAlignment="1">
      <alignment horizontal="center"/>
    </xf>
    <xf numFmtId="0" fontId="50" fillId="6" borderId="0" xfId="0" applyFont="1" applyFill="1" applyAlignment="1">
      <alignment horizontal="left"/>
    </xf>
    <xf numFmtId="0" fontId="49" fillId="7" borderId="3" xfId="0" applyFont="1" applyFill="1" applyBorder="1" applyAlignment="1">
      <alignment horizontal="center"/>
    </xf>
    <xf numFmtId="0" fontId="49" fillId="7" borderId="2" xfId="0" applyFont="1" applyFill="1" applyBorder="1" applyAlignment="1">
      <alignment horizontal="center"/>
    </xf>
    <xf numFmtId="0" fontId="49" fillId="7" borderId="4" xfId="0" applyFont="1" applyFill="1" applyBorder="1" applyAlignment="1">
      <alignment horizontal="center"/>
    </xf>
    <xf numFmtId="0" fontId="50" fillId="6" borderId="0" xfId="0" applyFont="1" applyFill="1" applyAlignment="1">
      <alignment horizontal="left" vertical="center" wrapText="1"/>
    </xf>
    <xf numFmtId="0" fontId="50" fillId="6" borderId="98" xfId="0" applyFont="1" applyFill="1" applyBorder="1" applyAlignment="1">
      <alignment horizontal="left" vertical="center" wrapText="1"/>
    </xf>
    <xf numFmtId="0" fontId="50" fillId="6" borderId="73" xfId="0" applyFont="1" applyFill="1" applyBorder="1" applyAlignment="1">
      <alignment horizontal="left" vertical="top"/>
    </xf>
    <xf numFmtId="0" fontId="50" fillId="6" borderId="77" xfId="0" applyFont="1" applyFill="1" applyBorder="1" applyAlignment="1">
      <alignment horizontal="left" vertical="top"/>
    </xf>
    <xf numFmtId="0" fontId="50" fillId="6" borderId="79" xfId="0" applyFont="1" applyFill="1" applyBorder="1" applyAlignment="1">
      <alignment horizontal="left" vertical="top"/>
    </xf>
    <xf numFmtId="0" fontId="49" fillId="7" borderId="13" xfId="0" applyFont="1" applyFill="1" applyBorder="1" applyAlignment="1">
      <alignment horizontal="center"/>
    </xf>
    <xf numFmtId="0" fontId="49" fillId="7" borderId="82" xfId="0" applyFont="1" applyFill="1" applyBorder="1" applyAlignment="1">
      <alignment horizontal="center" vertical="center" wrapText="1"/>
    </xf>
    <xf numFmtId="0" fontId="49" fillId="7" borderId="83" xfId="0" applyFont="1" applyFill="1" applyBorder="1" applyAlignment="1">
      <alignment horizontal="center" vertical="center" wrapText="1"/>
    </xf>
    <xf numFmtId="0" fontId="38" fillId="6" borderId="8" xfId="0" applyFont="1" applyFill="1" applyBorder="1" applyAlignment="1">
      <alignment horizontal="center" vertical="top" wrapText="1"/>
    </xf>
    <xf numFmtId="0" fontId="38" fillId="6" borderId="0" xfId="0" applyFont="1" applyFill="1" applyAlignment="1">
      <alignment horizontal="center" vertical="top" wrapText="1"/>
    </xf>
    <xf numFmtId="0" fontId="49" fillId="7" borderId="7" xfId="0" applyFont="1" applyFill="1" applyBorder="1" applyAlignment="1">
      <alignment horizontal="center" vertical="center" wrapText="1"/>
    </xf>
    <xf numFmtId="0" fontId="49" fillId="7" borderId="9" xfId="0" applyFont="1" applyFill="1" applyBorder="1" applyAlignment="1">
      <alignment horizontal="center" vertical="center" wrapText="1"/>
    </xf>
    <xf numFmtId="0" fontId="50" fillId="6" borderId="99" xfId="0" applyFont="1" applyFill="1" applyBorder="1" applyAlignment="1">
      <alignment horizontal="left"/>
    </xf>
    <xf numFmtId="0" fontId="50" fillId="6" borderId="73" xfId="0" applyFont="1" applyFill="1" applyBorder="1" applyAlignment="1">
      <alignment horizontal="left"/>
    </xf>
    <xf numFmtId="0" fontId="50" fillId="6" borderId="77" xfId="0" applyFont="1" applyFill="1" applyBorder="1" applyAlignment="1">
      <alignment horizontal="left"/>
    </xf>
    <xf numFmtId="0" fontId="50" fillId="6" borderId="74" xfId="0" applyFont="1" applyFill="1" applyBorder="1" applyAlignment="1">
      <alignment horizontal="left"/>
    </xf>
    <xf numFmtId="0" fontId="49" fillId="7" borderId="3" xfId="0" applyFont="1" applyFill="1" applyBorder="1" applyAlignment="1">
      <alignment horizontal="center" vertical="center" wrapText="1"/>
    </xf>
    <xf numFmtId="0" fontId="49" fillId="7" borderId="4" xfId="0" applyFont="1" applyFill="1" applyBorder="1" applyAlignment="1">
      <alignment horizontal="center" vertical="center" wrapText="1"/>
    </xf>
    <xf numFmtId="0" fontId="50" fillId="6" borderId="0" xfId="0" applyFont="1" applyFill="1" applyAlignment="1">
      <alignment horizontal="left" vertical="top"/>
    </xf>
    <xf numFmtId="0" fontId="54" fillId="7" borderId="13" xfId="0" applyFont="1" applyFill="1" applyBorder="1" applyAlignment="1">
      <alignment horizontal="center"/>
    </xf>
    <xf numFmtId="0" fontId="48" fillId="6" borderId="0" xfId="0" applyFont="1" applyFill="1" applyAlignment="1">
      <alignment horizontal="left"/>
    </xf>
  </cellXfs>
  <cellStyles count="7">
    <cellStyle name="Millares 2" xfId="4" xr:uid="{00000000-0005-0000-0000-000000000000}"/>
    <cellStyle name="Millares 2 2" xfId="5" xr:uid="{133812D9-32DC-4D74-B6BD-54280B0ACCAE}"/>
    <cellStyle name="Millares 3" xfId="6" xr:uid="{AA4F3159-66B5-400B-8B70-8C698A22F77A}"/>
    <cellStyle name="Normal" xfId="0" builtinId="0"/>
    <cellStyle name="Normal 2" xfId="2" xr:uid="{00000000-0005-0000-0000-000002000000}"/>
    <cellStyle name="Porcentaje" xfId="1" builtinId="5"/>
    <cellStyle name="Porcentual 2" xfId="3" xr:uid="{00000000-0005-0000-0000-000004000000}"/>
  </cellStyles>
  <dxfs count="22">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alignment horizontal="center" vertical="center" textRotation="0" wrapText="1" indent="0" justifyLastLine="0" shrinkToFit="0" readingOrder="0"/>
      <border diagonalUp="0" diagonalDown="0" outline="0">
        <left style="thin">
          <color theme="1"/>
        </left>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style="thin">
          <color theme="1"/>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style="thin">
          <color theme="1"/>
        </left>
        <right style="thin">
          <color theme="1"/>
        </right>
        <top style="thin">
          <color theme="1"/>
        </top>
        <bottom style="thin">
          <color theme="1"/>
        </bottom>
      </border>
    </dxf>
    <dxf>
      <alignment horizontal="center" vertical="center" textRotation="0" wrapText="1" indent="0" justifyLastLine="0" shrinkToFit="0" readingOrder="0"/>
      <border diagonalUp="0" diagonalDown="0" outline="0">
        <left/>
        <right style="thin">
          <color theme="1"/>
        </right>
        <top style="thin">
          <color theme="1"/>
        </top>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border diagonalUp="0" diagonalDown="0">
        <left/>
        <right style="thin">
          <color theme="1"/>
        </right>
        <top style="thin">
          <color theme="1"/>
        </top>
        <bottom style="thin">
          <color theme="1"/>
        </bottom>
      </border>
    </dxf>
    <dxf>
      <border>
        <top style="thin">
          <color theme="1"/>
        </top>
      </border>
    </dxf>
    <dxf>
      <border diagonalUp="0" diagonalDown="0">
        <left style="thin">
          <color theme="1"/>
        </left>
        <right style="thin">
          <color theme="1"/>
        </right>
        <top/>
        <bottom/>
        <vertical style="thin">
          <color theme="1"/>
        </vertical>
        <horizontal style="thin">
          <color theme="1"/>
        </horizontal>
      </border>
    </dxf>
    <dxf>
      <border diagonalUp="0" diagonalDown="0">
        <left style="medium">
          <color theme="1"/>
        </left>
        <right style="medium">
          <color theme="1"/>
        </right>
        <top style="medium">
          <color theme="1"/>
        </top>
        <bottom style="medium">
          <color theme="1"/>
        </bottom>
      </border>
    </dxf>
    <dxf>
      <font>
        <strike val="0"/>
        <outline val="0"/>
        <shadow val="0"/>
        <u val="none"/>
        <vertAlign val="baseline"/>
        <sz val="12"/>
        <color theme="1"/>
        <name val="Calibri"/>
        <family val="2"/>
        <scheme val="minor"/>
      </font>
      <alignment horizontal="center" vertical="center" textRotation="0" wrapText="1" indent="0" justifyLastLine="0" shrinkToFit="0" readingOrder="0"/>
    </dxf>
    <dxf>
      <border>
        <bottom style="thin">
          <color theme="1"/>
        </bottom>
      </border>
    </dxf>
    <dxf>
      <fill>
        <patternFill patternType="solid">
          <fgColor indexed="64"/>
          <bgColor rgb="FF00B0F0"/>
        </patternFill>
      </fill>
      <alignment horizontal="center" vertical="center" textRotation="0" wrapText="1" indent="0" justifyLastLine="0" shrinkToFit="0" readingOrder="0"/>
      <border diagonalUp="0" diagonalDown="0" outline="0">
        <left style="thin">
          <color theme="1"/>
        </left>
        <right style="thin">
          <color theme="1"/>
        </right>
        <top/>
        <bottom/>
      </border>
    </dxf>
  </dxfs>
  <tableStyles count="0" defaultTableStyle="TableStyleMedium9" defaultPivotStyle="PivotStyleLight16"/>
  <colors>
    <mruColors>
      <color rgb="FF008080"/>
      <color rgb="FFF4EE00"/>
      <color rgb="FFCC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6569962030996932E-2"/>
          <c:y val="0.10008013199816963"/>
          <c:w val="0.91306356354814944"/>
          <c:h val="0.78015059467867753"/>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data_panel!$C$4:$C$6</c:f>
              <c:numCache>
                <c:formatCode>General</c:formatCode>
                <c:ptCount val="3"/>
              </c:numCache>
            </c:numRef>
          </c:val>
          <c:extLst>
            <c:ext xmlns:c16="http://schemas.microsoft.com/office/drawing/2014/chart" uri="{C3380CC4-5D6E-409C-BE32-E72D297353CC}">
              <c16:uniqueId val="{00000000-5421-4A8E-ADAB-905BB57D8B88}"/>
            </c:ext>
          </c:extLst>
        </c:ser>
        <c:ser>
          <c:idx val="1"/>
          <c:order val="1"/>
          <c:spPr>
            <a:solidFill>
              <a:srgbClr val="FFFF00"/>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1-A94B-48E6-89D3-52478B8F9470}"/>
                </c:ext>
              </c:extLst>
            </c:dLbl>
            <c:dLbl>
              <c:idx val="1"/>
              <c:delete val="1"/>
              <c:extLst>
                <c:ext xmlns:c15="http://schemas.microsoft.com/office/drawing/2012/chart" uri="{CE6537A1-D6FC-4f65-9D91-7224C49458BB}"/>
                <c:ext xmlns:c16="http://schemas.microsoft.com/office/drawing/2014/chart" uri="{C3380CC4-5D6E-409C-BE32-E72D297353CC}">
                  <c16:uniqueId val="{00000000-A94B-48E6-89D3-52478B8F9470}"/>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ln>
                      <a:noFill/>
                    </a:ln>
                    <a:solidFill>
                      <a:schemeClr val="tx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data_panel!$B$4:$B$6</c:f>
              <c:numCache>
                <c:formatCode>General</c:formatCode>
                <c:ptCount val="3"/>
              </c:numCache>
            </c:numRef>
          </c:cat>
          <c:val>
            <c:numRef>
              <c:f>data_panel!$D$4:$D$6</c:f>
              <c:numCache>
                <c:formatCode>General</c:formatCode>
                <c:ptCount val="3"/>
              </c:numCache>
            </c:numRef>
          </c:val>
          <c:extLst>
            <c:ext xmlns:c16="http://schemas.microsoft.com/office/drawing/2014/chart" uri="{C3380CC4-5D6E-409C-BE32-E72D297353CC}">
              <c16:uniqueId val="{00000001-5421-4A8E-ADAB-905BB57D8B88}"/>
            </c:ext>
          </c:extLst>
        </c:ser>
        <c:ser>
          <c:idx val="2"/>
          <c:order val="2"/>
          <c:spPr>
            <a:solidFill>
              <a:srgbClr val="FF0000"/>
            </a:solidFill>
            <a:ln>
              <a:noFill/>
            </a:ln>
            <a:effectLst/>
          </c:spPr>
          <c:invertIfNegative val="0"/>
          <c:cat>
            <c:numRef>
              <c:f>data_panel!$B$4:$B$6</c:f>
              <c:numCache>
                <c:formatCode>General</c:formatCode>
                <c:ptCount val="3"/>
              </c:numCache>
            </c:numRef>
          </c:cat>
          <c:val>
            <c:numRef>
              <c:f>data_panel!$E$4:$E$6</c:f>
              <c:numCache>
                <c:formatCode>General</c:formatCode>
                <c:ptCount val="3"/>
              </c:numCache>
            </c:numRef>
          </c:val>
          <c:extLst>
            <c:ext xmlns:c16="http://schemas.microsoft.com/office/drawing/2014/chart" uri="{C3380CC4-5D6E-409C-BE32-E72D297353CC}">
              <c16:uniqueId val="{00000002-5421-4A8E-ADAB-905BB57D8B88}"/>
            </c:ext>
          </c:extLst>
        </c:ser>
        <c:dLbls>
          <c:showLegendKey val="0"/>
          <c:showVal val="0"/>
          <c:showCatName val="0"/>
          <c:showSerName val="0"/>
          <c:showPercent val="0"/>
          <c:showBubbleSize val="0"/>
        </c:dLbls>
        <c:gapWidth val="120"/>
        <c:overlap val="100"/>
        <c:axId val="249269760"/>
        <c:axId val="249277248"/>
      </c:barChart>
      <c:catAx>
        <c:axId val="249269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ln>
                  <a:noFill/>
                </a:ln>
                <a:solidFill>
                  <a:schemeClr val="tx1"/>
                </a:solidFill>
                <a:latin typeface="+mn-lt"/>
                <a:ea typeface="+mn-ea"/>
                <a:cs typeface="+mn-cs"/>
              </a:defRPr>
            </a:pPr>
            <a:endParaRPr lang="es-CL"/>
          </a:p>
        </c:txPr>
        <c:crossAx val="249277248"/>
        <c:crosses val="autoZero"/>
        <c:auto val="1"/>
        <c:lblAlgn val="ctr"/>
        <c:lblOffset val="100"/>
        <c:noMultiLvlLbl val="0"/>
      </c:catAx>
      <c:valAx>
        <c:axId val="249277248"/>
        <c:scaling>
          <c:orientation val="minMax"/>
        </c:scaling>
        <c:delete val="1"/>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crossAx val="249269760"/>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800">
          <a:ln>
            <a:noFill/>
          </a:ln>
          <a:solidFill>
            <a:schemeClr val="tx1"/>
          </a:solidFill>
        </a:defRPr>
      </a:pPr>
      <a:endParaRPr lang="es-C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1697242247427557E-2"/>
          <c:y val="4.35432955180617E-2"/>
          <c:w val="0.92309393052529887"/>
          <c:h val="0.8254115724561715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data_panel!$B$13:$B$20</c:f>
              <c:numCache>
                <c:formatCode>General</c:formatCode>
                <c:ptCount val="8"/>
              </c:numCache>
            </c:numRef>
          </c:cat>
          <c:val>
            <c:numRef>
              <c:f>data_panel!$C$13:$C$20</c:f>
              <c:numCache>
                <c:formatCode>General</c:formatCode>
                <c:ptCount val="8"/>
              </c:numCache>
            </c:numRef>
          </c:val>
          <c:extLst>
            <c:ext xmlns:c16="http://schemas.microsoft.com/office/drawing/2014/chart" uri="{C3380CC4-5D6E-409C-BE32-E72D297353CC}">
              <c16:uniqueId val="{00000000-050A-454E-A01B-D41AB729B9DB}"/>
            </c:ext>
          </c:extLst>
        </c:ser>
        <c:ser>
          <c:idx val="1"/>
          <c:order val="1"/>
          <c:spPr>
            <a:solidFill>
              <a:srgbClr val="F4EE00"/>
            </a:solidFill>
            <a:ln>
              <a:noFill/>
            </a:ln>
            <a:effectLst/>
          </c:spPr>
          <c:invertIfNegative val="0"/>
          <c:dLbls>
            <c:delete val="1"/>
          </c:dLbls>
          <c:cat>
            <c:numRef>
              <c:f>data_panel!$B$13:$B$20</c:f>
              <c:numCache>
                <c:formatCode>General</c:formatCode>
                <c:ptCount val="8"/>
              </c:numCache>
            </c:numRef>
          </c:cat>
          <c:val>
            <c:numRef>
              <c:f>data_panel!$D$13:$D$20</c:f>
              <c:numCache>
                <c:formatCode>General</c:formatCode>
                <c:ptCount val="8"/>
              </c:numCache>
            </c:numRef>
          </c:val>
          <c:extLst>
            <c:ext xmlns:c16="http://schemas.microsoft.com/office/drawing/2014/chart" uri="{C3380CC4-5D6E-409C-BE32-E72D297353CC}">
              <c16:uniqueId val="{00000001-050A-454E-A01B-D41AB729B9DB}"/>
            </c:ext>
          </c:extLst>
        </c:ser>
        <c:ser>
          <c:idx val="2"/>
          <c:order val="2"/>
          <c:spPr>
            <a:solidFill>
              <a:srgbClr val="FF0000"/>
            </a:solidFill>
            <a:ln>
              <a:noFill/>
            </a:ln>
            <a:effectLst/>
          </c:spPr>
          <c:invertIfNegative val="0"/>
          <c:dLbls>
            <c:delete val="1"/>
          </c:dLbls>
          <c:cat>
            <c:numRef>
              <c:f>data_panel!$B$13:$B$20</c:f>
              <c:numCache>
                <c:formatCode>General</c:formatCode>
                <c:ptCount val="8"/>
              </c:numCache>
            </c:numRef>
          </c:cat>
          <c:val>
            <c:numRef>
              <c:f>data_panel!$E$13:$E$20</c:f>
              <c:numCache>
                <c:formatCode>General</c:formatCode>
                <c:ptCount val="8"/>
              </c:numCache>
            </c:numRef>
          </c:val>
          <c:extLst>
            <c:ext xmlns:c16="http://schemas.microsoft.com/office/drawing/2014/chart" uri="{C3380CC4-5D6E-409C-BE32-E72D297353CC}">
              <c16:uniqueId val="{00000002-050A-454E-A01B-D41AB729B9DB}"/>
            </c:ext>
          </c:extLst>
        </c:ser>
        <c:dLbls>
          <c:dLblPos val="ctr"/>
          <c:showLegendKey val="0"/>
          <c:showVal val="1"/>
          <c:showCatName val="0"/>
          <c:showSerName val="0"/>
          <c:showPercent val="0"/>
          <c:showBubbleSize val="0"/>
        </c:dLbls>
        <c:gapWidth val="100"/>
        <c:overlap val="100"/>
        <c:axId val="1414806752"/>
        <c:axId val="1414797184"/>
      </c:barChart>
      <c:catAx>
        <c:axId val="141480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1414797184"/>
        <c:crosses val="autoZero"/>
        <c:auto val="1"/>
        <c:lblAlgn val="ctr"/>
        <c:lblOffset val="100"/>
        <c:noMultiLvlLbl val="0"/>
      </c:catAx>
      <c:valAx>
        <c:axId val="1414797184"/>
        <c:scaling>
          <c:orientation val="minMax"/>
          <c:max val="7"/>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141480675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3709114346499108E-2"/>
          <c:y val="7.1177974792638876E-2"/>
          <c:w val="0.91295668860039247"/>
          <c:h val="0.50058903342837968"/>
        </c:manualLayout>
      </c:layout>
      <c:barChart>
        <c:barDir val="col"/>
        <c:grouping val="stacked"/>
        <c:varyColors val="0"/>
        <c:ser>
          <c:idx val="0"/>
          <c:order val="0"/>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data_panel!$C$25:$C$40</c:f>
              <c:numCache>
                <c:formatCode>General</c:formatCode>
                <c:ptCount val="16"/>
              </c:numCache>
            </c:numRef>
          </c:val>
          <c:extLst>
            <c:ext xmlns:c16="http://schemas.microsoft.com/office/drawing/2014/chart" uri="{C3380CC4-5D6E-409C-BE32-E72D297353CC}">
              <c16:uniqueId val="{00000000-94BF-447D-B67C-8F8ECC1C294E}"/>
            </c:ext>
          </c:extLst>
        </c:ser>
        <c:ser>
          <c:idx val="1"/>
          <c:order val="1"/>
          <c:spPr>
            <a:solidFill>
              <a:srgbClr val="F4EE00"/>
            </a:solidFill>
            <a:ln>
              <a:solidFill>
                <a:srgbClr val="FFFFFF"/>
              </a:solid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0-E048-40A0-934F-317B53F62603}"/>
                </c:ext>
              </c:extLst>
            </c:dLbl>
            <c:dLbl>
              <c:idx val="1"/>
              <c:delete val="1"/>
              <c:extLst>
                <c:ext xmlns:c15="http://schemas.microsoft.com/office/drawing/2012/chart" uri="{CE6537A1-D6FC-4f65-9D91-7224C49458BB}"/>
                <c:ext xmlns:c16="http://schemas.microsoft.com/office/drawing/2014/chart" uri="{C3380CC4-5D6E-409C-BE32-E72D297353CC}">
                  <c16:uniqueId val="{00000001-E048-40A0-934F-317B53F62603}"/>
                </c:ext>
              </c:extLst>
            </c:dLbl>
            <c:dLbl>
              <c:idx val="2"/>
              <c:delete val="1"/>
              <c:extLst>
                <c:ext xmlns:c15="http://schemas.microsoft.com/office/drawing/2012/chart" uri="{CE6537A1-D6FC-4f65-9D91-7224C49458BB}"/>
                <c:ext xmlns:c16="http://schemas.microsoft.com/office/drawing/2014/chart" uri="{C3380CC4-5D6E-409C-BE32-E72D297353CC}">
                  <c16:uniqueId val="{00000002-E048-40A0-934F-317B53F62603}"/>
                </c:ext>
              </c:extLst>
            </c:dLbl>
            <c:dLbl>
              <c:idx val="3"/>
              <c:delete val="1"/>
              <c:extLst>
                <c:ext xmlns:c15="http://schemas.microsoft.com/office/drawing/2012/chart" uri="{CE6537A1-D6FC-4f65-9D91-7224C49458BB}"/>
                <c:ext xmlns:c16="http://schemas.microsoft.com/office/drawing/2014/chart" uri="{C3380CC4-5D6E-409C-BE32-E72D297353CC}">
                  <c16:uniqueId val="{00000003-E048-40A0-934F-317B53F62603}"/>
                </c:ext>
              </c:extLst>
            </c:dLbl>
            <c:dLbl>
              <c:idx val="4"/>
              <c:delete val="1"/>
              <c:extLst>
                <c:ext xmlns:c15="http://schemas.microsoft.com/office/drawing/2012/chart" uri="{CE6537A1-D6FC-4f65-9D91-7224C49458BB}"/>
                <c:ext xmlns:c16="http://schemas.microsoft.com/office/drawing/2014/chart" uri="{C3380CC4-5D6E-409C-BE32-E72D297353CC}">
                  <c16:uniqueId val="{00000004-E048-40A0-934F-317B53F62603}"/>
                </c:ext>
              </c:extLst>
            </c:dLbl>
            <c:dLbl>
              <c:idx val="5"/>
              <c:delete val="1"/>
              <c:extLst>
                <c:ext xmlns:c15="http://schemas.microsoft.com/office/drawing/2012/chart" uri="{CE6537A1-D6FC-4f65-9D91-7224C49458BB}"/>
                <c:ext xmlns:c16="http://schemas.microsoft.com/office/drawing/2014/chart" uri="{C3380CC4-5D6E-409C-BE32-E72D297353CC}">
                  <c16:uniqueId val="{00000005-E048-40A0-934F-317B53F62603}"/>
                </c:ext>
              </c:extLst>
            </c:dLbl>
            <c:dLbl>
              <c:idx val="8"/>
              <c:delete val="1"/>
              <c:extLst>
                <c:ext xmlns:c15="http://schemas.microsoft.com/office/drawing/2012/chart" uri="{CE6537A1-D6FC-4f65-9D91-7224C49458BB}"/>
                <c:ext xmlns:c16="http://schemas.microsoft.com/office/drawing/2014/chart" uri="{C3380CC4-5D6E-409C-BE32-E72D297353CC}">
                  <c16:uniqueId val="{00000006-E048-40A0-934F-317B53F62603}"/>
                </c:ext>
              </c:extLst>
            </c:dLbl>
            <c:dLbl>
              <c:idx val="9"/>
              <c:delete val="1"/>
              <c:extLst>
                <c:ext xmlns:c15="http://schemas.microsoft.com/office/drawing/2012/chart" uri="{CE6537A1-D6FC-4f65-9D91-7224C49458BB}"/>
                <c:ext xmlns:c16="http://schemas.microsoft.com/office/drawing/2014/chart" uri="{C3380CC4-5D6E-409C-BE32-E72D297353CC}">
                  <c16:uniqueId val="{00000007-E048-40A0-934F-317B53F62603}"/>
                </c:ext>
              </c:extLst>
            </c:dLbl>
            <c:dLbl>
              <c:idx val="11"/>
              <c:delete val="1"/>
              <c:extLst>
                <c:ext xmlns:c15="http://schemas.microsoft.com/office/drawing/2012/chart" uri="{CE6537A1-D6FC-4f65-9D91-7224C49458BB}"/>
                <c:ext xmlns:c16="http://schemas.microsoft.com/office/drawing/2014/chart" uri="{C3380CC4-5D6E-409C-BE32-E72D297353CC}">
                  <c16:uniqueId val="{00000008-E048-40A0-934F-317B53F62603}"/>
                </c:ext>
              </c:extLst>
            </c:dLbl>
            <c:dLbl>
              <c:idx val="12"/>
              <c:delete val="1"/>
              <c:extLst>
                <c:ext xmlns:c15="http://schemas.microsoft.com/office/drawing/2012/chart" uri="{CE6537A1-D6FC-4f65-9D91-7224C49458BB}"/>
                <c:ext xmlns:c16="http://schemas.microsoft.com/office/drawing/2014/chart" uri="{C3380CC4-5D6E-409C-BE32-E72D297353CC}">
                  <c16:uniqueId val="{00000009-E048-40A0-934F-317B53F62603}"/>
                </c:ext>
              </c:extLst>
            </c:dLbl>
            <c:dLbl>
              <c:idx val="13"/>
              <c:delete val="1"/>
              <c:extLst>
                <c:ext xmlns:c15="http://schemas.microsoft.com/office/drawing/2012/chart" uri="{CE6537A1-D6FC-4f65-9D91-7224C49458BB}"/>
                <c:ext xmlns:c16="http://schemas.microsoft.com/office/drawing/2014/chart" uri="{C3380CC4-5D6E-409C-BE32-E72D297353CC}">
                  <c16:uniqueId val="{0000000A-E048-40A0-934F-317B53F62603}"/>
                </c:ext>
              </c:extLst>
            </c:dLbl>
            <c:dLbl>
              <c:idx val="14"/>
              <c:delete val="1"/>
              <c:extLst>
                <c:ext xmlns:c15="http://schemas.microsoft.com/office/drawing/2012/chart" uri="{CE6537A1-D6FC-4f65-9D91-7224C49458BB}"/>
                <c:ext xmlns:c16="http://schemas.microsoft.com/office/drawing/2014/chart" uri="{C3380CC4-5D6E-409C-BE32-E72D297353CC}">
                  <c16:uniqueId val="{0000000B-E048-40A0-934F-317B53F62603}"/>
                </c:ext>
              </c:extLst>
            </c:dLbl>
            <c:dLbl>
              <c:idx val="15"/>
              <c:delete val="1"/>
              <c:extLst>
                <c:ext xmlns:c15="http://schemas.microsoft.com/office/drawing/2012/chart" uri="{CE6537A1-D6FC-4f65-9D91-7224C49458BB}"/>
                <c:ext xmlns:c16="http://schemas.microsoft.com/office/drawing/2014/chart" uri="{C3380CC4-5D6E-409C-BE32-E72D297353CC}">
                  <c16:uniqueId val="{0000000C-E048-40A0-934F-317B53F626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data_panel!$B$25:$B$40</c:f>
              <c:numCache>
                <c:formatCode>General</c:formatCode>
                <c:ptCount val="16"/>
              </c:numCache>
            </c:numRef>
          </c:cat>
          <c:val>
            <c:numRef>
              <c:f>data_panel!$D$25:$D$40</c:f>
              <c:numCache>
                <c:formatCode>General</c:formatCode>
                <c:ptCount val="16"/>
              </c:numCache>
            </c:numRef>
          </c:val>
          <c:extLst>
            <c:ext xmlns:c16="http://schemas.microsoft.com/office/drawing/2014/chart" uri="{C3380CC4-5D6E-409C-BE32-E72D297353CC}">
              <c16:uniqueId val="{00000001-94BF-447D-B67C-8F8ECC1C294E}"/>
            </c:ext>
          </c:extLst>
        </c:ser>
        <c:ser>
          <c:idx val="2"/>
          <c:order val="2"/>
          <c:spPr>
            <a:solidFill>
              <a:srgbClr val="FF0000"/>
            </a:solidFill>
            <a:ln>
              <a:noFill/>
            </a:ln>
            <a:effectLst/>
          </c:spPr>
          <c:invertIfNegative val="0"/>
          <c:cat>
            <c:numRef>
              <c:f>data_panel!$B$25:$B$40</c:f>
              <c:numCache>
                <c:formatCode>General</c:formatCode>
                <c:ptCount val="16"/>
              </c:numCache>
            </c:numRef>
          </c:cat>
          <c:val>
            <c:numRef>
              <c:f>data_panel!$E$25:$E$40</c:f>
              <c:numCache>
                <c:formatCode>General</c:formatCode>
                <c:ptCount val="16"/>
              </c:numCache>
            </c:numRef>
          </c:val>
          <c:extLst>
            <c:ext xmlns:c16="http://schemas.microsoft.com/office/drawing/2014/chart" uri="{C3380CC4-5D6E-409C-BE32-E72D297353CC}">
              <c16:uniqueId val="{00000002-94BF-447D-B67C-8F8ECC1C294E}"/>
            </c:ext>
          </c:extLst>
        </c:ser>
        <c:dLbls>
          <c:showLegendKey val="0"/>
          <c:showVal val="0"/>
          <c:showCatName val="0"/>
          <c:showSerName val="0"/>
          <c:showPercent val="0"/>
          <c:showBubbleSize val="0"/>
        </c:dLbls>
        <c:gapWidth val="100"/>
        <c:overlap val="100"/>
        <c:axId val="2039469696"/>
        <c:axId val="2039466784"/>
      </c:barChart>
      <c:catAx>
        <c:axId val="2039469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Light" panose="020F0302020204030204" pitchFamily="34" charset="0"/>
                <a:ea typeface="+mn-ea"/>
                <a:cs typeface="Calibri Light" panose="020F0302020204030204" pitchFamily="34" charset="0"/>
              </a:defRPr>
            </a:pPr>
            <a:endParaRPr lang="es-CL"/>
          </a:p>
        </c:txPr>
        <c:crossAx val="2039466784"/>
        <c:crosses val="autoZero"/>
        <c:auto val="1"/>
        <c:lblAlgn val="ctr"/>
        <c:lblOffset val="100"/>
        <c:noMultiLvlLbl val="0"/>
      </c:catAx>
      <c:valAx>
        <c:axId val="2039466784"/>
        <c:scaling>
          <c:orientation val="minMax"/>
          <c:max val="4"/>
          <c:min val="0"/>
        </c:scaling>
        <c:delete val="0"/>
        <c:axPos val="l"/>
        <c:majorGridlines>
          <c:spPr>
            <a:ln w="9525" cap="flat" cmpd="sng" algn="ctr">
              <a:solidFill>
                <a:schemeClr val="tx1">
                  <a:lumMod val="15000"/>
                  <a:lumOff val="85000"/>
                </a:schemeClr>
              </a:solidFill>
              <a:prstDash val="dash"/>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CL"/>
          </a:p>
        </c:txPr>
        <c:crossAx val="2039469696"/>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s-C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587740792586995E-2"/>
          <c:y val="5.272361217528302E-2"/>
          <c:w val="0.95857805199716217"/>
          <c:h val="0.83839320742381174"/>
        </c:manualLayout>
      </c:layout>
      <c:barChart>
        <c:barDir val="col"/>
        <c:grouping val="percentStacked"/>
        <c:varyColors val="0"/>
        <c:ser>
          <c:idx val="0"/>
          <c:order val="0"/>
          <c:tx>
            <c:strRef>
              <c:f>data_panel!$C$7</c:f>
              <c:strCache>
                <c:ptCount val="1"/>
                <c:pt idx="0">
                  <c:v>Bajo</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data_panel!$C$8:$C$11</c:f>
              <c:numCache>
                <c:formatCode>General</c:formatCode>
                <c:ptCount val="4"/>
              </c:numCache>
            </c:numRef>
          </c:val>
          <c:extLst>
            <c:ext xmlns:c16="http://schemas.microsoft.com/office/drawing/2014/chart" uri="{C3380CC4-5D6E-409C-BE32-E72D297353CC}">
              <c16:uniqueId val="{00000000-F304-4D31-BB1A-9F118D16F6D0}"/>
            </c:ext>
          </c:extLst>
        </c:ser>
        <c:ser>
          <c:idx val="1"/>
          <c:order val="1"/>
          <c:tx>
            <c:strRef>
              <c:f>data_panel!$D$7</c:f>
              <c:strCache>
                <c:ptCount val="1"/>
                <c:pt idx="0">
                  <c:v>Medio</c:v>
                </c:pt>
              </c:strCache>
            </c:strRef>
          </c:tx>
          <c:spPr>
            <a:solidFill>
              <a:srgbClr val="F4EE00"/>
            </a:solidFill>
            <a:ln>
              <a:noFill/>
              <a:prstDash val="solid"/>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3-D0D9-422A-9DE8-E057903677F6}"/>
                </c:ext>
              </c:extLst>
            </c:dLbl>
            <c:dLbl>
              <c:idx val="3"/>
              <c:delete val="1"/>
              <c:extLst>
                <c:ext xmlns:c15="http://schemas.microsoft.com/office/drawing/2012/chart" uri="{CE6537A1-D6FC-4f65-9D91-7224C49458BB}"/>
                <c:ext xmlns:c16="http://schemas.microsoft.com/office/drawing/2014/chart" uri="{C3380CC4-5D6E-409C-BE32-E72D297353CC}">
                  <c16:uniqueId val="{00000004-D0D9-422A-9DE8-E057903677F6}"/>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s-CL"/>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data_panel!$B$8:$B$11</c:f>
              <c:numCache>
                <c:formatCode>General</c:formatCode>
                <c:ptCount val="4"/>
              </c:numCache>
            </c:numRef>
          </c:cat>
          <c:val>
            <c:numRef>
              <c:f>data_panel!$D$8:$D$11</c:f>
              <c:numCache>
                <c:formatCode>General</c:formatCode>
                <c:ptCount val="4"/>
              </c:numCache>
            </c:numRef>
          </c:val>
          <c:extLst>
            <c:ext xmlns:c16="http://schemas.microsoft.com/office/drawing/2014/chart" uri="{C3380CC4-5D6E-409C-BE32-E72D297353CC}">
              <c16:uniqueId val="{00000001-F304-4D31-BB1A-9F118D16F6D0}"/>
            </c:ext>
          </c:extLst>
        </c:ser>
        <c:ser>
          <c:idx val="2"/>
          <c:order val="2"/>
          <c:tx>
            <c:strRef>
              <c:f>data_panel!$E$7</c:f>
              <c:strCache>
                <c:ptCount val="1"/>
                <c:pt idx="0">
                  <c:v>Alto</c:v>
                </c:pt>
              </c:strCache>
            </c:strRef>
          </c:tx>
          <c:spPr>
            <a:solidFill>
              <a:schemeClr val="accent3"/>
            </a:solidFill>
            <a:ln>
              <a:noFill/>
            </a:ln>
            <a:effectLst/>
          </c:spPr>
          <c:invertIfNegative val="0"/>
          <c:dPt>
            <c:idx val="2"/>
            <c:invertIfNegative val="0"/>
            <c:bubble3D val="0"/>
            <c:spPr>
              <a:solidFill>
                <a:srgbClr val="FF0000"/>
              </a:solidFill>
              <a:ln>
                <a:noFill/>
              </a:ln>
              <a:effectLst/>
            </c:spPr>
            <c:extLst>
              <c:ext xmlns:c16="http://schemas.microsoft.com/office/drawing/2014/chart" uri="{C3380CC4-5D6E-409C-BE32-E72D297353CC}">
                <c16:uniqueId val="{00000001-53FF-426D-88AC-58D3D2E4116F}"/>
              </c:ext>
            </c:extLst>
          </c:dPt>
          <c:dLbls>
            <c:delete val="1"/>
          </c:dLbls>
          <c:cat>
            <c:numRef>
              <c:f>data_panel!$B$8:$B$11</c:f>
              <c:numCache>
                <c:formatCode>General</c:formatCode>
                <c:ptCount val="4"/>
              </c:numCache>
            </c:numRef>
          </c:cat>
          <c:val>
            <c:numRef>
              <c:f>data_panel!$E$8:$E$11</c:f>
              <c:numCache>
                <c:formatCode>General</c:formatCode>
                <c:ptCount val="4"/>
              </c:numCache>
            </c:numRef>
          </c:val>
          <c:extLst>
            <c:ext xmlns:c16="http://schemas.microsoft.com/office/drawing/2014/chart" uri="{C3380CC4-5D6E-409C-BE32-E72D297353CC}">
              <c16:uniqueId val="{00000002-F304-4D31-BB1A-9F118D16F6D0}"/>
            </c:ext>
          </c:extLst>
        </c:ser>
        <c:dLbls>
          <c:dLblPos val="ctr"/>
          <c:showLegendKey val="0"/>
          <c:showVal val="1"/>
          <c:showCatName val="0"/>
          <c:showSerName val="0"/>
          <c:showPercent val="0"/>
          <c:showBubbleSize val="0"/>
        </c:dLbls>
        <c:gapWidth val="120"/>
        <c:overlap val="100"/>
        <c:axId val="1960716143"/>
        <c:axId val="317602463"/>
      </c:barChart>
      <c:catAx>
        <c:axId val="1960716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317602463"/>
        <c:crosses val="autoZero"/>
        <c:auto val="1"/>
        <c:lblAlgn val="ctr"/>
        <c:lblOffset val="100"/>
        <c:noMultiLvlLbl val="0"/>
      </c:catAx>
      <c:valAx>
        <c:axId val="317602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s-CL"/>
          </a:p>
        </c:txPr>
        <c:crossAx val="1960716143"/>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sz="1800"/>
      </a:pPr>
      <a:endParaRPr lang="es-CL"/>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6.4609300519049465E-2"/>
          <c:y val="6.8870691163604544E-2"/>
          <c:w val="0.88619783513607897"/>
          <c:h val="0.87575870516185494"/>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44FB-41E2-BECA-3D85BCAB0AC5}"/>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44FB-41E2-BECA-3D85BCAB0AC5}"/>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44FB-41E2-BECA-3D85BCAB0AC5}"/>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44FB-41E2-BECA-3D85BCAB0AC5}"/>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44FB-41E2-BECA-3D85BCAB0AC5}"/>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44FB-41E2-BECA-3D85BCAB0AC5}"/>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44FB-41E2-BECA-3D85BCAB0AC5}"/>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44FB-41E2-BECA-3D85BCAB0AC5}"/>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44FB-41E2-BECA-3D85BCAB0AC5}"/>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44FB-41E2-BECA-3D85BCAB0AC5}"/>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44FB-41E2-BECA-3D85BCAB0AC5}"/>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44FB-41E2-BECA-3D85BCAB0AC5}"/>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44FB-41E2-BECA-3D85BCAB0AC5}"/>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44FB-41E2-BECA-3D85BCAB0AC5}"/>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44FB-41E2-BECA-3D85BCAB0AC5}"/>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44FB-41E2-BECA-3D85BCAB0AC5}"/>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44FB-41E2-BECA-3D85BCAB0AC5}"/>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44FB-41E2-BECA-3D85BCAB0AC5}"/>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44FB-41E2-BECA-3D85BCAB0AC5}"/>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44FB-41E2-BECA-3D85BCAB0AC5}"/>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44FB-41E2-BECA-3D85BCAB0AC5}"/>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44FB-41E2-BECA-3D85BCAB0AC5}"/>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44FB-41E2-BECA-3D85BCAB0AC5}"/>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44FB-41E2-BECA-3D85BCAB0AC5}"/>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44FB-41E2-BECA-3D85BCAB0AC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2-44FB-41E2-BECA-3D85BCAB0AC5}"/>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1"/>
    <c:plotArea>
      <c:layout>
        <c:manualLayout>
          <c:layoutTarget val="inner"/>
          <c:xMode val="edge"/>
          <c:yMode val="edge"/>
          <c:x val="0.11472865583635636"/>
          <c:y val="0.12220397089119202"/>
          <c:w val="0.86826055833929849"/>
          <c:h val="0.80020322896761109"/>
        </c:manualLayout>
      </c:layout>
      <c:bubbleChart>
        <c:varyColors val="1"/>
        <c:ser>
          <c:idx val="0"/>
          <c:order val="0"/>
          <c:invertIfNegative val="0"/>
          <c:dPt>
            <c:idx val="0"/>
            <c:invertIfNegative val="0"/>
            <c:bubble3D val="0"/>
            <c:spPr>
              <a:solidFill>
                <a:schemeClr val="accent6">
                  <a:tint val="36000"/>
                  <a:alpha val="75000"/>
                </a:schemeClr>
              </a:solidFill>
              <a:ln>
                <a:noFill/>
              </a:ln>
              <a:effectLst/>
            </c:spPr>
            <c:extLst>
              <c:ext xmlns:c16="http://schemas.microsoft.com/office/drawing/2014/chart" uri="{C3380CC4-5D6E-409C-BE32-E72D297353CC}">
                <c16:uniqueId val="{00000001-15DF-4D7E-B3A4-478999DBFA02}"/>
              </c:ext>
            </c:extLst>
          </c:dPt>
          <c:dPt>
            <c:idx val="1"/>
            <c:invertIfNegative val="0"/>
            <c:bubble3D val="0"/>
            <c:spPr>
              <a:solidFill>
                <a:schemeClr val="accent6">
                  <a:tint val="41000"/>
                  <a:alpha val="75000"/>
                </a:schemeClr>
              </a:solidFill>
              <a:ln>
                <a:noFill/>
              </a:ln>
              <a:effectLst/>
            </c:spPr>
            <c:extLst>
              <c:ext xmlns:c16="http://schemas.microsoft.com/office/drawing/2014/chart" uri="{C3380CC4-5D6E-409C-BE32-E72D297353CC}">
                <c16:uniqueId val="{00000003-15DF-4D7E-B3A4-478999DBFA02}"/>
              </c:ext>
            </c:extLst>
          </c:dPt>
          <c:dPt>
            <c:idx val="2"/>
            <c:invertIfNegative val="0"/>
            <c:bubble3D val="0"/>
            <c:spPr>
              <a:solidFill>
                <a:schemeClr val="accent6">
                  <a:tint val="47000"/>
                  <a:alpha val="75000"/>
                </a:schemeClr>
              </a:solidFill>
              <a:ln>
                <a:noFill/>
              </a:ln>
              <a:effectLst/>
            </c:spPr>
            <c:extLst>
              <c:ext xmlns:c16="http://schemas.microsoft.com/office/drawing/2014/chart" uri="{C3380CC4-5D6E-409C-BE32-E72D297353CC}">
                <c16:uniqueId val="{00000005-15DF-4D7E-B3A4-478999DBFA02}"/>
              </c:ext>
            </c:extLst>
          </c:dPt>
          <c:dPt>
            <c:idx val="3"/>
            <c:invertIfNegative val="0"/>
            <c:bubble3D val="0"/>
            <c:spPr>
              <a:solidFill>
                <a:schemeClr val="accent6">
                  <a:tint val="52000"/>
                  <a:alpha val="75000"/>
                </a:schemeClr>
              </a:solidFill>
              <a:ln>
                <a:noFill/>
              </a:ln>
              <a:effectLst/>
            </c:spPr>
            <c:extLst>
              <c:ext xmlns:c16="http://schemas.microsoft.com/office/drawing/2014/chart" uri="{C3380CC4-5D6E-409C-BE32-E72D297353CC}">
                <c16:uniqueId val="{00000007-15DF-4D7E-B3A4-478999DBFA02}"/>
              </c:ext>
            </c:extLst>
          </c:dPt>
          <c:dPt>
            <c:idx val="4"/>
            <c:invertIfNegative val="0"/>
            <c:bubble3D val="0"/>
            <c:spPr>
              <a:solidFill>
                <a:schemeClr val="accent6">
                  <a:tint val="57000"/>
                  <a:alpha val="75000"/>
                </a:schemeClr>
              </a:solidFill>
              <a:ln>
                <a:noFill/>
              </a:ln>
              <a:effectLst/>
            </c:spPr>
            <c:extLst>
              <c:ext xmlns:c16="http://schemas.microsoft.com/office/drawing/2014/chart" uri="{C3380CC4-5D6E-409C-BE32-E72D297353CC}">
                <c16:uniqueId val="{00000009-15DF-4D7E-B3A4-478999DBFA02}"/>
              </c:ext>
            </c:extLst>
          </c:dPt>
          <c:dPt>
            <c:idx val="5"/>
            <c:invertIfNegative val="0"/>
            <c:bubble3D val="0"/>
            <c:spPr>
              <a:solidFill>
                <a:schemeClr val="accent6">
                  <a:tint val="63000"/>
                  <a:alpha val="75000"/>
                </a:schemeClr>
              </a:solidFill>
              <a:ln>
                <a:noFill/>
              </a:ln>
              <a:effectLst/>
            </c:spPr>
            <c:extLst>
              <c:ext xmlns:c16="http://schemas.microsoft.com/office/drawing/2014/chart" uri="{C3380CC4-5D6E-409C-BE32-E72D297353CC}">
                <c16:uniqueId val="{0000000B-15DF-4D7E-B3A4-478999DBFA02}"/>
              </c:ext>
            </c:extLst>
          </c:dPt>
          <c:dPt>
            <c:idx val="6"/>
            <c:invertIfNegative val="0"/>
            <c:bubble3D val="0"/>
            <c:spPr>
              <a:solidFill>
                <a:schemeClr val="accent6">
                  <a:tint val="68000"/>
                  <a:alpha val="75000"/>
                </a:schemeClr>
              </a:solidFill>
              <a:ln>
                <a:noFill/>
              </a:ln>
              <a:effectLst/>
            </c:spPr>
            <c:extLst>
              <c:ext xmlns:c16="http://schemas.microsoft.com/office/drawing/2014/chart" uri="{C3380CC4-5D6E-409C-BE32-E72D297353CC}">
                <c16:uniqueId val="{0000000D-15DF-4D7E-B3A4-478999DBFA02}"/>
              </c:ext>
            </c:extLst>
          </c:dPt>
          <c:dPt>
            <c:idx val="7"/>
            <c:invertIfNegative val="0"/>
            <c:bubble3D val="0"/>
            <c:spPr>
              <a:solidFill>
                <a:schemeClr val="accent6">
                  <a:tint val="74000"/>
                  <a:alpha val="75000"/>
                </a:schemeClr>
              </a:solidFill>
              <a:ln>
                <a:noFill/>
              </a:ln>
              <a:effectLst/>
            </c:spPr>
            <c:extLst>
              <c:ext xmlns:c16="http://schemas.microsoft.com/office/drawing/2014/chart" uri="{C3380CC4-5D6E-409C-BE32-E72D297353CC}">
                <c16:uniqueId val="{0000000F-15DF-4D7E-B3A4-478999DBFA02}"/>
              </c:ext>
            </c:extLst>
          </c:dPt>
          <c:dPt>
            <c:idx val="8"/>
            <c:invertIfNegative val="0"/>
            <c:bubble3D val="0"/>
            <c:spPr>
              <a:solidFill>
                <a:schemeClr val="accent6">
                  <a:tint val="79000"/>
                  <a:alpha val="75000"/>
                </a:schemeClr>
              </a:solidFill>
              <a:ln>
                <a:noFill/>
              </a:ln>
              <a:effectLst/>
            </c:spPr>
            <c:extLst>
              <c:ext xmlns:c16="http://schemas.microsoft.com/office/drawing/2014/chart" uri="{C3380CC4-5D6E-409C-BE32-E72D297353CC}">
                <c16:uniqueId val="{00000011-15DF-4D7E-B3A4-478999DBFA02}"/>
              </c:ext>
            </c:extLst>
          </c:dPt>
          <c:dPt>
            <c:idx val="9"/>
            <c:invertIfNegative val="0"/>
            <c:bubble3D val="0"/>
            <c:spPr>
              <a:solidFill>
                <a:schemeClr val="accent6">
                  <a:tint val="84000"/>
                  <a:alpha val="75000"/>
                </a:schemeClr>
              </a:solidFill>
              <a:ln>
                <a:noFill/>
              </a:ln>
              <a:effectLst/>
            </c:spPr>
            <c:extLst>
              <c:ext xmlns:c16="http://schemas.microsoft.com/office/drawing/2014/chart" uri="{C3380CC4-5D6E-409C-BE32-E72D297353CC}">
                <c16:uniqueId val="{00000013-15DF-4D7E-B3A4-478999DBFA02}"/>
              </c:ext>
            </c:extLst>
          </c:dPt>
          <c:dPt>
            <c:idx val="10"/>
            <c:invertIfNegative val="0"/>
            <c:bubble3D val="0"/>
            <c:spPr>
              <a:solidFill>
                <a:schemeClr val="accent6">
                  <a:tint val="90000"/>
                  <a:alpha val="75000"/>
                </a:schemeClr>
              </a:solidFill>
              <a:ln>
                <a:noFill/>
              </a:ln>
              <a:effectLst/>
            </c:spPr>
            <c:extLst>
              <c:ext xmlns:c16="http://schemas.microsoft.com/office/drawing/2014/chart" uri="{C3380CC4-5D6E-409C-BE32-E72D297353CC}">
                <c16:uniqueId val="{00000015-15DF-4D7E-B3A4-478999DBFA02}"/>
              </c:ext>
            </c:extLst>
          </c:dPt>
          <c:dPt>
            <c:idx val="11"/>
            <c:invertIfNegative val="0"/>
            <c:bubble3D val="0"/>
            <c:spPr>
              <a:solidFill>
                <a:schemeClr val="accent6">
                  <a:tint val="95000"/>
                  <a:alpha val="75000"/>
                </a:schemeClr>
              </a:solidFill>
              <a:ln>
                <a:noFill/>
              </a:ln>
              <a:effectLst/>
            </c:spPr>
            <c:extLst>
              <c:ext xmlns:c16="http://schemas.microsoft.com/office/drawing/2014/chart" uri="{C3380CC4-5D6E-409C-BE32-E72D297353CC}">
                <c16:uniqueId val="{00000017-15DF-4D7E-B3A4-478999DBFA02}"/>
              </c:ext>
            </c:extLst>
          </c:dPt>
          <c:dPt>
            <c:idx val="12"/>
            <c:invertIfNegative val="0"/>
            <c:bubble3D val="0"/>
            <c:spPr>
              <a:solidFill>
                <a:schemeClr val="accent6">
                  <a:alpha val="75000"/>
                </a:schemeClr>
              </a:solidFill>
              <a:ln>
                <a:noFill/>
              </a:ln>
              <a:effectLst/>
            </c:spPr>
            <c:extLst>
              <c:ext xmlns:c16="http://schemas.microsoft.com/office/drawing/2014/chart" uri="{C3380CC4-5D6E-409C-BE32-E72D297353CC}">
                <c16:uniqueId val="{00000019-15DF-4D7E-B3A4-478999DBFA02}"/>
              </c:ext>
            </c:extLst>
          </c:dPt>
          <c:dPt>
            <c:idx val="13"/>
            <c:invertIfNegative val="0"/>
            <c:bubble3D val="0"/>
            <c:spPr>
              <a:solidFill>
                <a:schemeClr val="accent6">
                  <a:shade val="94000"/>
                  <a:alpha val="75000"/>
                </a:schemeClr>
              </a:solidFill>
              <a:ln>
                <a:noFill/>
              </a:ln>
              <a:effectLst/>
            </c:spPr>
            <c:extLst>
              <c:ext xmlns:c16="http://schemas.microsoft.com/office/drawing/2014/chart" uri="{C3380CC4-5D6E-409C-BE32-E72D297353CC}">
                <c16:uniqueId val="{0000001B-15DF-4D7E-B3A4-478999DBFA02}"/>
              </c:ext>
            </c:extLst>
          </c:dPt>
          <c:dPt>
            <c:idx val="14"/>
            <c:invertIfNegative val="0"/>
            <c:bubble3D val="0"/>
            <c:spPr>
              <a:solidFill>
                <a:schemeClr val="accent6">
                  <a:shade val="89000"/>
                  <a:alpha val="75000"/>
                </a:schemeClr>
              </a:solidFill>
              <a:ln>
                <a:noFill/>
              </a:ln>
              <a:effectLst/>
            </c:spPr>
            <c:extLst>
              <c:ext xmlns:c16="http://schemas.microsoft.com/office/drawing/2014/chart" uri="{C3380CC4-5D6E-409C-BE32-E72D297353CC}">
                <c16:uniqueId val="{0000001D-15DF-4D7E-B3A4-478999DBFA02}"/>
              </c:ext>
            </c:extLst>
          </c:dPt>
          <c:dPt>
            <c:idx val="15"/>
            <c:invertIfNegative val="0"/>
            <c:bubble3D val="0"/>
            <c:spPr>
              <a:solidFill>
                <a:schemeClr val="accent6">
                  <a:shade val="83000"/>
                  <a:alpha val="75000"/>
                </a:schemeClr>
              </a:solidFill>
              <a:ln>
                <a:noFill/>
              </a:ln>
              <a:effectLst/>
            </c:spPr>
            <c:extLst>
              <c:ext xmlns:c16="http://schemas.microsoft.com/office/drawing/2014/chart" uri="{C3380CC4-5D6E-409C-BE32-E72D297353CC}">
                <c16:uniqueId val="{0000001F-15DF-4D7E-B3A4-478999DBFA02}"/>
              </c:ext>
            </c:extLst>
          </c:dPt>
          <c:dPt>
            <c:idx val="16"/>
            <c:invertIfNegative val="0"/>
            <c:bubble3D val="0"/>
            <c:spPr>
              <a:solidFill>
                <a:schemeClr val="accent6">
                  <a:shade val="78000"/>
                  <a:alpha val="75000"/>
                </a:schemeClr>
              </a:solidFill>
              <a:ln>
                <a:noFill/>
              </a:ln>
              <a:effectLst/>
            </c:spPr>
            <c:extLst>
              <c:ext xmlns:c16="http://schemas.microsoft.com/office/drawing/2014/chart" uri="{C3380CC4-5D6E-409C-BE32-E72D297353CC}">
                <c16:uniqueId val="{00000021-15DF-4D7E-B3A4-478999DBFA02}"/>
              </c:ext>
            </c:extLst>
          </c:dPt>
          <c:dPt>
            <c:idx val="17"/>
            <c:invertIfNegative val="0"/>
            <c:bubble3D val="0"/>
            <c:spPr>
              <a:solidFill>
                <a:schemeClr val="accent6">
                  <a:shade val="73000"/>
                  <a:alpha val="75000"/>
                </a:schemeClr>
              </a:solidFill>
              <a:ln>
                <a:noFill/>
              </a:ln>
              <a:effectLst/>
            </c:spPr>
            <c:extLst>
              <c:ext xmlns:c16="http://schemas.microsoft.com/office/drawing/2014/chart" uri="{C3380CC4-5D6E-409C-BE32-E72D297353CC}">
                <c16:uniqueId val="{00000023-15DF-4D7E-B3A4-478999DBFA02}"/>
              </c:ext>
            </c:extLst>
          </c:dPt>
          <c:dPt>
            <c:idx val="18"/>
            <c:invertIfNegative val="0"/>
            <c:bubble3D val="0"/>
            <c:spPr>
              <a:solidFill>
                <a:schemeClr val="accent6">
                  <a:shade val="67000"/>
                  <a:alpha val="75000"/>
                </a:schemeClr>
              </a:solidFill>
              <a:ln>
                <a:noFill/>
              </a:ln>
              <a:effectLst/>
            </c:spPr>
            <c:extLst>
              <c:ext xmlns:c16="http://schemas.microsoft.com/office/drawing/2014/chart" uri="{C3380CC4-5D6E-409C-BE32-E72D297353CC}">
                <c16:uniqueId val="{00000025-15DF-4D7E-B3A4-478999DBFA02}"/>
              </c:ext>
            </c:extLst>
          </c:dPt>
          <c:dPt>
            <c:idx val="19"/>
            <c:invertIfNegative val="0"/>
            <c:bubble3D val="0"/>
            <c:spPr>
              <a:solidFill>
                <a:schemeClr val="accent6">
                  <a:shade val="62000"/>
                  <a:alpha val="75000"/>
                </a:schemeClr>
              </a:solidFill>
              <a:ln>
                <a:noFill/>
              </a:ln>
              <a:effectLst/>
            </c:spPr>
            <c:extLst>
              <c:ext xmlns:c16="http://schemas.microsoft.com/office/drawing/2014/chart" uri="{C3380CC4-5D6E-409C-BE32-E72D297353CC}">
                <c16:uniqueId val="{00000027-15DF-4D7E-B3A4-478999DBFA02}"/>
              </c:ext>
            </c:extLst>
          </c:dPt>
          <c:dPt>
            <c:idx val="20"/>
            <c:invertIfNegative val="0"/>
            <c:bubble3D val="0"/>
            <c:spPr>
              <a:solidFill>
                <a:schemeClr val="accent6">
                  <a:shade val="56000"/>
                  <a:alpha val="75000"/>
                </a:schemeClr>
              </a:solidFill>
              <a:ln>
                <a:noFill/>
              </a:ln>
              <a:effectLst/>
            </c:spPr>
            <c:extLst>
              <c:ext xmlns:c16="http://schemas.microsoft.com/office/drawing/2014/chart" uri="{C3380CC4-5D6E-409C-BE32-E72D297353CC}">
                <c16:uniqueId val="{00000029-15DF-4D7E-B3A4-478999DBFA02}"/>
              </c:ext>
            </c:extLst>
          </c:dPt>
          <c:dPt>
            <c:idx val="21"/>
            <c:invertIfNegative val="0"/>
            <c:bubble3D val="0"/>
            <c:spPr>
              <a:solidFill>
                <a:schemeClr val="accent6">
                  <a:shade val="51000"/>
                  <a:alpha val="75000"/>
                </a:schemeClr>
              </a:solidFill>
              <a:ln>
                <a:noFill/>
              </a:ln>
              <a:effectLst/>
            </c:spPr>
            <c:extLst>
              <c:ext xmlns:c16="http://schemas.microsoft.com/office/drawing/2014/chart" uri="{C3380CC4-5D6E-409C-BE32-E72D297353CC}">
                <c16:uniqueId val="{0000002B-15DF-4D7E-B3A4-478999DBFA02}"/>
              </c:ext>
            </c:extLst>
          </c:dPt>
          <c:dPt>
            <c:idx val="22"/>
            <c:invertIfNegative val="0"/>
            <c:bubble3D val="0"/>
            <c:spPr>
              <a:solidFill>
                <a:schemeClr val="accent6">
                  <a:shade val="46000"/>
                  <a:alpha val="75000"/>
                </a:schemeClr>
              </a:solidFill>
              <a:ln>
                <a:noFill/>
              </a:ln>
              <a:effectLst/>
            </c:spPr>
            <c:extLst>
              <c:ext xmlns:c16="http://schemas.microsoft.com/office/drawing/2014/chart" uri="{C3380CC4-5D6E-409C-BE32-E72D297353CC}">
                <c16:uniqueId val="{0000002D-15DF-4D7E-B3A4-478999DBFA02}"/>
              </c:ext>
            </c:extLst>
          </c:dPt>
          <c:dPt>
            <c:idx val="23"/>
            <c:invertIfNegative val="0"/>
            <c:bubble3D val="0"/>
            <c:spPr>
              <a:solidFill>
                <a:schemeClr val="accent6">
                  <a:shade val="40000"/>
                  <a:alpha val="75000"/>
                </a:schemeClr>
              </a:solidFill>
              <a:ln>
                <a:noFill/>
              </a:ln>
              <a:effectLst/>
            </c:spPr>
            <c:extLst>
              <c:ext xmlns:c16="http://schemas.microsoft.com/office/drawing/2014/chart" uri="{C3380CC4-5D6E-409C-BE32-E72D297353CC}">
                <c16:uniqueId val="{0000002F-15DF-4D7E-B3A4-478999DBFA02}"/>
              </c:ext>
            </c:extLst>
          </c:dPt>
          <c:dPt>
            <c:idx val="24"/>
            <c:invertIfNegative val="0"/>
            <c:bubble3D val="0"/>
            <c:spPr>
              <a:solidFill>
                <a:schemeClr val="accent6">
                  <a:shade val="35000"/>
                  <a:alpha val="75000"/>
                </a:schemeClr>
              </a:solidFill>
              <a:ln>
                <a:noFill/>
              </a:ln>
              <a:effectLst/>
            </c:spPr>
            <c:extLst>
              <c:ext xmlns:c16="http://schemas.microsoft.com/office/drawing/2014/chart" uri="{C3380CC4-5D6E-409C-BE32-E72D297353CC}">
                <c16:uniqueId val="{00000031-15DF-4D7E-B3A4-478999DBFA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Ref>
              <c:f>data_riesgos!$D$15:$D$39</c:f>
              <c:numCache>
                <c:formatCode>General</c:formatCode>
                <c:ptCount val="25"/>
              </c:numCache>
            </c:numRef>
          </c:xVal>
          <c:yVal>
            <c:numRef>
              <c:f>data_riesgos!$C$15:$C$39</c:f>
              <c:numCache>
                <c:formatCode>General</c:formatCode>
                <c:ptCount val="25"/>
              </c:numCache>
            </c:numRef>
          </c:yVal>
          <c:bubbleSize>
            <c:numRef>
              <c:f>data_riesgos!$E$15:$E$39</c:f>
              <c:numCache>
                <c:formatCode>General</c:formatCode>
                <c:ptCount val="25"/>
              </c:numCache>
            </c:numRef>
          </c:bubbleSize>
          <c:bubble3D val="0"/>
          <c:extLst>
            <c:ext xmlns:c16="http://schemas.microsoft.com/office/drawing/2014/chart" uri="{C3380CC4-5D6E-409C-BE32-E72D297353CC}">
              <c16:uniqueId val="{00000038-3E20-4FA0-B6FB-21FE697C8C89}"/>
            </c:ext>
          </c:extLst>
        </c:ser>
        <c:dLbls>
          <c:dLblPos val="ctr"/>
          <c:showLegendKey val="0"/>
          <c:showVal val="1"/>
          <c:showCatName val="0"/>
          <c:showSerName val="0"/>
          <c:showPercent val="0"/>
          <c:showBubbleSize val="0"/>
        </c:dLbls>
        <c:bubbleScale val="100"/>
        <c:showNegBubbles val="0"/>
        <c:axId val="1627749823"/>
        <c:axId val="1627750783"/>
      </c:bubbleChart>
      <c:valAx>
        <c:axId val="1627749823"/>
        <c:scaling>
          <c:orientation val="minMax"/>
          <c:max val="5.0999999999999996"/>
          <c:min val="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Impacto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50783"/>
        <c:crosses val="autoZero"/>
        <c:crossBetween val="midCat"/>
      </c:valAx>
      <c:valAx>
        <c:axId val="1627750783"/>
        <c:scaling>
          <c:orientation val="minMax"/>
          <c:max val="5.2"/>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L"/>
                  <a:t>Probabilidad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L"/>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L"/>
          </a:p>
        </c:txPr>
        <c:crossAx val="1627749823"/>
        <c:crosses val="autoZero"/>
        <c:crossBetween val="midCat"/>
        <c:majorUnit val="1"/>
        <c:minorUnit val="1"/>
      </c:valAx>
      <c:spPr>
        <a:gradFill flip="none" rotWithShape="1">
          <a:gsLst>
            <a:gs pos="36000">
              <a:srgbClr val="92D050"/>
            </a:gs>
            <a:gs pos="41000">
              <a:srgbClr val="FFFF00"/>
            </a:gs>
            <a:gs pos="81000">
              <a:srgbClr val="FF0000"/>
            </a:gs>
            <a:gs pos="70000">
              <a:srgbClr val="FFC000"/>
            </a:gs>
          </a:gsLst>
          <a:path path="circle">
            <a:fillToRect t="100000" r="100000"/>
          </a:path>
          <a:tileRect l="-100000" b="-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1493321955538824E-2"/>
          <c:y val="0"/>
          <c:w val="0.9865853932585964"/>
          <c:h val="0.99589499676216309"/>
        </c:manualLayout>
      </c:layout>
      <c:bubbleChart>
        <c:varyColors val="1"/>
        <c:ser>
          <c:idx val="0"/>
          <c:order val="0"/>
          <c:spPr>
            <a:solidFill>
              <a:schemeClr val="bg1">
                <a:lumMod val="85000"/>
                <a:alpha val="48000"/>
              </a:schemeClr>
            </a:solidFill>
          </c:spPr>
          <c:invertIfNegative val="0"/>
          <c:dPt>
            <c:idx val="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1-86A0-46CC-AE6B-AE6864BA229C}"/>
              </c:ext>
            </c:extLst>
          </c:dPt>
          <c:dPt>
            <c:idx val="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3-86A0-46CC-AE6B-AE6864BA229C}"/>
              </c:ext>
            </c:extLst>
          </c:dPt>
          <c:dPt>
            <c:idx val="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5-86A0-46CC-AE6B-AE6864BA229C}"/>
              </c:ext>
            </c:extLst>
          </c:dPt>
          <c:dPt>
            <c:idx val="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7-86A0-46CC-AE6B-AE6864BA229C}"/>
              </c:ext>
            </c:extLst>
          </c:dPt>
          <c:dPt>
            <c:idx val="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9-86A0-46CC-AE6B-AE6864BA229C}"/>
              </c:ext>
            </c:extLst>
          </c:dPt>
          <c:dPt>
            <c:idx val="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B-86A0-46CC-AE6B-AE6864BA229C}"/>
              </c:ext>
            </c:extLst>
          </c:dPt>
          <c:dPt>
            <c:idx val="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D-86A0-46CC-AE6B-AE6864BA229C}"/>
              </c:ext>
            </c:extLst>
          </c:dPt>
          <c:dPt>
            <c:idx val="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0F-86A0-46CC-AE6B-AE6864BA229C}"/>
              </c:ext>
            </c:extLst>
          </c:dPt>
          <c:dPt>
            <c:idx val="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1-86A0-46CC-AE6B-AE6864BA229C}"/>
              </c:ext>
            </c:extLst>
          </c:dPt>
          <c:dPt>
            <c:idx val="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3-86A0-46CC-AE6B-AE6864BA229C}"/>
              </c:ext>
            </c:extLst>
          </c:dPt>
          <c:dPt>
            <c:idx val="1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5-86A0-46CC-AE6B-AE6864BA229C}"/>
              </c:ext>
            </c:extLst>
          </c:dPt>
          <c:dPt>
            <c:idx val="1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7-86A0-46CC-AE6B-AE6864BA229C}"/>
              </c:ext>
            </c:extLst>
          </c:dPt>
          <c:dPt>
            <c:idx val="1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9-86A0-46CC-AE6B-AE6864BA229C}"/>
              </c:ext>
            </c:extLst>
          </c:dPt>
          <c:dPt>
            <c:idx val="1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B-86A0-46CC-AE6B-AE6864BA229C}"/>
              </c:ext>
            </c:extLst>
          </c:dPt>
          <c:dPt>
            <c:idx val="1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D-86A0-46CC-AE6B-AE6864BA229C}"/>
              </c:ext>
            </c:extLst>
          </c:dPt>
          <c:dPt>
            <c:idx val="15"/>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1F-86A0-46CC-AE6B-AE6864BA229C}"/>
              </c:ext>
            </c:extLst>
          </c:dPt>
          <c:dPt>
            <c:idx val="16"/>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1-86A0-46CC-AE6B-AE6864BA229C}"/>
              </c:ext>
            </c:extLst>
          </c:dPt>
          <c:dPt>
            <c:idx val="17"/>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3-86A0-46CC-AE6B-AE6864BA229C}"/>
              </c:ext>
            </c:extLst>
          </c:dPt>
          <c:dPt>
            <c:idx val="18"/>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5-86A0-46CC-AE6B-AE6864BA229C}"/>
              </c:ext>
            </c:extLst>
          </c:dPt>
          <c:dPt>
            <c:idx val="19"/>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7-86A0-46CC-AE6B-AE6864BA229C}"/>
              </c:ext>
            </c:extLst>
          </c:dPt>
          <c:dPt>
            <c:idx val="20"/>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9-86A0-46CC-AE6B-AE6864BA229C}"/>
              </c:ext>
            </c:extLst>
          </c:dPt>
          <c:dPt>
            <c:idx val="21"/>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B-86A0-46CC-AE6B-AE6864BA229C}"/>
              </c:ext>
            </c:extLst>
          </c:dPt>
          <c:dPt>
            <c:idx val="22"/>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D-86A0-46CC-AE6B-AE6864BA229C}"/>
              </c:ext>
            </c:extLst>
          </c:dPt>
          <c:dPt>
            <c:idx val="23"/>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2F-86A0-46CC-AE6B-AE6864BA229C}"/>
              </c:ext>
            </c:extLst>
          </c:dPt>
          <c:dPt>
            <c:idx val="24"/>
            <c:invertIfNegative val="0"/>
            <c:bubble3D val="0"/>
            <c:spPr>
              <a:solidFill>
                <a:schemeClr val="bg1">
                  <a:lumMod val="85000"/>
                  <a:alpha val="48000"/>
                </a:schemeClr>
              </a:solidFill>
              <a:ln>
                <a:noFill/>
              </a:ln>
              <a:effectLst/>
            </c:spPr>
            <c:extLst>
              <c:ext xmlns:c16="http://schemas.microsoft.com/office/drawing/2014/chart" uri="{C3380CC4-5D6E-409C-BE32-E72D297353CC}">
                <c16:uniqueId val="{00000031-86A0-46CC-AE6B-AE6864BA229C}"/>
              </c:ext>
            </c:extLst>
          </c:dPt>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Arial" panose="020B0604020202020204" pitchFamily="34" charset="0"/>
                    <a:ea typeface="ADLaM Display" panose="020F0502020204030204" pitchFamily="2" charset="0"/>
                    <a:cs typeface="Arial" panose="020B0604020202020204" pitchFamily="34" charset="0"/>
                  </a:defRPr>
                </a:pPr>
                <a:endParaRPr lang="es-CL"/>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xVal>
            <c:numLit>
              <c:formatCode>General</c:formatCode>
              <c:ptCount val="25"/>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numLit>
          </c:xVal>
          <c:yVal>
            <c:numLit>
              <c:formatCode>General</c:formatCode>
              <c:ptCount val="2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numLit>
          </c:yVal>
          <c:bubbleSize>
            <c:numLit>
              <c:formatCode>General</c:formatCode>
              <c:ptCount val="25"/>
              <c:pt idx="0">
                <c:v>35</c:v>
              </c:pt>
              <c:pt idx="1">
                <c:v>12</c:v>
              </c:pt>
              <c:pt idx="2">
                <c:v>3</c:v>
              </c:pt>
              <c:pt idx="3">
                <c:v>2</c:v>
              </c:pt>
              <c:pt idx="5">
                <c:v>19</c:v>
              </c:pt>
              <c:pt idx="6">
                <c:v>58</c:v>
              </c:pt>
              <c:pt idx="7">
                <c:v>32</c:v>
              </c:pt>
              <c:pt idx="10">
                <c:v>25</c:v>
              </c:pt>
              <c:pt idx="11">
                <c:v>70</c:v>
              </c:pt>
              <c:pt idx="12">
                <c:v>86</c:v>
              </c:pt>
              <c:pt idx="13">
                <c:v>22</c:v>
              </c:pt>
              <c:pt idx="14">
                <c:v>2</c:v>
              </c:pt>
              <c:pt idx="15">
                <c:v>21</c:v>
              </c:pt>
              <c:pt idx="16">
                <c:v>31</c:v>
              </c:pt>
              <c:pt idx="17">
                <c:v>48</c:v>
              </c:pt>
              <c:pt idx="18">
                <c:v>19</c:v>
              </c:pt>
              <c:pt idx="20">
                <c:v>16</c:v>
              </c:pt>
              <c:pt idx="21">
                <c:v>11</c:v>
              </c:pt>
              <c:pt idx="22">
                <c:v>2</c:v>
              </c:pt>
            </c:numLit>
          </c:bubbleSize>
          <c:bubble3D val="0"/>
          <c:extLst>
            <c:ext xmlns:c16="http://schemas.microsoft.com/office/drawing/2014/chart" uri="{C3380CC4-5D6E-409C-BE32-E72D297353CC}">
              <c16:uniqueId val="{00000032-86A0-46CC-AE6B-AE6864BA229C}"/>
            </c:ext>
          </c:extLst>
        </c:ser>
        <c:dLbls>
          <c:showLegendKey val="0"/>
          <c:showVal val="0"/>
          <c:showCatName val="0"/>
          <c:showSerName val="0"/>
          <c:showPercent val="0"/>
          <c:showBubbleSize val="0"/>
        </c:dLbls>
        <c:bubbleScale val="100"/>
        <c:showNegBubbles val="0"/>
        <c:axId val="1627749823"/>
        <c:axId val="1627750783"/>
      </c:bubbleChart>
      <c:valAx>
        <c:axId val="1627749823"/>
        <c:scaling>
          <c:orientation val="minMax"/>
        </c:scaling>
        <c:delete val="1"/>
        <c:axPos val="b"/>
        <c:numFmt formatCode="General" sourceLinked="1"/>
        <c:majorTickMark val="out"/>
        <c:minorTickMark val="none"/>
        <c:tickLblPos val="nextTo"/>
        <c:crossAx val="1627750783"/>
        <c:crosses val="autoZero"/>
        <c:crossBetween val="midCat"/>
      </c:valAx>
      <c:valAx>
        <c:axId val="1627750783"/>
        <c:scaling>
          <c:orientation val="minMax"/>
        </c:scaling>
        <c:delete val="1"/>
        <c:axPos val="l"/>
        <c:numFmt formatCode="General" sourceLinked="1"/>
        <c:majorTickMark val="out"/>
        <c:minorTickMark val="none"/>
        <c:tickLblPos val="nextTo"/>
        <c:crossAx val="1627749823"/>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C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
          <c:y val="5.5485724260529812E-4"/>
          <c:w val="1"/>
          <c:h val="0.99944525218387836"/>
        </c:manualLayout>
      </c:layout>
      <c:lineChart>
        <c:grouping val="standard"/>
        <c:varyColors val="0"/>
        <c:ser>
          <c:idx val="0"/>
          <c:order val="0"/>
          <c:tx>
            <c:strRef>
              <c:f>datos_graficos!$C$2</c:f>
              <c:strCache>
                <c:ptCount val="1"/>
                <c:pt idx="0">
                  <c:v>POSICIÓN</c:v>
                </c:pt>
              </c:strCache>
            </c:strRef>
          </c:tx>
          <c:spPr>
            <a:ln w="28575" cap="rnd">
              <a:noFill/>
              <a:round/>
            </a:ln>
            <a:effectLst/>
          </c:spPr>
          <c:marker>
            <c:symbol val="circle"/>
            <c:size val="5"/>
            <c:spPr>
              <a:solidFill>
                <a:schemeClr val="tx2">
                  <a:lumMod val="75000"/>
                  <a:lumOff val="25000"/>
                </a:schemeClr>
              </a:solidFill>
              <a:ln w="9525">
                <a:solidFill>
                  <a:schemeClr val="accent1">
                    <a:lumMod val="60000"/>
                    <a:lumOff val="40000"/>
                  </a:schemeClr>
                </a:solidFill>
              </a:ln>
              <a:effectLst/>
            </c:spPr>
          </c:marker>
          <c:dLbls>
            <c:dLbl>
              <c:idx val="0"/>
              <c:layout>
                <c:manualLayout>
                  <c:x val="-4.2166565618131639E-2"/>
                  <c:y val="1.8189649342791197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0-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800B-48A3-B694-03BD4409CB64}"/>
                </c:ext>
              </c:extLst>
            </c:dLbl>
            <c:dLbl>
              <c:idx val="2"/>
              <c:layout>
                <c:manualLayout>
                  <c:x val="-4.0182262593618782E-2"/>
                  <c:y val="6.2581218810921324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1"/>
                </c:ext>
                <c:ext xmlns:c16="http://schemas.microsoft.com/office/drawing/2014/chart" uri="{C3380CC4-5D6E-409C-BE32-E72D297353CC}">
                  <c16:uniqueId val="{00000002-800B-48A3-B694-03BD4409CB64}"/>
                </c:ext>
              </c:extLst>
            </c:dLbl>
            <c:dLbl>
              <c:idx val="3"/>
              <c:layout>
                <c:manualLayout>
                  <c:x val="-8.036546165930436E-2"/>
                  <c:y val="-4.9395594371309429E-2"/>
                </c:manualLayout>
              </c:layout>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layout>
                    <c:manualLayout>
                      <c:w val="0.11494402729940131"/>
                      <c:h val="0.14368760008185552"/>
                    </c:manualLayout>
                  </c15:layout>
                  <c15:showDataLabelsRange val="1"/>
                </c:ext>
                <c:ext xmlns:c16="http://schemas.microsoft.com/office/drawing/2014/chart" uri="{C3380CC4-5D6E-409C-BE32-E72D297353CC}">
                  <c16:uniqueId val="{00000003-800B-48A3-B694-03BD4409CB64}"/>
                </c:ext>
              </c:extLst>
            </c:dLbl>
            <c:dLbl>
              <c:idx val="4"/>
              <c:layout>
                <c:manualLayout>
                  <c:x val="-2.9994353999543984E-2"/>
                  <c:y val="-4.9233381871538869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4-800B-48A3-B694-03BD4409CB64}"/>
                </c:ext>
              </c:extLst>
            </c:dLbl>
            <c:dLbl>
              <c:idx val="5"/>
              <c:layout>
                <c:manualLayout>
                  <c:x val="-4.0510424610904094E-2"/>
                  <c:y val="-5.7691568218312034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5-800B-48A3-B694-03BD4409CB64}"/>
                </c:ext>
              </c:extLst>
            </c:dLbl>
            <c:dLbl>
              <c:idx val="6"/>
              <c:layout>
                <c:manualLayout>
                  <c:x val="-5.1897378146764359E-2"/>
                  <c:y val="2.0179684361219752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6-800B-48A3-B694-03BD4409CB64}"/>
                </c:ext>
              </c:extLst>
            </c:dLbl>
            <c:dLbl>
              <c:idx val="7"/>
              <c:layout>
                <c:manualLayout>
                  <c:x val="-4.5015709107463713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7-800B-48A3-B694-03BD4409CB64}"/>
                </c:ext>
              </c:extLst>
            </c:dLbl>
            <c:dLbl>
              <c:idx val="8"/>
              <c:layout>
                <c:manualLayout>
                  <c:x val="-4.7432505128990603E-2"/>
                  <c:y val="4.06804704305767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layout>
                    <c:manualLayout>
                      <c:w val="8.3702827713546812E-2"/>
                      <c:h val="0.10497528643907707"/>
                    </c:manualLayout>
                  </c15:layout>
                  <c15:showDataLabelsRange val="1"/>
                </c:ext>
                <c:ext xmlns:c16="http://schemas.microsoft.com/office/drawing/2014/chart" uri="{C3380CC4-5D6E-409C-BE32-E72D297353CC}">
                  <c16:uniqueId val="{00000008-800B-48A3-B694-03BD4409CB64}"/>
                </c:ext>
              </c:extLst>
            </c:dLbl>
            <c:dLbl>
              <c:idx val="9"/>
              <c:layout>
                <c:manualLayout>
                  <c:x val="-2.5047340720657351E-2"/>
                  <c:y val="4.3202172839361813E-2"/>
                </c:manualLayout>
              </c:layout>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n-US"/>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showDataLabelsRange val="1"/>
                </c:ext>
                <c:ext xmlns:c16="http://schemas.microsoft.com/office/drawing/2014/chart" uri="{C3380CC4-5D6E-409C-BE32-E72D297353CC}">
                  <c16:uniqueId val="{00000009-800B-48A3-B694-03BD4409CB64}"/>
                </c:ext>
              </c:extLst>
            </c:dLbl>
            <c:dLbl>
              <c:idx val="10"/>
              <c:tx>
                <c:rich>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rich>
              </c:tx>
              <c:spPr>
                <a:solidFill>
                  <a:schemeClr val="accent1"/>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15:xForSave val="1"/>
                  <c15:showDataLabelsRange val="1"/>
                </c:ext>
                <c:ext xmlns:c16="http://schemas.microsoft.com/office/drawing/2014/chart" uri="{C3380CC4-5D6E-409C-BE32-E72D297353CC}">
                  <c16:uniqueId val="{0000000A-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B-800B-48A3-B694-03BD4409CB64}"/>
                </c:ext>
              </c:extLst>
            </c:dLbl>
            <c:spPr>
              <a:solidFill>
                <a:schemeClr val="accent5"/>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errBars>
            <c:errDir val="y"/>
            <c:errBarType val="minus"/>
            <c:errValType val="percentage"/>
            <c:noEndCap val="1"/>
            <c:val val="100"/>
            <c:spPr>
              <a:noFill/>
              <a:ln w="53975" cap="flat" cmpd="sng" algn="ctr">
                <a:solidFill>
                  <a:schemeClr val="accent1">
                    <a:lumMod val="60000"/>
                    <a:lumOff val="40000"/>
                  </a:schemeClr>
                </a:solidFill>
                <a:prstDash val="sysDot"/>
                <a:round/>
              </a:ln>
              <a:effectLst/>
            </c:spPr>
          </c:errBars>
          <c:cat>
            <c:multiLvlStrRef>
              <c:f>datos_graficos!$A$3:$B$14</c:f>
            </c:multiLvlStrRef>
          </c:cat>
          <c:val>
            <c:numRef>
              <c:f>datos_graficos!$C$3:$C$14</c:f>
              <c:numCache>
                <c:formatCode>General</c:formatCode>
                <c:ptCount val="12"/>
              </c:numCache>
            </c:numRef>
          </c:val>
          <c:smooth val="0"/>
          <c:extLst>
            <c:ext xmlns:c15="http://schemas.microsoft.com/office/drawing/2012/chart" uri="{02D57815-91ED-43cb-92C2-25804820EDAC}">
              <c15:datalabelsRange>
                <c15:f>datos_graficos!$B$3:$B$14</c15:f>
                <c15:dlblRangeCache>
                  <c:ptCount val="12"/>
                </c15:dlblRangeCache>
              </c15:datalabelsRange>
            </c:ext>
            <c:ext xmlns:c16="http://schemas.microsoft.com/office/drawing/2014/chart" uri="{C3380CC4-5D6E-409C-BE32-E72D297353CC}">
              <c16:uniqueId val="{0000000C-800B-48A3-B694-03BD4409CB64}"/>
            </c:ext>
          </c:extLst>
        </c:ser>
        <c:ser>
          <c:idx val="1"/>
          <c:order val="1"/>
          <c:tx>
            <c:strRef>
              <c:f>datos_graficos!$D$2</c:f>
              <c:strCache>
                <c:ptCount val="1"/>
                <c:pt idx="0">
                  <c:v>EJE</c:v>
                </c:pt>
              </c:strCache>
            </c:strRef>
          </c:tx>
          <c:spPr>
            <a:ln w="28575" cap="rnd">
              <a:solidFill>
                <a:schemeClr val="accent4">
                  <a:tint val="77000"/>
                </a:schemeClr>
              </a:solidFill>
              <a:round/>
            </a:ln>
            <a:effectLst/>
          </c:spPr>
          <c:marker>
            <c:symbol val="circle"/>
            <c:size val="5"/>
            <c:spPr>
              <a:solidFill>
                <a:schemeClr val="tx2">
                  <a:lumMod val="75000"/>
                  <a:lumOff val="25000"/>
                </a:schemeClr>
              </a:solidFill>
              <a:ln w="9525">
                <a:solidFill>
                  <a:schemeClr val="accent4">
                    <a:tint val="77000"/>
                  </a:schemeClr>
                </a:solidFill>
              </a:ln>
              <a:effectLst/>
            </c:spPr>
          </c:marker>
          <c:dPt>
            <c:idx val="0"/>
            <c:marker>
              <c:symbol val="circle"/>
              <c:size val="5"/>
              <c:spPr>
                <a:solidFill>
                  <a:schemeClr val="tx2">
                    <a:lumMod val="75000"/>
                    <a:lumOff val="25000"/>
                  </a:schemeClr>
                </a:solidFill>
                <a:ln w="9525">
                  <a:solidFill>
                    <a:schemeClr val="accent4">
                      <a:tint val="77000"/>
                    </a:schemeClr>
                  </a:solidFill>
                </a:ln>
                <a:effectLst/>
              </c:spPr>
            </c:marker>
            <c:bubble3D val="0"/>
            <c:spPr>
              <a:ln w="28575" cap="rnd">
                <a:solidFill>
                  <a:schemeClr val="accent4">
                    <a:tint val="77000"/>
                  </a:schemeClr>
                </a:solidFill>
                <a:round/>
              </a:ln>
              <a:effectLst/>
            </c:spPr>
            <c:extLst>
              <c:ext xmlns:c16="http://schemas.microsoft.com/office/drawing/2014/chart" uri="{C3380CC4-5D6E-409C-BE32-E72D297353CC}">
                <c16:uniqueId val="{0000000F-800B-48A3-B694-03BD4409CB64}"/>
              </c:ext>
            </c:extLst>
          </c:dPt>
          <c:dLbls>
            <c:dLbl>
              <c:idx val="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F-800B-48A3-B694-03BD4409CB64}"/>
                </c:ext>
              </c:extLst>
            </c:dLbl>
            <c:dLbl>
              <c:idx val="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E-800B-48A3-B694-03BD4409CB64}"/>
                </c:ext>
              </c:extLst>
            </c:dLbl>
            <c:dLbl>
              <c:idx val="2"/>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00B-48A3-B694-03BD4409CB64}"/>
                </c:ext>
              </c:extLst>
            </c:dLbl>
            <c:dLbl>
              <c:idx val="3"/>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00B-48A3-B694-03BD4409CB64}"/>
                </c:ext>
              </c:extLst>
            </c:dLbl>
            <c:dLbl>
              <c:idx val="4"/>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00B-48A3-B694-03BD4409CB64}"/>
                </c:ext>
              </c:extLst>
            </c:dLbl>
            <c:dLbl>
              <c:idx val="5"/>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00B-48A3-B694-03BD4409CB64}"/>
                </c:ext>
              </c:extLst>
            </c:dLbl>
            <c:dLbl>
              <c:idx val="6"/>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800B-48A3-B694-03BD4409CB64}"/>
                </c:ext>
              </c:extLst>
            </c:dLbl>
            <c:dLbl>
              <c:idx val="7"/>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5-800B-48A3-B694-03BD4409CB64}"/>
                </c:ext>
              </c:extLst>
            </c:dLbl>
            <c:dLbl>
              <c:idx val="8"/>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6-800B-48A3-B694-03BD4409CB64}"/>
                </c:ext>
              </c:extLst>
            </c:dLbl>
            <c:dLbl>
              <c:idx val="9"/>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7-800B-48A3-B694-03BD4409CB64}"/>
                </c:ext>
              </c:extLst>
            </c:dLbl>
            <c:dLbl>
              <c:idx val="10"/>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8-800B-48A3-B694-03BD4409CB64}"/>
                </c:ext>
              </c:extLst>
            </c:dLbl>
            <c:dLbl>
              <c:idx val="11"/>
              <c:tx>
                <c:rich>
                  <a:bodyPr/>
                  <a:lstStyle/>
                  <a:p>
                    <a:endParaRPr lang="es-CL"/>
                  </a:p>
                </c:rich>
              </c:tx>
              <c:dLblPos val="t"/>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9-800B-48A3-B694-03BD4409CB64}"/>
                </c:ext>
              </c:extLst>
            </c:dLbl>
            <c:spPr>
              <a:solidFill>
                <a:schemeClr val="accent4"/>
              </a:solidFill>
              <a:ln w="25400" cap="flat" cmpd="sng" algn="ctr">
                <a:solidFill>
                  <a:schemeClr val="lt1"/>
                </a:solidFill>
                <a:prstDash val="solid"/>
                <a:miter lim="800000"/>
              </a:ln>
              <a:effectLst/>
            </c:spPr>
            <c:txPr>
              <a:bodyPr rot="0" spcFirstLastPara="1" vertOverflow="clip" horzOverflow="clip" vert="horz" wrap="square" lIns="36576" tIns="18288" rIns="36576" bIns="18288" anchor="ctr" anchorCtr="1">
                <a:spAutoFit/>
              </a:bodyPr>
              <a:lstStyle/>
              <a:p>
                <a:pPr>
                  <a:defRPr sz="1400" b="0" i="0" u="none" strike="noStrike" kern="1200" baseline="0">
                    <a:solidFill>
                      <a:schemeClr val="lt1"/>
                    </a:solidFill>
                    <a:latin typeface="+mn-lt"/>
                    <a:ea typeface="+mn-ea"/>
                    <a:cs typeface="+mn-cs"/>
                  </a:defRPr>
                </a:pPr>
                <a:endParaRPr lang="es-CL"/>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15:showDataLabelsRange val="1"/>
                <c15:showLeaderLines val="0"/>
              </c:ext>
            </c:extLst>
          </c:dLbls>
          <c:cat>
            <c:multiLvlStrRef>
              <c:f>datos_graficos!$A$3:$B$14</c:f>
            </c:multiLvlStrRef>
          </c:cat>
          <c:val>
            <c:numRef>
              <c:f>datos_graficos!$D$3:$D$14</c:f>
              <c:numCache>
                <c:formatCode>General</c:formatCode>
                <c:ptCount val="12"/>
              </c:numCache>
            </c:numRef>
          </c:val>
          <c:smooth val="1"/>
          <c:extLst>
            <c:ext xmlns:c15="http://schemas.microsoft.com/office/drawing/2012/chart" uri="{02D57815-91ED-43cb-92C2-25804820EDAC}">
              <c15:datalabelsRange>
                <c15:f>datos_graficos!$A$3:$A$14</c15:f>
                <c15:dlblRangeCache>
                  <c:ptCount val="12"/>
                </c15:dlblRangeCache>
              </c15:datalabelsRange>
            </c:ext>
            <c:ext xmlns:c16="http://schemas.microsoft.com/office/drawing/2014/chart" uri="{C3380CC4-5D6E-409C-BE32-E72D297353CC}">
              <c16:uniqueId val="{0000001A-800B-48A3-B694-03BD4409CB64}"/>
            </c:ext>
          </c:extLst>
        </c:ser>
        <c:dLbls>
          <c:showLegendKey val="0"/>
          <c:showVal val="0"/>
          <c:showCatName val="0"/>
          <c:showSerName val="0"/>
          <c:showPercent val="0"/>
          <c:showBubbleSize val="0"/>
        </c:dLbls>
        <c:marker val="1"/>
        <c:smooth val="0"/>
        <c:axId val="871967439"/>
        <c:axId val="684485663"/>
      </c:lineChart>
      <c:catAx>
        <c:axId val="871967439"/>
        <c:scaling>
          <c:orientation val="minMax"/>
        </c:scaling>
        <c:delete val="1"/>
        <c:axPos val="b"/>
        <c:numFmt formatCode="General" sourceLinked="1"/>
        <c:majorTickMark val="none"/>
        <c:minorTickMark val="none"/>
        <c:tickLblPos val="nextTo"/>
        <c:crossAx val="684485663"/>
        <c:crosses val="autoZero"/>
        <c:auto val="1"/>
        <c:lblAlgn val="ctr"/>
        <c:lblOffset val="100"/>
        <c:noMultiLvlLbl val="0"/>
      </c:catAx>
      <c:valAx>
        <c:axId val="684485663"/>
        <c:scaling>
          <c:orientation val="minMax"/>
        </c:scaling>
        <c:delete val="1"/>
        <c:axPos val="l"/>
        <c:numFmt formatCode="General" sourceLinked="1"/>
        <c:majorTickMark val="none"/>
        <c:minorTickMark val="none"/>
        <c:tickLblPos val="nextTo"/>
        <c:crossAx val="87196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L"/>
    </a:p>
  </c:txPr>
  <c:printSettings>
    <c:headerFooter/>
    <c:pageMargins b="0.75" l="0.7" r="0.7" t="0.75" header="0.3" footer="0.3"/>
    <c:pageSetup paperSize="5"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s-CL"/>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'programas sociales'!$F$12</c:f>
              <c:strCache>
                <c:ptCount val="1"/>
                <c:pt idx="0">
                  <c:v>MONITOREO</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3142-464C-A490-380670E6407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3142-464C-A490-380670E64070}"/>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3142-464C-A490-380670E64070}"/>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3142-464C-A490-380670E64070}"/>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9-3142-464C-A490-380670E64070}"/>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B-3142-464C-A490-380670E64070}"/>
              </c:ext>
            </c:extLst>
          </c:dPt>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effectLst>
                      <a:outerShdw blurRad="50800" dist="50800" dir="600000" algn="ctr" rotWithShape="0">
                        <a:srgbClr val="000000">
                          <a:alpha val="43137"/>
                        </a:srgbClr>
                      </a:outerShdw>
                    </a:effectLst>
                    <a:latin typeface="+mn-lt"/>
                    <a:ea typeface="+mn-ea"/>
                    <a:cs typeface="+mn-cs"/>
                  </a:defRPr>
                </a:pPr>
                <a:endParaRPr lang="es-CL"/>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numRef>
              <c:f>'programas sociales'!$E$13:$E$18</c:f>
              <c:numCache>
                <c:formatCode>General</c:formatCode>
                <c:ptCount val="6"/>
              </c:numCache>
            </c:numRef>
          </c:cat>
          <c:val>
            <c:numRef>
              <c:f>'programas sociales'!$F$13:$F$18</c:f>
              <c:numCache>
                <c:formatCode>General</c:formatCode>
                <c:ptCount val="6"/>
              </c:numCache>
            </c:numRef>
          </c:val>
          <c:extLst>
            <c:ext xmlns:c16="http://schemas.microsoft.com/office/drawing/2014/chart" uri="{C3380CC4-5D6E-409C-BE32-E72D297353CC}">
              <c16:uniqueId val="{0000000C-441F-47AB-B4E9-1D434AAFE7B1}"/>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401528959776297"/>
          <c:y val="6.4585547031653492E-2"/>
          <c:w val="0.33032521898538397"/>
          <c:h val="0.51758675445433033"/>
        </c:manualLayout>
      </c:layout>
      <c:overlay val="0"/>
      <c:spPr>
        <a:noFill/>
        <a:ln>
          <a:noFill/>
        </a:ln>
        <a:effectLst/>
      </c:spPr>
      <c:txPr>
        <a:bodyPr rot="0" spcFirstLastPara="1" vertOverflow="ellipsis" vert="horz" wrap="square" anchor="ctr" anchorCtr="1"/>
        <a:lstStyle/>
        <a:p>
          <a:pPr rtl="0">
            <a:defRPr sz="1400" b="0" i="0" u="none" strike="noStrike" kern="1200" baseline="0">
              <a:solidFill>
                <a:schemeClr val="tx1"/>
              </a:solidFill>
              <a:latin typeface="+mn-lt"/>
              <a:ea typeface="+mn-ea"/>
              <a:cs typeface="+mn-cs"/>
            </a:defRPr>
          </a:pPr>
          <a:endParaRPr lang="es-C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L"/>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1.emf"/><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9.emf"/><Relationship Id="rId3" Type="http://schemas.openxmlformats.org/officeDocument/2006/relationships/image" Target="../media/image4.emf"/><Relationship Id="rId7" Type="http://schemas.openxmlformats.org/officeDocument/2006/relationships/image" Target="../media/image8.emf"/><Relationship Id="rId2" Type="http://schemas.openxmlformats.org/officeDocument/2006/relationships/image" Target="../media/image3.emf"/><Relationship Id="rId1" Type="http://schemas.openxmlformats.org/officeDocument/2006/relationships/image" Target="../media/image2.emf"/><Relationship Id="rId6" Type="http://schemas.openxmlformats.org/officeDocument/2006/relationships/image" Target="../media/image7.emf"/><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1" Type="http://schemas.openxmlformats.org/officeDocument/2006/relationships/image" Target="../media/image18.png"/></Relationships>
</file>

<file path=xl/drawings/_rels/drawing5.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20.png"/><Relationship Id="rId7" Type="http://schemas.openxmlformats.org/officeDocument/2006/relationships/image" Target="../media/image24.png"/><Relationship Id="rId12" Type="http://schemas.openxmlformats.org/officeDocument/2006/relationships/chart" Target="../charts/chart5.xml"/><Relationship Id="rId2" Type="http://schemas.microsoft.com/office/2007/relationships/hdphoto" Target="../media/hdphoto1.wdp"/><Relationship Id="rId1" Type="http://schemas.openxmlformats.org/officeDocument/2006/relationships/image" Target="../media/image19.png"/><Relationship Id="rId6" Type="http://schemas.openxmlformats.org/officeDocument/2006/relationships/image" Target="../media/image23.png"/><Relationship Id="rId11" Type="http://schemas.openxmlformats.org/officeDocument/2006/relationships/image" Target="../media/image28.png"/><Relationship Id="rId5" Type="http://schemas.openxmlformats.org/officeDocument/2006/relationships/image" Target="../media/image22.png"/><Relationship Id="rId10" Type="http://schemas.openxmlformats.org/officeDocument/2006/relationships/image" Target="../media/image27.png"/><Relationship Id="rId4" Type="http://schemas.openxmlformats.org/officeDocument/2006/relationships/image" Target="../media/image21.png"/><Relationship Id="rId9" Type="http://schemas.openxmlformats.org/officeDocument/2006/relationships/image" Target="../media/image26.png"/></Relationships>
</file>

<file path=xl/drawings/_rels/drawing6.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30.png"/></Relationships>
</file>

<file path=xl/drawings/_rels/drawing7.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image" Target="../media/image34.png"/><Relationship Id="rId5" Type="http://schemas.openxmlformats.org/officeDocument/2006/relationships/image" Target="../media/image33.png"/><Relationship Id="rId4"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2" Type="http://schemas.openxmlformats.org/officeDocument/2006/relationships/image" Target="../media/image11.emf"/><Relationship Id="rId1" Type="http://schemas.openxmlformats.org/officeDocument/2006/relationships/image" Target="../media/image10.emf"/><Relationship Id="rId6" Type="http://schemas.openxmlformats.org/officeDocument/2006/relationships/image" Target="../media/image15.emf"/><Relationship Id="rId5" Type="http://schemas.openxmlformats.org/officeDocument/2006/relationships/image" Target="../media/image14.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xdr:twoCellAnchor>
    <xdr:from>
      <xdr:col>5</xdr:col>
      <xdr:colOff>353787</xdr:colOff>
      <xdr:row>14</xdr:row>
      <xdr:rowOff>467839</xdr:rowOff>
    </xdr:from>
    <xdr:to>
      <xdr:col>12</xdr:col>
      <xdr:colOff>367393</xdr:colOff>
      <xdr:row>16</xdr:row>
      <xdr:rowOff>73665</xdr:rowOff>
    </xdr:to>
    <xdr:sp macro="" textlink="">
      <xdr:nvSpPr>
        <xdr:cNvPr id="2" name="Rectángulo 1">
          <a:extLst>
            <a:ext uri="{FF2B5EF4-FFF2-40B4-BE49-F238E27FC236}">
              <a16:creationId xmlns:a16="http://schemas.microsoft.com/office/drawing/2014/main" id="{9FCF66B5-288D-4064-A08C-6072A2EB5C82}"/>
            </a:ext>
          </a:extLst>
        </xdr:cNvPr>
        <xdr:cNvSpPr/>
      </xdr:nvSpPr>
      <xdr:spPr>
        <a:xfrm>
          <a:off x="6653894" y="5461660"/>
          <a:ext cx="6653892" cy="435862"/>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PMG</a:t>
          </a:r>
        </a:p>
      </xdr:txBody>
    </xdr:sp>
    <xdr:clientData/>
  </xdr:twoCellAnchor>
  <xdr:twoCellAnchor>
    <xdr:from>
      <xdr:col>12</xdr:col>
      <xdr:colOff>639535</xdr:colOff>
      <xdr:row>14</xdr:row>
      <xdr:rowOff>457154</xdr:rowOff>
    </xdr:from>
    <xdr:to>
      <xdr:col>18</xdr:col>
      <xdr:colOff>51955</xdr:colOff>
      <xdr:row>16</xdr:row>
      <xdr:rowOff>45768</xdr:rowOff>
    </xdr:to>
    <xdr:sp macro="" textlink="">
      <xdr:nvSpPr>
        <xdr:cNvPr id="3" name="Rectángulo 2">
          <a:extLst>
            <a:ext uri="{FF2B5EF4-FFF2-40B4-BE49-F238E27FC236}">
              <a16:creationId xmlns:a16="http://schemas.microsoft.com/office/drawing/2014/main" id="{0A705FC0-9012-42C8-8E0A-2B2C2949F07A}"/>
            </a:ext>
          </a:extLst>
        </xdr:cNvPr>
        <xdr:cNvSpPr/>
      </xdr:nvSpPr>
      <xdr:spPr>
        <a:xfrm>
          <a:off x="13579928" y="5450975"/>
          <a:ext cx="10665527" cy="418650"/>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H (no</a:t>
          </a:r>
          <a:r>
            <a:rPr lang="es-ES" sz="2000" b="1" baseline="0">
              <a:solidFill>
                <a:sysClr val="windowText" lastClr="000000"/>
              </a:solidFill>
              <a:latin typeface="Calibri Light" panose="020F0302020204030204" pitchFamily="34" charset="0"/>
              <a:cs typeface="Calibri Light" panose="020F0302020204030204" pitchFamily="34" charset="0"/>
            </a:rPr>
            <a:t> afecto a incentivo)</a:t>
          </a:r>
          <a:endParaRPr lang="es-ES" sz="2000" b="1">
            <a:solidFill>
              <a:sysClr val="windowText" lastClr="000000"/>
            </a:solidFill>
            <a:latin typeface="Calibri Light" panose="020F0302020204030204" pitchFamily="34" charset="0"/>
            <a:cs typeface="Calibri Light" panose="020F0302020204030204" pitchFamily="34" charset="0"/>
          </a:endParaRPr>
        </a:p>
      </xdr:txBody>
    </xdr:sp>
    <xdr:clientData/>
  </xdr:twoCellAnchor>
  <xdr:twoCellAnchor>
    <xdr:from>
      <xdr:col>5</xdr:col>
      <xdr:colOff>332757</xdr:colOff>
      <xdr:row>32</xdr:row>
      <xdr:rowOff>126176</xdr:rowOff>
    </xdr:from>
    <xdr:to>
      <xdr:col>12</xdr:col>
      <xdr:colOff>421821</xdr:colOff>
      <xdr:row>34</xdr:row>
      <xdr:rowOff>126175</xdr:rowOff>
    </xdr:to>
    <xdr:sp macro="" textlink="">
      <xdr:nvSpPr>
        <xdr:cNvPr id="4" name="Rectángulo 3">
          <a:extLst>
            <a:ext uri="{FF2B5EF4-FFF2-40B4-BE49-F238E27FC236}">
              <a16:creationId xmlns:a16="http://schemas.microsoft.com/office/drawing/2014/main" id="{33399C13-A18C-4D11-8C9F-02F2DED2AE0C}"/>
            </a:ext>
          </a:extLst>
        </xdr:cNvPr>
        <xdr:cNvSpPr/>
      </xdr:nvSpPr>
      <xdr:spPr>
        <a:xfrm>
          <a:off x="6632864" y="10290712"/>
          <a:ext cx="6729350" cy="38099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NIVEL CENTRAL</a:t>
          </a:r>
        </a:p>
      </xdr:txBody>
    </xdr:sp>
    <xdr:clientData/>
  </xdr:twoCellAnchor>
  <xdr:twoCellAnchor>
    <xdr:from>
      <xdr:col>12</xdr:col>
      <xdr:colOff>620365</xdr:colOff>
      <xdr:row>32</xdr:row>
      <xdr:rowOff>132670</xdr:rowOff>
    </xdr:from>
    <xdr:to>
      <xdr:col>18</xdr:col>
      <xdr:colOff>40822</xdr:colOff>
      <xdr:row>34</xdr:row>
      <xdr:rowOff>91539</xdr:rowOff>
    </xdr:to>
    <xdr:sp macro="" textlink="">
      <xdr:nvSpPr>
        <xdr:cNvPr id="5" name="Rectángulo 4">
          <a:extLst>
            <a:ext uri="{FF2B5EF4-FFF2-40B4-BE49-F238E27FC236}">
              <a16:creationId xmlns:a16="http://schemas.microsoft.com/office/drawing/2014/main" id="{0887BFB1-D75F-42E8-9046-786570D35249}"/>
            </a:ext>
          </a:extLst>
        </xdr:cNvPr>
        <xdr:cNvSpPr/>
      </xdr:nvSpPr>
      <xdr:spPr>
        <a:xfrm>
          <a:off x="13560758" y="10297206"/>
          <a:ext cx="10673564" cy="339869"/>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ysClr val="windowText" lastClr="000000"/>
              </a:solidFill>
              <a:latin typeface="Calibri Light" panose="020F0302020204030204" pitchFamily="34" charset="0"/>
              <a:cs typeface="Calibri Light" panose="020F0302020204030204" pitchFamily="34" charset="0"/>
            </a:rPr>
            <a:t>CDC REGIONES</a:t>
          </a:r>
        </a:p>
      </xdr:txBody>
    </xdr:sp>
    <xdr:clientData/>
  </xdr:twoCellAnchor>
  <xdr:twoCellAnchor>
    <xdr:from>
      <xdr:col>5</xdr:col>
      <xdr:colOff>353787</xdr:colOff>
      <xdr:row>16</xdr:row>
      <xdr:rowOff>174791</xdr:rowOff>
    </xdr:from>
    <xdr:to>
      <xdr:col>12</xdr:col>
      <xdr:colOff>372217</xdr:colOff>
      <xdr:row>32</xdr:row>
      <xdr:rowOff>16328</xdr:rowOff>
    </xdr:to>
    <xdr:graphicFrame macro="">
      <xdr:nvGraphicFramePr>
        <xdr:cNvPr id="6" name="Gráfico 5">
          <a:extLst>
            <a:ext uri="{FF2B5EF4-FFF2-40B4-BE49-F238E27FC236}">
              <a16:creationId xmlns:a16="http://schemas.microsoft.com/office/drawing/2014/main" id="{D4E2487C-2124-4920-9A30-8D2BFFB00399}"/>
            </a:ext>
            <a:ext uri="{147F2762-F138-4A5C-976F-8EAC2B608ADB}">
              <a16:predDERef xmlns:a16="http://schemas.microsoft.com/office/drawing/2014/main" pred="{0887BFB1-D75F-42E8-9046-786570D35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329047</xdr:colOff>
      <xdr:row>35</xdr:row>
      <xdr:rowOff>34636</xdr:rowOff>
    </xdr:from>
    <xdr:to>
      <xdr:col>12</xdr:col>
      <xdr:colOff>415637</xdr:colOff>
      <xdr:row>47</xdr:row>
      <xdr:rowOff>294408</xdr:rowOff>
    </xdr:to>
    <xdr:graphicFrame macro="">
      <xdr:nvGraphicFramePr>
        <xdr:cNvPr id="8" name="Gráfico 7">
          <a:extLst>
            <a:ext uri="{FF2B5EF4-FFF2-40B4-BE49-F238E27FC236}">
              <a16:creationId xmlns:a16="http://schemas.microsoft.com/office/drawing/2014/main" i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610464</xdr:colOff>
      <xdr:row>35</xdr:row>
      <xdr:rowOff>49787</xdr:rowOff>
    </xdr:from>
    <xdr:to>
      <xdr:col>18</xdr:col>
      <xdr:colOff>34635</xdr:colOff>
      <xdr:row>47</xdr:row>
      <xdr:rowOff>294410</xdr:rowOff>
    </xdr:to>
    <xdr:graphicFrame macro="">
      <xdr:nvGraphicFramePr>
        <xdr:cNvPr id="9" name="Gráfico 8">
          <a:extLst>
            <a:ext uri="{FF2B5EF4-FFF2-40B4-BE49-F238E27FC236}">
              <a16:creationId xmlns:a16="http://schemas.microsoft.com/office/drawing/2014/main" id="{00E5DC9B-EFF3-4F76-A7FB-63DE9EB448D4}"/>
            </a:ext>
            <a:ext uri="{147F2762-F138-4A5C-976F-8EAC2B608ADB}">
              <a16:predDERef xmlns:a16="http://schemas.microsoft.com/office/drawing/2014/main" pred="{A271037C-B523-4648-8F5D-01A662EF3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619623</xdr:colOff>
      <xdr:row>16</xdr:row>
      <xdr:rowOff>214807</xdr:rowOff>
    </xdr:from>
    <xdr:to>
      <xdr:col>18</xdr:col>
      <xdr:colOff>24680</xdr:colOff>
      <xdr:row>30</xdr:row>
      <xdr:rowOff>159328</xdr:rowOff>
    </xdr:to>
    <xdr:graphicFrame macro="">
      <xdr:nvGraphicFramePr>
        <xdr:cNvPr id="13" name="Gráfico 12">
          <a:extLst>
            <a:ext uri="{FF2B5EF4-FFF2-40B4-BE49-F238E27FC236}">
              <a16:creationId xmlns:a16="http://schemas.microsoft.com/office/drawing/2014/main" id="{29CB9207-1B89-457E-94B4-59F8868DBEB1}"/>
            </a:ext>
            <a:ext uri="{147F2762-F138-4A5C-976F-8EAC2B608ADB}">
              <a16:predDERef xmlns:a16="http://schemas.microsoft.com/office/drawing/2014/main" pred="{00E5DC9B-EFF3-4F76-A7FB-63DE9EB448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566551</xdr:colOff>
      <xdr:row>8</xdr:row>
      <xdr:rowOff>33402</xdr:rowOff>
    </xdr:from>
    <xdr:to>
      <xdr:col>10</xdr:col>
      <xdr:colOff>791815</xdr:colOff>
      <xdr:row>8</xdr:row>
      <xdr:rowOff>255678</xdr:rowOff>
    </xdr:to>
    <xdr:sp macro="" textlink="">
      <xdr:nvSpPr>
        <xdr:cNvPr id="17" name="Elipse 16">
          <a:extLst>
            <a:ext uri="{FF2B5EF4-FFF2-40B4-BE49-F238E27FC236}">
              <a16:creationId xmlns:a16="http://schemas.microsoft.com/office/drawing/2014/main" id="{2153FC9D-528F-41A8-ADE5-0B5B29889960}"/>
            </a:ext>
          </a:extLst>
        </xdr:cNvPr>
        <xdr:cNvSpPr/>
      </xdr:nvSpPr>
      <xdr:spPr>
        <a:xfrm flipH="1">
          <a:off x="10385960" y="2059629"/>
          <a:ext cx="225264" cy="222276"/>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p>
      </xdr:txBody>
    </xdr:sp>
    <xdr:clientData/>
  </xdr:twoCellAnchor>
  <xdr:twoCellAnchor>
    <xdr:from>
      <xdr:col>12</xdr:col>
      <xdr:colOff>571499</xdr:colOff>
      <xdr:row>8</xdr:row>
      <xdr:rowOff>22329</xdr:rowOff>
    </xdr:from>
    <xdr:to>
      <xdr:col>12</xdr:col>
      <xdr:colOff>788176</xdr:colOff>
      <xdr:row>8</xdr:row>
      <xdr:rowOff>244928</xdr:rowOff>
    </xdr:to>
    <xdr:sp macro="" textlink="">
      <xdr:nvSpPr>
        <xdr:cNvPr id="18" name="Elipse 17">
          <a:extLst>
            <a:ext uri="{FF2B5EF4-FFF2-40B4-BE49-F238E27FC236}">
              <a16:creationId xmlns:a16="http://schemas.microsoft.com/office/drawing/2014/main" id="{3B533013-990C-45C0-87FA-B6C90E2B4D7D}"/>
            </a:ext>
          </a:extLst>
        </xdr:cNvPr>
        <xdr:cNvSpPr/>
      </xdr:nvSpPr>
      <xdr:spPr>
        <a:xfrm flipH="1">
          <a:off x="13511892" y="2199472"/>
          <a:ext cx="216677" cy="222599"/>
        </a:xfrm>
        <a:prstGeom prst="ellipse">
          <a:avLst/>
        </a:prstGeom>
        <a:solidFill>
          <a:srgbClr val="F4EE00"/>
        </a:solidFill>
        <a:ln>
          <a:solidFill>
            <a:srgbClr val="FF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s-CL" sz="1100">
            <a:solidFill>
              <a:srgbClr val="F4EE00"/>
            </a:solidFill>
          </a:endParaRPr>
        </a:p>
      </xdr:txBody>
    </xdr:sp>
    <xdr:clientData/>
  </xdr:twoCellAnchor>
  <xdr:twoCellAnchor>
    <xdr:from>
      <xdr:col>14</xdr:col>
      <xdr:colOff>498749</xdr:colOff>
      <xdr:row>8</xdr:row>
      <xdr:rowOff>34731</xdr:rowOff>
    </xdr:from>
    <xdr:to>
      <xdr:col>14</xdr:col>
      <xdr:colOff>724013</xdr:colOff>
      <xdr:row>8</xdr:row>
      <xdr:rowOff>247482</xdr:rowOff>
    </xdr:to>
    <xdr:sp macro="" textlink="">
      <xdr:nvSpPr>
        <xdr:cNvPr id="19" name="Elipse 18">
          <a:extLst>
            <a:ext uri="{FF2B5EF4-FFF2-40B4-BE49-F238E27FC236}">
              <a16:creationId xmlns:a16="http://schemas.microsoft.com/office/drawing/2014/main" id="{C6433131-931A-4530-A51C-7B5BD0AFB996}"/>
            </a:ext>
          </a:extLst>
        </xdr:cNvPr>
        <xdr:cNvSpPr/>
      </xdr:nvSpPr>
      <xdr:spPr>
        <a:xfrm flipH="1">
          <a:off x="15340431" y="2060958"/>
          <a:ext cx="225264" cy="212751"/>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s-CL" sz="1100"/>
        </a:p>
      </xdr:txBody>
    </xdr:sp>
    <xdr:clientData/>
  </xdr:twoCellAnchor>
  <xdr:twoCellAnchor editAs="oneCell">
    <xdr:from>
      <xdr:col>1</xdr:col>
      <xdr:colOff>261937</xdr:colOff>
      <xdr:row>34</xdr:row>
      <xdr:rowOff>166687</xdr:rowOff>
    </xdr:from>
    <xdr:to>
      <xdr:col>5</xdr:col>
      <xdr:colOff>95250</xdr:colOff>
      <xdr:row>47</xdr:row>
      <xdr:rowOff>319055</xdr:rowOff>
    </xdr:to>
    <xdr:pic>
      <xdr:nvPicPr>
        <xdr:cNvPr id="12" name="Imagen 11">
          <a:extLst>
            <a:ext uri="{FF2B5EF4-FFF2-40B4-BE49-F238E27FC236}">
              <a16:creationId xmlns:a16="http://schemas.microsoft.com/office/drawing/2014/main" id="{DEE098D8-5869-1D82-0E79-DB3C26EB4F42}"/>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33375" y="11953875"/>
          <a:ext cx="6048375" cy="38194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379184</xdr:colOff>
      <xdr:row>34</xdr:row>
      <xdr:rowOff>64443</xdr:rowOff>
    </xdr:from>
    <xdr:to>
      <xdr:col>12</xdr:col>
      <xdr:colOff>333120</xdr:colOff>
      <xdr:row>42</xdr:row>
      <xdr:rowOff>190501</xdr:rowOff>
    </xdr:to>
    <xdr:sp macro="" textlink="">
      <xdr:nvSpPr>
        <xdr:cNvPr id="2" name="Rectángulo 1">
          <a:extLst>
            <a:ext uri="{FF2B5EF4-FFF2-40B4-BE49-F238E27FC236}">
              <a16:creationId xmlns:a16="http://schemas.microsoft.com/office/drawing/2014/main" id="{79191399-33C8-4196-95C0-4123684348DD}"/>
            </a:ext>
          </a:extLst>
        </xdr:cNvPr>
        <xdr:cNvSpPr/>
      </xdr:nvSpPr>
      <xdr:spPr>
        <a:xfrm>
          <a:off x="5304970" y="6963264"/>
          <a:ext cx="4539543" cy="175891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CPEIP</a:t>
          </a:r>
        </a:p>
      </xdr:txBody>
    </xdr:sp>
    <xdr:clientData/>
  </xdr:twoCellAnchor>
  <xdr:twoCellAnchor>
    <xdr:from>
      <xdr:col>2</xdr:col>
      <xdr:colOff>1054346</xdr:colOff>
      <xdr:row>49</xdr:row>
      <xdr:rowOff>198053</xdr:rowOff>
    </xdr:from>
    <xdr:to>
      <xdr:col>9</xdr:col>
      <xdr:colOff>346362</xdr:colOff>
      <xdr:row>60</xdr:row>
      <xdr:rowOff>1020536</xdr:rowOff>
    </xdr:to>
    <xdr:sp macro="" textlink="">
      <xdr:nvSpPr>
        <xdr:cNvPr id="3" name="Rectángulo 2">
          <a:extLst>
            <a:ext uri="{FF2B5EF4-FFF2-40B4-BE49-F238E27FC236}">
              <a16:creationId xmlns:a16="http://schemas.microsoft.com/office/drawing/2014/main" id="{B21C26D0-BE00-4C67-9177-F60C41CBF155}"/>
            </a:ext>
          </a:extLst>
        </xdr:cNvPr>
        <xdr:cNvSpPr/>
      </xdr:nvSpPr>
      <xdr:spPr>
        <a:xfrm>
          <a:off x="1993239" y="10158482"/>
          <a:ext cx="5564909" cy="306766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000" b="1">
              <a:solidFill>
                <a:sysClr val="windowText" lastClr="000000"/>
              </a:solidFill>
              <a:latin typeface="Calibri Light" panose="020F0302020204030204" pitchFamily="34" charset="0"/>
              <a:cs typeface="Calibri Light" panose="020F0302020204030204" pitchFamily="34" charset="0"/>
            </a:rPr>
            <a:t>DIPLAP</a:t>
          </a:r>
        </a:p>
      </xdr:txBody>
    </xdr:sp>
    <xdr:clientData/>
  </xdr:twoCellAnchor>
  <xdr:twoCellAnchor>
    <xdr:from>
      <xdr:col>16</xdr:col>
      <xdr:colOff>698549</xdr:colOff>
      <xdr:row>34</xdr:row>
      <xdr:rowOff>8508</xdr:rowOff>
    </xdr:from>
    <xdr:to>
      <xdr:col>23</xdr:col>
      <xdr:colOff>714374</xdr:colOff>
      <xdr:row>44</xdr:row>
      <xdr:rowOff>68036</xdr:rowOff>
    </xdr:to>
    <xdr:sp macro="" textlink="">
      <xdr:nvSpPr>
        <xdr:cNvPr id="4" name="Rectángulo 3">
          <a:extLst>
            <a:ext uri="{FF2B5EF4-FFF2-40B4-BE49-F238E27FC236}">
              <a16:creationId xmlns:a16="http://schemas.microsoft.com/office/drawing/2014/main" id="{1E97BFDC-9588-48F6-9F1C-C599F9201E8D}"/>
            </a:ext>
          </a:extLst>
        </xdr:cNvPr>
        <xdr:cNvSpPr/>
      </xdr:nvSpPr>
      <xdr:spPr>
        <a:xfrm>
          <a:off x="13257942" y="6907329"/>
          <a:ext cx="5349825" cy="2100600"/>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DAG</a:t>
          </a:r>
        </a:p>
      </xdr:txBody>
    </xdr:sp>
    <xdr:clientData/>
  </xdr:twoCellAnchor>
  <xdr:twoCellAnchor>
    <xdr:from>
      <xdr:col>11</xdr:col>
      <xdr:colOff>402684</xdr:colOff>
      <xdr:row>50</xdr:row>
      <xdr:rowOff>13244</xdr:rowOff>
    </xdr:from>
    <xdr:to>
      <xdr:col>18</xdr:col>
      <xdr:colOff>600025</xdr:colOff>
      <xdr:row>60</xdr:row>
      <xdr:rowOff>693964</xdr:rowOff>
    </xdr:to>
    <xdr:sp macro="" textlink="">
      <xdr:nvSpPr>
        <xdr:cNvPr id="5" name="Rectángulo 4">
          <a:extLst>
            <a:ext uri="{FF2B5EF4-FFF2-40B4-BE49-F238E27FC236}">
              <a16:creationId xmlns:a16="http://schemas.microsoft.com/office/drawing/2014/main" id="{C590C52D-26EC-4C15-A72F-D7D8227F3ABB}"/>
            </a:ext>
          </a:extLst>
        </xdr:cNvPr>
        <xdr:cNvSpPr/>
      </xdr:nvSpPr>
      <xdr:spPr>
        <a:xfrm>
          <a:off x="9138470" y="10177780"/>
          <a:ext cx="5544948" cy="2721791"/>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UCE</a:t>
          </a:r>
        </a:p>
      </xdr:txBody>
    </xdr:sp>
    <xdr:clientData/>
  </xdr:twoCellAnchor>
  <xdr:twoCellAnchor>
    <xdr:from>
      <xdr:col>20</xdr:col>
      <xdr:colOff>346364</xdr:colOff>
      <xdr:row>50</xdr:row>
      <xdr:rowOff>8150</xdr:rowOff>
    </xdr:from>
    <xdr:to>
      <xdr:col>26</xdr:col>
      <xdr:colOff>1728519</xdr:colOff>
      <xdr:row>60</xdr:row>
      <xdr:rowOff>789215</xdr:rowOff>
    </xdr:to>
    <xdr:sp macro="" textlink="">
      <xdr:nvSpPr>
        <xdr:cNvPr id="6" name="Rectángulo 5">
          <a:extLst>
            <a:ext uri="{FF2B5EF4-FFF2-40B4-BE49-F238E27FC236}">
              <a16:creationId xmlns:a16="http://schemas.microsoft.com/office/drawing/2014/main" id="{18E23530-43DC-4145-AC8B-CEE4DCF4B15E}"/>
            </a:ext>
          </a:extLst>
        </xdr:cNvPr>
        <xdr:cNvSpPr/>
      </xdr:nvSpPr>
      <xdr:spPr>
        <a:xfrm>
          <a:off x="15953757" y="10172686"/>
          <a:ext cx="5954155" cy="282213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División</a:t>
          </a:r>
          <a:r>
            <a:rPr lang="es-CL" sz="2400" b="1" baseline="0">
              <a:solidFill>
                <a:sysClr val="windowText" lastClr="000000"/>
              </a:solidFill>
              <a:latin typeface="Calibri Light" panose="020F0302020204030204" pitchFamily="34" charset="0"/>
              <a:cs typeface="Calibri Light" panose="020F0302020204030204" pitchFamily="34" charset="0"/>
            </a:rPr>
            <a:t> </a:t>
          </a:r>
          <a:r>
            <a:rPr lang="es-CL" sz="2400" b="1">
              <a:solidFill>
                <a:sysClr val="windowText" lastClr="000000"/>
              </a:solidFill>
              <a:latin typeface="Calibri Light" panose="020F0302020204030204" pitchFamily="34" charset="0"/>
              <a:cs typeface="Calibri Light" panose="020F0302020204030204" pitchFamily="34" charset="0"/>
            </a:rPr>
            <a:t>Jurídica</a:t>
          </a:r>
        </a:p>
      </xdr:txBody>
    </xdr:sp>
    <xdr:clientData/>
  </xdr:twoCellAnchor>
  <xdr:twoCellAnchor>
    <xdr:from>
      <xdr:col>0</xdr:col>
      <xdr:colOff>277229</xdr:colOff>
      <xdr:row>34</xdr:row>
      <xdr:rowOff>34247</xdr:rowOff>
    </xdr:from>
    <xdr:to>
      <xdr:col>5</xdr:col>
      <xdr:colOff>302559</xdr:colOff>
      <xdr:row>43</xdr:row>
      <xdr:rowOff>56030</xdr:rowOff>
    </xdr:to>
    <xdr:sp macro="" textlink="">
      <xdr:nvSpPr>
        <xdr:cNvPr id="7" name="Rectángulo 6">
          <a:extLst>
            <a:ext uri="{FF2B5EF4-FFF2-40B4-BE49-F238E27FC236}">
              <a16:creationId xmlns:a16="http://schemas.microsoft.com/office/drawing/2014/main" id="{8D6EA763-CDB6-4C93-A5F3-EF00047F78EC}"/>
            </a:ext>
          </a:extLst>
        </xdr:cNvPr>
        <xdr:cNvSpPr/>
      </xdr:nvSpPr>
      <xdr:spPr>
        <a:xfrm>
          <a:off x="277229" y="6933068"/>
          <a:ext cx="4189116" cy="185874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DEG</a:t>
          </a:r>
        </a:p>
      </xdr:txBody>
    </xdr:sp>
    <xdr:clientData/>
  </xdr:twoCellAnchor>
  <xdr:twoCellAnchor>
    <xdr:from>
      <xdr:col>11</xdr:col>
      <xdr:colOff>316958</xdr:colOff>
      <xdr:row>3</xdr:row>
      <xdr:rowOff>102649</xdr:rowOff>
    </xdr:from>
    <xdr:to>
      <xdr:col>15</xdr:col>
      <xdr:colOff>305051</xdr:colOff>
      <xdr:row>8</xdr:row>
      <xdr:rowOff>142875</xdr:rowOff>
    </xdr:to>
    <xdr:sp macro="" textlink="">
      <xdr:nvSpPr>
        <xdr:cNvPr id="8" name="Rectángulo 7">
          <a:extLst>
            <a:ext uri="{FF2B5EF4-FFF2-40B4-BE49-F238E27FC236}">
              <a16:creationId xmlns:a16="http://schemas.microsoft.com/office/drawing/2014/main" id="{6AD3E408-0CC3-4168-A2FF-DAF0F164E18F}"/>
            </a:ext>
          </a:extLst>
        </xdr:cNvPr>
        <xdr:cNvSpPr/>
      </xdr:nvSpPr>
      <xdr:spPr>
        <a:xfrm>
          <a:off x="9032333" y="674149"/>
          <a:ext cx="3036093" cy="992726"/>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MINISTERIO DE EDUCACIÓN</a:t>
          </a:r>
        </a:p>
      </xdr:txBody>
    </xdr:sp>
    <xdr:clientData/>
  </xdr:twoCellAnchor>
  <xdr:twoCellAnchor>
    <xdr:from>
      <xdr:col>11</xdr:col>
      <xdr:colOff>327225</xdr:colOff>
      <xdr:row>15</xdr:row>
      <xdr:rowOff>2744</xdr:rowOff>
    </xdr:from>
    <xdr:to>
      <xdr:col>15</xdr:col>
      <xdr:colOff>339131</xdr:colOff>
      <xdr:row>20</xdr:row>
      <xdr:rowOff>61072</xdr:rowOff>
    </xdr:to>
    <xdr:sp macro="" textlink="">
      <xdr:nvSpPr>
        <xdr:cNvPr id="9" name="Rectángulo 8">
          <a:extLst>
            <a:ext uri="{FF2B5EF4-FFF2-40B4-BE49-F238E27FC236}">
              <a16:creationId xmlns:a16="http://schemas.microsoft.com/office/drawing/2014/main" id="{2C9F429B-1E41-491C-882F-D08EB8E12AC6}"/>
            </a:ext>
            <a:ext uri="{147F2762-F138-4A5C-976F-8EAC2B608ADB}">
              <a16:predDERef xmlns:a16="http://schemas.microsoft.com/office/drawing/2014/main" pred="{6AD3E408-0CC3-4168-A2FF-DAF0F164E18F}"/>
            </a:ext>
          </a:extLst>
        </xdr:cNvPr>
        <xdr:cNvSpPr/>
      </xdr:nvSpPr>
      <xdr:spPr>
        <a:xfrm>
          <a:off x="9056607" y="3005920"/>
          <a:ext cx="3071112" cy="1066858"/>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CL" sz="2400" b="1">
              <a:solidFill>
                <a:sysClr val="windowText" lastClr="000000"/>
              </a:solidFill>
              <a:latin typeface="Calibri Light" panose="020F0302020204030204" pitchFamily="34" charset="0"/>
              <a:cs typeface="Calibri Light" panose="020F0302020204030204" pitchFamily="34" charset="0"/>
            </a:rPr>
            <a:t>SUBSECRETARÍA DE EDUCACIÓN</a:t>
          </a:r>
        </a:p>
      </xdr:txBody>
    </xdr:sp>
    <xdr:clientData/>
  </xdr:twoCellAnchor>
  <xdr:twoCellAnchor>
    <xdr:from>
      <xdr:col>18</xdr:col>
      <xdr:colOff>434118</xdr:colOff>
      <xdr:row>16</xdr:row>
      <xdr:rowOff>17318</xdr:rowOff>
    </xdr:from>
    <xdr:to>
      <xdr:col>25</xdr:col>
      <xdr:colOff>710046</xdr:colOff>
      <xdr:row>29</xdr:row>
      <xdr:rowOff>155863</xdr:rowOff>
    </xdr:to>
    <xdr:sp macro="" textlink="">
      <xdr:nvSpPr>
        <xdr:cNvPr id="10" name="Rectángulo 9">
          <a:extLst>
            <a:ext uri="{FF2B5EF4-FFF2-40B4-BE49-F238E27FC236}">
              <a16:creationId xmlns:a16="http://schemas.microsoft.com/office/drawing/2014/main" id="{10EFCE2F-6C54-4BF6-A3D8-E41BBC51CA9E}"/>
            </a:ext>
          </a:extLst>
        </xdr:cNvPr>
        <xdr:cNvSpPr/>
      </xdr:nvSpPr>
      <xdr:spPr>
        <a:xfrm>
          <a:off x="14513800" y="3290454"/>
          <a:ext cx="5609928" cy="2840182"/>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Subsecretaria</a:t>
          </a:r>
        </a:p>
      </xdr:txBody>
    </xdr:sp>
    <xdr:clientData/>
  </xdr:twoCellAnchor>
  <xdr:twoCellAnchor>
    <xdr:from>
      <xdr:col>2</xdr:col>
      <xdr:colOff>974912</xdr:colOff>
      <xdr:row>7</xdr:row>
      <xdr:rowOff>119291</xdr:rowOff>
    </xdr:from>
    <xdr:to>
      <xdr:col>7</xdr:col>
      <xdr:colOff>112059</xdr:colOff>
      <xdr:row>14</xdr:row>
      <xdr:rowOff>89646</xdr:rowOff>
    </xdr:to>
    <xdr:sp macro="" textlink="">
      <xdr:nvSpPr>
        <xdr:cNvPr id="11" name="Rectángulo 10">
          <a:extLst>
            <a:ext uri="{FF2B5EF4-FFF2-40B4-BE49-F238E27FC236}">
              <a16:creationId xmlns:a16="http://schemas.microsoft.com/office/drawing/2014/main" id="{BD710A27-465A-4AC6-9457-FCCAB6DFEF8E}"/>
            </a:ext>
            <a:ext uri="{147F2762-F138-4A5C-976F-8EAC2B608ADB}">
              <a16:predDERef xmlns:a16="http://schemas.microsoft.com/office/drawing/2014/main" pred="{10EFCE2F-6C54-4BF6-A3D8-E41BBC51CA9E}"/>
            </a:ext>
          </a:extLst>
        </xdr:cNvPr>
        <xdr:cNvSpPr/>
      </xdr:nvSpPr>
      <xdr:spPr>
        <a:xfrm>
          <a:off x="1916206" y="1508820"/>
          <a:ext cx="3877235" cy="1382297"/>
        </a:xfrm>
        <a:prstGeom prst="rect">
          <a:avLst/>
        </a:prstGeom>
        <a:solidFill>
          <a:srgbClr xmlns:mc="http://schemas.openxmlformats.org/markup-compatibility/2006" xmlns:a14="http://schemas.microsoft.com/office/drawing/2010/main" val="FFFFFF" mc:Ignorable="a14" a14:legacySpreadsheetColorIndex="9"/>
        </a:solidFill>
        <a:ln w="31750" cap="flat"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s-CL" sz="2400" b="1">
              <a:solidFill>
                <a:sysClr val="windowText" lastClr="000000"/>
              </a:solidFill>
              <a:latin typeface="Calibri Light" panose="020F0302020204030204" pitchFamily="34" charset="0"/>
              <a:cs typeface="Calibri Light" panose="020F0302020204030204" pitchFamily="34" charset="0"/>
            </a:rPr>
            <a:t>Gabinete Ministro</a:t>
          </a:r>
        </a:p>
      </xdr:txBody>
    </xdr:sp>
    <xdr:clientData/>
  </xdr:twoCellAnchor>
  <xdr:twoCellAnchor>
    <xdr:from>
      <xdr:col>13</xdr:col>
      <xdr:colOff>305402</xdr:colOff>
      <xdr:row>8</xdr:row>
      <xdr:rowOff>142875</xdr:rowOff>
    </xdr:from>
    <xdr:to>
      <xdr:col>13</xdr:col>
      <xdr:colOff>327575</xdr:colOff>
      <xdr:row>15</xdr:row>
      <xdr:rowOff>2744</xdr:rowOff>
    </xdr:to>
    <xdr:cxnSp macro="">
      <xdr:nvCxnSpPr>
        <xdr:cNvPr id="12" name="Conector recto 11">
          <a:extLst>
            <a:ext uri="{FF2B5EF4-FFF2-40B4-BE49-F238E27FC236}">
              <a16:creationId xmlns:a16="http://schemas.microsoft.com/office/drawing/2014/main" id="{FE8CC05A-08EA-4B0F-88DF-81F8131E0B57}"/>
            </a:ext>
            <a:ext uri="{147F2762-F138-4A5C-976F-8EAC2B608ADB}">
              <a16:predDERef xmlns:a16="http://schemas.microsoft.com/office/drawing/2014/main" pred="{BD710A27-465A-4AC6-9457-FCCAB6DFEF8E}"/>
            </a:ext>
          </a:extLst>
        </xdr:cNvPr>
        <xdr:cNvCxnSpPr>
          <a:stCxn id="8" idx="2"/>
          <a:endCxn id="9" idx="0"/>
          <a:extLst>
            <a:ext uri="{5F17804C-33F3-41E3-A699-7DCFA2EF7971}">
              <a16:cxnDERefs xmlns:a16="http://schemas.microsoft.com/office/drawing/2014/main" st="{6AD3E408-0CC3-4168-A2FF-DAF0F164E18F}" end="{2C9F429B-1E41-491C-882F-D08EB8E12AC6}"/>
            </a:ext>
          </a:extLst>
        </xdr:cNvCxnSpPr>
      </xdr:nvCxnSpPr>
      <xdr:spPr>
        <a:xfrm>
          <a:off x="10569990" y="1734110"/>
          <a:ext cx="22173" cy="127181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1420586</xdr:colOff>
      <xdr:row>32</xdr:row>
      <xdr:rowOff>52552</xdr:rowOff>
    </xdr:from>
    <xdr:to>
      <xdr:col>24</xdr:col>
      <xdr:colOff>275897</xdr:colOff>
      <xdr:row>32</xdr:row>
      <xdr:rowOff>54428</xdr:rowOff>
    </xdr:to>
    <xdr:cxnSp macro="">
      <xdr:nvCxnSpPr>
        <xdr:cNvPr id="13" name="Conector recto 12">
          <a:extLst>
            <a:ext uri="{FF2B5EF4-FFF2-40B4-BE49-F238E27FC236}">
              <a16:creationId xmlns:a16="http://schemas.microsoft.com/office/drawing/2014/main" id="{E0FA50AC-DAC0-4E4D-8596-0B1F1D98AC3C}"/>
            </a:ext>
          </a:extLst>
        </xdr:cNvPr>
        <xdr:cNvCxnSpPr/>
      </xdr:nvCxnSpPr>
      <xdr:spPr>
        <a:xfrm flipV="1">
          <a:off x="2359948" y="6339052"/>
          <a:ext cx="16558673" cy="18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327575</xdr:colOff>
      <xdr:row>20</xdr:row>
      <xdr:rowOff>61072</xdr:rowOff>
    </xdr:from>
    <xdr:to>
      <xdr:col>13</xdr:col>
      <xdr:colOff>347383</xdr:colOff>
      <xdr:row>32</xdr:row>
      <xdr:rowOff>56030</xdr:rowOff>
    </xdr:to>
    <xdr:cxnSp macro="">
      <xdr:nvCxnSpPr>
        <xdr:cNvPr id="14" name="Conector recto 13">
          <a:extLst>
            <a:ext uri="{FF2B5EF4-FFF2-40B4-BE49-F238E27FC236}">
              <a16:creationId xmlns:a16="http://schemas.microsoft.com/office/drawing/2014/main" id="{703E19BE-5E1B-4212-A0A3-775EC8D3A0B8}"/>
            </a:ext>
            <a:ext uri="{147F2762-F138-4A5C-976F-8EAC2B608ADB}">
              <a16:predDERef xmlns:a16="http://schemas.microsoft.com/office/drawing/2014/main" pred="{E0FA50AC-DAC0-4E4D-8596-0B1F1D98AC3C}"/>
            </a:ext>
          </a:extLst>
        </xdr:cNvPr>
        <xdr:cNvCxnSpPr>
          <a:stCxn id="9" idx="2"/>
          <a:extLst>
            <a:ext uri="{5F17804C-33F3-41E3-A699-7DCFA2EF7971}">
              <a16:cxnDERefs xmlns:a16="http://schemas.microsoft.com/office/drawing/2014/main" st="{2C9F429B-1E41-491C-882F-D08EB8E12AC6}" end="{00000000-0000-0000-0000-000000000000}"/>
            </a:ext>
          </a:extLst>
        </xdr:cNvCxnSpPr>
      </xdr:nvCxnSpPr>
      <xdr:spPr>
        <a:xfrm>
          <a:off x="10592163" y="4072778"/>
          <a:ext cx="19808" cy="2415428"/>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329045</xdr:colOff>
      <xdr:row>22</xdr:row>
      <xdr:rowOff>190500</xdr:rowOff>
    </xdr:from>
    <xdr:to>
      <xdr:col>18</xdr:col>
      <xdr:colOff>434118</xdr:colOff>
      <xdr:row>23</xdr:row>
      <xdr:rowOff>0</xdr:rowOff>
    </xdr:to>
    <xdr:cxnSp macro="">
      <xdr:nvCxnSpPr>
        <xdr:cNvPr id="15" name="Conector recto 14">
          <a:extLst>
            <a:ext uri="{FF2B5EF4-FFF2-40B4-BE49-F238E27FC236}">
              <a16:creationId xmlns:a16="http://schemas.microsoft.com/office/drawing/2014/main" id="{14480BC0-4AAD-4899-833F-D4E4592AE272}"/>
            </a:ext>
          </a:extLst>
        </xdr:cNvPr>
        <xdr:cNvCxnSpPr>
          <a:endCxn id="10" idx="1"/>
        </xdr:cNvCxnSpPr>
      </xdr:nvCxnSpPr>
      <xdr:spPr>
        <a:xfrm flipV="1">
          <a:off x="10598727" y="4710545"/>
          <a:ext cx="3915073" cy="1731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112059</xdr:colOff>
      <xdr:row>10</xdr:row>
      <xdr:rowOff>190500</xdr:rowOff>
    </xdr:from>
    <xdr:to>
      <xdr:col>13</xdr:col>
      <xdr:colOff>302559</xdr:colOff>
      <xdr:row>11</xdr:row>
      <xdr:rowOff>3616</xdr:rowOff>
    </xdr:to>
    <xdr:cxnSp macro="">
      <xdr:nvCxnSpPr>
        <xdr:cNvPr id="16" name="Conector recto 15">
          <a:extLst>
            <a:ext uri="{FF2B5EF4-FFF2-40B4-BE49-F238E27FC236}">
              <a16:creationId xmlns:a16="http://schemas.microsoft.com/office/drawing/2014/main" id="{8519ABF6-0D9B-4E47-99FA-D3F176332DDA}"/>
            </a:ext>
            <a:ext uri="{147F2762-F138-4A5C-976F-8EAC2B608ADB}">
              <a16:predDERef xmlns:a16="http://schemas.microsoft.com/office/drawing/2014/main" pred="{14480BC0-4AAD-4899-833F-D4E4592AE272}"/>
            </a:ext>
          </a:extLst>
        </xdr:cNvPr>
        <xdr:cNvCxnSpPr>
          <a:stCxn id="11" idx="3"/>
          <a:extLst>
            <a:ext uri="{5F17804C-33F3-41E3-A699-7DCFA2EF7971}">
              <a16:cxnDERefs xmlns:a16="http://schemas.microsoft.com/office/drawing/2014/main" st="{BD710A27-465A-4AC6-9457-FCCAB6DFEF8E}" end="{00000000-0000-0000-0000-000000000000}"/>
            </a:ext>
          </a:extLst>
        </xdr:cNvCxnSpPr>
      </xdr:nvCxnSpPr>
      <xdr:spPr>
        <a:xfrm flipV="1">
          <a:off x="5793441" y="2185147"/>
          <a:ext cx="4773706" cy="148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1427291</xdr:colOff>
      <xdr:row>32</xdr:row>
      <xdr:rowOff>44824</xdr:rowOff>
    </xdr:from>
    <xdr:to>
      <xdr:col>2</xdr:col>
      <xdr:colOff>1434353</xdr:colOff>
      <xdr:row>34</xdr:row>
      <xdr:rowOff>34247</xdr:rowOff>
    </xdr:to>
    <xdr:cxnSp macro="">
      <xdr:nvCxnSpPr>
        <xdr:cNvPr id="17" name="Conector recto 16">
          <a:extLst>
            <a:ext uri="{FF2B5EF4-FFF2-40B4-BE49-F238E27FC236}">
              <a16:creationId xmlns:a16="http://schemas.microsoft.com/office/drawing/2014/main" id="{73D659A6-613D-4AA2-989B-BABDC51936F1}"/>
            </a:ext>
          </a:extLst>
        </xdr:cNvPr>
        <xdr:cNvCxnSpPr>
          <a:endCxn id="7" idx="0"/>
        </xdr:cNvCxnSpPr>
      </xdr:nvCxnSpPr>
      <xdr:spPr>
        <a:xfrm flipH="1">
          <a:off x="2368585" y="6477000"/>
          <a:ext cx="7062" cy="3928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611908</xdr:colOff>
      <xdr:row>32</xdr:row>
      <xdr:rowOff>49696</xdr:rowOff>
    </xdr:from>
    <xdr:to>
      <xdr:col>5</xdr:col>
      <xdr:colOff>621195</xdr:colOff>
      <xdr:row>49</xdr:row>
      <xdr:rowOff>198053</xdr:rowOff>
    </xdr:to>
    <xdr:cxnSp macro="">
      <xdr:nvCxnSpPr>
        <xdr:cNvPr id="18" name="Conector recto 17">
          <a:extLst>
            <a:ext uri="{FF2B5EF4-FFF2-40B4-BE49-F238E27FC236}">
              <a16:creationId xmlns:a16="http://schemas.microsoft.com/office/drawing/2014/main" id="{F9587995-B93D-4B55-B473-B57E29DAF6B6}"/>
            </a:ext>
          </a:extLst>
        </xdr:cNvPr>
        <xdr:cNvCxnSpPr>
          <a:endCxn id="3" idx="0"/>
        </xdr:cNvCxnSpPr>
      </xdr:nvCxnSpPr>
      <xdr:spPr>
        <a:xfrm flipH="1">
          <a:off x="4775694" y="6540303"/>
          <a:ext cx="9287" cy="361817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321128</xdr:colOff>
      <xdr:row>32</xdr:row>
      <xdr:rowOff>38100</xdr:rowOff>
    </xdr:from>
    <xdr:to>
      <xdr:col>20</xdr:col>
      <xdr:colOff>325462</xdr:colOff>
      <xdr:row>34</xdr:row>
      <xdr:rowOff>8508</xdr:rowOff>
    </xdr:to>
    <xdr:cxnSp macro="">
      <xdr:nvCxnSpPr>
        <xdr:cNvPr id="19" name="Conector recto 18">
          <a:extLst>
            <a:ext uri="{FF2B5EF4-FFF2-40B4-BE49-F238E27FC236}">
              <a16:creationId xmlns:a16="http://schemas.microsoft.com/office/drawing/2014/main" id="{FBD71382-ABD9-4F0F-8FAA-0771D03C5A33}"/>
            </a:ext>
          </a:extLst>
        </xdr:cNvPr>
        <xdr:cNvCxnSpPr>
          <a:endCxn id="4" idx="0"/>
        </xdr:cNvCxnSpPr>
      </xdr:nvCxnSpPr>
      <xdr:spPr>
        <a:xfrm>
          <a:off x="15928521" y="6528707"/>
          <a:ext cx="4334" cy="37862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24</xdr:col>
      <xdr:colOff>275442</xdr:colOff>
      <xdr:row>32</xdr:row>
      <xdr:rowOff>39414</xdr:rowOff>
    </xdr:from>
    <xdr:to>
      <xdr:col>24</xdr:col>
      <xdr:colOff>275897</xdr:colOff>
      <xdr:row>50</xdr:row>
      <xdr:rowOff>8150</xdr:rowOff>
    </xdr:to>
    <xdr:cxnSp macro="">
      <xdr:nvCxnSpPr>
        <xdr:cNvPr id="20" name="Conector recto 19">
          <a:extLst>
            <a:ext uri="{FF2B5EF4-FFF2-40B4-BE49-F238E27FC236}">
              <a16:creationId xmlns:a16="http://schemas.microsoft.com/office/drawing/2014/main" id="{553D29F5-ED66-4443-BE7A-15D71868467F}"/>
            </a:ext>
          </a:extLst>
        </xdr:cNvPr>
        <xdr:cNvCxnSpPr>
          <a:endCxn id="6" idx="0"/>
        </xdr:cNvCxnSpPr>
      </xdr:nvCxnSpPr>
      <xdr:spPr>
        <a:xfrm flipH="1">
          <a:off x="18930835" y="6530021"/>
          <a:ext cx="455" cy="364266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362956</xdr:colOff>
      <xdr:row>32</xdr:row>
      <xdr:rowOff>88366</xdr:rowOff>
    </xdr:from>
    <xdr:to>
      <xdr:col>9</xdr:col>
      <xdr:colOff>367233</xdr:colOff>
      <xdr:row>34</xdr:row>
      <xdr:rowOff>64443</xdr:rowOff>
    </xdr:to>
    <xdr:cxnSp macro="">
      <xdr:nvCxnSpPr>
        <xdr:cNvPr id="21" name="Conector recto 20">
          <a:extLst>
            <a:ext uri="{FF2B5EF4-FFF2-40B4-BE49-F238E27FC236}">
              <a16:creationId xmlns:a16="http://schemas.microsoft.com/office/drawing/2014/main" id="{A31AB616-701E-4D11-9637-C81D576D0072}"/>
            </a:ext>
          </a:extLst>
        </xdr:cNvPr>
        <xdr:cNvCxnSpPr>
          <a:endCxn id="2" idx="0"/>
        </xdr:cNvCxnSpPr>
      </xdr:nvCxnSpPr>
      <xdr:spPr>
        <a:xfrm flipH="1">
          <a:off x="7574742" y="6578973"/>
          <a:ext cx="4277" cy="384291"/>
        </a:xfrm>
        <a:prstGeom prst="line">
          <a:avLst/>
        </a:prstGeom>
      </xdr:spPr>
      <xdr:style>
        <a:lnRef idx="1">
          <a:schemeClr val="dk1"/>
        </a:lnRef>
        <a:fillRef idx="0">
          <a:schemeClr val="dk1"/>
        </a:fillRef>
        <a:effectRef idx="0">
          <a:schemeClr val="dk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2</xdr:col>
          <xdr:colOff>1079447</xdr:colOff>
          <xdr:row>10</xdr:row>
          <xdr:rowOff>2721</xdr:rowOff>
        </xdr:from>
        <xdr:to>
          <xdr:col>7</xdr:col>
          <xdr:colOff>38100</xdr:colOff>
          <xdr:row>13</xdr:row>
          <xdr:rowOff>97972</xdr:rowOff>
        </xdr:to>
        <xdr:pic>
          <xdr:nvPicPr>
            <xdr:cNvPr id="22" name="Imagen 21">
              <a:extLst>
                <a:ext uri="{FF2B5EF4-FFF2-40B4-BE49-F238E27FC236}">
                  <a16:creationId xmlns:a16="http://schemas.microsoft.com/office/drawing/2014/main" id="{391F0781-EFDA-4B00-B4A9-911BFB4F1B0F}"/>
                </a:ext>
              </a:extLst>
            </xdr:cNvPr>
            <xdr:cNvPicPr>
              <a:picLocks noChangeAspect="1" noChangeArrowheads="1"/>
              <a:extLst>
                <a:ext uri="{84589F7E-364E-4C9E-8A38-B11213B215E9}">
                  <a14:cameraTool cellRange="data_status_NC!C3:D5" spid="_x0000_s285985"/>
                </a:ext>
              </a:extLst>
            </xdr:cNvPicPr>
          </xdr:nvPicPr>
          <xdr:blipFill rotWithShape="1">
            <a:blip xmlns:r="http://schemas.openxmlformats.org/officeDocument/2006/relationships" r:embed="rId1"/>
            <a:srcRect r="9262"/>
            <a:stretch>
              <a:fillRect/>
            </a:stretch>
          </xdr:blipFill>
          <xdr:spPr bwMode="auto">
            <a:xfrm>
              <a:off x="2012897" y="1974396"/>
              <a:ext cx="3702103" cy="695326"/>
            </a:xfrm>
            <a:prstGeom prst="rect">
              <a:avLst/>
            </a:prstGeom>
            <a:no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337254</xdr:colOff>
          <xdr:row>36</xdr:row>
          <xdr:rowOff>133350</xdr:rowOff>
        </xdr:from>
        <xdr:to>
          <xdr:col>5</xdr:col>
          <xdr:colOff>319733</xdr:colOff>
          <xdr:row>41</xdr:row>
          <xdr:rowOff>171450</xdr:rowOff>
        </xdr:to>
        <xdr:pic>
          <xdr:nvPicPr>
            <xdr:cNvPr id="23" name="Imagen 22">
              <a:extLst>
                <a:ext uri="{FF2B5EF4-FFF2-40B4-BE49-F238E27FC236}">
                  <a16:creationId xmlns:a16="http://schemas.microsoft.com/office/drawing/2014/main" id="{220077D2-3DEF-42C9-90EA-62AED3F314D7}"/>
                </a:ext>
              </a:extLst>
            </xdr:cNvPr>
            <xdr:cNvPicPr>
              <a:picLocks noChangeAspect="1" noChangeArrowheads="1"/>
              <a:extLst>
                <a:ext uri="{84589F7E-364E-4C9E-8A38-B11213B215E9}">
                  <a14:cameraTool cellRange="data_status_NC!C20:D24" spid="_x0000_s285986"/>
                </a:ext>
              </a:extLst>
            </xdr:cNvPicPr>
          </xdr:nvPicPr>
          <xdr:blipFill rotWithShape="1">
            <a:blip xmlns:r="http://schemas.openxmlformats.org/officeDocument/2006/relationships" r:embed="rId2"/>
            <a:srcRect r="8684"/>
            <a:stretch>
              <a:fillRect/>
            </a:stretch>
          </xdr:blipFill>
          <xdr:spPr bwMode="auto">
            <a:xfrm>
              <a:off x="337254" y="7440386"/>
              <a:ext cx="4146265" cy="1058635"/>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652084</xdr:colOff>
          <xdr:row>18</xdr:row>
          <xdr:rowOff>117223</xdr:rowOff>
        </xdr:from>
        <xdr:to>
          <xdr:col>25</xdr:col>
          <xdr:colOff>484909</xdr:colOff>
          <xdr:row>28</xdr:row>
          <xdr:rowOff>176892</xdr:rowOff>
        </xdr:to>
        <xdr:pic>
          <xdr:nvPicPr>
            <xdr:cNvPr id="24" name="Imagen 23">
              <a:extLst>
                <a:ext uri="{FF2B5EF4-FFF2-40B4-BE49-F238E27FC236}">
                  <a16:creationId xmlns:a16="http://schemas.microsoft.com/office/drawing/2014/main" id="{0C358C81-E735-4AF4-B9CE-05A0EACB4BCE}"/>
                </a:ext>
              </a:extLst>
            </xdr:cNvPr>
            <xdr:cNvPicPr>
              <a:picLocks noChangeAspect="1" noChangeArrowheads="1"/>
              <a:extLst>
                <a:ext uri="{84589F7E-364E-4C9E-8A38-B11213B215E9}">
                  <a14:cameraTool cellRange="data_status_NC!C7:D13" spid="_x0000_s285987"/>
                </a:ext>
              </a:extLst>
            </xdr:cNvPicPr>
          </xdr:nvPicPr>
          <xdr:blipFill rotWithShape="1">
            <a:blip xmlns:r="http://schemas.openxmlformats.org/officeDocument/2006/relationships" r:embed="rId3"/>
            <a:srcRect r="9677"/>
            <a:stretch>
              <a:fillRect/>
            </a:stretch>
          </xdr:blipFill>
          <xdr:spPr bwMode="auto">
            <a:xfrm>
              <a:off x="14735477" y="3750330"/>
              <a:ext cx="5316503" cy="2100741"/>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512091</xdr:colOff>
          <xdr:row>37</xdr:row>
          <xdr:rowOff>1</xdr:rowOff>
        </xdr:from>
        <xdr:to>
          <xdr:col>12</xdr:col>
          <xdr:colOff>294408</xdr:colOff>
          <xdr:row>41</xdr:row>
          <xdr:rowOff>149679</xdr:rowOff>
        </xdr:to>
        <xdr:pic>
          <xdr:nvPicPr>
            <xdr:cNvPr id="25" name="Imagen 24">
              <a:extLst>
                <a:ext uri="{FF2B5EF4-FFF2-40B4-BE49-F238E27FC236}">
                  <a16:creationId xmlns:a16="http://schemas.microsoft.com/office/drawing/2014/main" id="{9D87651F-7764-4A43-B6F9-C320F902BF93}"/>
                </a:ext>
              </a:extLst>
            </xdr:cNvPr>
            <xdr:cNvPicPr>
              <a:picLocks noChangeAspect="1" noChangeArrowheads="1"/>
              <a:extLst>
                <a:ext uri="{84589F7E-364E-4C9E-8A38-B11213B215E9}">
                  <a14:cameraTool cellRange="data_status_NC!C15:D18" spid="_x0000_s285988"/>
                </a:ext>
              </a:extLst>
            </xdr:cNvPicPr>
          </xdr:nvPicPr>
          <xdr:blipFill rotWithShape="1">
            <a:blip xmlns:r="http://schemas.openxmlformats.org/officeDocument/2006/relationships" r:embed="rId4"/>
            <a:srcRect r="8546"/>
            <a:stretch>
              <a:fillRect/>
            </a:stretch>
          </xdr:blipFill>
          <xdr:spPr bwMode="auto">
            <a:xfrm>
              <a:off x="5437877" y="7511144"/>
              <a:ext cx="4367924" cy="96610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1391005</xdr:colOff>
          <xdr:row>52</xdr:row>
          <xdr:rowOff>191706</xdr:rowOff>
        </xdr:from>
        <xdr:to>
          <xdr:col>9</xdr:col>
          <xdr:colOff>163285</xdr:colOff>
          <xdr:row>60</xdr:row>
          <xdr:rowOff>830037</xdr:rowOff>
        </xdr:to>
        <xdr:pic>
          <xdr:nvPicPr>
            <xdr:cNvPr id="26" name="Imagen 25">
              <a:extLst>
                <a:ext uri="{FF2B5EF4-FFF2-40B4-BE49-F238E27FC236}">
                  <a16:creationId xmlns:a16="http://schemas.microsoft.com/office/drawing/2014/main" id="{D5A87241-E629-486B-A53A-03BF6F237D69}"/>
                </a:ext>
              </a:extLst>
            </xdr:cNvPr>
            <xdr:cNvPicPr>
              <a:picLocks noChangeAspect="1" noChangeArrowheads="1"/>
              <a:extLst>
                <a:ext uri="{84589F7E-364E-4C9E-8A38-B11213B215E9}">
                  <a14:cameraTool cellRange="data_status_NC!C26:D33" spid="_x0000_s285989"/>
                </a:ext>
              </a:extLst>
            </xdr:cNvPicPr>
          </xdr:nvPicPr>
          <xdr:blipFill rotWithShape="1">
            <a:blip xmlns:r="http://schemas.openxmlformats.org/officeDocument/2006/relationships" r:embed="rId5"/>
            <a:srcRect r="9939"/>
            <a:stretch>
              <a:fillRect/>
            </a:stretch>
          </xdr:blipFill>
          <xdr:spPr bwMode="auto">
            <a:xfrm>
              <a:off x="2329898" y="10764456"/>
              <a:ext cx="5045173" cy="227118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167784</xdr:colOff>
          <xdr:row>37</xdr:row>
          <xdr:rowOff>18047</xdr:rowOff>
        </xdr:from>
        <xdr:to>
          <xdr:col>23</xdr:col>
          <xdr:colOff>383807</xdr:colOff>
          <xdr:row>43</xdr:row>
          <xdr:rowOff>136072</xdr:rowOff>
        </xdr:to>
        <xdr:pic>
          <xdr:nvPicPr>
            <xdr:cNvPr id="27" name="Imagen 26">
              <a:extLst>
                <a:ext uri="{FF2B5EF4-FFF2-40B4-BE49-F238E27FC236}">
                  <a16:creationId xmlns:a16="http://schemas.microsoft.com/office/drawing/2014/main" id="{5D721D99-C231-40FC-A4AE-89DCF8CA7A48}"/>
                </a:ext>
              </a:extLst>
            </xdr:cNvPr>
            <xdr:cNvPicPr>
              <a:picLocks noChangeAspect="1" noChangeArrowheads="1"/>
              <a:extLst>
                <a:ext uri="{84589F7E-364E-4C9E-8A38-B11213B215E9}">
                  <a14:cameraTool cellRange="data_status_NC!C35:D39" spid="_x0000_s285990"/>
                </a:ext>
              </a:extLst>
            </xdr:cNvPicPr>
          </xdr:nvPicPr>
          <xdr:blipFill rotWithShape="1">
            <a:blip xmlns:r="http://schemas.openxmlformats.org/officeDocument/2006/relationships" r:embed="rId6"/>
            <a:srcRect r="9481"/>
            <a:stretch>
              <a:fillRect/>
            </a:stretch>
          </xdr:blipFill>
          <xdr:spPr bwMode="auto">
            <a:xfrm>
              <a:off x="13489177" y="7529190"/>
              <a:ext cx="4937701" cy="134266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610719</xdr:colOff>
          <xdr:row>53</xdr:row>
          <xdr:rowOff>33985</xdr:rowOff>
        </xdr:from>
        <xdr:to>
          <xdr:col>18</xdr:col>
          <xdr:colOff>456755</xdr:colOff>
          <xdr:row>60</xdr:row>
          <xdr:rowOff>476251</xdr:rowOff>
        </xdr:to>
        <xdr:pic>
          <xdr:nvPicPr>
            <xdr:cNvPr id="28" name="Imagen 27">
              <a:extLst>
                <a:ext uri="{FF2B5EF4-FFF2-40B4-BE49-F238E27FC236}">
                  <a16:creationId xmlns:a16="http://schemas.microsoft.com/office/drawing/2014/main" id="{9473013A-66B9-4250-A5FA-3BFE778915DC}"/>
                </a:ext>
              </a:extLst>
            </xdr:cNvPr>
            <xdr:cNvPicPr>
              <a:picLocks noChangeAspect="1" noChangeArrowheads="1"/>
              <a:extLst>
                <a:ext uri="{84589F7E-364E-4C9E-8A38-B11213B215E9}">
                  <a14:cameraTool cellRange="data_status_NC!C41:D46" spid="_x0000_s285991"/>
                </a:ext>
              </a:extLst>
            </xdr:cNvPicPr>
          </xdr:nvPicPr>
          <xdr:blipFill rotWithShape="1">
            <a:blip xmlns:r="http://schemas.openxmlformats.org/officeDocument/2006/relationships" r:embed="rId7"/>
            <a:srcRect r="9731"/>
            <a:stretch>
              <a:fillRect/>
            </a:stretch>
          </xdr:blipFill>
          <xdr:spPr bwMode="auto">
            <a:xfrm>
              <a:off x="9346505" y="10810842"/>
              <a:ext cx="5193643" cy="1871016"/>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550478</xdr:colOff>
          <xdr:row>53</xdr:row>
          <xdr:rowOff>47760</xdr:rowOff>
        </xdr:from>
        <xdr:to>
          <xdr:col>26</xdr:col>
          <xdr:colOff>1578427</xdr:colOff>
          <xdr:row>60</xdr:row>
          <xdr:rowOff>625929</xdr:rowOff>
        </xdr:to>
        <xdr:pic>
          <xdr:nvPicPr>
            <xdr:cNvPr id="29" name="Imagen 28">
              <a:extLst>
                <a:ext uri="{FF2B5EF4-FFF2-40B4-BE49-F238E27FC236}">
                  <a16:creationId xmlns:a16="http://schemas.microsoft.com/office/drawing/2014/main" id="{0BD8BBAE-A411-4EDA-8B37-99E18333D6AD}"/>
                </a:ext>
              </a:extLst>
            </xdr:cNvPr>
            <xdr:cNvPicPr>
              <a:picLocks noChangeAspect="1" noChangeArrowheads="1"/>
              <a:extLst>
                <a:ext uri="{84589F7E-364E-4C9E-8A38-B11213B215E9}">
                  <a14:cameraTool cellRange="data_status_NC!C48:D54" spid="_x0000_s285992"/>
                </a:ext>
              </a:extLst>
            </xdr:cNvPicPr>
          </xdr:nvPicPr>
          <xdr:blipFill rotWithShape="1">
            <a:blip xmlns:r="http://schemas.openxmlformats.org/officeDocument/2006/relationships" r:embed="rId8"/>
            <a:srcRect r="8242"/>
            <a:stretch>
              <a:fillRect/>
            </a:stretch>
          </xdr:blipFill>
          <xdr:spPr bwMode="auto">
            <a:xfrm>
              <a:off x="16157871" y="10824617"/>
              <a:ext cx="5599949" cy="2006919"/>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15</xdr:col>
      <xdr:colOff>85397</xdr:colOff>
      <xdr:row>32</xdr:row>
      <xdr:rowOff>45983</xdr:rowOff>
    </xdr:from>
    <xdr:to>
      <xdr:col>15</xdr:col>
      <xdr:colOff>113551</xdr:colOff>
      <xdr:row>50</xdr:row>
      <xdr:rowOff>13244</xdr:rowOff>
    </xdr:to>
    <xdr:cxnSp macro="">
      <xdr:nvCxnSpPr>
        <xdr:cNvPr id="30" name="Conector recto 29">
          <a:extLst>
            <a:ext uri="{FF2B5EF4-FFF2-40B4-BE49-F238E27FC236}">
              <a16:creationId xmlns:a16="http://schemas.microsoft.com/office/drawing/2014/main" id="{D05D420D-E99C-4412-8CB5-10A604A2D4D8}"/>
            </a:ext>
          </a:extLst>
        </xdr:cNvPr>
        <xdr:cNvCxnSpPr>
          <a:endCxn id="5" idx="0"/>
        </xdr:cNvCxnSpPr>
      </xdr:nvCxnSpPr>
      <xdr:spPr>
        <a:xfrm>
          <a:off x="11882790" y="6536590"/>
          <a:ext cx="28154" cy="364119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21441</xdr:colOff>
      <xdr:row>6</xdr:row>
      <xdr:rowOff>77824</xdr:rowOff>
    </xdr:from>
    <xdr:to>
      <xdr:col>13</xdr:col>
      <xdr:colOff>179293</xdr:colOff>
      <xdr:row>7</xdr:row>
      <xdr:rowOff>278325</xdr:rowOff>
    </xdr:to>
    <xdr:sp macro="" textlink="">
      <xdr:nvSpPr>
        <xdr:cNvPr id="4" name="Rectángulo 3">
          <a:extLst>
            <a:ext uri="{FF2B5EF4-FFF2-40B4-BE49-F238E27FC236}">
              <a16:creationId xmlns:a16="http://schemas.microsoft.com/office/drawing/2014/main" id="{D306E9A3-F9D6-41C3-B2FA-4E975B641C44}"/>
            </a:ext>
          </a:extLst>
        </xdr:cNvPr>
        <xdr:cNvSpPr/>
      </xdr:nvSpPr>
      <xdr:spPr>
        <a:xfrm>
          <a:off x="7573405" y="1819538"/>
          <a:ext cx="6022531" cy="295751"/>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REGIONES</a:t>
          </a:r>
        </a:p>
      </xdr:txBody>
    </xdr:sp>
    <xdr:clientData/>
  </xdr:twoCellAnchor>
  <xdr:twoCellAnchor>
    <xdr:from>
      <xdr:col>1</xdr:col>
      <xdr:colOff>244459</xdr:colOff>
      <xdr:row>6</xdr:row>
      <xdr:rowOff>78358</xdr:rowOff>
    </xdr:from>
    <xdr:to>
      <xdr:col>7</xdr:col>
      <xdr:colOff>542192</xdr:colOff>
      <xdr:row>7</xdr:row>
      <xdr:rowOff>271096</xdr:rowOff>
    </xdr:to>
    <xdr:sp macro="" textlink="">
      <xdr:nvSpPr>
        <xdr:cNvPr id="18" name="Rectángulo 17">
          <a:extLst>
            <a:ext uri="{FF2B5EF4-FFF2-40B4-BE49-F238E27FC236}">
              <a16:creationId xmlns:a16="http://schemas.microsoft.com/office/drawing/2014/main" id="{FDB5822F-4C01-4938-ADF5-11657BE7D0BC}"/>
            </a:ext>
          </a:extLst>
        </xdr:cNvPr>
        <xdr:cNvSpPr/>
      </xdr:nvSpPr>
      <xdr:spPr>
        <a:xfrm>
          <a:off x="310401" y="1807512"/>
          <a:ext cx="6027387" cy="287988"/>
        </a:xfrm>
        <a:prstGeom prst="rect">
          <a:avLst/>
        </a:prstGeom>
        <a:solidFill>
          <a:srgbClr val="002060"/>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ES" sz="2000" b="1">
              <a:solidFill>
                <a:schemeClr val="bg1"/>
              </a:solidFill>
              <a:latin typeface="Calibri Light" panose="020F0302020204030204" pitchFamily="34" charset="0"/>
              <a:cs typeface="Calibri Light" panose="020F0302020204030204" pitchFamily="34" charset="0"/>
            </a:rPr>
            <a:t>NIVEL CENTRAL</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670098</xdr:colOff>
      <xdr:row>0</xdr:row>
      <xdr:rowOff>0</xdr:rowOff>
    </xdr:from>
    <xdr:to>
      <xdr:col>2</xdr:col>
      <xdr:colOff>494441</xdr:colOff>
      <xdr:row>4</xdr:row>
      <xdr:rowOff>77703</xdr:rowOff>
    </xdr:to>
    <xdr:pic>
      <xdr:nvPicPr>
        <xdr:cNvPr id="2" name="Imagen 1">
          <a:extLst>
            <a:ext uri="{FF2B5EF4-FFF2-40B4-BE49-F238E27FC236}">
              <a16:creationId xmlns:a16="http://schemas.microsoft.com/office/drawing/2014/main" id="{634262BA-5E96-B154-472B-1721A1598249}"/>
            </a:ext>
          </a:extLst>
        </xdr:cNvPr>
        <xdr:cNvPicPr>
          <a:picLocks noChangeAspect="1"/>
        </xdr:cNvPicPr>
      </xdr:nvPicPr>
      <xdr:blipFill>
        <a:blip xmlns:r="http://schemas.openxmlformats.org/officeDocument/2006/relationships" r:embed="rId1"/>
        <a:stretch>
          <a:fillRect/>
        </a:stretch>
      </xdr:blipFill>
      <xdr:spPr>
        <a:xfrm>
          <a:off x="670098" y="0"/>
          <a:ext cx="4777343" cy="149779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67237</xdr:colOff>
      <xdr:row>5</xdr:row>
      <xdr:rowOff>56027</xdr:rowOff>
    </xdr:from>
    <xdr:to>
      <xdr:col>7</xdr:col>
      <xdr:colOff>224743</xdr:colOff>
      <xdr:row>7</xdr:row>
      <xdr:rowOff>168089</xdr:rowOff>
    </xdr:to>
    <xdr:pic>
      <xdr:nvPicPr>
        <xdr:cNvPr id="15" name="Imagen 14">
          <a:extLst>
            <a:ext uri="{FF2B5EF4-FFF2-40B4-BE49-F238E27FC236}">
              <a16:creationId xmlns:a16="http://schemas.microsoft.com/office/drawing/2014/main" id="{2710767F-7EA1-428C-B99A-5B4466F02DB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brightnessContrast bright="20000" contrast="20000"/>
                  </a14:imgEffect>
                </a14:imgLayer>
              </a14:imgProps>
            </a:ext>
          </a:extLst>
        </a:blip>
        <a:stretch>
          <a:fillRect/>
        </a:stretch>
      </xdr:blipFill>
      <xdr:spPr>
        <a:xfrm>
          <a:off x="6745943" y="1344703"/>
          <a:ext cx="863476" cy="818033"/>
        </a:xfrm>
        <a:prstGeom prst="rect">
          <a:avLst/>
        </a:prstGeom>
      </xdr:spPr>
    </xdr:pic>
    <xdr:clientData/>
  </xdr:twoCellAnchor>
  <xdr:twoCellAnchor editAs="oneCell">
    <xdr:from>
      <xdr:col>12</xdr:col>
      <xdr:colOff>89648</xdr:colOff>
      <xdr:row>5</xdr:row>
      <xdr:rowOff>67234</xdr:rowOff>
    </xdr:from>
    <xdr:to>
      <xdr:col>13</xdr:col>
      <xdr:colOff>534701</xdr:colOff>
      <xdr:row>7</xdr:row>
      <xdr:rowOff>168088</xdr:rowOff>
    </xdr:to>
    <xdr:pic>
      <xdr:nvPicPr>
        <xdr:cNvPr id="16" name="Imagen 15">
          <a:extLst>
            <a:ext uri="{FF2B5EF4-FFF2-40B4-BE49-F238E27FC236}">
              <a16:creationId xmlns:a16="http://schemas.microsoft.com/office/drawing/2014/main" id="{E266B73B-8A91-49A4-8173-CD05EC5B41F8}"/>
            </a:ext>
          </a:extLst>
        </xdr:cNvPr>
        <xdr:cNvPicPr>
          <a:picLocks noChangeAspect="1"/>
        </xdr:cNvPicPr>
      </xdr:nvPicPr>
      <xdr:blipFill>
        <a:blip xmlns:r="http://schemas.openxmlformats.org/officeDocument/2006/relationships" r:embed="rId3"/>
        <a:stretch>
          <a:fillRect/>
        </a:stretch>
      </xdr:blipFill>
      <xdr:spPr>
        <a:xfrm>
          <a:off x="9020736" y="1344705"/>
          <a:ext cx="848466" cy="806823"/>
        </a:xfrm>
        <a:prstGeom prst="rect">
          <a:avLst/>
        </a:prstGeom>
      </xdr:spPr>
    </xdr:pic>
    <xdr:clientData/>
  </xdr:twoCellAnchor>
  <xdr:twoCellAnchor editAs="oneCell">
    <xdr:from>
      <xdr:col>17</xdr:col>
      <xdr:colOff>89648</xdr:colOff>
      <xdr:row>5</xdr:row>
      <xdr:rowOff>78440</xdr:rowOff>
    </xdr:from>
    <xdr:to>
      <xdr:col>18</xdr:col>
      <xdr:colOff>33618</xdr:colOff>
      <xdr:row>7</xdr:row>
      <xdr:rowOff>133274</xdr:rowOff>
    </xdr:to>
    <xdr:pic>
      <xdr:nvPicPr>
        <xdr:cNvPr id="17" name="Imagen 16">
          <a:extLst>
            <a:ext uri="{FF2B5EF4-FFF2-40B4-BE49-F238E27FC236}">
              <a16:creationId xmlns:a16="http://schemas.microsoft.com/office/drawing/2014/main" id="{CA5DF901-1BD5-4C05-95C8-EF7A9E418A01}"/>
            </a:ext>
          </a:extLst>
        </xdr:cNvPr>
        <xdr:cNvPicPr>
          <a:picLocks noChangeAspect="1"/>
        </xdr:cNvPicPr>
      </xdr:nvPicPr>
      <xdr:blipFill>
        <a:blip xmlns:r="http://schemas.openxmlformats.org/officeDocument/2006/relationships" r:embed="rId4"/>
        <a:stretch>
          <a:fillRect/>
        </a:stretch>
      </xdr:blipFill>
      <xdr:spPr>
        <a:xfrm>
          <a:off x="12057530" y="1367116"/>
          <a:ext cx="750794" cy="760805"/>
        </a:xfrm>
        <a:prstGeom prst="rect">
          <a:avLst/>
        </a:prstGeom>
      </xdr:spPr>
    </xdr:pic>
    <xdr:clientData/>
  </xdr:twoCellAnchor>
  <xdr:twoCellAnchor editAs="oneCell">
    <xdr:from>
      <xdr:col>21</xdr:col>
      <xdr:colOff>246528</xdr:colOff>
      <xdr:row>5</xdr:row>
      <xdr:rowOff>67236</xdr:rowOff>
    </xdr:from>
    <xdr:to>
      <xdr:col>23</xdr:col>
      <xdr:colOff>168089</xdr:colOff>
      <xdr:row>7</xdr:row>
      <xdr:rowOff>201706</xdr:rowOff>
    </xdr:to>
    <xdr:pic>
      <xdr:nvPicPr>
        <xdr:cNvPr id="18" name="Imagen 17">
          <a:extLst>
            <a:ext uri="{FF2B5EF4-FFF2-40B4-BE49-F238E27FC236}">
              <a16:creationId xmlns:a16="http://schemas.microsoft.com/office/drawing/2014/main" id="{ED2878BD-81F3-4D68-B769-9834A05B2D24}"/>
            </a:ext>
          </a:extLst>
        </xdr:cNvPr>
        <xdr:cNvPicPr>
          <a:picLocks noChangeAspect="1"/>
        </xdr:cNvPicPr>
      </xdr:nvPicPr>
      <xdr:blipFill>
        <a:blip xmlns:r="http://schemas.openxmlformats.org/officeDocument/2006/relationships" r:embed="rId5"/>
        <a:stretch>
          <a:fillRect/>
        </a:stretch>
      </xdr:blipFill>
      <xdr:spPr>
        <a:xfrm>
          <a:off x="14870204" y="1355912"/>
          <a:ext cx="997326" cy="840441"/>
        </a:xfrm>
        <a:prstGeom prst="rect">
          <a:avLst/>
        </a:prstGeom>
      </xdr:spPr>
    </xdr:pic>
    <xdr:clientData/>
  </xdr:twoCellAnchor>
  <xdr:twoCellAnchor editAs="oneCell">
    <xdr:from>
      <xdr:col>6</xdr:col>
      <xdr:colOff>59926</xdr:colOff>
      <xdr:row>25</xdr:row>
      <xdr:rowOff>63825</xdr:rowOff>
    </xdr:from>
    <xdr:to>
      <xdr:col>7</xdr:col>
      <xdr:colOff>128293</xdr:colOff>
      <xdr:row>27</xdr:row>
      <xdr:rowOff>10350</xdr:rowOff>
    </xdr:to>
    <xdr:pic>
      <xdr:nvPicPr>
        <xdr:cNvPr id="19" name="Imagen 18">
          <a:extLst>
            <a:ext uri="{FF2B5EF4-FFF2-40B4-BE49-F238E27FC236}">
              <a16:creationId xmlns:a16="http://schemas.microsoft.com/office/drawing/2014/main" id="{5E5D39A3-4675-421C-9418-5D3B57F11C2A}"/>
            </a:ext>
          </a:extLst>
        </xdr:cNvPr>
        <xdr:cNvPicPr>
          <a:picLocks noChangeAspect="1"/>
        </xdr:cNvPicPr>
      </xdr:nvPicPr>
      <xdr:blipFill>
        <a:blip xmlns:r="http://schemas.openxmlformats.org/officeDocument/2006/relationships" r:embed="rId6"/>
        <a:stretch>
          <a:fillRect/>
        </a:stretch>
      </xdr:blipFill>
      <xdr:spPr>
        <a:xfrm>
          <a:off x="6503796" y="7774934"/>
          <a:ext cx="772389" cy="832645"/>
        </a:xfrm>
        <a:prstGeom prst="rect">
          <a:avLst/>
        </a:prstGeom>
      </xdr:spPr>
    </xdr:pic>
    <xdr:clientData/>
  </xdr:twoCellAnchor>
  <xdr:twoCellAnchor editAs="oneCell">
    <xdr:from>
      <xdr:col>6</xdr:col>
      <xdr:colOff>63395</xdr:colOff>
      <xdr:row>30</xdr:row>
      <xdr:rowOff>81644</xdr:rowOff>
    </xdr:from>
    <xdr:to>
      <xdr:col>7</xdr:col>
      <xdr:colOff>136071</xdr:colOff>
      <xdr:row>33</xdr:row>
      <xdr:rowOff>147442</xdr:rowOff>
    </xdr:to>
    <xdr:pic>
      <xdr:nvPicPr>
        <xdr:cNvPr id="20" name="Imagen 19">
          <a:extLst>
            <a:ext uri="{FF2B5EF4-FFF2-40B4-BE49-F238E27FC236}">
              <a16:creationId xmlns:a16="http://schemas.microsoft.com/office/drawing/2014/main" id="{D6D091CE-84A5-400A-A0F7-83E6538FFC41}"/>
            </a:ext>
          </a:extLst>
        </xdr:cNvPr>
        <xdr:cNvPicPr>
          <a:picLocks noChangeAspect="1"/>
        </xdr:cNvPicPr>
      </xdr:nvPicPr>
      <xdr:blipFill>
        <a:blip xmlns:r="http://schemas.openxmlformats.org/officeDocument/2006/relationships" r:embed="rId7"/>
        <a:stretch>
          <a:fillRect/>
        </a:stretch>
      </xdr:blipFill>
      <xdr:spPr>
        <a:xfrm>
          <a:off x="6690074" y="8259537"/>
          <a:ext cx="780248" cy="950262"/>
        </a:xfrm>
        <a:prstGeom prst="rect">
          <a:avLst/>
        </a:prstGeom>
      </xdr:spPr>
    </xdr:pic>
    <xdr:clientData/>
  </xdr:twoCellAnchor>
  <xdr:twoCellAnchor editAs="oneCell">
    <xdr:from>
      <xdr:col>6</xdr:col>
      <xdr:colOff>58350</xdr:colOff>
      <xdr:row>36</xdr:row>
      <xdr:rowOff>100280</xdr:rowOff>
    </xdr:from>
    <xdr:to>
      <xdr:col>7</xdr:col>
      <xdr:colOff>231320</xdr:colOff>
      <xdr:row>40</xdr:row>
      <xdr:rowOff>71038</xdr:rowOff>
    </xdr:to>
    <xdr:pic>
      <xdr:nvPicPr>
        <xdr:cNvPr id="21" name="Imagen 20">
          <a:extLst>
            <a:ext uri="{FF2B5EF4-FFF2-40B4-BE49-F238E27FC236}">
              <a16:creationId xmlns:a16="http://schemas.microsoft.com/office/drawing/2014/main" id="{9A122AFB-5ECA-4371-8246-7CCE8296DFDC}"/>
            </a:ext>
          </a:extLst>
        </xdr:cNvPr>
        <xdr:cNvPicPr>
          <a:picLocks noChangeAspect="1"/>
        </xdr:cNvPicPr>
      </xdr:nvPicPr>
      <xdr:blipFill>
        <a:blip xmlns:r="http://schemas.openxmlformats.org/officeDocument/2006/relationships" r:embed="rId8"/>
        <a:stretch>
          <a:fillRect/>
        </a:stretch>
      </xdr:blipFill>
      <xdr:spPr>
        <a:xfrm>
          <a:off x="6685029" y="9693316"/>
          <a:ext cx="880542" cy="868830"/>
        </a:xfrm>
        <a:prstGeom prst="rect">
          <a:avLst/>
        </a:prstGeom>
      </xdr:spPr>
    </xdr:pic>
    <xdr:clientData/>
  </xdr:twoCellAnchor>
  <xdr:twoCellAnchor editAs="oneCell">
    <xdr:from>
      <xdr:col>6</xdr:col>
      <xdr:colOff>42943</xdr:colOff>
      <xdr:row>42</xdr:row>
      <xdr:rowOff>217714</xdr:rowOff>
    </xdr:from>
    <xdr:to>
      <xdr:col>7</xdr:col>
      <xdr:colOff>354831</xdr:colOff>
      <xdr:row>46</xdr:row>
      <xdr:rowOff>36443</xdr:rowOff>
    </xdr:to>
    <xdr:pic>
      <xdr:nvPicPr>
        <xdr:cNvPr id="22" name="Imagen 21">
          <a:extLst>
            <a:ext uri="{FF2B5EF4-FFF2-40B4-BE49-F238E27FC236}">
              <a16:creationId xmlns:a16="http://schemas.microsoft.com/office/drawing/2014/main" id="{0B02E3C5-9192-4FDE-AE7E-09E40DD69E7F}"/>
            </a:ext>
          </a:extLst>
        </xdr:cNvPr>
        <xdr:cNvPicPr>
          <a:picLocks noChangeAspect="1"/>
        </xdr:cNvPicPr>
      </xdr:nvPicPr>
      <xdr:blipFill>
        <a:blip xmlns:r="http://schemas.openxmlformats.org/officeDocument/2006/relationships" r:embed="rId9"/>
        <a:stretch>
          <a:fillRect/>
        </a:stretch>
      </xdr:blipFill>
      <xdr:spPr>
        <a:xfrm>
          <a:off x="6669622" y="11021785"/>
          <a:ext cx="1019460" cy="866479"/>
        </a:xfrm>
        <a:prstGeom prst="rect">
          <a:avLst/>
        </a:prstGeom>
      </xdr:spPr>
    </xdr:pic>
    <xdr:clientData/>
  </xdr:twoCellAnchor>
  <xdr:twoCellAnchor editAs="oneCell">
    <xdr:from>
      <xdr:col>11</xdr:col>
      <xdr:colOff>147312</xdr:colOff>
      <xdr:row>42</xdr:row>
      <xdr:rowOff>258535</xdr:rowOff>
    </xdr:from>
    <xdr:to>
      <xdr:col>14</xdr:col>
      <xdr:colOff>217715</xdr:colOff>
      <xdr:row>46</xdr:row>
      <xdr:rowOff>142840</xdr:rowOff>
    </xdr:to>
    <xdr:pic>
      <xdr:nvPicPr>
        <xdr:cNvPr id="23" name="Imagen 22">
          <a:extLst>
            <a:ext uri="{FF2B5EF4-FFF2-40B4-BE49-F238E27FC236}">
              <a16:creationId xmlns:a16="http://schemas.microsoft.com/office/drawing/2014/main" id="{239DA952-8B3B-4535-95CB-CA49A00995A3}"/>
            </a:ext>
          </a:extLst>
        </xdr:cNvPr>
        <xdr:cNvPicPr>
          <a:picLocks noChangeAspect="1"/>
        </xdr:cNvPicPr>
      </xdr:nvPicPr>
      <xdr:blipFill>
        <a:blip xmlns:r="http://schemas.openxmlformats.org/officeDocument/2006/relationships" r:embed="rId10"/>
        <a:stretch>
          <a:fillRect/>
        </a:stretch>
      </xdr:blipFill>
      <xdr:spPr>
        <a:xfrm>
          <a:off x="9345741" y="11062606"/>
          <a:ext cx="1240618" cy="932055"/>
        </a:xfrm>
        <a:prstGeom prst="rect">
          <a:avLst/>
        </a:prstGeom>
      </xdr:spPr>
    </xdr:pic>
    <xdr:clientData/>
  </xdr:twoCellAnchor>
  <xdr:twoCellAnchor editAs="oneCell">
    <xdr:from>
      <xdr:col>17</xdr:col>
      <xdr:colOff>153233</xdr:colOff>
      <xdr:row>42</xdr:row>
      <xdr:rowOff>27215</xdr:rowOff>
    </xdr:from>
    <xdr:to>
      <xdr:col>24</xdr:col>
      <xdr:colOff>625945</xdr:colOff>
      <xdr:row>45</xdr:row>
      <xdr:rowOff>136072</xdr:rowOff>
    </xdr:to>
    <xdr:pic>
      <xdr:nvPicPr>
        <xdr:cNvPr id="24" name="Imagen 23">
          <a:extLst>
            <a:ext uri="{FF2B5EF4-FFF2-40B4-BE49-F238E27FC236}">
              <a16:creationId xmlns:a16="http://schemas.microsoft.com/office/drawing/2014/main" id="{C3FDC649-2FE1-4894-8552-4595AE5B5BBD}"/>
            </a:ext>
          </a:extLst>
        </xdr:cNvPr>
        <xdr:cNvPicPr>
          <a:picLocks noChangeAspect="1"/>
        </xdr:cNvPicPr>
      </xdr:nvPicPr>
      <xdr:blipFill>
        <a:blip xmlns:r="http://schemas.openxmlformats.org/officeDocument/2006/relationships" r:embed="rId11"/>
        <a:stretch>
          <a:fillRect/>
        </a:stretch>
      </xdr:blipFill>
      <xdr:spPr>
        <a:xfrm>
          <a:off x="12059483" y="11008179"/>
          <a:ext cx="5248819" cy="938893"/>
        </a:xfrm>
        <a:prstGeom prst="rect">
          <a:avLst/>
        </a:prstGeom>
      </xdr:spPr>
    </xdr:pic>
    <xdr:clientData/>
  </xdr:twoCellAnchor>
  <xdr:twoCellAnchor>
    <xdr:from>
      <xdr:col>0</xdr:col>
      <xdr:colOff>161925</xdr:colOff>
      <xdr:row>23</xdr:row>
      <xdr:rowOff>149678</xdr:rowOff>
    </xdr:from>
    <xdr:to>
      <xdr:col>5</xdr:col>
      <xdr:colOff>38100</xdr:colOff>
      <xdr:row>46</xdr:row>
      <xdr:rowOff>242206</xdr:rowOff>
    </xdr:to>
    <xdr:graphicFrame macro="">
      <xdr:nvGraphicFramePr>
        <xdr:cNvPr id="27" name="Gráfico 26">
          <a:extLst>
            <a:ext uri="{FF2B5EF4-FFF2-40B4-BE49-F238E27FC236}">
              <a16:creationId xmlns:a16="http://schemas.microsoft.com/office/drawing/2014/main" id="{A231206B-12F9-43B2-AE62-4B9426FB1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390524</xdr:colOff>
      <xdr:row>0</xdr:row>
      <xdr:rowOff>157161</xdr:rowOff>
    </xdr:from>
    <xdr:to>
      <xdr:col>15</xdr:col>
      <xdr:colOff>476249</xdr:colOff>
      <xdr:row>22</xdr:row>
      <xdr:rowOff>28574</xdr:rowOff>
    </xdr:to>
    <xdr:graphicFrame macro="">
      <xdr:nvGraphicFramePr>
        <xdr:cNvPr id="2" name="Gráfico 1">
          <a:extLst>
            <a:ext uri="{FF2B5EF4-FFF2-40B4-BE49-F238E27FC236}">
              <a16:creationId xmlns:a16="http://schemas.microsoft.com/office/drawing/2014/main" id="{F6AFEBE4-97CF-4C91-8135-5CF1484AE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xdr:colOff>
      <xdr:row>25</xdr:row>
      <xdr:rowOff>19050</xdr:rowOff>
    </xdr:from>
    <xdr:to>
      <xdr:col>9</xdr:col>
      <xdr:colOff>352425</xdr:colOff>
      <xdr:row>29</xdr:row>
      <xdr:rowOff>152400</xdr:rowOff>
    </xdr:to>
    <xdr:sp macro="" textlink="">
      <xdr:nvSpPr>
        <xdr:cNvPr id="3" name="Rectángulo 2">
          <a:extLst>
            <a:ext uri="{FF2B5EF4-FFF2-40B4-BE49-F238E27FC236}">
              <a16:creationId xmlns:a16="http://schemas.microsoft.com/office/drawing/2014/main" id="{E6F9721C-0AFE-485C-941C-083E5EE22103}"/>
            </a:ext>
          </a:extLst>
        </xdr:cNvPr>
        <xdr:cNvSpPr/>
      </xdr:nvSpPr>
      <xdr:spPr>
        <a:xfrm>
          <a:off x="1113472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85725</xdr:colOff>
      <xdr:row>25</xdr:row>
      <xdr:rowOff>19050</xdr:rowOff>
    </xdr:from>
    <xdr:to>
      <xdr:col>15</xdr:col>
      <xdr:colOff>409575</xdr:colOff>
      <xdr:row>29</xdr:row>
      <xdr:rowOff>152400</xdr:rowOff>
    </xdr:to>
    <xdr:sp macro="" textlink="">
      <xdr:nvSpPr>
        <xdr:cNvPr id="4" name="Rectángulo 3">
          <a:extLst>
            <a:ext uri="{FF2B5EF4-FFF2-40B4-BE49-F238E27FC236}">
              <a16:creationId xmlns:a16="http://schemas.microsoft.com/office/drawing/2014/main" id="{C88C6617-3CA0-41D6-83E9-2C8D8BAEAB3D}"/>
            </a:ext>
          </a:extLst>
        </xdr:cNvPr>
        <xdr:cNvSpPr/>
      </xdr:nvSpPr>
      <xdr:spPr>
        <a:xfrm>
          <a:off x="1576387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457200</xdr:colOff>
      <xdr:row>25</xdr:row>
      <xdr:rowOff>19050</xdr:rowOff>
    </xdr:from>
    <xdr:to>
      <xdr:col>14</xdr:col>
      <xdr:colOff>19050</xdr:colOff>
      <xdr:row>29</xdr:row>
      <xdr:rowOff>152400</xdr:rowOff>
    </xdr:to>
    <xdr:sp macro="" textlink="">
      <xdr:nvSpPr>
        <xdr:cNvPr id="5" name="Rectángulo 4">
          <a:extLst>
            <a:ext uri="{FF2B5EF4-FFF2-40B4-BE49-F238E27FC236}">
              <a16:creationId xmlns:a16="http://schemas.microsoft.com/office/drawing/2014/main" id="{25DE157E-92B7-45FA-B1E6-E43EEA74BF0B}"/>
            </a:ext>
          </a:extLst>
        </xdr:cNvPr>
        <xdr:cNvSpPr/>
      </xdr:nvSpPr>
      <xdr:spPr>
        <a:xfrm>
          <a:off x="14611350"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66675</xdr:colOff>
      <xdr:row>25</xdr:row>
      <xdr:rowOff>19050</xdr:rowOff>
    </xdr:from>
    <xdr:to>
      <xdr:col>12</xdr:col>
      <xdr:colOff>390525</xdr:colOff>
      <xdr:row>29</xdr:row>
      <xdr:rowOff>152400</xdr:rowOff>
    </xdr:to>
    <xdr:sp macro="" textlink="">
      <xdr:nvSpPr>
        <xdr:cNvPr id="6" name="Rectángulo 5">
          <a:extLst>
            <a:ext uri="{FF2B5EF4-FFF2-40B4-BE49-F238E27FC236}">
              <a16:creationId xmlns:a16="http://schemas.microsoft.com/office/drawing/2014/main" id="{5745AB06-2228-48F4-85CC-8157CEACE498}"/>
            </a:ext>
          </a:extLst>
        </xdr:cNvPr>
        <xdr:cNvSpPr/>
      </xdr:nvSpPr>
      <xdr:spPr>
        <a:xfrm>
          <a:off x="13458825" y="478155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428625</xdr:colOff>
      <xdr:row>25</xdr:row>
      <xdr:rowOff>19050</xdr:rowOff>
    </xdr:from>
    <xdr:to>
      <xdr:col>10</xdr:col>
      <xdr:colOff>752475</xdr:colOff>
      <xdr:row>29</xdr:row>
      <xdr:rowOff>152400</xdr:rowOff>
    </xdr:to>
    <xdr:sp macro="" textlink="">
      <xdr:nvSpPr>
        <xdr:cNvPr id="7" name="Rectángulo 6">
          <a:extLst>
            <a:ext uri="{FF2B5EF4-FFF2-40B4-BE49-F238E27FC236}">
              <a16:creationId xmlns:a16="http://schemas.microsoft.com/office/drawing/2014/main" id="{51BA4027-9376-4515-AAE9-5159BA69C71C}"/>
            </a:ext>
          </a:extLst>
        </xdr:cNvPr>
        <xdr:cNvSpPr/>
      </xdr:nvSpPr>
      <xdr:spPr>
        <a:xfrm>
          <a:off x="12296775" y="478155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30</xdr:row>
      <xdr:rowOff>47625</xdr:rowOff>
    </xdr:from>
    <xdr:to>
      <xdr:col>9</xdr:col>
      <xdr:colOff>371475</xdr:colOff>
      <xdr:row>34</xdr:row>
      <xdr:rowOff>180975</xdr:rowOff>
    </xdr:to>
    <xdr:sp macro="" textlink="">
      <xdr:nvSpPr>
        <xdr:cNvPr id="8" name="Rectángulo 7">
          <a:extLst>
            <a:ext uri="{FF2B5EF4-FFF2-40B4-BE49-F238E27FC236}">
              <a16:creationId xmlns:a16="http://schemas.microsoft.com/office/drawing/2014/main" id="{F702B556-E9CA-4E44-83A3-F6BCCD71673E}"/>
            </a:ext>
          </a:extLst>
        </xdr:cNvPr>
        <xdr:cNvSpPr/>
      </xdr:nvSpPr>
      <xdr:spPr>
        <a:xfrm>
          <a:off x="11153775" y="576262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30</xdr:row>
      <xdr:rowOff>47625</xdr:rowOff>
    </xdr:from>
    <xdr:to>
      <xdr:col>15</xdr:col>
      <xdr:colOff>428625</xdr:colOff>
      <xdr:row>34</xdr:row>
      <xdr:rowOff>180975</xdr:rowOff>
    </xdr:to>
    <xdr:sp macro="" textlink="">
      <xdr:nvSpPr>
        <xdr:cNvPr id="9" name="Rectángulo 8">
          <a:extLst>
            <a:ext uri="{FF2B5EF4-FFF2-40B4-BE49-F238E27FC236}">
              <a16:creationId xmlns:a16="http://schemas.microsoft.com/office/drawing/2014/main" id="{B5133DC1-EEB0-4F0B-A47C-EA74B4B48D58}"/>
            </a:ext>
          </a:extLst>
        </xdr:cNvPr>
        <xdr:cNvSpPr/>
      </xdr:nvSpPr>
      <xdr:spPr>
        <a:xfrm>
          <a:off x="15782925"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30</xdr:row>
      <xdr:rowOff>47625</xdr:rowOff>
    </xdr:from>
    <xdr:to>
      <xdr:col>14</xdr:col>
      <xdr:colOff>38100</xdr:colOff>
      <xdr:row>34</xdr:row>
      <xdr:rowOff>180975</xdr:rowOff>
    </xdr:to>
    <xdr:sp macro="" textlink="">
      <xdr:nvSpPr>
        <xdr:cNvPr id="10" name="Rectángulo 9">
          <a:extLst>
            <a:ext uri="{FF2B5EF4-FFF2-40B4-BE49-F238E27FC236}">
              <a16:creationId xmlns:a16="http://schemas.microsoft.com/office/drawing/2014/main" id="{E5E98052-D3C6-46BA-AF1E-624754A63133}"/>
            </a:ext>
          </a:extLst>
        </xdr:cNvPr>
        <xdr:cNvSpPr/>
      </xdr:nvSpPr>
      <xdr:spPr>
        <a:xfrm>
          <a:off x="14630400" y="576262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30</xdr:row>
      <xdr:rowOff>47625</xdr:rowOff>
    </xdr:from>
    <xdr:to>
      <xdr:col>12</xdr:col>
      <xdr:colOff>409575</xdr:colOff>
      <xdr:row>34</xdr:row>
      <xdr:rowOff>180975</xdr:rowOff>
    </xdr:to>
    <xdr:sp macro="" textlink="">
      <xdr:nvSpPr>
        <xdr:cNvPr id="11" name="Rectángulo 10">
          <a:extLst>
            <a:ext uri="{FF2B5EF4-FFF2-40B4-BE49-F238E27FC236}">
              <a16:creationId xmlns:a16="http://schemas.microsoft.com/office/drawing/2014/main" id="{AD13550B-F7AD-42DD-AFA8-A4313AA7750E}"/>
            </a:ext>
          </a:extLst>
        </xdr:cNvPr>
        <xdr:cNvSpPr/>
      </xdr:nvSpPr>
      <xdr:spPr>
        <a:xfrm>
          <a:off x="1347787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30</xdr:row>
      <xdr:rowOff>47625</xdr:rowOff>
    </xdr:from>
    <xdr:to>
      <xdr:col>11</xdr:col>
      <xdr:colOff>9525</xdr:colOff>
      <xdr:row>34</xdr:row>
      <xdr:rowOff>180975</xdr:rowOff>
    </xdr:to>
    <xdr:sp macro="" textlink="">
      <xdr:nvSpPr>
        <xdr:cNvPr id="12" name="Rectángulo 11">
          <a:extLst>
            <a:ext uri="{FF2B5EF4-FFF2-40B4-BE49-F238E27FC236}">
              <a16:creationId xmlns:a16="http://schemas.microsoft.com/office/drawing/2014/main" id="{D46717E2-C714-40F8-9D9A-C74308C36C50}"/>
            </a:ext>
          </a:extLst>
        </xdr:cNvPr>
        <xdr:cNvSpPr/>
      </xdr:nvSpPr>
      <xdr:spPr>
        <a:xfrm>
          <a:off x="12315825" y="576262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57150</xdr:colOff>
      <xdr:row>35</xdr:row>
      <xdr:rowOff>66675</xdr:rowOff>
    </xdr:from>
    <xdr:to>
      <xdr:col>9</xdr:col>
      <xdr:colOff>381000</xdr:colOff>
      <xdr:row>40</xdr:row>
      <xdr:rowOff>9525</xdr:rowOff>
    </xdr:to>
    <xdr:sp macro="" textlink="">
      <xdr:nvSpPr>
        <xdr:cNvPr id="13" name="Rectángulo 12">
          <a:extLst>
            <a:ext uri="{FF2B5EF4-FFF2-40B4-BE49-F238E27FC236}">
              <a16:creationId xmlns:a16="http://schemas.microsoft.com/office/drawing/2014/main" id="{2CBD14C1-4353-4DCE-BC38-75E3F87180C9}"/>
            </a:ext>
          </a:extLst>
        </xdr:cNvPr>
        <xdr:cNvSpPr/>
      </xdr:nvSpPr>
      <xdr:spPr>
        <a:xfrm>
          <a:off x="11163300" y="6734175"/>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114300</xdr:colOff>
      <xdr:row>35</xdr:row>
      <xdr:rowOff>66675</xdr:rowOff>
    </xdr:from>
    <xdr:to>
      <xdr:col>15</xdr:col>
      <xdr:colOff>438150</xdr:colOff>
      <xdr:row>40</xdr:row>
      <xdr:rowOff>9525</xdr:rowOff>
    </xdr:to>
    <xdr:sp macro="" textlink="">
      <xdr:nvSpPr>
        <xdr:cNvPr id="14" name="Rectángulo 13">
          <a:extLst>
            <a:ext uri="{FF2B5EF4-FFF2-40B4-BE49-F238E27FC236}">
              <a16:creationId xmlns:a16="http://schemas.microsoft.com/office/drawing/2014/main" id="{D4B2107A-8AD2-41B5-8FED-F29FA4B070FE}"/>
            </a:ext>
          </a:extLst>
        </xdr:cNvPr>
        <xdr:cNvSpPr/>
      </xdr:nvSpPr>
      <xdr:spPr>
        <a:xfrm>
          <a:off x="15792450"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485775</xdr:colOff>
      <xdr:row>35</xdr:row>
      <xdr:rowOff>66675</xdr:rowOff>
    </xdr:from>
    <xdr:to>
      <xdr:col>14</xdr:col>
      <xdr:colOff>47625</xdr:colOff>
      <xdr:row>40</xdr:row>
      <xdr:rowOff>9525</xdr:rowOff>
    </xdr:to>
    <xdr:sp macro="" textlink="">
      <xdr:nvSpPr>
        <xdr:cNvPr id="15" name="Rectángulo 14">
          <a:extLst>
            <a:ext uri="{FF2B5EF4-FFF2-40B4-BE49-F238E27FC236}">
              <a16:creationId xmlns:a16="http://schemas.microsoft.com/office/drawing/2014/main" id="{D153BCEE-3F75-44EE-B90F-68240903C9CE}"/>
            </a:ext>
          </a:extLst>
        </xdr:cNvPr>
        <xdr:cNvSpPr/>
      </xdr:nvSpPr>
      <xdr:spPr>
        <a:xfrm>
          <a:off x="14639925" y="6734175"/>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95250</xdr:colOff>
      <xdr:row>35</xdr:row>
      <xdr:rowOff>66675</xdr:rowOff>
    </xdr:from>
    <xdr:to>
      <xdr:col>12</xdr:col>
      <xdr:colOff>419100</xdr:colOff>
      <xdr:row>40</xdr:row>
      <xdr:rowOff>9525</xdr:rowOff>
    </xdr:to>
    <xdr:sp macro="" textlink="">
      <xdr:nvSpPr>
        <xdr:cNvPr id="16" name="Rectángulo 15">
          <a:extLst>
            <a:ext uri="{FF2B5EF4-FFF2-40B4-BE49-F238E27FC236}">
              <a16:creationId xmlns:a16="http://schemas.microsoft.com/office/drawing/2014/main" id="{F415B48F-5F3E-4C4C-BA95-F014EF185969}"/>
            </a:ext>
          </a:extLst>
        </xdr:cNvPr>
        <xdr:cNvSpPr/>
      </xdr:nvSpPr>
      <xdr:spPr>
        <a:xfrm>
          <a:off x="13487400" y="6734175"/>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457200</xdr:colOff>
      <xdr:row>35</xdr:row>
      <xdr:rowOff>66675</xdr:rowOff>
    </xdr:from>
    <xdr:to>
      <xdr:col>11</xdr:col>
      <xdr:colOff>19050</xdr:colOff>
      <xdr:row>40</xdr:row>
      <xdr:rowOff>9525</xdr:rowOff>
    </xdr:to>
    <xdr:sp macro="" textlink="">
      <xdr:nvSpPr>
        <xdr:cNvPr id="17" name="Rectángulo 16">
          <a:extLst>
            <a:ext uri="{FF2B5EF4-FFF2-40B4-BE49-F238E27FC236}">
              <a16:creationId xmlns:a16="http://schemas.microsoft.com/office/drawing/2014/main" id="{149C856A-0CEE-4366-A439-538335CB8F7C}"/>
            </a:ext>
          </a:extLst>
        </xdr:cNvPr>
        <xdr:cNvSpPr/>
      </xdr:nvSpPr>
      <xdr:spPr>
        <a:xfrm>
          <a:off x="12325350" y="6734175"/>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40</xdr:row>
      <xdr:rowOff>76200</xdr:rowOff>
    </xdr:from>
    <xdr:to>
      <xdr:col>9</xdr:col>
      <xdr:colOff>371475</xdr:colOff>
      <xdr:row>45</xdr:row>
      <xdr:rowOff>19050</xdr:rowOff>
    </xdr:to>
    <xdr:sp macro="" textlink="">
      <xdr:nvSpPr>
        <xdr:cNvPr id="18" name="Rectángulo 17">
          <a:extLst>
            <a:ext uri="{FF2B5EF4-FFF2-40B4-BE49-F238E27FC236}">
              <a16:creationId xmlns:a16="http://schemas.microsoft.com/office/drawing/2014/main" id="{50F6CE07-C2C5-42AF-9AD1-E58DD63FEE14}"/>
            </a:ext>
          </a:extLst>
        </xdr:cNvPr>
        <xdr:cNvSpPr/>
      </xdr:nvSpPr>
      <xdr:spPr>
        <a:xfrm>
          <a:off x="1115377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40</xdr:row>
      <xdr:rowOff>76200</xdr:rowOff>
    </xdr:from>
    <xdr:to>
      <xdr:col>15</xdr:col>
      <xdr:colOff>428625</xdr:colOff>
      <xdr:row>45</xdr:row>
      <xdr:rowOff>19050</xdr:rowOff>
    </xdr:to>
    <xdr:sp macro="" textlink="">
      <xdr:nvSpPr>
        <xdr:cNvPr id="19" name="Rectángulo 18">
          <a:extLst>
            <a:ext uri="{FF2B5EF4-FFF2-40B4-BE49-F238E27FC236}">
              <a16:creationId xmlns:a16="http://schemas.microsoft.com/office/drawing/2014/main" id="{6CE7472A-B473-460C-BA54-3734D1B695B3}"/>
            </a:ext>
          </a:extLst>
        </xdr:cNvPr>
        <xdr:cNvSpPr/>
      </xdr:nvSpPr>
      <xdr:spPr>
        <a:xfrm>
          <a:off x="15782925" y="7696200"/>
          <a:ext cx="1085850" cy="895350"/>
        </a:xfrm>
        <a:prstGeom prst="rect">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40</xdr:row>
      <xdr:rowOff>76200</xdr:rowOff>
    </xdr:from>
    <xdr:to>
      <xdr:col>14</xdr:col>
      <xdr:colOff>38100</xdr:colOff>
      <xdr:row>45</xdr:row>
      <xdr:rowOff>19050</xdr:rowOff>
    </xdr:to>
    <xdr:sp macro="" textlink="">
      <xdr:nvSpPr>
        <xdr:cNvPr id="20" name="Rectángulo 19">
          <a:extLst>
            <a:ext uri="{FF2B5EF4-FFF2-40B4-BE49-F238E27FC236}">
              <a16:creationId xmlns:a16="http://schemas.microsoft.com/office/drawing/2014/main" id="{10BDC5AE-9233-4912-8456-596CED24C42E}"/>
            </a:ext>
          </a:extLst>
        </xdr:cNvPr>
        <xdr:cNvSpPr/>
      </xdr:nvSpPr>
      <xdr:spPr>
        <a:xfrm>
          <a:off x="14630400" y="76962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40</xdr:row>
      <xdr:rowOff>76200</xdr:rowOff>
    </xdr:from>
    <xdr:to>
      <xdr:col>12</xdr:col>
      <xdr:colOff>409575</xdr:colOff>
      <xdr:row>45</xdr:row>
      <xdr:rowOff>19050</xdr:rowOff>
    </xdr:to>
    <xdr:sp macro="" textlink="">
      <xdr:nvSpPr>
        <xdr:cNvPr id="21" name="Rectángulo 20">
          <a:extLst>
            <a:ext uri="{FF2B5EF4-FFF2-40B4-BE49-F238E27FC236}">
              <a16:creationId xmlns:a16="http://schemas.microsoft.com/office/drawing/2014/main" id="{9982F325-ED85-4E95-94DA-E9335BED9EFF}"/>
            </a:ext>
          </a:extLst>
        </xdr:cNvPr>
        <xdr:cNvSpPr/>
      </xdr:nvSpPr>
      <xdr:spPr>
        <a:xfrm>
          <a:off x="13477875" y="76962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40</xdr:row>
      <xdr:rowOff>76200</xdr:rowOff>
    </xdr:from>
    <xdr:to>
      <xdr:col>11</xdr:col>
      <xdr:colOff>9525</xdr:colOff>
      <xdr:row>45</xdr:row>
      <xdr:rowOff>19050</xdr:rowOff>
    </xdr:to>
    <xdr:sp macro="" textlink="">
      <xdr:nvSpPr>
        <xdr:cNvPr id="22" name="Rectángulo 21">
          <a:extLst>
            <a:ext uri="{FF2B5EF4-FFF2-40B4-BE49-F238E27FC236}">
              <a16:creationId xmlns:a16="http://schemas.microsoft.com/office/drawing/2014/main" id="{DF800606-FEB1-4C8D-8BEF-CE5B06DA241D}"/>
            </a:ext>
          </a:extLst>
        </xdr:cNvPr>
        <xdr:cNvSpPr/>
      </xdr:nvSpPr>
      <xdr:spPr>
        <a:xfrm>
          <a:off x="12315825" y="76962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8</xdr:col>
      <xdr:colOff>47625</xdr:colOff>
      <xdr:row>45</xdr:row>
      <xdr:rowOff>76200</xdr:rowOff>
    </xdr:from>
    <xdr:to>
      <xdr:col>9</xdr:col>
      <xdr:colOff>371475</xdr:colOff>
      <xdr:row>50</xdr:row>
      <xdr:rowOff>19050</xdr:rowOff>
    </xdr:to>
    <xdr:sp macro="" textlink="">
      <xdr:nvSpPr>
        <xdr:cNvPr id="23" name="Rectángulo 22">
          <a:extLst>
            <a:ext uri="{FF2B5EF4-FFF2-40B4-BE49-F238E27FC236}">
              <a16:creationId xmlns:a16="http://schemas.microsoft.com/office/drawing/2014/main" id="{7D0C9F43-BAAE-41AE-A452-F9FEBF810482}"/>
            </a:ext>
          </a:extLst>
        </xdr:cNvPr>
        <xdr:cNvSpPr/>
      </xdr:nvSpPr>
      <xdr:spPr>
        <a:xfrm>
          <a:off x="1115377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14</xdr:col>
      <xdr:colOff>104775</xdr:colOff>
      <xdr:row>45</xdr:row>
      <xdr:rowOff>76200</xdr:rowOff>
    </xdr:from>
    <xdr:to>
      <xdr:col>15</xdr:col>
      <xdr:colOff>428625</xdr:colOff>
      <xdr:row>50</xdr:row>
      <xdr:rowOff>19050</xdr:rowOff>
    </xdr:to>
    <xdr:sp macro="" textlink="">
      <xdr:nvSpPr>
        <xdr:cNvPr id="24" name="Rectángulo 23">
          <a:extLst>
            <a:ext uri="{FF2B5EF4-FFF2-40B4-BE49-F238E27FC236}">
              <a16:creationId xmlns:a16="http://schemas.microsoft.com/office/drawing/2014/main" id="{7330DC1B-16D6-4EFF-8EF0-82581967D48D}"/>
            </a:ext>
          </a:extLst>
        </xdr:cNvPr>
        <xdr:cNvSpPr/>
      </xdr:nvSpPr>
      <xdr:spPr>
        <a:xfrm>
          <a:off x="15782925"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12</xdr:col>
      <xdr:colOff>476250</xdr:colOff>
      <xdr:row>45</xdr:row>
      <xdr:rowOff>76200</xdr:rowOff>
    </xdr:from>
    <xdr:to>
      <xdr:col>14</xdr:col>
      <xdr:colOff>38100</xdr:colOff>
      <xdr:row>50</xdr:row>
      <xdr:rowOff>19050</xdr:rowOff>
    </xdr:to>
    <xdr:sp macro="" textlink="">
      <xdr:nvSpPr>
        <xdr:cNvPr id="25" name="Rectángulo 24">
          <a:extLst>
            <a:ext uri="{FF2B5EF4-FFF2-40B4-BE49-F238E27FC236}">
              <a16:creationId xmlns:a16="http://schemas.microsoft.com/office/drawing/2014/main" id="{ED4A3860-9C6D-4681-B0EF-EB7122FA9F70}"/>
            </a:ext>
          </a:extLst>
        </xdr:cNvPr>
        <xdr:cNvSpPr/>
      </xdr:nvSpPr>
      <xdr:spPr>
        <a:xfrm>
          <a:off x="14630400" y="8648700"/>
          <a:ext cx="1085850" cy="895350"/>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11</xdr:col>
      <xdr:colOff>85725</xdr:colOff>
      <xdr:row>45</xdr:row>
      <xdr:rowOff>76200</xdr:rowOff>
    </xdr:from>
    <xdr:to>
      <xdr:col>12</xdr:col>
      <xdr:colOff>409575</xdr:colOff>
      <xdr:row>50</xdr:row>
      <xdr:rowOff>19050</xdr:rowOff>
    </xdr:to>
    <xdr:sp macro="" textlink="">
      <xdr:nvSpPr>
        <xdr:cNvPr id="26" name="Rectángulo 25">
          <a:extLst>
            <a:ext uri="{FF2B5EF4-FFF2-40B4-BE49-F238E27FC236}">
              <a16:creationId xmlns:a16="http://schemas.microsoft.com/office/drawing/2014/main" id="{4D5B3147-0970-4E4F-A515-EF4E3C7991E5}"/>
            </a:ext>
          </a:extLst>
        </xdr:cNvPr>
        <xdr:cNvSpPr/>
      </xdr:nvSpPr>
      <xdr:spPr>
        <a:xfrm>
          <a:off x="13477875" y="8648700"/>
          <a:ext cx="1085850" cy="895350"/>
        </a:xfrm>
        <a:prstGeom prst="rect">
          <a:avLst/>
        </a:prstGeom>
        <a:solidFill>
          <a:srgbClr val="FFFF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9</xdr:col>
      <xdr:colOff>447675</xdr:colOff>
      <xdr:row>45</xdr:row>
      <xdr:rowOff>76200</xdr:rowOff>
    </xdr:from>
    <xdr:to>
      <xdr:col>11</xdr:col>
      <xdr:colOff>9525</xdr:colOff>
      <xdr:row>50</xdr:row>
      <xdr:rowOff>19050</xdr:rowOff>
    </xdr:to>
    <xdr:sp macro="" textlink="">
      <xdr:nvSpPr>
        <xdr:cNvPr id="27" name="Rectángulo 26">
          <a:extLst>
            <a:ext uri="{FF2B5EF4-FFF2-40B4-BE49-F238E27FC236}">
              <a16:creationId xmlns:a16="http://schemas.microsoft.com/office/drawing/2014/main" id="{83314471-AA11-4E66-B42C-1D042222A329}"/>
            </a:ext>
          </a:extLst>
        </xdr:cNvPr>
        <xdr:cNvSpPr/>
      </xdr:nvSpPr>
      <xdr:spPr>
        <a:xfrm>
          <a:off x="12315825" y="8648700"/>
          <a:ext cx="1085850" cy="895350"/>
        </a:xfrm>
        <a:prstGeom prst="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L" sz="1100"/>
        </a:p>
      </xdr:txBody>
    </xdr:sp>
    <xdr:clientData/>
  </xdr:twoCellAnchor>
  <xdr:twoCellAnchor>
    <xdr:from>
      <xdr:col>7</xdr:col>
      <xdr:colOff>313265</xdr:colOff>
      <xdr:row>23</xdr:row>
      <xdr:rowOff>35980</xdr:rowOff>
    </xdr:from>
    <xdr:to>
      <xdr:col>16</xdr:col>
      <xdr:colOff>318557</xdr:colOff>
      <xdr:row>52</xdr:row>
      <xdr:rowOff>121707</xdr:rowOff>
    </xdr:to>
    <xdr:graphicFrame macro="">
      <xdr:nvGraphicFramePr>
        <xdr:cNvPr id="28" name="Gráfico 27">
          <a:extLst>
            <a:ext uri="{FF2B5EF4-FFF2-40B4-BE49-F238E27FC236}">
              <a16:creationId xmlns:a16="http://schemas.microsoft.com/office/drawing/2014/main" id="{FD8F6977-8B74-46B9-A8E5-C1748A61C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504823</xdr:colOff>
      <xdr:row>51</xdr:row>
      <xdr:rowOff>161924</xdr:rowOff>
    </xdr:from>
    <xdr:ext cx="6181614" cy="1718734"/>
    <xdr:pic>
      <xdr:nvPicPr>
        <xdr:cNvPr id="29" name="Imagen 28">
          <a:extLst>
            <a:ext uri="{FF2B5EF4-FFF2-40B4-BE49-F238E27FC236}">
              <a16:creationId xmlns:a16="http://schemas.microsoft.com/office/drawing/2014/main" id="{52A1F368-F784-45BD-A2C1-A492C5193552}"/>
            </a:ext>
          </a:extLst>
        </xdr:cNvPr>
        <xdr:cNvPicPr>
          <a:picLocks noChangeAspect="1"/>
        </xdr:cNvPicPr>
      </xdr:nvPicPr>
      <xdr:blipFill rotWithShape="1">
        <a:blip xmlns:r="http://schemas.openxmlformats.org/officeDocument/2006/relationships" r:embed="rId3"/>
        <a:srcRect l="24623" r="22288"/>
        <a:stretch/>
      </xdr:blipFill>
      <xdr:spPr>
        <a:xfrm rot="5400000">
          <a:off x="13080413" y="7645984"/>
          <a:ext cx="1718734" cy="6181614"/>
        </a:xfrm>
        <a:prstGeom prst="rect">
          <a:avLst/>
        </a:prstGeom>
      </xdr:spPr>
    </xdr:pic>
    <xdr:clientData/>
  </xdr:oneCellAnchor>
  <xdr:oneCellAnchor>
    <xdr:from>
      <xdr:col>9</xdr:col>
      <xdr:colOff>314876</xdr:colOff>
      <xdr:row>56</xdr:row>
      <xdr:rowOff>74082</xdr:rowOff>
    </xdr:from>
    <xdr:ext cx="3972479" cy="1005419"/>
    <xdr:pic>
      <xdr:nvPicPr>
        <xdr:cNvPr id="30" name="Imagen 29">
          <a:extLst>
            <a:ext uri="{FF2B5EF4-FFF2-40B4-BE49-F238E27FC236}">
              <a16:creationId xmlns:a16="http://schemas.microsoft.com/office/drawing/2014/main" id="{F869D31B-9936-447C-8BCF-D857C662C819}"/>
            </a:ext>
          </a:extLst>
        </xdr:cNvPr>
        <xdr:cNvPicPr>
          <a:picLocks noChangeAspect="1"/>
        </xdr:cNvPicPr>
      </xdr:nvPicPr>
      <xdr:blipFill rotWithShape="1">
        <a:blip xmlns:r="http://schemas.openxmlformats.org/officeDocument/2006/relationships" r:embed="rId4"/>
        <a:srcRect l="44917" r="31733"/>
        <a:stretch/>
      </xdr:blipFill>
      <xdr:spPr>
        <a:xfrm rot="5400000">
          <a:off x="13666556" y="9258552"/>
          <a:ext cx="1005419" cy="3972479"/>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xdr:col>
      <xdr:colOff>106215</xdr:colOff>
      <xdr:row>3</xdr:row>
      <xdr:rowOff>82827</xdr:rowOff>
    </xdr:from>
    <xdr:to>
      <xdr:col>6</xdr:col>
      <xdr:colOff>207818</xdr:colOff>
      <xdr:row>9</xdr:row>
      <xdr:rowOff>1056409</xdr:rowOff>
    </xdr:to>
    <xdr:graphicFrame macro="">
      <xdr:nvGraphicFramePr>
        <xdr:cNvPr id="2" name="Gráfico 1">
          <a:extLst>
            <a:ext uri="{FF2B5EF4-FFF2-40B4-BE49-F238E27FC236}">
              <a16:creationId xmlns:a16="http://schemas.microsoft.com/office/drawing/2014/main" id="{94B516FE-AA36-4440-B24E-4518F0C695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38202</xdr:colOff>
      <xdr:row>10</xdr:row>
      <xdr:rowOff>347818</xdr:rowOff>
    </xdr:from>
    <xdr:to>
      <xdr:col>3</xdr:col>
      <xdr:colOff>2176996</xdr:colOff>
      <xdr:row>17</xdr:row>
      <xdr:rowOff>535844</xdr:rowOff>
    </xdr:to>
    <xdr:graphicFrame macro="">
      <xdr:nvGraphicFramePr>
        <xdr:cNvPr id="4" name="Gráfico 3">
          <a:extLst>
            <a:ext uri="{FF2B5EF4-FFF2-40B4-BE49-F238E27FC236}">
              <a16:creationId xmlns:a16="http://schemas.microsoft.com/office/drawing/2014/main" id="{ACC13406-E709-4EAF-AB5C-1E777FD2A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138351</xdr:colOff>
      <xdr:row>20</xdr:row>
      <xdr:rowOff>35774</xdr:rowOff>
    </xdr:from>
    <xdr:to>
      <xdr:col>8</xdr:col>
      <xdr:colOff>810641</xdr:colOff>
      <xdr:row>21</xdr:row>
      <xdr:rowOff>260440</xdr:rowOff>
    </xdr:to>
    <xdr:pic>
      <xdr:nvPicPr>
        <xdr:cNvPr id="5" name="Imagen 4">
          <a:extLst>
            <a:ext uri="{FF2B5EF4-FFF2-40B4-BE49-F238E27FC236}">
              <a16:creationId xmlns:a16="http://schemas.microsoft.com/office/drawing/2014/main" id="{FB1A0CE6-D7D8-D5DC-0352-FDA38FBFF5F7}"/>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429806" y="10340092"/>
          <a:ext cx="672290" cy="674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89649</xdr:colOff>
      <xdr:row>20</xdr:row>
      <xdr:rowOff>56029</xdr:rowOff>
    </xdr:from>
    <xdr:to>
      <xdr:col>11</xdr:col>
      <xdr:colOff>672354</xdr:colOff>
      <xdr:row>21</xdr:row>
      <xdr:rowOff>311728</xdr:rowOff>
    </xdr:to>
    <xdr:pic>
      <xdr:nvPicPr>
        <xdr:cNvPr id="6" name="Imagen 5">
          <a:extLst>
            <a:ext uri="{FF2B5EF4-FFF2-40B4-BE49-F238E27FC236}">
              <a16:creationId xmlns:a16="http://schemas.microsoft.com/office/drawing/2014/main" id="{5D69634E-DD6E-1EBF-1EAC-9D2C2846C53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265090" y="10107705"/>
          <a:ext cx="582705" cy="705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205781</xdr:colOff>
      <xdr:row>24</xdr:row>
      <xdr:rowOff>154846</xdr:rowOff>
    </xdr:from>
    <xdr:to>
      <xdr:col>11</xdr:col>
      <xdr:colOff>946159</xdr:colOff>
      <xdr:row>25</xdr:row>
      <xdr:rowOff>346365</xdr:rowOff>
    </xdr:to>
    <xdr:pic>
      <xdr:nvPicPr>
        <xdr:cNvPr id="7" name="Imagen 6">
          <a:extLst>
            <a:ext uri="{FF2B5EF4-FFF2-40B4-BE49-F238E27FC236}">
              <a16:creationId xmlns:a16="http://schemas.microsoft.com/office/drawing/2014/main" id="{6B7FD0CB-86F7-FE2D-4922-0A9F03792189}"/>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6329008" y="12883710"/>
          <a:ext cx="740378" cy="745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168090</xdr:colOff>
      <xdr:row>24</xdr:row>
      <xdr:rowOff>205781</xdr:rowOff>
    </xdr:from>
    <xdr:to>
      <xdr:col>8</xdr:col>
      <xdr:colOff>739588</xdr:colOff>
      <xdr:row>25</xdr:row>
      <xdr:rowOff>228006</xdr:rowOff>
    </xdr:to>
    <xdr:pic>
      <xdr:nvPicPr>
        <xdr:cNvPr id="8" name="Imagen 7">
          <a:extLst>
            <a:ext uri="{FF2B5EF4-FFF2-40B4-BE49-F238E27FC236}">
              <a16:creationId xmlns:a16="http://schemas.microsoft.com/office/drawing/2014/main" id="{25FF8353-5A8F-1AA3-7588-D0EF889F2547}"/>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99181" y="12934645"/>
          <a:ext cx="571498" cy="5764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2C5F27-4ECE-41D4-B69D-721F29C3337F}" name="Tabla3" displayName="Tabla3" ref="B20:F26" totalsRowShown="0" headerRowDxfId="21" dataDxfId="19" totalsRowDxfId="17" headerRowBorderDxfId="20" tableBorderDxfId="18" totalsRowBorderDxfId="16">
  <tableColumns count="5">
    <tableColumn id="1" xr3:uid="{59BD1EC2-C3BB-43E8-A6F6-E914B455E7BB}" name="SUBSECRETARÍA/SERVICIO" dataDxfId="15" totalsRowDxfId="14"/>
    <tableColumn id="2" xr3:uid="{DF4BB275-2D51-45F7-8197-42C7331CDF0B}" name="NÚMERO DE PROGRAMAS" dataDxfId="13" totalsRowDxfId="12"/>
    <tableColumn id="3" xr3:uid="{091BA7FC-C6E3-47C9-8D17-955D4C7AEF95}" name="SUBSECRETARÍA/SERVICIO 2" dataDxfId="11" totalsRowDxfId="10"/>
    <tableColumn id="4" xr3:uid="{D7B0C6F7-5B13-4DE5-B165-DEA0C108FE58}" name="NÚMERO DE PROGRAMAS3" dataDxfId="9" totalsRowDxfId="8"/>
    <tableColumn id="5" xr3:uid="{CC44B656-6A8D-4565-A3B3-D530133F9C17}" name="SUBSECRETARÍA / SERVICIO" dataDxfId="7" totalsRowDxfId="6"/>
  </tableColumns>
  <tableStyleInfo name="TableStyleLight12"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4981C-632E-4676-90EF-3ACEA2D0BFEA}">
  <sheetPr>
    <tabColor rgb="FF92D050"/>
    <pageSetUpPr fitToPage="1"/>
  </sheetPr>
  <dimension ref="A1:AU85"/>
  <sheetViews>
    <sheetView showGridLines="0" view="pageBreakPreview" topLeftCell="B1" zoomScale="70" zoomScaleNormal="70" zoomScaleSheetLayoutView="70" zoomScalePageLayoutView="25" workbookViewId="0">
      <selection activeCell="M5" sqref="M5:R5"/>
    </sheetView>
  </sheetViews>
  <sheetFormatPr baseColWidth="10" defaultColWidth="11.42578125" defaultRowHeight="15"/>
  <cols>
    <col min="1" max="1" width="1" customWidth="1"/>
    <col min="2" max="2" width="4.42578125" customWidth="1"/>
    <col min="3" max="3" width="50.85546875" customWidth="1"/>
    <col min="4" max="4" width="29.28515625" customWidth="1"/>
    <col min="5" max="5" width="8.85546875" customWidth="1"/>
    <col min="6" max="6" width="7.140625" customWidth="1"/>
    <col min="7" max="7" width="13" customWidth="1"/>
    <col min="8" max="8" width="17.28515625" customWidth="1"/>
    <col min="9" max="9" width="9.7109375" customWidth="1"/>
    <col min="10" max="10" width="18.28515625" customWidth="1"/>
    <col min="11" max="11" width="20.7109375" customWidth="1"/>
    <col min="12" max="12" width="13.140625" customWidth="1"/>
    <col min="13" max="13" width="22.42578125" customWidth="1"/>
    <col min="14" max="14" width="18.85546875" customWidth="1"/>
    <col min="15" max="15" width="17.7109375" customWidth="1"/>
    <col min="16" max="16" width="14.42578125" customWidth="1"/>
    <col min="17" max="17" width="10.140625" customWidth="1"/>
    <col min="18" max="18" width="85" customWidth="1"/>
    <col min="19" max="19" width="3.5703125" customWidth="1"/>
    <col min="20" max="20" width="27" customWidth="1"/>
    <col min="21" max="21" width="29.7109375" customWidth="1"/>
    <col min="22" max="22" width="10.28515625" customWidth="1"/>
  </cols>
  <sheetData>
    <row r="1" spans="1:19" ht="6.6" customHeight="1">
      <c r="A1" s="163"/>
      <c r="B1" s="164"/>
      <c r="C1" s="164"/>
      <c r="D1" s="164"/>
      <c r="E1" s="164"/>
      <c r="F1" s="164"/>
      <c r="G1" s="164"/>
      <c r="H1" s="164"/>
      <c r="I1" s="164"/>
      <c r="J1" s="164"/>
      <c r="K1" s="164"/>
      <c r="L1" s="164"/>
      <c r="M1" s="164"/>
      <c r="N1" s="164"/>
      <c r="O1" s="164"/>
      <c r="P1" s="164"/>
      <c r="Q1" s="164"/>
      <c r="R1" s="164"/>
      <c r="S1" s="152"/>
    </row>
    <row r="2" spans="1:19" ht="37.35" customHeight="1">
      <c r="A2" s="154"/>
      <c r="B2" s="927" t="s">
        <v>0</v>
      </c>
      <c r="C2" s="927"/>
      <c r="D2" s="927"/>
      <c r="E2" s="927"/>
      <c r="F2" s="927"/>
      <c r="G2" s="927"/>
      <c r="H2" s="927"/>
      <c r="I2" s="927"/>
      <c r="J2" s="927"/>
      <c r="K2" s="927"/>
      <c r="L2" s="927"/>
      <c r="M2" s="927"/>
      <c r="N2" s="927"/>
      <c r="O2" s="927"/>
      <c r="P2" s="927"/>
      <c r="Q2" s="927"/>
      <c r="R2" s="927"/>
      <c r="S2" s="153"/>
    </row>
    <row r="3" spans="1:19" ht="7.35" customHeight="1">
      <c r="A3" s="154"/>
      <c r="B3" s="165"/>
      <c r="C3" s="165"/>
      <c r="D3" s="165"/>
      <c r="E3" s="165"/>
      <c r="F3" s="165"/>
      <c r="G3" s="165"/>
      <c r="H3" s="165"/>
      <c r="I3" s="165"/>
      <c r="J3" s="165"/>
      <c r="K3" s="165"/>
      <c r="L3" s="165"/>
      <c r="M3" s="165"/>
      <c r="N3" s="165"/>
      <c r="O3" s="165"/>
      <c r="P3" s="165"/>
      <c r="Q3" s="165"/>
      <c r="R3" s="165"/>
      <c r="S3" s="153"/>
    </row>
    <row r="4" spans="1:19" ht="33" customHeight="1">
      <c r="A4" s="154"/>
      <c r="B4" s="935" t="s">
        <v>1243</v>
      </c>
      <c r="C4" s="935"/>
      <c r="D4" s="935"/>
      <c r="E4" s="935"/>
      <c r="F4" s="935"/>
      <c r="G4" s="935"/>
      <c r="H4" s="935"/>
      <c r="I4" s="935"/>
      <c r="J4" s="935"/>
      <c r="K4" s="935"/>
      <c r="L4" s="935"/>
      <c r="M4" s="935"/>
      <c r="N4" s="935"/>
      <c r="O4" s="935"/>
      <c r="P4" s="848"/>
      <c r="Q4" s="848"/>
      <c r="R4" s="849"/>
      <c r="S4" s="153"/>
    </row>
    <row r="5" spans="1:19" ht="29.25" customHeight="1">
      <c r="A5" s="154"/>
      <c r="B5" s="936" t="s">
        <v>1244</v>
      </c>
      <c r="C5" s="936"/>
      <c r="D5" s="936"/>
      <c r="E5" s="936"/>
      <c r="F5" s="936"/>
      <c r="G5" s="936"/>
      <c r="H5" s="936"/>
      <c r="I5" s="936"/>
      <c r="J5" s="936"/>
      <c r="K5" s="936"/>
      <c r="L5" s="936"/>
      <c r="M5" s="937" t="s">
        <v>1245</v>
      </c>
      <c r="N5" s="937"/>
      <c r="O5" s="937"/>
      <c r="P5" s="937"/>
      <c r="Q5" s="937"/>
      <c r="R5" s="937"/>
      <c r="S5" s="153"/>
    </row>
    <row r="6" spans="1:19" ht="23.25" customHeight="1">
      <c r="A6" s="154"/>
      <c r="B6" s="165"/>
      <c r="C6" s="165"/>
      <c r="D6" s="165"/>
      <c r="E6" s="165"/>
      <c r="F6" s="165"/>
      <c r="G6" s="165"/>
      <c r="H6" s="165"/>
      <c r="I6" s="165"/>
      <c r="J6" s="165"/>
      <c r="K6" s="165"/>
      <c r="L6" s="165"/>
      <c r="M6" s="165"/>
      <c r="N6" s="165"/>
      <c r="O6" s="165"/>
      <c r="P6" s="165"/>
      <c r="Q6" s="165"/>
      <c r="R6" s="165"/>
      <c r="S6" s="153"/>
    </row>
    <row r="7" spans="1:19" ht="12.75" hidden="1" customHeight="1">
      <c r="A7" s="154"/>
    </row>
    <row r="8" spans="1:19" ht="45.75" customHeight="1">
      <c r="A8" s="154"/>
      <c r="C8" s="934" t="s">
        <v>8</v>
      </c>
      <c r="D8" s="934"/>
      <c r="E8" s="934"/>
      <c r="G8" s="429" t="s">
        <v>1</v>
      </c>
      <c r="H8" s="348"/>
      <c r="I8" s="348"/>
      <c r="J8" s="348"/>
      <c r="K8" s="349" t="s">
        <v>2</v>
      </c>
      <c r="L8" s="348"/>
      <c r="M8" s="349" t="s">
        <v>3</v>
      </c>
      <c r="N8" s="348"/>
      <c r="O8" s="349" t="s">
        <v>4</v>
      </c>
      <c r="P8" s="348"/>
      <c r="Q8" s="348"/>
      <c r="R8" s="428" t="s">
        <v>5</v>
      </c>
      <c r="S8" s="153"/>
    </row>
    <row r="9" spans="1:19" ht="23.25" customHeight="1">
      <c r="A9" s="154"/>
      <c r="G9" s="350"/>
      <c r="H9" s="351"/>
      <c r="I9" s="351"/>
      <c r="J9" s="351"/>
      <c r="K9" s="351"/>
      <c r="L9" s="351"/>
      <c r="M9" s="351"/>
      <c r="N9" s="351"/>
      <c r="O9" s="351"/>
      <c r="P9" s="351"/>
      <c r="Q9" s="351"/>
      <c r="R9" s="352"/>
      <c r="S9" s="153"/>
    </row>
    <row r="10" spans="1:19" ht="42" customHeight="1">
      <c r="A10" s="154"/>
      <c r="C10" s="934" t="s">
        <v>5</v>
      </c>
      <c r="D10" s="934"/>
      <c r="E10" s="934"/>
      <c r="G10" s="677" t="s">
        <v>9</v>
      </c>
      <c r="H10" s="353"/>
      <c r="I10" s="353"/>
      <c r="J10" s="344"/>
      <c r="K10" s="354"/>
      <c r="L10" s="353"/>
      <c r="M10" s="344"/>
      <c r="N10" s="353"/>
      <c r="O10" s="344"/>
      <c r="P10" s="353"/>
      <c r="Q10" s="353"/>
      <c r="R10" s="355">
        <f>SUM($K10:$O10)</f>
        <v>0</v>
      </c>
      <c r="S10" s="153"/>
    </row>
    <row r="11" spans="1:19" ht="36" customHeight="1">
      <c r="A11" s="154"/>
      <c r="C11" s="669" t="s">
        <v>6</v>
      </c>
      <c r="D11" s="928">
        <f>R10</f>
        <v>0</v>
      </c>
      <c r="E11" s="928"/>
      <c r="G11" s="356" t="s">
        <v>10</v>
      </c>
      <c r="H11" s="353"/>
      <c r="I11" s="353"/>
      <c r="J11" s="344"/>
      <c r="K11" s="354"/>
      <c r="L11" s="353"/>
      <c r="M11" s="344"/>
      <c r="N11" s="353"/>
      <c r="O11" s="344"/>
      <c r="P11" s="353"/>
      <c r="Q11" s="353"/>
      <c r="R11" s="355">
        <f t="shared" ref="R11:R13" si="0">SUM($K11:$O11)</f>
        <v>0</v>
      </c>
      <c r="S11" s="153"/>
    </row>
    <row r="12" spans="1:19" ht="43.5" customHeight="1">
      <c r="A12" s="154"/>
      <c r="C12" s="653" t="s">
        <v>7</v>
      </c>
      <c r="D12" s="928">
        <f>R11</f>
        <v>0</v>
      </c>
      <c r="E12" s="928"/>
      <c r="G12" s="356" t="s">
        <v>7</v>
      </c>
      <c r="H12" s="353"/>
      <c r="I12" s="353"/>
      <c r="J12" s="344"/>
      <c r="K12" s="354"/>
      <c r="L12" s="353"/>
      <c r="M12" s="344"/>
      <c r="N12" s="353"/>
      <c r="O12" s="344"/>
      <c r="P12" s="353"/>
      <c r="Q12" s="353"/>
      <c r="R12" s="355">
        <f t="shared" si="0"/>
        <v>0</v>
      </c>
      <c r="S12" s="153"/>
    </row>
    <row r="13" spans="1:19" ht="36.75" customHeight="1">
      <c r="A13" s="154"/>
      <c r="C13" s="653" t="s">
        <v>9</v>
      </c>
      <c r="D13" s="928">
        <f>R12</f>
        <v>0</v>
      </c>
      <c r="E13" s="928"/>
      <c r="G13" s="678" t="s">
        <v>6</v>
      </c>
      <c r="H13" s="357"/>
      <c r="I13" s="353"/>
      <c r="J13" s="344"/>
      <c r="K13" s="354"/>
      <c r="L13" s="353"/>
      <c r="M13" s="344"/>
      <c r="N13" s="353"/>
      <c r="O13" s="344"/>
      <c r="P13" s="353"/>
      <c r="Q13" s="353"/>
      <c r="R13" s="355">
        <f t="shared" si="0"/>
        <v>0</v>
      </c>
      <c r="S13" s="153"/>
    </row>
    <row r="14" spans="1:19" ht="53.25" customHeight="1">
      <c r="A14" s="154"/>
      <c r="C14" s="653" t="s">
        <v>10</v>
      </c>
      <c r="D14" s="928">
        <f>R13</f>
        <v>0</v>
      </c>
      <c r="E14" s="928"/>
      <c r="G14" s="362" t="s">
        <v>11</v>
      </c>
      <c r="H14" s="358"/>
      <c r="I14" s="359"/>
      <c r="J14" s="360"/>
      <c r="K14" s="360">
        <f>SUM(K10:K13)</f>
        <v>0</v>
      </c>
      <c r="L14" s="359"/>
      <c r="M14" s="360">
        <f>SUM(M10:M13)</f>
        <v>0</v>
      </c>
      <c r="N14" s="359"/>
      <c r="O14" s="360">
        <f>SUM(O10:O13)</f>
        <v>0</v>
      </c>
      <c r="P14" s="359"/>
      <c r="Q14" s="359"/>
      <c r="R14" s="361">
        <f>SUM(R10:R13)</f>
        <v>0</v>
      </c>
      <c r="S14" s="153"/>
    </row>
    <row r="15" spans="1:19" ht="38.25" customHeight="1">
      <c r="A15" s="154"/>
      <c r="C15" s="345" t="s">
        <v>12</v>
      </c>
      <c r="D15" s="939">
        <f>R14</f>
        <v>0</v>
      </c>
      <c r="E15" s="939"/>
      <c r="H15" s="343"/>
      <c r="M15" s="343"/>
      <c r="N15" s="343"/>
      <c r="O15" s="343"/>
      <c r="S15" s="153"/>
    </row>
    <row r="16" spans="1:19" ht="27" customHeight="1">
      <c r="A16" s="154"/>
      <c r="H16" s="344"/>
      <c r="O16" s="344"/>
      <c r="S16" s="153"/>
    </row>
    <row r="17" spans="1:19" ht="17.25" customHeight="1">
      <c r="A17" s="154"/>
      <c r="S17" s="153"/>
    </row>
    <row r="18" spans="1:19" ht="28.5" customHeight="1">
      <c r="A18" s="154"/>
      <c r="S18" s="153"/>
    </row>
    <row r="19" spans="1:19" ht="12" customHeight="1">
      <c r="A19" s="154"/>
      <c r="S19" s="153"/>
    </row>
    <row r="20" spans="1:19" ht="15" customHeight="1">
      <c r="A20" s="154"/>
      <c r="S20" s="153"/>
    </row>
    <row r="21" spans="1:19" ht="9.75" customHeight="1">
      <c r="A21" s="154"/>
      <c r="S21" s="153"/>
    </row>
    <row r="22" spans="1:19" ht="5.25" customHeight="1">
      <c r="A22" s="154"/>
      <c r="S22" s="153"/>
    </row>
    <row r="23" spans="1:19" ht="9.75" customHeight="1">
      <c r="A23" s="154"/>
      <c r="S23" s="153"/>
    </row>
    <row r="24" spans="1:19" ht="50.25" customHeight="1">
      <c r="A24" s="154"/>
      <c r="C24" s="929" t="s">
        <v>13</v>
      </c>
      <c r="D24" s="930"/>
      <c r="E24" s="931"/>
      <c r="S24" s="153"/>
    </row>
    <row r="25" spans="1:19" ht="32.25" customHeight="1">
      <c r="A25" s="154"/>
      <c r="C25" s="346" t="s">
        <v>6</v>
      </c>
      <c r="D25" s="932">
        <f>SUM(M13:O13)</f>
        <v>0</v>
      </c>
      <c r="E25" s="933"/>
      <c r="S25" s="153"/>
    </row>
    <row r="26" spans="1:19" ht="33.75" customHeight="1">
      <c r="A26" s="154"/>
      <c r="C26" s="347" t="s">
        <v>7</v>
      </c>
      <c r="D26" s="932">
        <f>SUM(M12:O12)</f>
        <v>0</v>
      </c>
      <c r="E26" s="933"/>
      <c r="S26" s="153"/>
    </row>
    <row r="27" spans="1:19" ht="38.25" customHeight="1">
      <c r="A27" s="154"/>
      <c r="C27" s="347" t="s">
        <v>9</v>
      </c>
      <c r="D27" s="928">
        <f>SUM(M10:O10)</f>
        <v>0</v>
      </c>
      <c r="E27" s="928"/>
      <c r="S27" s="153"/>
    </row>
    <row r="28" spans="1:19" ht="25.5" customHeight="1">
      <c r="A28" s="154"/>
      <c r="C28" s="347" t="s">
        <v>10</v>
      </c>
      <c r="D28" s="928">
        <f>SUM(M11:O11)</f>
        <v>0</v>
      </c>
      <c r="E28" s="928"/>
      <c r="S28" s="153"/>
    </row>
    <row r="29" spans="1:19" ht="33" customHeight="1">
      <c r="A29" s="154"/>
      <c r="C29" s="345" t="s">
        <v>12</v>
      </c>
      <c r="D29" s="938">
        <f>SUM(M14:O14)</f>
        <v>0</v>
      </c>
      <c r="E29" s="938"/>
      <c r="S29" s="153"/>
    </row>
    <row r="30" spans="1:19">
      <c r="A30" s="154"/>
      <c r="S30" s="153"/>
    </row>
    <row r="31" spans="1:19">
      <c r="A31" s="154"/>
      <c r="S31" s="153"/>
    </row>
    <row r="32" spans="1:19" hidden="1">
      <c r="A32" s="154"/>
      <c r="S32" s="153"/>
    </row>
    <row r="33" spans="1:19" ht="15" customHeight="1">
      <c r="A33" s="154"/>
      <c r="S33" s="153"/>
    </row>
    <row r="34" spans="1:19">
      <c r="A34" s="154"/>
      <c r="S34" s="153"/>
    </row>
    <row r="35" spans="1:19">
      <c r="A35" s="154"/>
      <c r="S35" s="153"/>
    </row>
    <row r="36" spans="1:19">
      <c r="A36" s="154"/>
      <c r="S36" s="153"/>
    </row>
    <row r="37" spans="1:19">
      <c r="A37" s="154"/>
      <c r="S37" s="153"/>
    </row>
    <row r="38" spans="1:19">
      <c r="A38" s="154"/>
      <c r="S38" s="153"/>
    </row>
    <row r="39" spans="1:19">
      <c r="A39" s="154"/>
      <c r="S39" s="153"/>
    </row>
    <row r="40" spans="1:19">
      <c r="A40" s="154"/>
      <c r="S40" s="153"/>
    </row>
    <row r="41" spans="1:19">
      <c r="A41" s="154"/>
      <c r="S41" s="153"/>
    </row>
    <row r="42" spans="1:19">
      <c r="A42" s="154"/>
      <c r="S42" s="153"/>
    </row>
    <row r="43" spans="1:19">
      <c r="A43" s="154"/>
      <c r="S43" s="153"/>
    </row>
    <row r="44" spans="1:19">
      <c r="A44" s="154"/>
      <c r="S44" s="153"/>
    </row>
    <row r="45" spans="1:19">
      <c r="A45" s="154"/>
      <c r="S45" s="153"/>
    </row>
    <row r="46" spans="1:19" ht="72" customHeight="1">
      <c r="A46" s="154"/>
      <c r="S46" s="153"/>
    </row>
    <row r="47" spans="1:19" ht="51.75" customHeight="1">
      <c r="A47" s="154"/>
      <c r="S47" s="153"/>
    </row>
    <row r="48" spans="1:19" ht="26.25" customHeight="1">
      <c r="A48" s="154"/>
    </row>
    <row r="49" spans="1:19" ht="33.75" hidden="1" customHeight="1">
      <c r="A49" s="154"/>
      <c r="S49" s="153"/>
    </row>
    <row r="50" spans="1:19" ht="8.25" hidden="1" customHeight="1">
      <c r="A50" s="154"/>
      <c r="S50" s="153"/>
    </row>
    <row r="51" spans="1:19" ht="18.75" customHeight="1" thickBot="1">
      <c r="A51" s="155"/>
      <c r="B51" s="156"/>
      <c r="C51" s="156"/>
      <c r="D51" s="156"/>
      <c r="E51" s="156"/>
      <c r="F51" s="156"/>
      <c r="G51" s="156"/>
      <c r="H51" s="156"/>
      <c r="I51" s="156"/>
      <c r="J51" s="156"/>
      <c r="K51" s="156"/>
      <c r="L51" s="156"/>
      <c r="M51" s="156"/>
      <c r="N51" s="156"/>
      <c r="O51" s="156"/>
      <c r="P51" s="156"/>
      <c r="Q51" s="156"/>
      <c r="R51" s="156"/>
      <c r="S51" s="157"/>
    </row>
    <row r="52" spans="1:19" ht="31.5" customHeight="1"/>
    <row r="53" spans="1:19" ht="14.45" customHeight="1"/>
    <row r="85" spans="47:47">
      <c r="AU85" s="27"/>
    </row>
  </sheetData>
  <mergeCells count="17">
    <mergeCell ref="D29:E29"/>
    <mergeCell ref="D15:E15"/>
    <mergeCell ref="D27:E27"/>
    <mergeCell ref="D28:E28"/>
    <mergeCell ref="B2:R2"/>
    <mergeCell ref="D12:E12"/>
    <mergeCell ref="C24:E24"/>
    <mergeCell ref="D25:E25"/>
    <mergeCell ref="D26:E26"/>
    <mergeCell ref="D13:E13"/>
    <mergeCell ref="D14:E14"/>
    <mergeCell ref="C8:E8"/>
    <mergeCell ref="C10:E10"/>
    <mergeCell ref="D11:E11"/>
    <mergeCell ref="B4:O4"/>
    <mergeCell ref="B5:L5"/>
    <mergeCell ref="M5:R5"/>
  </mergeCells>
  <printOptions horizontalCentered="1" verticalCentered="1"/>
  <pageMargins left="0" right="0" top="0" bottom="0" header="0" footer="0"/>
  <pageSetup paperSize="14" scale="44" fitToHeight="0" orientation="landscape" r:id="rId1"/>
  <headerFooter>
    <oddFooter>&amp;R&amp;P</oddFooter>
  </headerFooter>
  <rowBreaks count="1" manualBreakCount="1">
    <brk id="51" max="18" man="1"/>
  </rowBreaks>
  <colBreaks count="1" manualBreakCount="1">
    <brk id="19" max="1048575"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0616E-6E49-4668-BE0E-44A00D54EB66}">
  <sheetPr>
    <pageSetUpPr fitToPage="1"/>
  </sheetPr>
  <dimension ref="A1:AB80"/>
  <sheetViews>
    <sheetView zoomScale="70" zoomScaleNormal="70" workbookViewId="0">
      <selection activeCell="L29" sqref="L29:Y37"/>
    </sheetView>
  </sheetViews>
  <sheetFormatPr baseColWidth="10" defaultRowHeight="15"/>
  <cols>
    <col min="1" max="1" width="3.5703125" customWidth="1"/>
    <col min="2" max="2" width="39" customWidth="1"/>
    <col min="3" max="3" width="20.85546875" customWidth="1"/>
    <col min="4" max="4" width="22" customWidth="1"/>
    <col min="5" max="5" width="12" customWidth="1"/>
    <col min="6" max="6" width="2.85546875" customWidth="1"/>
    <col min="7" max="7" width="10.5703125" customWidth="1"/>
    <col min="8" max="8" width="13" customWidth="1"/>
    <col min="9" max="9" width="3.140625" customWidth="1"/>
    <col min="10" max="10" width="5" customWidth="1"/>
    <col min="11" max="11" width="6.7109375" customWidth="1"/>
    <col min="12" max="12" width="2.85546875" customWidth="1"/>
    <col min="13" max="13" width="6" customWidth="1"/>
    <col min="14" max="14" width="8.85546875" customWidth="1"/>
    <col min="15" max="15" width="8.5703125" customWidth="1"/>
    <col min="16" max="16" width="11.42578125" customWidth="1"/>
    <col min="17" max="17" width="3" customWidth="1"/>
    <col min="18" max="18" width="12.140625" customWidth="1"/>
    <col min="19" max="19" width="13.42578125" customWidth="1"/>
    <col min="20" max="20" width="13.140625" customWidth="1"/>
    <col min="21" max="21" width="3.85546875" customWidth="1"/>
    <col min="22" max="22" width="11" customWidth="1"/>
    <col min="23" max="23" width="5.140625" customWidth="1"/>
    <col min="24" max="24" width="12.85546875" customWidth="1"/>
    <col min="25" max="25" width="14.5703125" customWidth="1"/>
    <col min="26" max="26" width="0.140625" customWidth="1"/>
    <col min="27" max="27" width="5.85546875" customWidth="1"/>
  </cols>
  <sheetData>
    <row r="1" spans="1:28" ht="29.25" customHeight="1" thickBot="1">
      <c r="A1" s="819"/>
      <c r="B1" s="1117" t="s">
        <v>0</v>
      </c>
      <c r="C1" s="1118"/>
      <c r="D1" s="1118"/>
      <c r="E1" s="1118"/>
      <c r="F1" s="1118"/>
      <c r="G1" s="1118"/>
      <c r="H1" s="1118"/>
      <c r="I1" s="1118"/>
      <c r="J1" s="1118"/>
      <c r="K1" s="1118"/>
      <c r="L1" s="1118"/>
      <c r="M1" s="1118"/>
      <c r="N1" s="1118"/>
      <c r="O1" s="1118"/>
      <c r="P1" s="1118"/>
      <c r="Q1" s="1118"/>
      <c r="R1" s="1118"/>
      <c r="S1" s="1118"/>
      <c r="T1" s="1118"/>
      <c r="U1" s="1118"/>
      <c r="V1" s="1118"/>
      <c r="W1" s="1118"/>
      <c r="X1" s="1118"/>
      <c r="Y1" s="1119"/>
      <c r="Z1" s="814"/>
    </row>
    <row r="2" spans="1:28" ht="9" customHeight="1" thickBot="1">
      <c r="A2" s="817"/>
      <c r="B2" s="695"/>
      <c r="C2" s="716"/>
      <c r="D2" s="716"/>
      <c r="E2" s="716"/>
      <c r="F2" s="716"/>
      <c r="G2" s="716"/>
      <c r="H2" s="716"/>
      <c r="I2" s="716"/>
      <c r="J2" s="716"/>
      <c r="K2" s="716"/>
      <c r="L2" s="716"/>
      <c r="M2" s="716"/>
      <c r="N2" s="716"/>
      <c r="O2" s="716"/>
      <c r="P2" s="716"/>
      <c r="Q2" s="694"/>
      <c r="R2" s="716"/>
      <c r="S2" s="716"/>
      <c r="T2" s="716"/>
      <c r="U2" s="694"/>
      <c r="V2" s="716"/>
      <c r="W2" s="716"/>
      <c r="X2" s="716"/>
      <c r="Y2" s="694"/>
      <c r="Z2" s="689"/>
      <c r="AA2" s="710"/>
    </row>
    <row r="3" spans="1:28" ht="24.75" customHeight="1" thickBot="1">
      <c r="A3" s="820" t="s">
        <v>1238</v>
      </c>
      <c r="B3" s="1120" t="s">
        <v>1239</v>
      </c>
      <c r="C3" s="1121"/>
      <c r="D3" s="1121"/>
      <c r="E3" s="1121"/>
      <c r="F3" s="1121"/>
      <c r="G3" s="1121"/>
      <c r="H3" s="1121"/>
      <c r="I3" s="1121"/>
      <c r="J3" s="1121"/>
      <c r="K3" s="1121"/>
      <c r="L3" s="1121"/>
      <c r="M3" s="1121"/>
      <c r="N3" s="1121"/>
      <c r="O3" s="1121"/>
      <c r="P3" s="1121"/>
      <c r="Q3" s="1121"/>
      <c r="R3" s="1121"/>
      <c r="S3" s="1121"/>
      <c r="T3" s="1121"/>
      <c r="U3" s="1121"/>
      <c r="V3" s="1121"/>
      <c r="W3" s="1121"/>
      <c r="X3" s="1121"/>
      <c r="Y3" s="1122"/>
      <c r="Z3" s="815"/>
      <c r="AA3" s="710"/>
    </row>
    <row r="4" spans="1:28" ht="23.25" customHeight="1" thickBot="1">
      <c r="A4" s="821" t="s">
        <v>1240</v>
      </c>
      <c r="B4" s="1123" t="s">
        <v>1241</v>
      </c>
      <c r="C4" s="1124"/>
      <c r="D4" s="1124"/>
      <c r="E4" s="1124"/>
      <c r="F4" s="1124"/>
      <c r="G4" s="1124"/>
      <c r="H4" s="1124"/>
      <c r="I4" s="1124"/>
      <c r="J4" s="1124"/>
      <c r="K4" s="1124"/>
      <c r="L4" s="1124"/>
      <c r="M4" s="1124"/>
      <c r="N4" s="1124"/>
      <c r="O4" s="1124"/>
      <c r="P4" s="1124"/>
      <c r="Q4" s="1124"/>
      <c r="R4" s="1124"/>
      <c r="S4" s="1124"/>
      <c r="T4" s="1124"/>
      <c r="U4" s="1124"/>
      <c r="V4" s="1124"/>
      <c r="W4" s="1124"/>
      <c r="X4" s="1124"/>
      <c r="Y4" s="1125"/>
      <c r="Z4" s="816"/>
      <c r="AA4" s="710"/>
    </row>
    <row r="5" spans="1:28" ht="15.75" thickBot="1">
      <c r="A5" s="818"/>
      <c r="B5" s="695"/>
      <c r="C5" s="716"/>
      <c r="D5" s="716"/>
      <c r="E5" s="716"/>
      <c r="F5" s="714"/>
      <c r="G5" s="716"/>
      <c r="H5" s="716"/>
      <c r="I5" s="716"/>
      <c r="J5" s="716"/>
      <c r="K5" s="716"/>
      <c r="L5" s="716"/>
      <c r="M5" s="716"/>
      <c r="N5" s="716"/>
      <c r="O5" s="716"/>
      <c r="P5" s="716"/>
      <c r="Q5" s="694"/>
      <c r="R5" s="694"/>
      <c r="S5" s="716"/>
      <c r="T5" s="716"/>
      <c r="U5" s="694"/>
      <c r="V5" s="716"/>
      <c r="W5" s="716"/>
      <c r="X5" s="716"/>
      <c r="Y5" s="694"/>
      <c r="Z5" s="689"/>
      <c r="AA5" s="710"/>
    </row>
    <row r="6" spans="1:28" ht="24.75" customHeight="1" thickBot="1">
      <c r="A6" s="822"/>
      <c r="B6" s="1129" t="s">
        <v>1195</v>
      </c>
      <c r="C6" s="1130"/>
      <c r="D6" s="1130"/>
      <c r="E6" s="1131"/>
      <c r="F6" s="696"/>
      <c r="G6" s="781"/>
      <c r="H6" s="1095" t="s">
        <v>1200</v>
      </c>
      <c r="I6" s="1096"/>
      <c r="J6" s="1096"/>
      <c r="K6" s="1097"/>
      <c r="L6" s="696"/>
      <c r="M6" s="781"/>
      <c r="N6" s="1107" t="s">
        <v>1219</v>
      </c>
      <c r="O6" s="1108"/>
      <c r="P6" s="1109"/>
      <c r="Q6" s="788"/>
      <c r="R6" s="790"/>
      <c r="S6" s="1102" t="s">
        <v>1201</v>
      </c>
      <c r="T6" s="1103"/>
      <c r="U6" s="791"/>
      <c r="V6" s="795"/>
      <c r="W6" s="782"/>
      <c r="X6" s="1102" t="s">
        <v>1202</v>
      </c>
      <c r="Y6" s="1103"/>
      <c r="Z6" s="687"/>
      <c r="AA6" s="710"/>
    </row>
    <row r="7" spans="1:28" ht="30.75" customHeight="1" thickBot="1">
      <c r="A7" s="822"/>
      <c r="B7" s="832" t="s">
        <v>1196</v>
      </c>
      <c r="C7" s="824" t="s">
        <v>1197</v>
      </c>
      <c r="D7" s="825" t="s">
        <v>1198</v>
      </c>
      <c r="E7" s="826" t="s">
        <v>1199</v>
      </c>
      <c r="F7" s="696"/>
      <c r="G7" s="726"/>
      <c r="H7" s="1104">
        <f>I23</f>
        <v>0</v>
      </c>
      <c r="I7" s="1106"/>
      <c r="J7" s="1106"/>
      <c r="K7" s="1105"/>
      <c r="L7" s="696"/>
      <c r="M7" s="726"/>
      <c r="N7" s="1110">
        <f>L23</f>
        <v>0</v>
      </c>
      <c r="O7" s="1111"/>
      <c r="P7" s="1112"/>
      <c r="Q7" s="789"/>
      <c r="R7" s="791"/>
      <c r="S7" s="1104">
        <f>O23</f>
        <v>0</v>
      </c>
      <c r="T7" s="1105"/>
      <c r="U7" s="696"/>
      <c r="V7" s="794"/>
      <c r="W7" s="689"/>
      <c r="X7" s="1104">
        <f>R23</f>
        <v>0</v>
      </c>
      <c r="Y7" s="1105"/>
      <c r="Z7" s="780"/>
      <c r="AA7" s="710"/>
    </row>
    <row r="8" spans="1:28" ht="21.75" customHeight="1" thickBot="1">
      <c r="A8" s="822"/>
      <c r="B8" s="834"/>
      <c r="C8" s="828"/>
      <c r="D8" s="823"/>
      <c r="E8" s="843"/>
      <c r="F8" s="696"/>
      <c r="G8" s="783"/>
      <c r="H8" s="784"/>
      <c r="I8" s="785"/>
      <c r="J8" s="793"/>
      <c r="K8" s="786"/>
      <c r="L8" s="696"/>
      <c r="M8" s="783"/>
      <c r="N8" s="787"/>
      <c r="O8" s="787"/>
      <c r="P8" s="786"/>
      <c r="Q8" s="696"/>
      <c r="R8" s="792"/>
      <c r="S8" s="787"/>
      <c r="T8" s="786"/>
      <c r="U8" s="685"/>
      <c r="V8" s="783"/>
      <c r="W8" s="787"/>
      <c r="X8" s="787"/>
      <c r="Y8" s="786"/>
      <c r="Z8" s="687"/>
      <c r="AA8" s="710"/>
    </row>
    <row r="9" spans="1:28" ht="18" customHeight="1" thickBot="1">
      <c r="A9" s="827"/>
      <c r="B9" s="834"/>
      <c r="C9" s="829"/>
      <c r="D9" s="773"/>
      <c r="E9" s="844"/>
      <c r="F9" s="687"/>
      <c r="G9" s="716"/>
      <c r="H9" s="716"/>
      <c r="I9" s="716"/>
      <c r="J9" s="716"/>
      <c r="K9" s="716"/>
      <c r="L9" s="716"/>
      <c r="M9" s="716"/>
      <c r="N9" s="716"/>
      <c r="O9" s="801"/>
      <c r="P9" s="716"/>
      <c r="Q9" s="694"/>
      <c r="R9" s="694"/>
      <c r="S9" s="716"/>
      <c r="T9" s="716"/>
      <c r="U9" s="697"/>
      <c r="V9" s="716"/>
      <c r="W9" s="716"/>
      <c r="X9" s="716"/>
      <c r="Y9" s="694"/>
      <c r="Z9" s="689"/>
      <c r="AA9" s="710"/>
    </row>
    <row r="10" spans="1:28" ht="21" customHeight="1">
      <c r="A10" s="688"/>
      <c r="B10" s="834"/>
      <c r="C10" s="829"/>
      <c r="D10" s="773"/>
      <c r="E10" s="844"/>
      <c r="F10" s="696"/>
      <c r="G10" s="1136" t="s">
        <v>1203</v>
      </c>
      <c r="H10" s="1137"/>
      <c r="I10" s="1137"/>
      <c r="J10" s="1137"/>
      <c r="K10" s="1137"/>
      <c r="L10" s="1137"/>
      <c r="M10" s="1137"/>
      <c r="N10" s="1137"/>
      <c r="O10" s="1137"/>
      <c r="P10" s="1137"/>
      <c r="Q10" s="1137"/>
      <c r="R10" s="1137"/>
      <c r="S10" s="1137"/>
      <c r="T10" s="1137"/>
      <c r="U10" s="1137"/>
      <c r="V10" s="1137"/>
      <c r="W10" s="1137"/>
      <c r="X10" s="1137"/>
      <c r="Y10" s="1138"/>
      <c r="Z10" s="687"/>
      <c r="AA10" s="710"/>
    </row>
    <row r="11" spans="1:28" ht="19.5" customHeight="1">
      <c r="A11" s="686"/>
      <c r="B11" s="834"/>
      <c r="C11" s="833"/>
      <c r="D11" s="773"/>
      <c r="E11" s="844"/>
      <c r="F11" s="696"/>
      <c r="G11" s="1139" t="s">
        <v>1204</v>
      </c>
      <c r="H11" s="1134"/>
      <c r="I11" s="1134" t="s">
        <v>1205</v>
      </c>
      <c r="J11" s="1134"/>
      <c r="K11" s="1134"/>
      <c r="L11" s="1134" t="s">
        <v>1206</v>
      </c>
      <c r="M11" s="1134"/>
      <c r="N11" s="1134"/>
      <c r="O11" s="1134" t="s">
        <v>1207</v>
      </c>
      <c r="P11" s="1134"/>
      <c r="Q11" s="1134"/>
      <c r="R11" s="1134" t="s">
        <v>1202</v>
      </c>
      <c r="S11" s="1134"/>
      <c r="T11" s="1134"/>
      <c r="U11" s="1134"/>
      <c r="V11" s="1134"/>
      <c r="W11" s="1134"/>
      <c r="X11" s="1134"/>
      <c r="Y11" s="1135"/>
      <c r="Z11" s="687"/>
      <c r="AA11" s="710"/>
    </row>
    <row r="12" spans="1:28" ht="17.25" customHeight="1">
      <c r="A12" s="686"/>
      <c r="B12" s="835"/>
      <c r="C12" s="837"/>
      <c r="D12" s="829"/>
      <c r="E12" s="844"/>
      <c r="F12" s="696"/>
      <c r="G12" s="1139"/>
      <c r="H12" s="1134"/>
      <c r="I12" s="1134"/>
      <c r="J12" s="1134"/>
      <c r="K12" s="1134"/>
      <c r="L12" s="1134"/>
      <c r="M12" s="1134"/>
      <c r="N12" s="1134"/>
      <c r="O12" s="1134"/>
      <c r="P12" s="1134"/>
      <c r="Q12" s="1134"/>
      <c r="R12" s="1061" t="s">
        <v>1208</v>
      </c>
      <c r="S12" s="1061"/>
      <c r="T12" s="1061" t="s">
        <v>1209</v>
      </c>
      <c r="U12" s="1061"/>
      <c r="V12" s="1061" t="s">
        <v>1210</v>
      </c>
      <c r="W12" s="1061"/>
      <c r="X12" s="1061" t="s">
        <v>1211</v>
      </c>
      <c r="Y12" s="1085"/>
      <c r="Z12" s="687"/>
      <c r="AA12" s="686"/>
    </row>
    <row r="13" spans="1:28" ht="18.75" customHeight="1">
      <c r="A13" s="686"/>
      <c r="B13" s="834"/>
      <c r="C13" s="828"/>
      <c r="D13" s="773"/>
      <c r="E13" s="844"/>
      <c r="F13" s="696"/>
      <c r="G13" s="1139"/>
      <c r="H13" s="1134"/>
      <c r="I13" s="1134"/>
      <c r="J13" s="1134"/>
      <c r="K13" s="1134"/>
      <c r="L13" s="1134"/>
      <c r="M13" s="1134"/>
      <c r="N13" s="1134"/>
      <c r="O13" s="1134"/>
      <c r="P13" s="1134"/>
      <c r="Q13" s="1134"/>
      <c r="R13" s="1061"/>
      <c r="S13" s="1061"/>
      <c r="T13" s="1061"/>
      <c r="U13" s="1061"/>
      <c r="V13" s="1061"/>
      <c r="W13" s="1061"/>
      <c r="X13" s="1132"/>
      <c r="Y13" s="1133"/>
      <c r="Z13" s="687"/>
      <c r="AA13" s="688"/>
    </row>
    <row r="14" spans="1:28" ht="18.75" customHeight="1">
      <c r="A14" s="686"/>
      <c r="B14" s="834"/>
      <c r="C14" s="829"/>
      <c r="D14" s="773"/>
      <c r="E14" s="844"/>
      <c r="F14" s="696"/>
      <c r="G14" s="1113"/>
      <c r="H14" s="1114"/>
      <c r="I14" s="1091"/>
      <c r="J14" s="1115"/>
      <c r="K14" s="1116"/>
      <c r="L14" s="1090"/>
      <c r="M14" s="1090"/>
      <c r="N14" s="1090"/>
      <c r="O14" s="1090"/>
      <c r="P14" s="1090"/>
      <c r="Q14" s="1090"/>
      <c r="R14" s="1090"/>
      <c r="S14" s="1090"/>
      <c r="T14" s="1090"/>
      <c r="U14" s="1090"/>
      <c r="V14" s="1090"/>
      <c r="W14" s="1091"/>
      <c r="X14" s="1090"/>
      <c r="Y14" s="1092"/>
      <c r="Z14" s="687"/>
    </row>
    <row r="15" spans="1:28" ht="19.5" customHeight="1" thickBot="1">
      <c r="A15" s="686"/>
      <c r="B15" s="836"/>
      <c r="C15" s="831"/>
      <c r="D15" s="830"/>
      <c r="E15" s="845"/>
      <c r="F15" s="696"/>
      <c r="G15" s="1113"/>
      <c r="H15" s="1114"/>
      <c r="I15" s="1091"/>
      <c r="J15" s="1115"/>
      <c r="K15" s="1116"/>
      <c r="L15" s="1090"/>
      <c r="M15" s="1090"/>
      <c r="N15" s="1090"/>
      <c r="O15" s="1090"/>
      <c r="P15" s="1090"/>
      <c r="Q15" s="1090"/>
      <c r="R15" s="1090"/>
      <c r="S15" s="1090"/>
      <c r="T15" s="1090"/>
      <c r="U15" s="1090"/>
      <c r="V15" s="1090"/>
      <c r="W15" s="1091"/>
      <c r="X15" s="1090"/>
      <c r="Y15" s="1092"/>
      <c r="Z15" s="687"/>
      <c r="AA15" s="710"/>
    </row>
    <row r="16" spans="1:28" ht="24" customHeight="1" thickBot="1">
      <c r="A16" s="689"/>
      <c r="B16" s="716"/>
      <c r="C16" s="716"/>
      <c r="D16" s="716"/>
      <c r="E16" s="716"/>
      <c r="F16" s="686"/>
      <c r="G16" s="1113"/>
      <c r="H16" s="1114"/>
      <c r="I16" s="1091"/>
      <c r="J16" s="1115"/>
      <c r="K16" s="1116"/>
      <c r="L16" s="1090"/>
      <c r="M16" s="1090"/>
      <c r="N16" s="1090"/>
      <c r="O16" s="1090"/>
      <c r="P16" s="1090"/>
      <c r="Q16" s="1090"/>
      <c r="R16" s="1090"/>
      <c r="S16" s="1090"/>
      <c r="T16" s="1090"/>
      <c r="U16" s="1090"/>
      <c r="V16" s="1090"/>
      <c r="W16" s="1091"/>
      <c r="X16" s="1090"/>
      <c r="Y16" s="1092"/>
      <c r="Z16" s="687"/>
      <c r="AA16" s="710"/>
      <c r="AB16" s="839"/>
    </row>
    <row r="17" spans="1:27" ht="21" customHeight="1">
      <c r="A17" s="686"/>
      <c r="B17" s="1126" t="s">
        <v>1213</v>
      </c>
      <c r="C17" s="1127"/>
      <c r="D17" s="1127"/>
      <c r="E17" s="1128"/>
      <c r="F17" s="696"/>
      <c r="G17" s="1113"/>
      <c r="H17" s="1114"/>
      <c r="I17" s="1091"/>
      <c r="J17" s="1115"/>
      <c r="K17" s="1116"/>
      <c r="L17" s="1090"/>
      <c r="M17" s="1090"/>
      <c r="N17" s="1090"/>
      <c r="O17" s="1090"/>
      <c r="P17" s="1090"/>
      <c r="Q17" s="1090"/>
      <c r="R17" s="1090"/>
      <c r="S17" s="1090"/>
      <c r="T17" s="1090"/>
      <c r="U17" s="1090"/>
      <c r="V17" s="1090"/>
      <c r="W17" s="1091"/>
      <c r="X17" s="1090"/>
      <c r="Y17" s="1092"/>
      <c r="Z17" s="687"/>
      <c r="AA17" s="710"/>
    </row>
    <row r="18" spans="1:27" ht="34.5" customHeight="1">
      <c r="A18" s="686"/>
      <c r="B18" s="796" t="s">
        <v>1214</v>
      </c>
      <c r="C18" s="772" t="s">
        <v>1208</v>
      </c>
      <c r="D18" s="771" t="s">
        <v>1194</v>
      </c>
      <c r="E18" s="797" t="s">
        <v>1215</v>
      </c>
      <c r="F18" s="696"/>
      <c r="G18" s="1113"/>
      <c r="H18" s="1114"/>
      <c r="I18" s="1091"/>
      <c r="J18" s="1115"/>
      <c r="K18" s="1116"/>
      <c r="L18" s="1090"/>
      <c r="M18" s="1090"/>
      <c r="N18" s="1090"/>
      <c r="O18" s="1090"/>
      <c r="P18" s="1090"/>
      <c r="Q18" s="1090"/>
      <c r="R18" s="1090"/>
      <c r="S18" s="1090"/>
      <c r="T18" s="1090"/>
      <c r="U18" s="1090"/>
      <c r="V18" s="1090"/>
      <c r="W18" s="1091"/>
      <c r="X18" s="1090"/>
      <c r="Y18" s="1092"/>
      <c r="Z18" s="687"/>
      <c r="AA18" s="710"/>
    </row>
    <row r="19" spans="1:27" ht="30.75" customHeight="1">
      <c r="A19" s="686"/>
      <c r="B19" s="798"/>
      <c r="C19" s="773"/>
      <c r="D19" s="778"/>
      <c r="E19" s="846"/>
      <c r="F19" s="696"/>
      <c r="G19" s="1113"/>
      <c r="H19" s="1114"/>
      <c r="I19" s="1091"/>
      <c r="J19" s="1115"/>
      <c r="K19" s="1116"/>
      <c r="L19" s="1090"/>
      <c r="M19" s="1090"/>
      <c r="N19" s="1090"/>
      <c r="O19" s="1090"/>
      <c r="P19" s="1090"/>
      <c r="Q19" s="1090"/>
      <c r="R19" s="1090"/>
      <c r="S19" s="1090"/>
      <c r="T19" s="1090"/>
      <c r="U19" s="1090"/>
      <c r="V19" s="1090"/>
      <c r="W19" s="1091"/>
      <c r="X19" s="1090"/>
      <c r="Y19" s="1092"/>
      <c r="Z19" s="687"/>
      <c r="AA19" s="710"/>
    </row>
    <row r="20" spans="1:27" ht="30" customHeight="1">
      <c r="A20" s="686"/>
      <c r="B20" s="798"/>
      <c r="C20" s="778"/>
      <c r="D20" s="778"/>
      <c r="E20" s="846"/>
      <c r="F20" s="696"/>
      <c r="G20" s="1113"/>
      <c r="H20" s="1114"/>
      <c r="I20" s="1091"/>
      <c r="J20" s="1115"/>
      <c r="K20" s="1116"/>
      <c r="L20" s="1090"/>
      <c r="M20" s="1090"/>
      <c r="N20" s="1090"/>
      <c r="O20" s="1090"/>
      <c r="P20" s="1090"/>
      <c r="Q20" s="1090"/>
      <c r="R20" s="1090"/>
      <c r="S20" s="1090"/>
      <c r="T20" s="1090"/>
      <c r="U20" s="1090"/>
      <c r="V20" s="1090"/>
      <c r="W20" s="1091"/>
      <c r="X20" s="1090"/>
      <c r="Y20" s="1092"/>
      <c r="Z20" s="687"/>
      <c r="AA20" s="710"/>
    </row>
    <row r="21" spans="1:27" ht="30" customHeight="1">
      <c r="A21" s="686"/>
      <c r="B21" s="798"/>
      <c r="C21" s="778"/>
      <c r="D21" s="778"/>
      <c r="E21" s="846"/>
      <c r="F21" s="696"/>
      <c r="G21" s="1113"/>
      <c r="H21" s="1114"/>
      <c r="I21" s="1091"/>
      <c r="J21" s="1115"/>
      <c r="K21" s="1116"/>
      <c r="L21" s="1090"/>
      <c r="M21" s="1090"/>
      <c r="N21" s="1090"/>
      <c r="O21" s="1090"/>
      <c r="P21" s="1090"/>
      <c r="Q21" s="1090"/>
      <c r="R21" s="1090"/>
      <c r="S21" s="1090"/>
      <c r="T21" s="1090"/>
      <c r="U21" s="1090"/>
      <c r="V21" s="1090"/>
      <c r="W21" s="1091"/>
      <c r="X21" s="1090"/>
      <c r="Y21" s="1092"/>
      <c r="Z21" s="687"/>
      <c r="AA21" s="710"/>
    </row>
    <row r="22" spans="1:27" ht="32.25" customHeight="1">
      <c r="A22" s="686"/>
      <c r="B22" s="798"/>
      <c r="C22" s="778"/>
      <c r="D22" s="778"/>
      <c r="E22" s="846"/>
      <c r="F22" s="696"/>
      <c r="G22" s="1113"/>
      <c r="H22" s="1114"/>
      <c r="I22" s="1091"/>
      <c r="J22" s="1115"/>
      <c r="K22" s="1116"/>
      <c r="L22" s="1090"/>
      <c r="M22" s="1090"/>
      <c r="N22" s="1090"/>
      <c r="O22" s="1090"/>
      <c r="P22" s="1090"/>
      <c r="Q22" s="1090"/>
      <c r="R22" s="1090"/>
      <c r="S22" s="1090"/>
      <c r="T22" s="1090"/>
      <c r="U22" s="1090"/>
      <c r="V22" s="1090"/>
      <c r="W22" s="1091"/>
      <c r="X22" s="1090"/>
      <c r="Y22" s="1092"/>
      <c r="Z22" s="687"/>
      <c r="AA22" s="710"/>
    </row>
    <row r="23" spans="1:27" ht="30.75" customHeight="1" thickBot="1">
      <c r="A23" s="686"/>
      <c r="B23" s="799"/>
      <c r="C23" s="800"/>
      <c r="D23" s="800"/>
      <c r="E23" s="847"/>
      <c r="F23" s="696"/>
      <c r="G23" s="1101" t="s">
        <v>1212</v>
      </c>
      <c r="H23" s="1093"/>
      <c r="I23" s="1093">
        <f>SUM(I14:K22)</f>
        <v>0</v>
      </c>
      <c r="J23" s="1093"/>
      <c r="K23" s="1093"/>
      <c r="L23" s="1093">
        <f>SUM(L14:N22)</f>
        <v>0</v>
      </c>
      <c r="M23" s="1093"/>
      <c r="N23" s="1093"/>
      <c r="O23" s="1098">
        <f>SUM(O14:Q22)</f>
        <v>0</v>
      </c>
      <c r="P23" s="1099"/>
      <c r="Q23" s="1100"/>
      <c r="R23" s="1098">
        <f>SUM(R14:S22)</f>
        <v>0</v>
      </c>
      <c r="S23" s="1100"/>
      <c r="T23" s="1098">
        <f>SUM(T14:U22)</f>
        <v>0</v>
      </c>
      <c r="U23" s="1100"/>
      <c r="V23" s="1098">
        <f>SUM(V14:W22)</f>
        <v>0</v>
      </c>
      <c r="W23" s="1099"/>
      <c r="X23" s="1093">
        <f>SUM(X14:Y22)</f>
        <v>0</v>
      </c>
      <c r="Y23" s="1094"/>
      <c r="Z23" s="687"/>
      <c r="AA23" s="710"/>
    </row>
    <row r="24" spans="1:27" ht="12" customHeight="1">
      <c r="A24" s="689"/>
      <c r="B24" s="714"/>
      <c r="C24" s="714"/>
      <c r="D24" s="714"/>
      <c r="E24" s="714"/>
      <c r="F24" s="689"/>
      <c r="G24" s="714"/>
      <c r="H24" s="714"/>
      <c r="I24" s="714"/>
      <c r="J24" s="714"/>
      <c r="K24" s="714"/>
      <c r="L24" s="714"/>
      <c r="M24" s="714"/>
      <c r="N24" s="714"/>
      <c r="O24" s="714"/>
      <c r="P24" s="714"/>
      <c r="Q24" s="688"/>
      <c r="R24" s="688"/>
      <c r="S24" s="714"/>
      <c r="T24" s="714"/>
      <c r="U24" s="688"/>
      <c r="V24" s="714"/>
      <c r="W24" s="714"/>
      <c r="X24" s="714"/>
      <c r="Y24" s="688"/>
      <c r="Z24" s="689"/>
      <c r="AA24" s="710"/>
    </row>
    <row r="25" spans="1:27" ht="9" customHeight="1" thickBot="1">
      <c r="A25" s="689"/>
      <c r="B25" s="689"/>
      <c r="C25" s="689"/>
      <c r="D25" s="689"/>
      <c r="E25" s="689"/>
      <c r="F25" s="689"/>
      <c r="G25" s="697"/>
      <c r="H25" s="697"/>
      <c r="I25" s="697"/>
      <c r="J25" s="697"/>
      <c r="K25" s="689"/>
      <c r="L25" s="697"/>
      <c r="M25" s="697"/>
      <c r="N25" s="697"/>
      <c r="O25" s="697"/>
      <c r="P25" s="697"/>
      <c r="Q25" s="710"/>
      <c r="R25" s="710"/>
      <c r="S25" s="697"/>
      <c r="T25" s="697"/>
      <c r="U25" s="710"/>
      <c r="V25" s="697"/>
      <c r="W25" s="697"/>
      <c r="X25" s="697"/>
      <c r="Y25" s="710"/>
      <c r="Z25" s="689"/>
      <c r="AA25" s="710"/>
    </row>
    <row r="26" spans="1:27" ht="37.5" customHeight="1">
      <c r="A26" s="689"/>
      <c r="B26" s="689"/>
      <c r="C26" s="689"/>
      <c r="D26" s="689"/>
      <c r="E26" s="689"/>
      <c r="F26" s="686"/>
      <c r="G26" s="774"/>
      <c r="H26" s="1056" t="s">
        <v>1227</v>
      </c>
      <c r="I26" s="1057"/>
      <c r="J26" s="1058"/>
      <c r="K26" s="696"/>
      <c r="L26" s="1086" t="s">
        <v>1220</v>
      </c>
      <c r="M26" s="1087"/>
      <c r="N26" s="1087"/>
      <c r="O26" s="1087"/>
      <c r="P26" s="1087"/>
      <c r="Q26" s="1087"/>
      <c r="R26" s="1087"/>
      <c r="S26" s="1087"/>
      <c r="T26" s="1087"/>
      <c r="U26" s="1087"/>
      <c r="V26" s="1087"/>
      <c r="W26" s="1087"/>
      <c r="X26" s="1087"/>
      <c r="Y26" s="1088"/>
      <c r="Z26" s="687"/>
      <c r="AA26" s="710"/>
    </row>
    <row r="27" spans="1:27" ht="32.25" customHeight="1">
      <c r="A27" s="689"/>
      <c r="B27" s="689"/>
      <c r="C27" s="689"/>
      <c r="D27" s="689"/>
      <c r="E27" s="689"/>
      <c r="F27" s="686"/>
      <c r="G27" s="775"/>
      <c r="H27" s="1042">
        <f>Y38</f>
        <v>0</v>
      </c>
      <c r="I27" s="1043"/>
      <c r="J27" s="1044"/>
      <c r="K27" s="696"/>
      <c r="L27" s="1089" t="s">
        <v>1204</v>
      </c>
      <c r="M27" s="1061"/>
      <c r="N27" s="1061"/>
      <c r="O27" s="1061" t="s">
        <v>1221</v>
      </c>
      <c r="P27" s="1061"/>
      <c r="Q27" s="1061" t="s">
        <v>1222</v>
      </c>
      <c r="R27" s="1061"/>
      <c r="S27" s="1061" t="s">
        <v>1223</v>
      </c>
      <c r="T27" s="1061" t="s">
        <v>1224</v>
      </c>
      <c r="U27" s="1061"/>
      <c r="V27" s="1061" t="s">
        <v>1225</v>
      </c>
      <c r="W27" s="1061" t="s">
        <v>1226</v>
      </c>
      <c r="X27" s="1061"/>
      <c r="Y27" s="1085" t="s">
        <v>1212</v>
      </c>
      <c r="Z27" s="687"/>
      <c r="AA27" s="686"/>
    </row>
    <row r="28" spans="1:27" ht="9.75" customHeight="1">
      <c r="A28" s="689"/>
      <c r="B28" s="689"/>
      <c r="C28" s="689"/>
      <c r="D28" s="689"/>
      <c r="E28" s="689"/>
      <c r="F28" s="686"/>
      <c r="G28" s="775"/>
      <c r="H28" s="689"/>
      <c r="I28" s="689"/>
      <c r="J28" s="806"/>
      <c r="K28" s="696"/>
      <c r="L28" s="1089"/>
      <c r="M28" s="1061"/>
      <c r="N28" s="1061"/>
      <c r="O28" s="1061"/>
      <c r="P28" s="1061"/>
      <c r="Q28" s="1061"/>
      <c r="R28" s="1061"/>
      <c r="S28" s="1061"/>
      <c r="T28" s="1061"/>
      <c r="U28" s="1061"/>
      <c r="V28" s="1061"/>
      <c r="W28" s="1061"/>
      <c r="X28" s="1061"/>
      <c r="Y28" s="1085"/>
      <c r="Z28" s="687"/>
      <c r="AA28" s="710"/>
    </row>
    <row r="29" spans="1:27" ht="17.25" customHeight="1" thickBot="1">
      <c r="A29" s="689"/>
      <c r="B29" s="689"/>
      <c r="C29" s="689"/>
      <c r="D29" s="689"/>
      <c r="E29" s="689"/>
      <c r="F29" s="686"/>
      <c r="G29" s="776"/>
      <c r="H29" s="807"/>
      <c r="I29" s="807"/>
      <c r="J29" s="777"/>
      <c r="K29" s="696"/>
      <c r="L29" s="1068"/>
      <c r="M29" s="1045"/>
      <c r="N29" s="1045"/>
      <c r="O29" s="1045"/>
      <c r="P29" s="1045"/>
      <c r="Q29" s="1045"/>
      <c r="R29" s="1045"/>
      <c r="S29" s="671"/>
      <c r="T29" s="1045"/>
      <c r="U29" s="1045"/>
      <c r="V29" s="671"/>
      <c r="W29" s="1045"/>
      <c r="X29" s="1046"/>
      <c r="Y29" s="840"/>
      <c r="Z29" s="687"/>
      <c r="AA29" s="710"/>
    </row>
    <row r="30" spans="1:27" ht="15.75" thickBot="1">
      <c r="A30" s="689"/>
      <c r="B30" s="689"/>
      <c r="C30" s="689"/>
      <c r="D30" s="689"/>
      <c r="E30" s="689"/>
      <c r="F30" s="689"/>
      <c r="G30" s="716"/>
      <c r="H30" s="716"/>
      <c r="I30" s="716"/>
      <c r="J30" s="716"/>
      <c r="K30" s="686"/>
      <c r="L30" s="1068"/>
      <c r="M30" s="1045"/>
      <c r="N30" s="1045"/>
      <c r="O30" s="1045"/>
      <c r="P30" s="1045"/>
      <c r="Q30" s="1045"/>
      <c r="R30" s="1045"/>
      <c r="S30" s="671"/>
      <c r="T30" s="1045"/>
      <c r="U30" s="1045"/>
      <c r="V30" s="671"/>
      <c r="W30" s="1045"/>
      <c r="X30" s="1046"/>
      <c r="Y30" s="840"/>
      <c r="Z30" s="687"/>
      <c r="AA30" s="686"/>
    </row>
    <row r="31" spans="1:27" ht="21">
      <c r="A31" s="689"/>
      <c r="B31" s="689"/>
      <c r="C31" s="689"/>
      <c r="D31" s="689"/>
      <c r="E31" s="689"/>
      <c r="F31" s="686"/>
      <c r="G31" s="774"/>
      <c r="H31" s="1070" t="s">
        <v>1217</v>
      </c>
      <c r="I31" s="1071"/>
      <c r="J31" s="1072"/>
      <c r="K31" s="696"/>
      <c r="L31" s="1068"/>
      <c r="M31" s="1045"/>
      <c r="N31" s="1045"/>
      <c r="O31" s="1045"/>
      <c r="P31" s="1045"/>
      <c r="Q31" s="1045"/>
      <c r="R31" s="1045"/>
      <c r="S31" s="671"/>
      <c r="T31" s="1045"/>
      <c r="U31" s="1045"/>
      <c r="V31" s="671"/>
      <c r="W31" s="1045"/>
      <c r="X31" s="1046"/>
      <c r="Y31" s="840"/>
      <c r="Z31" s="687"/>
      <c r="AA31" s="686"/>
    </row>
    <row r="32" spans="1:27" ht="17.25" customHeight="1">
      <c r="A32" s="689"/>
      <c r="B32" s="689"/>
      <c r="C32" s="689"/>
      <c r="D32" s="689"/>
      <c r="E32" s="689"/>
      <c r="F32" s="686"/>
      <c r="G32" s="775"/>
      <c r="H32" s="689"/>
      <c r="I32" s="689"/>
      <c r="J32" s="806"/>
      <c r="K32" s="696"/>
      <c r="L32" s="1068"/>
      <c r="M32" s="1045"/>
      <c r="N32" s="1045"/>
      <c r="O32" s="1045"/>
      <c r="P32" s="1045"/>
      <c r="Q32" s="1045"/>
      <c r="R32" s="1045"/>
      <c r="S32" s="671"/>
      <c r="T32" s="1045"/>
      <c r="U32" s="1045"/>
      <c r="V32" s="671"/>
      <c r="W32" s="1045"/>
      <c r="X32" s="1046"/>
      <c r="Y32" s="840"/>
      <c r="Z32" s="687"/>
      <c r="AA32" s="686"/>
    </row>
    <row r="33" spans="1:27" ht="31.5" customHeight="1">
      <c r="A33" s="689"/>
      <c r="B33" s="689"/>
      <c r="C33" s="689"/>
      <c r="D33" s="689"/>
      <c r="E33" s="689"/>
      <c r="F33" s="686"/>
      <c r="G33" s="775"/>
      <c r="H33" s="1042">
        <f>O38</f>
        <v>0</v>
      </c>
      <c r="I33" s="1043"/>
      <c r="J33" s="1044"/>
      <c r="K33" s="696"/>
      <c r="L33" s="1068"/>
      <c r="M33" s="1045"/>
      <c r="N33" s="1045"/>
      <c r="O33" s="1045"/>
      <c r="P33" s="1045"/>
      <c r="Q33" s="1045"/>
      <c r="R33" s="1045"/>
      <c r="S33" s="671"/>
      <c r="T33" s="1045"/>
      <c r="U33" s="1045"/>
      <c r="V33" s="671"/>
      <c r="W33" s="1045"/>
      <c r="X33" s="1046"/>
      <c r="Y33" s="840"/>
      <c r="Z33" s="687"/>
      <c r="AA33" s="838"/>
    </row>
    <row r="34" spans="1:27" ht="18" customHeight="1">
      <c r="A34" s="689"/>
      <c r="B34" s="689"/>
      <c r="C34" s="689"/>
      <c r="D34" s="689"/>
      <c r="E34" s="689"/>
      <c r="F34" s="686"/>
      <c r="G34" s="775"/>
      <c r="H34" s="689"/>
      <c r="I34" s="689"/>
      <c r="J34" s="806"/>
      <c r="K34" s="696"/>
      <c r="L34" s="1068"/>
      <c r="M34" s="1045"/>
      <c r="N34" s="1045"/>
      <c r="O34" s="1045"/>
      <c r="P34" s="1045"/>
      <c r="Q34" s="1045"/>
      <c r="R34" s="1045"/>
      <c r="S34" s="671"/>
      <c r="T34" s="1045"/>
      <c r="U34" s="1045"/>
      <c r="V34" s="671"/>
      <c r="W34" s="1045"/>
      <c r="X34" s="1046"/>
      <c r="Y34" s="840"/>
      <c r="Z34" s="687"/>
      <c r="AA34" s="686"/>
    </row>
    <row r="35" spans="1:27" ht="15.75" customHeight="1" thickBot="1">
      <c r="A35" s="689"/>
      <c r="B35" s="689"/>
      <c r="C35" s="689"/>
      <c r="D35" s="689"/>
      <c r="E35" s="689"/>
      <c r="F35" s="686"/>
      <c r="G35" s="776"/>
      <c r="H35" s="807"/>
      <c r="I35" s="807"/>
      <c r="J35" s="777"/>
      <c r="K35" s="696"/>
      <c r="L35" s="1068"/>
      <c r="M35" s="1045"/>
      <c r="N35" s="1045"/>
      <c r="O35" s="1049"/>
      <c r="P35" s="1049"/>
      <c r="Q35" s="1049"/>
      <c r="R35" s="1049"/>
      <c r="S35" s="803"/>
      <c r="T35" s="1049"/>
      <c r="U35" s="1049"/>
      <c r="V35" s="803"/>
      <c r="W35" s="1049"/>
      <c r="X35" s="1075"/>
      <c r="Y35" s="840"/>
      <c r="Z35" s="687"/>
      <c r="AA35" s="710"/>
    </row>
    <row r="36" spans="1:27" ht="21" customHeight="1" thickBot="1">
      <c r="A36" s="689"/>
      <c r="B36" s="689"/>
      <c r="C36" s="689"/>
      <c r="D36" s="689"/>
      <c r="E36" s="689"/>
      <c r="F36" s="689"/>
      <c r="G36" s="716"/>
      <c r="H36" s="716"/>
      <c r="I36" s="716"/>
      <c r="J36" s="716"/>
      <c r="K36" s="686"/>
      <c r="L36" s="1068"/>
      <c r="M36" s="1045"/>
      <c r="N36" s="1046"/>
      <c r="O36" s="1050"/>
      <c r="P36" s="1050"/>
      <c r="Q36" s="1050"/>
      <c r="R36" s="1050"/>
      <c r="S36" s="804"/>
      <c r="T36" s="1050"/>
      <c r="U36" s="1050"/>
      <c r="V36" s="804"/>
      <c r="W36" s="1050"/>
      <c r="X36" s="1076"/>
      <c r="Y36" s="840"/>
      <c r="Z36" s="687"/>
      <c r="AA36" s="686"/>
    </row>
    <row r="37" spans="1:27" ht="19.5" customHeight="1">
      <c r="A37" s="689"/>
      <c r="B37" s="689"/>
      <c r="C37" s="689"/>
      <c r="D37" s="689"/>
      <c r="E37" s="689"/>
      <c r="F37" s="686"/>
      <c r="G37" s="774"/>
      <c r="H37" s="1070" t="s">
        <v>1216</v>
      </c>
      <c r="I37" s="1071"/>
      <c r="J37" s="1072"/>
      <c r="K37" s="696"/>
      <c r="L37" s="1068"/>
      <c r="M37" s="1045"/>
      <c r="N37" s="1046"/>
      <c r="O37" s="1050"/>
      <c r="P37" s="1050"/>
      <c r="Q37" s="1050"/>
      <c r="R37" s="1050"/>
      <c r="S37" s="804"/>
      <c r="T37" s="1050"/>
      <c r="U37" s="1050"/>
      <c r="V37" s="804"/>
      <c r="W37" s="1050"/>
      <c r="X37" s="1076"/>
      <c r="Y37" s="840"/>
      <c r="Z37" s="687"/>
    </row>
    <row r="38" spans="1:27" ht="14.25" customHeight="1" thickBot="1">
      <c r="A38" s="689"/>
      <c r="B38" s="689"/>
      <c r="C38" s="689"/>
      <c r="D38" s="689"/>
      <c r="E38" s="689"/>
      <c r="F38" s="686"/>
      <c r="G38" s="775"/>
      <c r="H38" s="689"/>
      <c r="I38" s="689"/>
      <c r="J38" s="806"/>
      <c r="K38" s="696"/>
      <c r="L38" s="1062" t="s">
        <v>1212</v>
      </c>
      <c r="M38" s="1063"/>
      <c r="N38" s="1064"/>
      <c r="O38" s="1051">
        <f>SUM(O29:P37)</f>
        <v>0</v>
      </c>
      <c r="P38" s="1051"/>
      <c r="Q38" s="1051">
        <f>SUM(Q29:R37)</f>
        <v>0</v>
      </c>
      <c r="R38" s="1051"/>
      <c r="S38" s="841">
        <f>SUM(S29:S37)</f>
        <v>0</v>
      </c>
      <c r="T38" s="1051">
        <f>SUM(T29:U37)</f>
        <v>0</v>
      </c>
      <c r="U38" s="1051"/>
      <c r="V38" s="841">
        <f>SUM(V29:V37)</f>
        <v>0</v>
      </c>
      <c r="W38" s="1051">
        <f>SUM(W29:X37)</f>
        <v>0</v>
      </c>
      <c r="X38" s="1051"/>
      <c r="Y38" s="842">
        <f>SUM(Y29:Y37)</f>
        <v>0</v>
      </c>
      <c r="Z38" s="687"/>
      <c r="AA38" s="710"/>
    </row>
    <row r="39" spans="1:27" ht="25.5" customHeight="1">
      <c r="A39" s="689"/>
      <c r="B39" s="689"/>
      <c r="C39" s="689"/>
      <c r="D39" s="689"/>
      <c r="E39" s="689"/>
      <c r="F39" s="686"/>
      <c r="G39" s="775"/>
      <c r="H39" s="1042">
        <f>S38</f>
        <v>0</v>
      </c>
      <c r="I39" s="1043"/>
      <c r="J39" s="1044"/>
      <c r="K39" s="696"/>
      <c r="L39" s="1047"/>
      <c r="M39" s="1065"/>
      <c r="N39" s="1066"/>
      <c r="O39" s="1047"/>
      <c r="P39" s="1048"/>
      <c r="Q39" s="1059"/>
      <c r="R39" s="1060"/>
      <c r="S39" s="714"/>
      <c r="T39" s="1052"/>
      <c r="U39" s="1052"/>
      <c r="V39" s="714"/>
      <c r="W39" s="1052"/>
      <c r="X39" s="1052"/>
      <c r="Y39" s="759"/>
      <c r="Z39" s="689"/>
      <c r="AA39" s="686"/>
    </row>
    <row r="40" spans="1:27" ht="12" customHeight="1">
      <c r="A40" s="689"/>
      <c r="B40" s="689"/>
      <c r="C40" s="689"/>
      <c r="D40" s="689"/>
      <c r="E40" s="689"/>
      <c r="F40" s="686"/>
      <c r="G40" s="775"/>
      <c r="H40" s="689"/>
      <c r="I40" s="689"/>
      <c r="J40" s="806"/>
      <c r="K40" s="696"/>
      <c r="L40" s="1054"/>
      <c r="M40" s="1067"/>
      <c r="N40" s="1055"/>
      <c r="O40" s="1082"/>
      <c r="P40" s="1081"/>
      <c r="Q40" s="1080"/>
      <c r="R40" s="1081"/>
      <c r="S40" s="689"/>
      <c r="T40" s="1053"/>
      <c r="U40" s="1053"/>
      <c r="V40" s="689"/>
      <c r="W40" s="1053"/>
      <c r="X40" s="1053"/>
      <c r="Y40" s="779"/>
      <c r="Z40" s="689"/>
    </row>
    <row r="41" spans="1:27" ht="9" customHeight="1" thickBot="1">
      <c r="A41" s="689"/>
      <c r="B41" s="689"/>
      <c r="C41" s="689"/>
      <c r="D41" s="689"/>
      <c r="E41" s="689"/>
      <c r="F41" s="686"/>
      <c r="G41" s="776"/>
      <c r="H41" s="807"/>
      <c r="I41" s="807"/>
      <c r="J41" s="777"/>
      <c r="K41" s="696"/>
      <c r="L41" s="1054"/>
      <c r="M41" s="1067"/>
      <c r="N41" s="1055"/>
      <c r="O41" s="1083"/>
      <c r="P41" s="1084"/>
      <c r="Q41" s="1054"/>
      <c r="R41" s="1055"/>
      <c r="S41" s="689"/>
      <c r="T41" s="1054"/>
      <c r="U41" s="1055"/>
      <c r="V41" s="689"/>
      <c r="W41" s="1054"/>
      <c r="X41" s="1055"/>
      <c r="Y41" s="779"/>
      <c r="Z41" s="689"/>
      <c r="AA41" s="710"/>
    </row>
    <row r="42" spans="1:27" ht="15.75" thickBot="1">
      <c r="A42" s="689"/>
      <c r="B42" s="689"/>
      <c r="C42" s="689"/>
      <c r="D42" s="689"/>
      <c r="E42" s="689"/>
      <c r="F42" s="689"/>
      <c r="G42" s="716"/>
      <c r="H42" s="716"/>
      <c r="I42" s="716"/>
      <c r="J42" s="716"/>
      <c r="K42" s="686"/>
      <c r="L42" s="1077"/>
      <c r="M42" s="1078"/>
      <c r="N42" s="1079"/>
      <c r="O42" s="1059"/>
      <c r="P42" s="1060"/>
      <c r="Q42" s="1047"/>
      <c r="R42" s="1048"/>
      <c r="S42" s="715"/>
      <c r="T42" s="1054"/>
      <c r="U42" s="1055"/>
      <c r="V42" s="686"/>
      <c r="W42" s="1054"/>
      <c r="X42" s="1055"/>
      <c r="Y42" s="779"/>
      <c r="Z42" s="689"/>
      <c r="AA42" s="686"/>
    </row>
    <row r="43" spans="1:27" ht="26.25" customHeight="1">
      <c r="A43" s="689"/>
      <c r="B43" s="689"/>
      <c r="C43" s="689"/>
      <c r="D43" s="689"/>
      <c r="E43" s="689"/>
      <c r="F43" s="686"/>
      <c r="G43" s="774"/>
      <c r="H43" s="1073" t="s">
        <v>1228</v>
      </c>
      <c r="I43" s="1073"/>
      <c r="J43" s="1074"/>
      <c r="K43" s="696"/>
      <c r="L43" s="774"/>
      <c r="M43" s="805"/>
      <c r="N43" s="1033" t="s">
        <v>1218</v>
      </c>
      <c r="O43" s="1034"/>
      <c r="P43" s="1035"/>
      <c r="Q43" s="705"/>
      <c r="R43" s="714"/>
      <c r="S43" s="715"/>
      <c r="T43" s="1020"/>
      <c r="U43" s="1021"/>
      <c r="V43" s="714"/>
      <c r="W43" s="714"/>
      <c r="X43" s="714"/>
      <c r="Y43" s="688"/>
      <c r="Z43" s="689"/>
      <c r="AA43" s="686"/>
    </row>
    <row r="44" spans="1:27" ht="12" customHeight="1">
      <c r="A44" s="689"/>
      <c r="B44" s="689"/>
      <c r="C44" s="689"/>
      <c r="D44" s="689"/>
      <c r="E44" s="689"/>
      <c r="F44" s="686"/>
      <c r="G44" s="775"/>
      <c r="H44" s="689"/>
      <c r="I44" s="689"/>
      <c r="J44" s="806"/>
      <c r="K44" s="696"/>
      <c r="L44" s="775"/>
      <c r="M44" s="689"/>
      <c r="N44" s="689"/>
      <c r="O44" s="689"/>
      <c r="P44" s="806"/>
      <c r="Q44" s="696"/>
      <c r="R44" s="686"/>
      <c r="S44" s="689"/>
      <c r="T44" s="689"/>
      <c r="U44" s="686"/>
      <c r="V44" s="689"/>
      <c r="W44" s="689"/>
      <c r="X44" s="689"/>
      <c r="Y44" s="686"/>
      <c r="Z44" s="689"/>
    </row>
    <row r="45" spans="1:27" ht="27" customHeight="1">
      <c r="A45" s="689"/>
      <c r="B45" s="689"/>
      <c r="C45" s="689"/>
      <c r="D45" s="689"/>
      <c r="E45" s="689"/>
      <c r="F45" s="686"/>
      <c r="G45" s="775"/>
      <c r="H45" s="1042">
        <f>SUM(V38)</f>
        <v>0</v>
      </c>
      <c r="I45" s="1043"/>
      <c r="J45" s="1044"/>
      <c r="K45" s="696"/>
      <c r="L45" s="775"/>
      <c r="M45" s="689"/>
      <c r="N45" s="689"/>
      <c r="O45" s="1036">
        <f>SUM(Q38,T38,W38)</f>
        <v>0</v>
      </c>
      <c r="P45" s="1037"/>
      <c r="Q45" s="696"/>
      <c r="R45" s="686"/>
      <c r="S45" s="689"/>
      <c r="T45" s="689"/>
      <c r="U45" s="686"/>
      <c r="V45" s="689"/>
      <c r="W45" s="689"/>
      <c r="X45" s="689"/>
      <c r="Y45" s="686"/>
      <c r="Z45" s="689"/>
      <c r="AA45" s="710"/>
    </row>
    <row r="46" spans="1:27" ht="17.25" customHeight="1">
      <c r="A46" s="689"/>
      <c r="B46" s="689"/>
      <c r="C46" s="689"/>
      <c r="D46" s="689"/>
      <c r="E46" s="689"/>
      <c r="F46" s="686"/>
      <c r="G46" s="775"/>
      <c r="H46" s="689"/>
      <c r="I46" s="689"/>
      <c r="J46" s="806"/>
      <c r="K46" s="696"/>
      <c r="L46" s="775"/>
      <c r="M46" s="689"/>
      <c r="N46" s="689"/>
      <c r="O46" s="1038"/>
      <c r="P46" s="1039"/>
      <c r="Q46" s="696"/>
      <c r="R46" s="686"/>
      <c r="S46" s="689"/>
      <c r="T46" s="689"/>
      <c r="U46" s="686"/>
      <c r="V46" s="689"/>
      <c r="W46" s="689"/>
      <c r="X46" s="689"/>
      <c r="Y46" s="686"/>
      <c r="Z46" s="689"/>
      <c r="AA46" s="710"/>
    </row>
    <row r="47" spans="1:27" ht="19.5" customHeight="1" thickBot="1">
      <c r="A47" s="689"/>
      <c r="B47" s="689"/>
      <c r="C47" s="689"/>
      <c r="D47" s="689"/>
      <c r="E47" s="689"/>
      <c r="F47" s="686"/>
      <c r="G47" s="776"/>
      <c r="H47" s="807"/>
      <c r="I47" s="807"/>
      <c r="J47" s="777"/>
      <c r="K47" s="696"/>
      <c r="L47" s="776"/>
      <c r="M47" s="807"/>
      <c r="N47" s="807"/>
      <c r="O47" s="807"/>
      <c r="P47" s="777"/>
      <c r="Q47" s="696"/>
      <c r="R47" s="686"/>
      <c r="S47" s="689"/>
      <c r="T47" s="689"/>
      <c r="U47" s="686"/>
      <c r="V47" s="689"/>
      <c r="W47" s="689"/>
      <c r="X47" s="689"/>
      <c r="Y47" s="686"/>
      <c r="Z47" s="689"/>
      <c r="AA47" s="710"/>
    </row>
    <row r="48" spans="1:27" ht="18.75" customHeight="1">
      <c r="A48" s="689"/>
      <c r="B48" s="689"/>
      <c r="C48" s="689"/>
      <c r="D48" s="689"/>
      <c r="E48" s="697"/>
      <c r="F48" s="710"/>
      <c r="G48" s="714"/>
      <c r="H48" s="716"/>
      <c r="I48" s="716"/>
      <c r="J48" s="714"/>
      <c r="K48" s="685"/>
      <c r="L48" s="805"/>
      <c r="M48" s="805"/>
      <c r="N48" s="805"/>
      <c r="O48" s="805"/>
      <c r="P48" s="694"/>
      <c r="Q48" s="689"/>
      <c r="R48" s="686"/>
      <c r="S48" s="689"/>
      <c r="T48" s="689"/>
      <c r="U48" s="686"/>
      <c r="V48" s="689"/>
      <c r="W48" s="689"/>
      <c r="X48" s="689"/>
      <c r="Y48" s="686"/>
      <c r="Z48" s="689"/>
      <c r="AA48" s="710"/>
    </row>
    <row r="49" spans="1:27" ht="28.5" customHeight="1">
      <c r="A49" s="689"/>
      <c r="B49" s="689"/>
      <c r="C49" s="689"/>
      <c r="D49" s="689"/>
      <c r="E49" s="689"/>
      <c r="F49" s="686"/>
      <c r="G49" s="689"/>
      <c r="H49" s="697"/>
      <c r="I49" s="697"/>
      <c r="J49" s="689"/>
      <c r="K49" s="689"/>
      <c r="L49" s="714"/>
      <c r="M49" s="714"/>
      <c r="N49" s="714"/>
      <c r="O49" s="714"/>
      <c r="P49" s="689"/>
      <c r="Q49" s="689"/>
      <c r="R49" s="686"/>
      <c r="S49" s="689"/>
      <c r="T49" s="689"/>
      <c r="U49" s="686"/>
      <c r="V49" s="689"/>
      <c r="W49" s="689"/>
      <c r="X49" s="689"/>
      <c r="Y49" s="686"/>
      <c r="Z49" s="689"/>
      <c r="AA49" s="710"/>
    </row>
    <row r="50" spans="1:27" ht="16.5" thickBot="1">
      <c r="A50" s="689"/>
      <c r="B50" s="689"/>
      <c r="C50" s="689"/>
      <c r="D50" s="689"/>
      <c r="E50" s="689"/>
      <c r="F50" s="686"/>
      <c r="G50" s="808"/>
      <c r="H50" s="1040"/>
      <c r="I50" s="1040"/>
      <c r="J50" s="1041"/>
      <c r="K50" s="687"/>
      <c r="L50" s="714"/>
      <c r="M50" s="714"/>
      <c r="N50" s="714"/>
      <c r="O50" s="714"/>
      <c r="P50" s="689"/>
      <c r="Q50" s="686"/>
      <c r="R50" s="686"/>
      <c r="S50" s="689"/>
      <c r="T50" s="689"/>
      <c r="U50" s="686"/>
      <c r="V50" s="689"/>
      <c r="W50" s="689"/>
      <c r="X50" s="689"/>
      <c r="Y50" s="686"/>
      <c r="Z50" s="689"/>
      <c r="AA50" s="710"/>
    </row>
    <row r="51" spans="1:27">
      <c r="A51" s="689"/>
      <c r="B51" s="689"/>
      <c r="C51" s="689"/>
      <c r="D51" s="689"/>
      <c r="E51" s="689"/>
      <c r="F51" s="689"/>
      <c r="G51" s="714"/>
      <c r="H51" s="714"/>
      <c r="I51" s="714"/>
      <c r="J51" s="714"/>
      <c r="K51" s="689"/>
      <c r="L51" s="689"/>
      <c r="M51" s="689"/>
      <c r="N51" s="689"/>
      <c r="O51" s="689"/>
      <c r="P51" s="689"/>
      <c r="Q51" s="686"/>
      <c r="R51" s="686"/>
      <c r="S51" s="689"/>
      <c r="T51" s="689"/>
      <c r="U51" s="686"/>
      <c r="V51" s="689"/>
      <c r="W51" s="689"/>
      <c r="X51" s="689"/>
      <c r="Y51" s="686"/>
      <c r="Z51" s="689"/>
    </row>
    <row r="52" spans="1:27" ht="36">
      <c r="A52" s="689"/>
      <c r="B52" s="689"/>
      <c r="C52" s="689"/>
      <c r="D52" s="689"/>
      <c r="E52" s="689"/>
      <c r="F52" s="689"/>
      <c r="G52" s="689"/>
      <c r="H52" s="1069"/>
      <c r="I52" s="1069"/>
      <c r="J52" s="1069"/>
      <c r="K52" s="689"/>
      <c r="L52" s="689"/>
      <c r="M52" s="689"/>
      <c r="N52" s="689"/>
      <c r="O52" s="689"/>
      <c r="P52" s="689"/>
      <c r="Q52" s="686"/>
      <c r="R52" s="686"/>
      <c r="S52" s="689"/>
      <c r="T52" s="689"/>
      <c r="U52" s="686"/>
      <c r="V52" s="689"/>
      <c r="W52" s="689"/>
      <c r="X52" s="689"/>
      <c r="Y52" s="686"/>
      <c r="Z52" s="689"/>
      <c r="AA52" s="710"/>
    </row>
    <row r="53" spans="1:27">
      <c r="A53" s="689"/>
      <c r="B53" s="689"/>
      <c r="C53" s="689"/>
      <c r="D53" s="689"/>
      <c r="E53" s="689"/>
      <c r="F53" s="689"/>
      <c r="G53" s="689"/>
      <c r="H53" s="689"/>
      <c r="I53" s="689"/>
      <c r="J53" s="689"/>
      <c r="K53" s="689"/>
      <c r="L53" s="689"/>
      <c r="M53" s="689"/>
      <c r="N53" s="689"/>
      <c r="O53" s="689"/>
      <c r="P53" s="689"/>
      <c r="Q53" s="686"/>
      <c r="R53" s="686"/>
      <c r="S53" s="689"/>
      <c r="T53" s="689"/>
      <c r="U53" s="686"/>
      <c r="V53" s="689"/>
      <c r="W53" s="689"/>
      <c r="X53" s="689"/>
      <c r="Y53" s="686"/>
      <c r="Z53" s="689"/>
      <c r="AA53" s="710"/>
    </row>
    <row r="54" spans="1:27" ht="3" customHeight="1">
      <c r="A54" s="689"/>
      <c r="B54" s="689"/>
      <c r="C54" s="689"/>
      <c r="D54" s="689"/>
      <c r="E54" s="689"/>
      <c r="F54" s="689"/>
      <c r="G54" s="689"/>
      <c r="H54" s="689"/>
      <c r="I54" s="689"/>
      <c r="J54" s="689"/>
      <c r="K54" s="689"/>
      <c r="L54" s="689"/>
      <c r="M54" s="689"/>
      <c r="N54" s="689"/>
      <c r="O54" s="689"/>
      <c r="P54" s="689"/>
      <c r="Q54" s="686"/>
      <c r="R54" s="686"/>
      <c r="S54" s="689"/>
      <c r="T54" s="689"/>
      <c r="U54" s="686"/>
      <c r="V54" s="689"/>
      <c r="W54" s="689"/>
      <c r="X54" s="689"/>
      <c r="Y54" s="686"/>
      <c r="Z54" s="689"/>
      <c r="AA54" s="710"/>
    </row>
    <row r="55" spans="1:27" ht="5.25" customHeight="1">
      <c r="A55" s="689"/>
      <c r="B55" s="689"/>
      <c r="C55" s="689"/>
      <c r="D55" s="689"/>
      <c r="E55" s="689"/>
      <c r="F55" s="689"/>
      <c r="G55" s="689"/>
      <c r="H55" s="689"/>
      <c r="I55" s="689"/>
      <c r="J55" s="689"/>
      <c r="K55" s="689"/>
      <c r="L55" s="689"/>
      <c r="M55" s="689"/>
      <c r="N55" s="689"/>
      <c r="O55" s="689"/>
      <c r="P55" s="689"/>
      <c r="Q55" s="686"/>
      <c r="R55" s="686"/>
      <c r="S55" s="689"/>
      <c r="T55" s="689"/>
      <c r="U55" s="686"/>
      <c r="V55" s="689"/>
      <c r="W55" s="689"/>
      <c r="X55" s="689"/>
      <c r="Y55" s="686"/>
      <c r="Z55" s="689"/>
      <c r="AA55" s="710"/>
    </row>
    <row r="56" spans="1:27" hidden="1">
      <c r="A56" s="689"/>
      <c r="B56" s="689"/>
      <c r="C56" s="689"/>
      <c r="D56" s="689"/>
      <c r="E56" s="714"/>
      <c r="F56" s="714"/>
      <c r="G56" s="714"/>
      <c r="H56" s="714"/>
      <c r="I56" s="714"/>
      <c r="J56" s="714"/>
      <c r="K56" s="714"/>
      <c r="L56" s="689"/>
      <c r="M56" s="689"/>
      <c r="N56" s="689"/>
      <c r="O56" s="689"/>
      <c r="P56" s="689"/>
      <c r="Q56" s="686"/>
      <c r="R56" s="686"/>
      <c r="S56" s="689"/>
      <c r="T56" s="689"/>
      <c r="U56" s="686"/>
      <c r="V56" s="689"/>
      <c r="W56" s="689"/>
      <c r="X56" s="689"/>
      <c r="Y56" s="686"/>
      <c r="Z56" s="689"/>
    </row>
    <row r="57" spans="1:27">
      <c r="A57" s="689"/>
      <c r="B57" s="689"/>
      <c r="C57" s="689"/>
      <c r="D57" s="689"/>
      <c r="E57" s="689"/>
      <c r="F57" s="689"/>
      <c r="G57" s="689"/>
      <c r="H57" s="689"/>
      <c r="I57" s="689"/>
      <c r="J57" s="689"/>
      <c r="K57" s="689"/>
      <c r="L57" s="689"/>
      <c r="M57" s="689"/>
      <c r="N57" s="689"/>
      <c r="O57" s="689"/>
      <c r="P57" s="689"/>
      <c r="Q57" s="686"/>
      <c r="R57" s="686"/>
      <c r="S57" s="689"/>
      <c r="T57" s="689"/>
      <c r="U57" s="686"/>
      <c r="V57" s="689"/>
      <c r="W57" s="689"/>
      <c r="X57" s="689"/>
      <c r="Y57" s="686"/>
      <c r="Z57" s="689"/>
      <c r="AA57" s="686"/>
    </row>
    <row r="58" spans="1:27">
      <c r="A58" s="689"/>
      <c r="B58" s="689"/>
      <c r="C58" s="689"/>
      <c r="D58" s="689"/>
      <c r="E58" s="689"/>
      <c r="F58" s="689"/>
      <c r="G58" s="689"/>
      <c r="H58" s="689"/>
      <c r="I58" s="689"/>
      <c r="J58" s="689"/>
      <c r="K58" s="689"/>
      <c r="L58" s="689"/>
      <c r="M58" s="689"/>
      <c r="N58" s="689"/>
      <c r="O58" s="689"/>
      <c r="P58" s="689"/>
      <c r="Q58" s="686"/>
      <c r="R58" s="686"/>
      <c r="S58" s="689"/>
      <c r="T58" s="689"/>
      <c r="U58" s="686"/>
      <c r="V58" s="689"/>
      <c r="W58" s="689"/>
      <c r="X58" s="689"/>
      <c r="Y58" s="686"/>
      <c r="Z58" s="689"/>
    </row>
    <row r="59" spans="1:27">
      <c r="A59" s="689"/>
      <c r="B59" s="689"/>
      <c r="C59" s="689"/>
      <c r="D59" s="689"/>
      <c r="E59" s="689"/>
      <c r="F59" s="689"/>
      <c r="G59" s="689"/>
      <c r="H59" s="689"/>
      <c r="I59" s="689"/>
      <c r="J59" s="689"/>
      <c r="K59" s="689"/>
      <c r="L59" s="689"/>
      <c r="M59" s="689"/>
      <c r="N59" s="689"/>
      <c r="O59" s="689"/>
      <c r="P59" s="689"/>
      <c r="Q59" s="686"/>
      <c r="R59" s="686"/>
      <c r="S59" s="689"/>
      <c r="T59" s="689"/>
      <c r="U59" s="686"/>
      <c r="V59" s="689"/>
      <c r="W59" s="689"/>
      <c r="X59" s="689"/>
      <c r="Y59" s="686"/>
      <c r="Z59" s="689"/>
      <c r="AA59" s="710"/>
    </row>
    <row r="60" spans="1:27">
      <c r="A60" s="689"/>
      <c r="B60" s="689"/>
      <c r="C60" s="689"/>
      <c r="D60" s="689"/>
      <c r="E60" s="689"/>
      <c r="F60" s="689"/>
      <c r="G60" s="689"/>
      <c r="H60" s="689"/>
      <c r="I60" s="689"/>
      <c r="J60" s="689"/>
      <c r="K60" s="689"/>
      <c r="L60" s="689"/>
      <c r="M60" s="689"/>
      <c r="N60" s="689"/>
      <c r="O60" s="689"/>
      <c r="P60" s="689"/>
      <c r="Q60" s="686"/>
      <c r="R60" s="686"/>
      <c r="S60" s="689"/>
      <c r="T60" s="689"/>
      <c r="U60" s="686"/>
      <c r="V60" s="689"/>
      <c r="W60" s="689"/>
      <c r="X60" s="689"/>
      <c r="Y60" s="686"/>
      <c r="Z60" s="689"/>
      <c r="AA60" s="710"/>
    </row>
    <row r="61" spans="1:27">
      <c r="A61" s="689"/>
      <c r="B61" s="689"/>
      <c r="C61" s="689"/>
      <c r="D61" s="689"/>
      <c r="E61" s="689"/>
      <c r="F61" s="689"/>
      <c r="G61" s="689"/>
      <c r="H61" s="689"/>
      <c r="I61" s="689"/>
      <c r="J61" s="689"/>
      <c r="K61" s="689"/>
      <c r="L61" s="689"/>
      <c r="M61" s="689"/>
      <c r="N61" s="689"/>
      <c r="O61" s="689"/>
      <c r="P61" s="689"/>
      <c r="Q61" s="686"/>
      <c r="R61" s="686"/>
      <c r="S61" s="689"/>
      <c r="T61" s="689"/>
      <c r="U61" s="686"/>
      <c r="V61" s="689"/>
      <c r="W61" s="689"/>
      <c r="X61" s="689"/>
      <c r="Y61" s="686"/>
      <c r="Z61" s="689"/>
    </row>
    <row r="62" spans="1:27">
      <c r="A62" s="689"/>
      <c r="B62" s="689"/>
      <c r="C62" s="689"/>
      <c r="D62" s="689"/>
      <c r="E62" s="689"/>
      <c r="F62" s="689"/>
      <c r="G62" s="689"/>
      <c r="H62" s="689"/>
      <c r="I62" s="689"/>
      <c r="J62" s="689"/>
      <c r="K62" s="689"/>
      <c r="L62" s="689"/>
      <c r="M62" s="689"/>
      <c r="N62" s="689"/>
      <c r="O62" s="689"/>
      <c r="P62" s="689"/>
      <c r="Q62" s="686"/>
      <c r="R62" s="686"/>
      <c r="S62" s="689"/>
      <c r="T62" s="689"/>
      <c r="U62" s="686"/>
      <c r="V62" s="689"/>
      <c r="W62" s="689"/>
      <c r="X62" s="689"/>
      <c r="Y62" s="686"/>
      <c r="Z62" s="689"/>
    </row>
    <row r="63" spans="1:27">
      <c r="A63" s="689"/>
      <c r="B63" s="689"/>
      <c r="C63" s="689"/>
      <c r="D63" s="689"/>
      <c r="E63" s="689"/>
      <c r="F63" s="689"/>
      <c r="G63" s="689"/>
      <c r="H63" s="689"/>
      <c r="I63" s="689"/>
      <c r="J63" s="689"/>
      <c r="K63" s="689"/>
      <c r="L63" s="689"/>
      <c r="M63" s="689"/>
      <c r="N63" s="689"/>
      <c r="O63" s="689"/>
      <c r="P63" s="689"/>
      <c r="Q63" s="686"/>
      <c r="R63" s="686"/>
      <c r="S63" s="689"/>
      <c r="T63" s="689"/>
      <c r="U63" s="686"/>
      <c r="V63" s="689"/>
      <c r="W63" s="689"/>
      <c r="X63" s="689"/>
      <c r="Y63" s="686"/>
      <c r="Z63" s="689"/>
    </row>
    <row r="64" spans="1:27">
      <c r="A64" s="689"/>
      <c r="B64" s="689"/>
      <c r="C64" s="689"/>
      <c r="D64" s="689"/>
      <c r="E64" s="689"/>
      <c r="F64" s="689"/>
      <c r="G64" s="689"/>
      <c r="H64" s="689"/>
      <c r="I64" s="689"/>
      <c r="J64" s="689"/>
      <c r="K64" s="689"/>
      <c r="L64" s="689"/>
      <c r="M64" s="689"/>
      <c r="N64" s="689"/>
      <c r="O64" s="689"/>
      <c r="P64" s="689"/>
      <c r="Q64" s="686"/>
      <c r="R64" s="686"/>
      <c r="S64" s="689"/>
      <c r="T64" s="689"/>
      <c r="U64" s="686"/>
      <c r="V64" s="689"/>
      <c r="W64" s="689"/>
      <c r="X64" s="689"/>
      <c r="Y64" s="686"/>
      <c r="Z64" s="689"/>
    </row>
    <row r="65" spans="1:26">
      <c r="A65" s="689"/>
      <c r="B65" s="689"/>
      <c r="C65" s="689"/>
      <c r="D65" s="689"/>
      <c r="E65" s="689"/>
      <c r="F65" s="689"/>
      <c r="G65" s="689"/>
      <c r="H65" s="689"/>
      <c r="I65" s="689"/>
      <c r="J65" s="689"/>
      <c r="K65" s="689"/>
      <c r="L65" s="689"/>
      <c r="M65" s="689"/>
      <c r="N65" s="689"/>
      <c r="O65" s="689"/>
      <c r="P65" s="689"/>
      <c r="Q65" s="686"/>
      <c r="R65" s="686"/>
      <c r="S65" s="689"/>
      <c r="T65" s="689"/>
      <c r="U65" s="686"/>
      <c r="V65" s="689"/>
      <c r="W65" s="689"/>
      <c r="X65" s="689"/>
      <c r="Y65" s="686"/>
      <c r="Z65" s="689"/>
    </row>
    <row r="66" spans="1:26">
      <c r="A66" s="689"/>
      <c r="B66" s="689"/>
      <c r="C66" s="689"/>
      <c r="D66" s="689"/>
      <c r="E66" s="689"/>
      <c r="F66" s="689"/>
      <c r="G66" s="689"/>
      <c r="H66" s="689"/>
      <c r="I66" s="689"/>
      <c r="J66" s="689"/>
      <c r="K66" s="689"/>
      <c r="L66" s="689"/>
      <c r="M66" s="689"/>
      <c r="N66" s="689"/>
      <c r="O66" s="689"/>
      <c r="P66" s="689"/>
      <c r="Q66" s="686"/>
      <c r="R66" s="686"/>
      <c r="S66" s="689"/>
      <c r="T66" s="689"/>
      <c r="U66" s="686"/>
      <c r="V66" s="689"/>
      <c r="W66" s="689"/>
      <c r="X66" s="689"/>
      <c r="Y66" s="686"/>
      <c r="Z66" s="689"/>
    </row>
    <row r="67" spans="1:26">
      <c r="A67" s="689"/>
      <c r="B67" s="689"/>
      <c r="C67" s="689"/>
      <c r="D67" s="689"/>
      <c r="E67" s="689"/>
      <c r="F67" s="689"/>
      <c r="G67" s="689"/>
      <c r="H67" s="689"/>
      <c r="I67" s="689"/>
      <c r="J67" s="689"/>
      <c r="K67" s="689"/>
      <c r="L67" s="689"/>
      <c r="M67" s="689"/>
      <c r="N67" s="689"/>
      <c r="O67" s="689"/>
      <c r="P67" s="689"/>
      <c r="Q67" s="686"/>
      <c r="R67" s="686"/>
      <c r="S67" s="689"/>
      <c r="T67" s="689"/>
      <c r="U67" s="686"/>
      <c r="V67" s="689"/>
      <c r="W67" s="689"/>
      <c r="X67" s="689"/>
      <c r="Y67" s="686"/>
      <c r="Z67" s="689"/>
    </row>
    <row r="68" spans="1:26">
      <c r="A68" s="689"/>
      <c r="B68" s="689"/>
      <c r="C68" s="689"/>
      <c r="D68" s="689"/>
      <c r="E68" s="689"/>
      <c r="F68" s="689"/>
      <c r="G68" s="689"/>
      <c r="H68" s="689"/>
      <c r="I68" s="689"/>
      <c r="J68" s="689"/>
      <c r="K68" s="689"/>
      <c r="L68" s="689"/>
      <c r="M68" s="689"/>
      <c r="N68" s="689"/>
      <c r="O68" s="689"/>
      <c r="P68" s="689"/>
      <c r="Q68" s="686"/>
      <c r="R68" s="686"/>
      <c r="S68" s="689"/>
      <c r="T68" s="689"/>
      <c r="U68" s="686"/>
      <c r="V68" s="689"/>
      <c r="W68" s="689"/>
      <c r="X68" s="689"/>
      <c r="Y68" s="686"/>
      <c r="Z68" s="689"/>
    </row>
    <row r="69" spans="1:26">
      <c r="A69" s="689"/>
      <c r="B69" s="689"/>
      <c r="C69" s="689"/>
      <c r="D69" s="689"/>
      <c r="E69" s="689"/>
      <c r="F69" s="689"/>
      <c r="G69" s="689"/>
      <c r="H69" s="689"/>
      <c r="I69" s="689"/>
      <c r="J69" s="689"/>
      <c r="K69" s="689"/>
      <c r="L69" s="689"/>
      <c r="M69" s="689"/>
      <c r="N69" s="689"/>
      <c r="O69" s="689"/>
      <c r="P69" s="689"/>
      <c r="Q69" s="686"/>
      <c r="R69" s="686"/>
      <c r="S69" s="689"/>
      <c r="T69" s="689"/>
      <c r="U69" s="686"/>
      <c r="V69" s="689"/>
      <c r="W69" s="689"/>
      <c r="X69" s="689"/>
      <c r="Y69" s="686"/>
      <c r="Z69" s="689"/>
    </row>
    <row r="70" spans="1:26">
      <c r="A70" s="689"/>
      <c r="B70" s="689"/>
      <c r="C70" s="689"/>
      <c r="D70" s="689"/>
      <c r="E70" s="689"/>
      <c r="F70" s="689"/>
      <c r="G70" s="689"/>
      <c r="H70" s="689"/>
      <c r="I70" s="689"/>
      <c r="J70" s="689"/>
      <c r="K70" s="689"/>
      <c r="L70" s="689"/>
      <c r="M70" s="689"/>
      <c r="N70" s="689"/>
      <c r="O70" s="689"/>
      <c r="P70" s="689"/>
      <c r="Q70" s="686"/>
      <c r="R70" s="686"/>
      <c r="S70" s="689"/>
      <c r="T70" s="689"/>
      <c r="U70" s="686"/>
      <c r="V70" s="689"/>
      <c r="W70" s="689"/>
      <c r="X70" s="689"/>
      <c r="Y70" s="686"/>
      <c r="Z70" s="689"/>
    </row>
    <row r="71" spans="1:26">
      <c r="A71" s="689"/>
      <c r="B71" s="689"/>
      <c r="C71" s="689"/>
      <c r="D71" s="689"/>
      <c r="E71" s="689"/>
      <c r="F71" s="689"/>
      <c r="G71" s="689"/>
      <c r="H71" s="689"/>
      <c r="I71" s="689"/>
      <c r="J71" s="689"/>
      <c r="K71" s="689"/>
      <c r="L71" s="689"/>
      <c r="M71" s="689"/>
      <c r="N71" s="689"/>
      <c r="O71" s="689"/>
      <c r="P71" s="689"/>
      <c r="Q71" s="686"/>
      <c r="R71" s="686"/>
      <c r="S71" s="689"/>
      <c r="T71" s="689"/>
      <c r="U71" s="686"/>
      <c r="V71" s="689"/>
      <c r="W71" s="689"/>
      <c r="X71" s="689"/>
      <c r="Y71" s="686"/>
      <c r="Z71" s="689"/>
    </row>
    <row r="72" spans="1:26">
      <c r="A72" s="689"/>
      <c r="B72" s="689"/>
      <c r="C72" s="689"/>
      <c r="D72" s="689"/>
      <c r="E72" s="689"/>
      <c r="F72" s="689"/>
      <c r="G72" s="689"/>
      <c r="H72" s="689"/>
      <c r="I72" s="689"/>
      <c r="J72" s="689"/>
      <c r="K72" s="689"/>
      <c r="L72" s="689"/>
      <c r="M72" s="689"/>
      <c r="N72" s="689"/>
      <c r="O72" s="689"/>
      <c r="P72" s="689"/>
      <c r="Q72" s="686"/>
      <c r="R72" s="686"/>
      <c r="S72" s="689"/>
      <c r="T72" s="689"/>
      <c r="U72" s="686"/>
      <c r="V72" s="689"/>
      <c r="W72" s="689"/>
      <c r="X72" s="689"/>
      <c r="Y72" s="686"/>
      <c r="Z72" s="689"/>
    </row>
    <row r="73" spans="1:26">
      <c r="A73" s="689"/>
      <c r="B73" s="689"/>
      <c r="C73" s="689"/>
      <c r="D73" s="689"/>
      <c r="E73" s="689"/>
      <c r="F73" s="689"/>
      <c r="G73" s="689"/>
      <c r="H73" s="689"/>
      <c r="I73" s="689"/>
      <c r="J73" s="689"/>
      <c r="K73" s="689"/>
      <c r="L73" s="689"/>
      <c r="M73" s="689"/>
      <c r="N73" s="689"/>
      <c r="O73" s="689"/>
      <c r="P73" s="689"/>
      <c r="Q73" s="686"/>
      <c r="R73" s="686"/>
      <c r="S73" s="689"/>
      <c r="T73" s="689"/>
      <c r="U73" s="686"/>
      <c r="V73" s="689"/>
      <c r="W73" s="689"/>
      <c r="X73" s="689"/>
      <c r="Y73" s="686"/>
      <c r="Z73" s="689"/>
    </row>
    <row r="74" spans="1:26">
      <c r="A74" s="689"/>
      <c r="B74" s="689"/>
      <c r="C74" s="689"/>
      <c r="D74" s="689"/>
      <c r="E74" s="689"/>
      <c r="F74" s="689"/>
      <c r="G74" s="689"/>
      <c r="H74" s="689"/>
      <c r="I74" s="689"/>
      <c r="J74" s="689"/>
      <c r="K74" s="689"/>
      <c r="L74" s="689"/>
      <c r="M74" s="689"/>
      <c r="N74" s="689"/>
      <c r="O74" s="689"/>
      <c r="P74" s="689"/>
      <c r="Q74" s="686"/>
      <c r="R74" s="686"/>
      <c r="S74" s="689"/>
      <c r="T74" s="689"/>
      <c r="U74" s="686"/>
      <c r="V74" s="689"/>
      <c r="W74" s="689"/>
      <c r="X74" s="689"/>
      <c r="Y74" s="686"/>
      <c r="Z74" s="689"/>
    </row>
    <row r="75" spans="1:26">
      <c r="A75" s="697"/>
      <c r="B75" s="697"/>
      <c r="C75" s="697"/>
      <c r="D75" s="697"/>
      <c r="E75" s="697"/>
      <c r="F75" s="697"/>
      <c r="G75" s="697"/>
      <c r="H75" s="697"/>
      <c r="I75" s="697"/>
      <c r="J75" s="697"/>
      <c r="K75" s="697"/>
      <c r="L75" s="697"/>
      <c r="M75" s="697"/>
      <c r="N75" s="697"/>
      <c r="O75" s="697"/>
      <c r="P75" s="697"/>
      <c r="R75" s="686"/>
      <c r="S75" s="689"/>
      <c r="T75" s="689"/>
      <c r="U75" s="686"/>
      <c r="V75" s="689"/>
      <c r="W75" s="689"/>
      <c r="X75" s="689"/>
      <c r="Y75" s="686"/>
      <c r="Z75" s="689"/>
    </row>
    <row r="76" spans="1:26">
      <c r="A76" s="689"/>
      <c r="B76" s="689"/>
      <c r="C76" s="689"/>
      <c r="D76" s="689"/>
      <c r="E76" s="689"/>
      <c r="F76" s="689"/>
      <c r="G76" s="689"/>
      <c r="H76" s="689"/>
      <c r="I76" s="689"/>
      <c r="J76" s="689"/>
      <c r="K76" s="689"/>
      <c r="L76" s="689"/>
      <c r="M76" s="689"/>
      <c r="N76" s="689"/>
      <c r="O76" s="689"/>
      <c r="P76" s="689"/>
      <c r="Q76" s="686"/>
      <c r="R76" s="686"/>
      <c r="S76" s="689"/>
      <c r="T76" s="689"/>
      <c r="U76" s="686"/>
      <c r="V76" s="689"/>
      <c r="W76" s="689"/>
      <c r="X76" s="689"/>
      <c r="Y76" s="686"/>
      <c r="Z76" s="689"/>
    </row>
    <row r="77" spans="1:26">
      <c r="A77" s="689"/>
      <c r="B77" s="689"/>
      <c r="C77" s="689"/>
      <c r="D77" s="689"/>
      <c r="E77" s="689"/>
      <c r="F77" s="689"/>
      <c r="G77" s="689"/>
      <c r="H77" s="689"/>
      <c r="I77" s="689"/>
      <c r="J77" s="689"/>
      <c r="K77" s="689"/>
      <c r="L77" s="689"/>
      <c r="M77" s="689"/>
      <c r="N77" s="689"/>
      <c r="O77" s="689"/>
      <c r="P77" s="689"/>
      <c r="Q77" s="686"/>
      <c r="R77" s="686"/>
      <c r="S77" s="689"/>
      <c r="T77" s="689"/>
      <c r="U77" s="686"/>
      <c r="V77" s="689"/>
      <c r="W77" s="689"/>
      <c r="X77" s="689"/>
      <c r="Y77" s="686"/>
      <c r="Z77" s="689"/>
    </row>
    <row r="78" spans="1:26">
      <c r="A78" s="689"/>
      <c r="B78" s="689"/>
      <c r="C78" s="689"/>
      <c r="D78" s="689"/>
      <c r="E78" s="689"/>
      <c r="F78" s="689"/>
      <c r="G78" s="689"/>
      <c r="H78" s="689"/>
      <c r="I78" s="689"/>
      <c r="J78" s="689"/>
      <c r="K78" s="689"/>
      <c r="L78" s="689"/>
      <c r="M78" s="689"/>
      <c r="N78" s="689"/>
      <c r="O78" s="689"/>
      <c r="P78" s="689"/>
      <c r="Q78" s="686"/>
      <c r="R78" s="686"/>
      <c r="S78" s="689"/>
      <c r="T78" s="689"/>
      <c r="U78" s="686"/>
      <c r="V78" s="689"/>
      <c r="W78" s="689"/>
      <c r="X78" s="689"/>
      <c r="Y78" s="686"/>
      <c r="Z78" s="689"/>
    </row>
    <row r="79" spans="1:26">
      <c r="R79" s="686"/>
      <c r="S79" s="689"/>
      <c r="T79" s="689"/>
      <c r="U79" s="686"/>
      <c r="V79" s="689"/>
      <c r="W79" s="689"/>
      <c r="X79" s="689"/>
      <c r="Y79" s="686"/>
      <c r="Z79" s="689"/>
    </row>
    <row r="80" spans="1:26">
      <c r="V80" s="689"/>
      <c r="W80" s="689"/>
      <c r="X80" s="689"/>
      <c r="Y80" s="686"/>
      <c r="Z80" s="689"/>
    </row>
  </sheetData>
  <mergeCells count="195">
    <mergeCell ref="X6:Y6"/>
    <mergeCell ref="V12:W13"/>
    <mergeCell ref="G14:H14"/>
    <mergeCell ref="I14:K14"/>
    <mergeCell ref="I15:K15"/>
    <mergeCell ref="I16:K16"/>
    <mergeCell ref="I17:K17"/>
    <mergeCell ref="B1:Y1"/>
    <mergeCell ref="B3:Y3"/>
    <mergeCell ref="B4:Y4"/>
    <mergeCell ref="B17:E17"/>
    <mergeCell ref="B6:E6"/>
    <mergeCell ref="X12:Y13"/>
    <mergeCell ref="R11:Y11"/>
    <mergeCell ref="G10:Y10"/>
    <mergeCell ref="G11:H13"/>
    <mergeCell ref="I11:K13"/>
    <mergeCell ref="L11:N13"/>
    <mergeCell ref="O11:Q13"/>
    <mergeCell ref="R12:S13"/>
    <mergeCell ref="T12:U13"/>
    <mergeCell ref="T15:U15"/>
    <mergeCell ref="T16:U16"/>
    <mergeCell ref="T17:U17"/>
    <mergeCell ref="X7:Y7"/>
    <mergeCell ref="O21:Q21"/>
    <mergeCell ref="G22:H22"/>
    <mergeCell ref="G15:H15"/>
    <mergeCell ref="G16:H16"/>
    <mergeCell ref="G17:H17"/>
    <mergeCell ref="G18:H18"/>
    <mergeCell ref="G19:H19"/>
    <mergeCell ref="G20:H20"/>
    <mergeCell ref="I21:K21"/>
    <mergeCell ref="I22:K22"/>
    <mergeCell ref="O22:Q22"/>
    <mergeCell ref="L22:N22"/>
    <mergeCell ref="L20:N20"/>
    <mergeCell ref="L21:N21"/>
    <mergeCell ref="G21:H21"/>
    <mergeCell ref="I18:K18"/>
    <mergeCell ref="I19:K19"/>
    <mergeCell ref="I20:K20"/>
    <mergeCell ref="R14:S14"/>
    <mergeCell ref="R15:S15"/>
    <mergeCell ref="R16:S16"/>
    <mergeCell ref="R17:S17"/>
    <mergeCell ref="O19:Q19"/>
    <mergeCell ref="X15:Y15"/>
    <mergeCell ref="X16:Y16"/>
    <mergeCell ref="X17:Y17"/>
    <mergeCell ref="X18:Y18"/>
    <mergeCell ref="X19:Y19"/>
    <mergeCell ref="X20:Y20"/>
    <mergeCell ref="X21:Y21"/>
    <mergeCell ref="X22:Y22"/>
    <mergeCell ref="O18:Q18"/>
    <mergeCell ref="R19:S19"/>
    <mergeCell ref="R20:S20"/>
    <mergeCell ref="O15:Q15"/>
    <mergeCell ref="O16:Q16"/>
    <mergeCell ref="O17:Q17"/>
    <mergeCell ref="H6:K6"/>
    <mergeCell ref="I23:K23"/>
    <mergeCell ref="L23:N23"/>
    <mergeCell ref="O23:Q23"/>
    <mergeCell ref="R23:S23"/>
    <mergeCell ref="T23:U23"/>
    <mergeCell ref="V23:W23"/>
    <mergeCell ref="G23:H23"/>
    <mergeCell ref="V22:W22"/>
    <mergeCell ref="L14:N14"/>
    <mergeCell ref="L15:N15"/>
    <mergeCell ref="L16:N16"/>
    <mergeCell ref="L17:N17"/>
    <mergeCell ref="L18:N18"/>
    <mergeCell ref="L19:N19"/>
    <mergeCell ref="S6:T6"/>
    <mergeCell ref="S7:T7"/>
    <mergeCell ref="O14:Q14"/>
    <mergeCell ref="H7:K7"/>
    <mergeCell ref="N6:P6"/>
    <mergeCell ref="N7:P7"/>
    <mergeCell ref="L26:Y26"/>
    <mergeCell ref="L27:N28"/>
    <mergeCell ref="V14:W14"/>
    <mergeCell ref="X14:Y14"/>
    <mergeCell ref="V15:W15"/>
    <mergeCell ref="V16:W16"/>
    <mergeCell ref="V17:W17"/>
    <mergeCell ref="V18:W18"/>
    <mergeCell ref="V19:W19"/>
    <mergeCell ref="V20:W20"/>
    <mergeCell ref="V21:W21"/>
    <mergeCell ref="R21:S21"/>
    <mergeCell ref="R22:S22"/>
    <mergeCell ref="T14:U14"/>
    <mergeCell ref="V27:V28"/>
    <mergeCell ref="T22:U22"/>
    <mergeCell ref="T18:U18"/>
    <mergeCell ref="T19:U19"/>
    <mergeCell ref="T20:U20"/>
    <mergeCell ref="T21:U21"/>
    <mergeCell ref="O20:Q20"/>
    <mergeCell ref="W27:X28"/>
    <mergeCell ref="R18:S18"/>
    <mergeCell ref="X23:Y23"/>
    <mergeCell ref="Q40:R40"/>
    <mergeCell ref="O39:P39"/>
    <mergeCell ref="O40:P40"/>
    <mergeCell ref="O41:P41"/>
    <mergeCell ref="Y27:Y28"/>
    <mergeCell ref="L29:N29"/>
    <mergeCell ref="O29:P29"/>
    <mergeCell ref="W29:X29"/>
    <mergeCell ref="T27:U28"/>
    <mergeCell ref="L34:N34"/>
    <mergeCell ref="L35:N35"/>
    <mergeCell ref="O30:P30"/>
    <mergeCell ref="O31:P31"/>
    <mergeCell ref="O32:P32"/>
    <mergeCell ref="O33:P33"/>
    <mergeCell ref="O34:P34"/>
    <mergeCell ref="H52:J52"/>
    <mergeCell ref="W39:X39"/>
    <mergeCell ref="W40:X40"/>
    <mergeCell ref="W41:X41"/>
    <mergeCell ref="W42:X42"/>
    <mergeCell ref="H31:J31"/>
    <mergeCell ref="H37:J37"/>
    <mergeCell ref="H43:J43"/>
    <mergeCell ref="T43:U43"/>
    <mergeCell ref="W31:X31"/>
    <mergeCell ref="W32:X32"/>
    <mergeCell ref="W33:X33"/>
    <mergeCell ref="W34:X34"/>
    <mergeCell ref="W35:X35"/>
    <mergeCell ref="W36:X36"/>
    <mergeCell ref="W37:X37"/>
    <mergeCell ref="W38:X38"/>
    <mergeCell ref="L42:N42"/>
    <mergeCell ref="O35:P35"/>
    <mergeCell ref="O36:P36"/>
    <mergeCell ref="O37:P37"/>
    <mergeCell ref="O38:P38"/>
    <mergeCell ref="L36:N36"/>
    <mergeCell ref="L37:N37"/>
    <mergeCell ref="T42:U42"/>
    <mergeCell ref="Q41:R41"/>
    <mergeCell ref="H27:J27"/>
    <mergeCell ref="H26:J26"/>
    <mergeCell ref="O42:P42"/>
    <mergeCell ref="Q29:R29"/>
    <mergeCell ref="Q30:R30"/>
    <mergeCell ref="Q31:R31"/>
    <mergeCell ref="Q32:R32"/>
    <mergeCell ref="Q33:R33"/>
    <mergeCell ref="Q34:R34"/>
    <mergeCell ref="O27:P28"/>
    <mergeCell ref="Q27:R28"/>
    <mergeCell ref="S27:S28"/>
    <mergeCell ref="L38:N38"/>
    <mergeCell ref="L39:N39"/>
    <mergeCell ref="L40:N40"/>
    <mergeCell ref="L41:N41"/>
    <mergeCell ref="L30:N30"/>
    <mergeCell ref="L31:N31"/>
    <mergeCell ref="L32:N32"/>
    <mergeCell ref="L33:N33"/>
    <mergeCell ref="Q38:R38"/>
    <mergeCell ref="Q39:R39"/>
    <mergeCell ref="N43:P43"/>
    <mergeCell ref="O45:P46"/>
    <mergeCell ref="H50:J50"/>
    <mergeCell ref="H33:J33"/>
    <mergeCell ref="H39:J39"/>
    <mergeCell ref="H45:J45"/>
    <mergeCell ref="W30:X30"/>
    <mergeCell ref="Q42:R42"/>
    <mergeCell ref="T29:U29"/>
    <mergeCell ref="T30:U30"/>
    <mergeCell ref="T31:U31"/>
    <mergeCell ref="T32:U32"/>
    <mergeCell ref="T33:U33"/>
    <mergeCell ref="T34:U34"/>
    <mergeCell ref="T35:U35"/>
    <mergeCell ref="T36:U36"/>
    <mergeCell ref="Q35:R35"/>
    <mergeCell ref="Q36:R36"/>
    <mergeCell ref="Q37:R37"/>
    <mergeCell ref="T37:U37"/>
    <mergeCell ref="T38:U38"/>
    <mergeCell ref="T39:U39"/>
    <mergeCell ref="T40:U40"/>
    <mergeCell ref="T41:U41"/>
  </mergeCells>
  <conditionalFormatting sqref="E8:E15">
    <cfRule type="expression" dxfId="5" priority="10">
      <formula>$C8="No actualizado"</formula>
    </cfRule>
    <cfRule type="expression" dxfId="4" priority="11">
      <formula>$C8="Actualizado"</formula>
    </cfRule>
    <cfRule type="expression" dxfId="3" priority="12">
      <formula>$C8="Pendiente actualizar"</formula>
    </cfRule>
  </conditionalFormatting>
  <conditionalFormatting sqref="E19:E23">
    <cfRule type="expression" dxfId="2" priority="1">
      <formula>SEARCH("No monitoreado",$D19)&gt;0</formula>
    </cfRule>
    <cfRule type="expression" dxfId="1" priority="2">
      <formula>SEARCH("Monitoreo pendiente",$D19)&gt;0</formula>
    </cfRule>
    <cfRule type="expression" dxfId="0" priority="3">
      <formula>SEARCH("Monitoreado",$D19)&gt;0</formula>
    </cfRule>
  </conditionalFormatting>
  <printOptions horizontalCentered="1" verticalCentered="1"/>
  <pageMargins left="1.1811023622047245" right="0" top="0" bottom="0" header="0" footer="0"/>
  <pageSetup paperSize="5" scale="60" fitToHeight="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18F1-799D-476D-B08B-4464C9057C2B}">
  <dimension ref="A2:K94"/>
  <sheetViews>
    <sheetView zoomScale="85" zoomScaleNormal="85" workbookViewId="0">
      <selection activeCell="C15" sqref="C15:E39"/>
    </sheetView>
  </sheetViews>
  <sheetFormatPr baseColWidth="10" defaultRowHeight="15"/>
  <cols>
    <col min="2" max="2" width="14.7109375" customWidth="1"/>
    <col min="3" max="3" width="14.5703125" customWidth="1"/>
  </cols>
  <sheetData>
    <row r="2" spans="1:6">
      <c r="B2" s="1142" t="s">
        <v>1229</v>
      </c>
      <c r="C2" s="1142"/>
      <c r="D2" s="1142"/>
      <c r="E2" s="1142"/>
      <c r="F2" s="1142"/>
    </row>
    <row r="3" spans="1:6">
      <c r="B3" s="1143" t="s">
        <v>1230</v>
      </c>
      <c r="C3" s="1143"/>
      <c r="D3" s="1143"/>
      <c r="E3" s="1143"/>
      <c r="F3" s="1143"/>
    </row>
    <row r="4" spans="1:6">
      <c r="B4" s="673" t="s">
        <v>1231</v>
      </c>
      <c r="C4" s="673" t="s">
        <v>1232</v>
      </c>
      <c r="D4" s="673" t="s">
        <v>1233</v>
      </c>
      <c r="E4" s="673" t="s">
        <v>1234</v>
      </c>
      <c r="F4" s="673" t="s">
        <v>1235</v>
      </c>
    </row>
    <row r="5" spans="1:6">
      <c r="A5" s="802"/>
      <c r="B5" s="673">
        <v>1</v>
      </c>
      <c r="C5" s="673">
        <v>2</v>
      </c>
      <c r="D5" s="673">
        <v>3</v>
      </c>
      <c r="E5" s="673">
        <v>4</v>
      </c>
      <c r="F5" s="673">
        <v>5</v>
      </c>
    </row>
    <row r="6" spans="1:6">
      <c r="A6" s="673">
        <v>5</v>
      </c>
      <c r="B6" s="809">
        <v>0</v>
      </c>
      <c r="C6" s="809">
        <v>0</v>
      </c>
      <c r="D6" s="810">
        <v>2</v>
      </c>
      <c r="E6" s="810">
        <v>0</v>
      </c>
      <c r="F6" s="810">
        <v>0</v>
      </c>
    </row>
    <row r="7" spans="1:6">
      <c r="A7" s="673">
        <v>4</v>
      </c>
      <c r="B7" s="811">
        <v>2</v>
      </c>
      <c r="C7" s="809">
        <v>12</v>
      </c>
      <c r="D7" s="809">
        <v>22</v>
      </c>
      <c r="E7" s="810">
        <v>19</v>
      </c>
      <c r="F7" s="810">
        <v>0</v>
      </c>
    </row>
    <row r="8" spans="1:6">
      <c r="A8" s="673">
        <v>3</v>
      </c>
      <c r="B8" s="812">
        <v>3</v>
      </c>
      <c r="C8" s="811">
        <v>32</v>
      </c>
      <c r="D8" s="809">
        <v>86</v>
      </c>
      <c r="E8" s="810">
        <v>48</v>
      </c>
      <c r="F8" s="810">
        <v>2</v>
      </c>
    </row>
    <row r="9" spans="1:6">
      <c r="A9" s="673">
        <v>2</v>
      </c>
      <c r="B9" s="812">
        <v>12</v>
      </c>
      <c r="C9" s="812">
        <v>58</v>
      </c>
      <c r="D9" s="811">
        <v>70</v>
      </c>
      <c r="E9" s="809">
        <v>31</v>
      </c>
      <c r="F9" s="810">
        <v>11</v>
      </c>
    </row>
    <row r="10" spans="1:6">
      <c r="A10" s="673">
        <v>1</v>
      </c>
      <c r="B10" s="812">
        <v>35</v>
      </c>
      <c r="C10" s="812">
        <v>19</v>
      </c>
      <c r="D10" s="811">
        <v>25</v>
      </c>
      <c r="E10" s="809">
        <v>21</v>
      </c>
      <c r="F10" s="809">
        <v>16</v>
      </c>
    </row>
    <row r="14" spans="1:6" ht="15.75">
      <c r="C14" s="915" t="s">
        <v>1236</v>
      </c>
      <c r="D14" s="915" t="s">
        <v>1230</v>
      </c>
      <c r="E14" s="916" t="s">
        <v>1212</v>
      </c>
    </row>
    <row r="15" spans="1:6">
      <c r="C15" s="673"/>
      <c r="D15" s="673"/>
      <c r="E15" s="28"/>
    </row>
    <row r="16" spans="1:6">
      <c r="C16" s="673"/>
      <c r="D16" s="673"/>
      <c r="E16" s="28"/>
    </row>
    <row r="17" spans="3:8">
      <c r="C17" s="673"/>
      <c r="D17" s="673"/>
      <c r="E17" s="28"/>
    </row>
    <row r="18" spans="3:8">
      <c r="C18" s="673"/>
      <c r="D18" s="673"/>
      <c r="E18" s="28"/>
    </row>
    <row r="19" spans="3:8">
      <c r="C19" s="673"/>
      <c r="D19" s="673"/>
      <c r="E19" s="28"/>
    </row>
    <row r="20" spans="3:8">
      <c r="C20" s="673"/>
      <c r="D20" s="673"/>
      <c r="E20" s="28"/>
    </row>
    <row r="21" spans="3:8">
      <c r="C21" s="673"/>
      <c r="D21" s="673"/>
      <c r="E21" s="28"/>
    </row>
    <row r="22" spans="3:8">
      <c r="C22" s="673"/>
      <c r="D22" s="673"/>
      <c r="E22" s="28"/>
    </row>
    <row r="23" spans="3:8">
      <c r="C23" s="673"/>
      <c r="D23" s="673"/>
      <c r="E23" s="28"/>
    </row>
    <row r="24" spans="3:8">
      <c r="C24" s="673"/>
      <c r="D24" s="673"/>
      <c r="E24" s="28"/>
    </row>
    <row r="25" spans="3:8">
      <c r="C25" s="673"/>
      <c r="D25" s="673"/>
      <c r="E25" s="28"/>
    </row>
    <row r="26" spans="3:8">
      <c r="C26" s="673"/>
      <c r="D26" s="673"/>
      <c r="E26" s="28"/>
      <c r="G26" s="1140" t="s">
        <v>1236</v>
      </c>
      <c r="H26" s="1141">
        <v>5</v>
      </c>
    </row>
    <row r="27" spans="3:8">
      <c r="C27" s="673"/>
      <c r="D27" s="673"/>
      <c r="E27" s="28"/>
      <c r="G27" s="1140"/>
      <c r="H27" s="1141"/>
    </row>
    <row r="28" spans="3:8">
      <c r="C28" s="673"/>
      <c r="D28" s="673"/>
      <c r="E28" s="28"/>
      <c r="G28" s="1140"/>
      <c r="H28" s="1141"/>
    </row>
    <row r="29" spans="3:8">
      <c r="C29" s="673"/>
      <c r="D29" s="673"/>
      <c r="E29" s="28"/>
      <c r="G29" s="1140"/>
      <c r="H29" s="1141"/>
    </row>
    <row r="30" spans="3:8">
      <c r="C30" s="673"/>
      <c r="D30" s="673"/>
      <c r="E30" s="28"/>
      <c r="G30" s="1140"/>
      <c r="H30" s="1141"/>
    </row>
    <row r="31" spans="3:8">
      <c r="C31" s="673"/>
      <c r="D31" s="673"/>
      <c r="E31" s="28"/>
      <c r="G31" s="1140"/>
      <c r="H31" s="1141">
        <v>4</v>
      </c>
    </row>
    <row r="32" spans="3:8">
      <c r="C32" s="673"/>
      <c r="D32" s="673"/>
      <c r="E32" s="28"/>
      <c r="G32" s="1140"/>
      <c r="H32" s="1141"/>
    </row>
    <row r="33" spans="3:8">
      <c r="C33" s="673"/>
      <c r="D33" s="673"/>
      <c r="E33" s="28"/>
      <c r="G33" s="1140"/>
      <c r="H33" s="1141"/>
    </row>
    <row r="34" spans="3:8">
      <c r="C34" s="673"/>
      <c r="D34" s="673"/>
      <c r="E34" s="28"/>
      <c r="G34" s="1140"/>
      <c r="H34" s="1141"/>
    </row>
    <row r="35" spans="3:8">
      <c r="C35" s="673"/>
      <c r="D35" s="673"/>
      <c r="E35" s="28"/>
      <c r="G35" s="1140"/>
      <c r="H35" s="1141"/>
    </row>
    <row r="36" spans="3:8">
      <c r="C36" s="673"/>
      <c r="D36" s="673"/>
      <c r="E36" s="28"/>
      <c r="G36" s="1140"/>
      <c r="H36" s="1141">
        <v>3</v>
      </c>
    </row>
    <row r="37" spans="3:8">
      <c r="C37" s="673"/>
      <c r="D37" s="673"/>
      <c r="E37" s="28"/>
      <c r="G37" s="1140"/>
      <c r="H37" s="1141"/>
    </row>
    <row r="38" spans="3:8">
      <c r="C38" s="673"/>
      <c r="D38" s="673"/>
      <c r="E38" s="28"/>
      <c r="G38" s="1140"/>
      <c r="H38" s="1141"/>
    </row>
    <row r="39" spans="3:8">
      <c r="C39" s="673"/>
      <c r="D39" s="673"/>
      <c r="E39" s="28"/>
      <c r="G39" s="1140"/>
      <c r="H39" s="1141"/>
    </row>
    <row r="40" spans="3:8">
      <c r="G40" s="1140"/>
      <c r="H40" s="1141"/>
    </row>
    <row r="41" spans="3:8">
      <c r="G41" s="1140"/>
      <c r="H41" s="1141">
        <v>2</v>
      </c>
    </row>
    <row r="42" spans="3:8">
      <c r="G42" s="1140"/>
      <c r="H42" s="1141"/>
    </row>
    <row r="43" spans="3:8">
      <c r="G43" s="1140"/>
      <c r="H43" s="1141"/>
    </row>
    <row r="44" spans="3:8">
      <c r="G44" s="1140"/>
      <c r="H44" s="1141"/>
    </row>
    <row r="45" spans="3:8">
      <c r="G45" s="1140"/>
      <c r="H45" s="1141"/>
    </row>
    <row r="46" spans="3:8">
      <c r="G46" s="1140"/>
      <c r="H46" s="1141">
        <v>1</v>
      </c>
    </row>
    <row r="47" spans="3:8">
      <c r="G47" s="1140"/>
      <c r="H47" s="1141"/>
    </row>
    <row r="48" spans="3:8">
      <c r="G48" s="1140"/>
      <c r="H48" s="1141"/>
    </row>
    <row r="49" spans="7:10">
      <c r="G49" s="1140"/>
      <c r="H49" s="1141"/>
    </row>
    <row r="50" spans="7:10">
      <c r="G50" s="1140"/>
      <c r="H50" s="1141"/>
    </row>
    <row r="55" spans="7:10">
      <c r="H55" s="813"/>
      <c r="I55" s="1141"/>
      <c r="J55" s="1140"/>
    </row>
    <row r="56" spans="7:10">
      <c r="H56" s="813"/>
      <c r="I56" s="1141"/>
      <c r="J56" s="1140"/>
    </row>
    <row r="57" spans="7:10">
      <c r="H57" s="813"/>
      <c r="I57" s="1141"/>
      <c r="J57" s="1140"/>
    </row>
    <row r="58" spans="7:10">
      <c r="H58" s="813"/>
      <c r="I58" s="1141"/>
      <c r="J58" s="1140"/>
    </row>
    <row r="59" spans="7:10">
      <c r="H59" s="813"/>
      <c r="I59" s="1141"/>
      <c r="J59" s="1140"/>
    </row>
    <row r="60" spans="7:10">
      <c r="H60" s="813"/>
      <c r="I60" s="1141"/>
      <c r="J60" s="1140"/>
    </row>
    <row r="61" spans="7:10">
      <c r="H61" s="813"/>
      <c r="I61" s="1141"/>
      <c r="J61" s="1140"/>
    </row>
    <row r="62" spans="7:10">
      <c r="H62" s="813"/>
      <c r="I62" s="1141"/>
      <c r="J62" s="1140"/>
    </row>
    <row r="63" spans="7:10">
      <c r="H63" s="813"/>
      <c r="I63" s="1141"/>
      <c r="J63" s="1140"/>
    </row>
    <row r="64" spans="7:10">
      <c r="H64" s="813"/>
      <c r="I64" s="1141"/>
      <c r="J64" s="1140"/>
    </row>
    <row r="65" spans="8:11">
      <c r="H65" s="813"/>
      <c r="I65" s="1141"/>
      <c r="J65" s="1140"/>
    </row>
    <row r="66" spans="8:11">
      <c r="H66" s="813"/>
      <c r="I66" s="1141"/>
      <c r="J66" s="1140"/>
    </row>
    <row r="67" spans="8:11">
      <c r="H67" s="813"/>
      <c r="I67" s="1141"/>
      <c r="J67" s="1140"/>
    </row>
    <row r="68" spans="8:11">
      <c r="H68" s="813"/>
      <c r="I68" s="1141"/>
      <c r="J68" s="1140"/>
    </row>
    <row r="69" spans="8:11">
      <c r="H69" s="813"/>
      <c r="I69" s="1141"/>
      <c r="J69" s="1140"/>
    </row>
    <row r="70" spans="8:11">
      <c r="H70" s="813"/>
      <c r="I70" s="1141"/>
      <c r="J70" s="1140"/>
      <c r="K70" s="1140" t="s">
        <v>1237</v>
      </c>
    </row>
    <row r="71" spans="8:11">
      <c r="H71" s="813"/>
      <c r="I71" s="1141"/>
      <c r="J71" s="1140"/>
      <c r="K71" s="1140"/>
    </row>
    <row r="72" spans="8:11">
      <c r="H72" s="813"/>
      <c r="I72" s="1141"/>
      <c r="J72" s="1140"/>
      <c r="K72" s="1140"/>
    </row>
    <row r="73" spans="8:11">
      <c r="H73" s="813"/>
      <c r="I73" s="1141"/>
      <c r="J73" s="1140"/>
      <c r="K73" s="1140"/>
    </row>
    <row r="74" spans="8:11">
      <c r="H74" s="813"/>
      <c r="I74" s="1141"/>
      <c r="J74" s="1140"/>
      <c r="K74" s="1140"/>
    </row>
    <row r="75" spans="8:11">
      <c r="H75" s="813"/>
      <c r="I75" s="1141"/>
      <c r="J75" s="1140"/>
      <c r="K75" s="1140"/>
    </row>
    <row r="76" spans="8:11">
      <c r="H76" s="813"/>
      <c r="I76" s="1141"/>
      <c r="J76" s="1140"/>
      <c r="K76" s="1140"/>
    </row>
    <row r="77" spans="8:11">
      <c r="H77" s="813"/>
      <c r="I77" s="1141"/>
      <c r="J77" s="1140"/>
      <c r="K77" s="1140"/>
    </row>
    <row r="78" spans="8:11">
      <c r="H78" s="813"/>
      <c r="I78" s="1141"/>
      <c r="J78" s="1140"/>
      <c r="K78" s="1140"/>
    </row>
    <row r="79" spans="8:11">
      <c r="H79" s="813"/>
      <c r="I79" s="1141"/>
      <c r="J79" s="1140"/>
      <c r="K79" s="1140"/>
    </row>
    <row r="80" spans="8:11">
      <c r="K80" s="1140"/>
    </row>
    <row r="81" spans="11:11">
      <c r="K81" s="1140"/>
    </row>
    <row r="82" spans="11:11">
      <c r="K82" s="1140"/>
    </row>
    <row r="83" spans="11:11">
      <c r="K83" s="1140"/>
    </row>
    <row r="84" spans="11:11">
      <c r="K84" s="1140"/>
    </row>
    <row r="85" spans="11:11">
      <c r="K85" s="1140"/>
    </row>
    <row r="86" spans="11:11">
      <c r="K86" s="1140"/>
    </row>
    <row r="87" spans="11:11">
      <c r="K87" s="1140"/>
    </row>
    <row r="88" spans="11:11">
      <c r="K88" s="1140"/>
    </row>
    <row r="89" spans="11:11">
      <c r="K89" s="1140"/>
    </row>
    <row r="90" spans="11:11">
      <c r="K90" s="1140"/>
    </row>
    <row r="91" spans="11:11">
      <c r="K91" s="1140"/>
    </row>
    <row r="92" spans="11:11">
      <c r="K92" s="1140"/>
    </row>
    <row r="93" spans="11:11">
      <c r="K93" s="1140"/>
    </row>
    <row r="94" spans="11:11">
      <c r="K94" s="1140"/>
    </row>
  </sheetData>
  <mergeCells count="15">
    <mergeCell ref="K70:K94"/>
    <mergeCell ref="I75:I79"/>
    <mergeCell ref="B2:F2"/>
    <mergeCell ref="B3:F3"/>
    <mergeCell ref="G26:G50"/>
    <mergeCell ref="H26:H30"/>
    <mergeCell ref="H31:H35"/>
    <mergeCell ref="H36:H40"/>
    <mergeCell ref="H41:H45"/>
    <mergeCell ref="H46:H50"/>
    <mergeCell ref="I55:I59"/>
    <mergeCell ref="J55:J79"/>
    <mergeCell ref="I60:I64"/>
    <mergeCell ref="I65:I69"/>
    <mergeCell ref="I70:I7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F885C-585F-44F5-99E6-29EE0EF3D457}">
  <dimension ref="A1:S45"/>
  <sheetViews>
    <sheetView tabSelected="1" topLeftCell="A10" zoomScale="85" zoomScaleNormal="85" workbookViewId="0">
      <selection activeCell="I11" sqref="I11:J11"/>
    </sheetView>
  </sheetViews>
  <sheetFormatPr baseColWidth="10" defaultRowHeight="15"/>
  <cols>
    <col min="1" max="1" width="3.140625" customWidth="1"/>
    <col min="2" max="2" width="50.140625" customWidth="1"/>
    <col min="3" max="3" width="17.85546875" customWidth="1"/>
    <col min="4" max="4" width="36.7109375" customWidth="1"/>
    <col min="5" max="5" width="44.85546875" customWidth="1"/>
    <col min="6" max="6" width="39.140625" customWidth="1"/>
    <col min="7" max="7" width="4.5703125" customWidth="1"/>
    <col min="8" max="8" width="1.7109375" customWidth="1"/>
    <col min="9" max="9" width="31" customWidth="1"/>
    <col min="10" max="10" width="4.140625" customWidth="1"/>
    <col min="11" max="11" width="8.28515625" customWidth="1"/>
    <col min="12" max="12" width="32.28515625" customWidth="1"/>
    <col min="13" max="13" width="5.28515625" customWidth="1"/>
    <col min="14" max="14" width="15.42578125" customWidth="1"/>
    <col min="15" max="15" width="4.28515625" customWidth="1"/>
    <col min="16" max="16" width="4.42578125" customWidth="1"/>
    <col min="17" max="17" width="2.42578125" customWidth="1"/>
  </cols>
  <sheetData>
    <row r="1" spans="1:19" ht="21">
      <c r="A1" s="689"/>
      <c r="B1" s="1160" t="s">
        <v>1247</v>
      </c>
      <c r="C1" s="1161"/>
      <c r="D1" s="1161"/>
      <c r="E1" s="1161"/>
      <c r="F1" s="1161"/>
      <c r="G1" s="1161"/>
      <c r="H1" s="1161"/>
      <c r="I1" s="1161"/>
      <c r="J1" s="1161"/>
      <c r="K1" s="1161"/>
      <c r="L1" s="1161"/>
      <c r="M1" s="1161"/>
      <c r="N1" s="1162"/>
      <c r="O1" s="689"/>
      <c r="P1" s="689"/>
      <c r="Q1" s="689"/>
      <c r="R1" s="689"/>
      <c r="S1" s="689"/>
    </row>
    <row r="2" spans="1:19" ht="18" customHeight="1">
      <c r="A2" s="689"/>
      <c r="B2" s="1163" t="s">
        <v>1248</v>
      </c>
      <c r="C2" s="1164"/>
      <c r="D2" s="1164"/>
      <c r="E2" s="1164"/>
      <c r="F2" s="1164"/>
      <c r="G2" s="1164"/>
      <c r="H2" s="1164"/>
      <c r="I2" s="1164"/>
      <c r="J2" s="1164"/>
      <c r="K2" s="1164"/>
      <c r="L2" s="1164"/>
      <c r="M2" s="1164"/>
      <c r="N2" s="1165"/>
      <c r="O2" s="689"/>
      <c r="P2" s="689"/>
      <c r="Q2" s="689"/>
      <c r="R2" s="689"/>
      <c r="S2" s="689"/>
    </row>
    <row r="3" spans="1:19" ht="10.5" customHeight="1">
      <c r="A3" s="689"/>
      <c r="B3" s="862"/>
      <c r="C3" s="866"/>
      <c r="D3" s="865"/>
      <c r="E3" s="866"/>
      <c r="F3" s="865"/>
      <c r="G3" s="866"/>
      <c r="H3" s="867"/>
      <c r="I3" s="864"/>
      <c r="J3" s="862"/>
      <c r="K3" s="862"/>
      <c r="L3" s="862"/>
      <c r="M3" s="862"/>
      <c r="N3" s="863"/>
      <c r="O3" s="689"/>
      <c r="P3" s="689"/>
      <c r="Q3" s="689"/>
      <c r="R3" s="689"/>
      <c r="S3" s="689"/>
    </row>
    <row r="4" spans="1:19" ht="27.75" customHeight="1">
      <c r="A4" s="689"/>
      <c r="B4" s="710"/>
      <c r="C4" s="697"/>
      <c r="D4" s="697"/>
      <c r="E4" s="690"/>
      <c r="F4" s="687"/>
      <c r="G4" s="695"/>
      <c r="H4" s="868"/>
      <c r="I4" s="1159" t="s">
        <v>1258</v>
      </c>
      <c r="J4" s="1159"/>
      <c r="K4" s="1159"/>
      <c r="L4" s="1159"/>
      <c r="M4" s="1159"/>
      <c r="N4" s="1159"/>
      <c r="O4" s="689"/>
      <c r="P4" s="689"/>
      <c r="Q4" s="689"/>
      <c r="R4" s="689"/>
      <c r="S4" s="689"/>
    </row>
    <row r="5" spans="1:19" ht="36" customHeight="1" thickBot="1">
      <c r="A5" s="689"/>
      <c r="B5" s="710"/>
      <c r="F5" s="686"/>
      <c r="G5" s="689"/>
      <c r="H5" s="871"/>
      <c r="I5" s="1168" t="s">
        <v>1252</v>
      </c>
      <c r="J5" s="1168"/>
      <c r="K5" s="1168" t="s">
        <v>1256</v>
      </c>
      <c r="L5" s="1168"/>
      <c r="M5" s="1168" t="s">
        <v>1257</v>
      </c>
      <c r="N5" s="1168"/>
      <c r="O5" s="687"/>
      <c r="P5" s="689"/>
      <c r="Q5" s="689"/>
      <c r="R5" s="689"/>
      <c r="S5" s="689"/>
    </row>
    <row r="6" spans="1:19" ht="58.5" customHeight="1">
      <c r="A6" s="689"/>
      <c r="B6" s="686"/>
      <c r="F6" s="686"/>
      <c r="G6" s="689"/>
      <c r="H6" s="870"/>
      <c r="I6" s="1154"/>
      <c r="J6" s="1155"/>
      <c r="K6" s="1155"/>
      <c r="L6" s="1155"/>
      <c r="M6" s="1155"/>
      <c r="N6" s="1169"/>
      <c r="O6" s="687"/>
      <c r="P6" s="689"/>
      <c r="Q6" s="689"/>
      <c r="R6" s="689"/>
      <c r="S6" s="689"/>
    </row>
    <row r="7" spans="1:19" ht="50.25" customHeight="1">
      <c r="A7" s="689"/>
      <c r="C7" s="689"/>
      <c r="D7" s="689"/>
      <c r="E7" s="1157"/>
      <c r="F7" s="1158"/>
      <c r="G7" s="689"/>
      <c r="H7" s="710"/>
      <c r="I7" s="1156"/>
      <c r="J7" s="1148"/>
      <c r="K7" s="1148"/>
      <c r="L7" s="1148"/>
      <c r="M7" s="1148"/>
      <c r="N7" s="1149"/>
      <c r="O7" s="687"/>
      <c r="P7" s="689"/>
      <c r="Q7" s="689"/>
      <c r="R7" s="689"/>
      <c r="S7" s="689"/>
    </row>
    <row r="8" spans="1:19" ht="50.25" customHeight="1">
      <c r="A8" s="686"/>
      <c r="B8" s="689"/>
      <c r="C8" s="689"/>
      <c r="D8" s="689"/>
      <c r="G8" s="689"/>
      <c r="H8" s="686"/>
      <c r="I8" s="1156"/>
      <c r="J8" s="1148"/>
      <c r="K8" s="1148"/>
      <c r="L8" s="1148"/>
      <c r="M8" s="1148"/>
      <c r="N8" s="1149"/>
      <c r="O8" s="687"/>
      <c r="P8" s="689"/>
      <c r="Q8" s="689"/>
      <c r="R8" s="689"/>
      <c r="S8" s="689"/>
    </row>
    <row r="9" spans="1:19" ht="55.5" customHeight="1">
      <c r="A9" s="686"/>
      <c r="B9" s="689"/>
      <c r="C9" s="689"/>
      <c r="D9" s="689"/>
      <c r="G9" s="689"/>
      <c r="H9" s="710"/>
      <c r="I9" s="1156"/>
      <c r="J9" s="1148"/>
      <c r="K9" s="1148"/>
      <c r="L9" s="1148"/>
      <c r="M9" s="1148"/>
      <c r="N9" s="1149"/>
      <c r="O9" s="687"/>
      <c r="P9" s="689"/>
      <c r="Q9" s="689"/>
      <c r="R9" s="689"/>
      <c r="S9" s="689"/>
    </row>
    <row r="10" spans="1:19" ht="88.5" customHeight="1" thickBot="1">
      <c r="A10" s="686"/>
      <c r="B10" s="689"/>
      <c r="C10" s="689"/>
      <c r="D10" s="689"/>
      <c r="G10" s="689"/>
      <c r="H10" s="870"/>
      <c r="I10" s="1152"/>
      <c r="J10" s="1148"/>
      <c r="K10" s="1148"/>
      <c r="L10" s="1148"/>
      <c r="M10" s="1148"/>
      <c r="N10" s="1149"/>
      <c r="O10" s="687"/>
      <c r="P10" s="689"/>
      <c r="Q10" s="689"/>
      <c r="R10" s="689"/>
      <c r="S10" s="689"/>
    </row>
    <row r="11" spans="1:19" ht="44.25" customHeight="1">
      <c r="A11" s="686"/>
      <c r="B11" s="689"/>
      <c r="C11" s="689"/>
      <c r="D11" s="686"/>
      <c r="E11" s="1166" t="s">
        <v>1255</v>
      </c>
      <c r="F11" s="1167"/>
      <c r="G11" s="687"/>
      <c r="H11" s="868"/>
      <c r="I11" s="1152"/>
      <c r="J11" s="1148"/>
      <c r="K11" s="1148"/>
      <c r="L11" s="1148"/>
      <c r="M11" s="1148"/>
      <c r="N11" s="1149"/>
      <c r="O11" s="687"/>
      <c r="P11" s="689"/>
      <c r="Q11" s="689"/>
      <c r="R11" s="689"/>
      <c r="S11" s="689"/>
    </row>
    <row r="12" spans="1:19" ht="47.25" customHeight="1" thickBot="1">
      <c r="A12" s="686"/>
      <c r="B12" s="689"/>
      <c r="C12" s="689"/>
      <c r="D12" s="686"/>
      <c r="E12" s="896" t="s">
        <v>1252</v>
      </c>
      <c r="F12" s="897" t="s">
        <v>1254</v>
      </c>
      <c r="G12" s="687"/>
      <c r="H12" s="868"/>
      <c r="I12" s="1152"/>
      <c r="J12" s="1148"/>
      <c r="K12" s="1148"/>
      <c r="L12" s="1148"/>
      <c r="M12" s="1148"/>
      <c r="N12" s="1149"/>
      <c r="O12" s="687"/>
      <c r="P12" s="689"/>
      <c r="Q12" s="689"/>
      <c r="R12" s="689"/>
      <c r="S12" s="689"/>
    </row>
    <row r="13" spans="1:19" ht="42" customHeight="1">
      <c r="A13" s="686"/>
      <c r="B13" s="689"/>
      <c r="C13" s="689"/>
      <c r="D13" s="686"/>
      <c r="E13" s="899"/>
      <c r="F13" s="900"/>
      <c r="G13" s="687"/>
      <c r="H13" s="870"/>
      <c r="I13" s="1152"/>
      <c r="J13" s="1148"/>
      <c r="K13" s="1148"/>
      <c r="L13" s="1148"/>
      <c r="M13" s="1148"/>
      <c r="N13" s="1149"/>
      <c r="O13" s="687"/>
      <c r="P13" s="689"/>
      <c r="Q13" s="689"/>
      <c r="R13" s="689"/>
      <c r="S13" s="689"/>
    </row>
    <row r="14" spans="1:19" ht="60.75" customHeight="1">
      <c r="A14" s="686"/>
      <c r="B14" s="689"/>
      <c r="C14" s="689"/>
      <c r="D14" s="686"/>
      <c r="E14" s="901"/>
      <c r="F14" s="902"/>
      <c r="G14" s="687"/>
      <c r="H14" s="892"/>
      <c r="I14" s="1152"/>
      <c r="J14" s="1148"/>
      <c r="K14" s="1148"/>
      <c r="L14" s="1148"/>
      <c r="M14" s="1148"/>
      <c r="N14" s="1149"/>
      <c r="O14" s="687"/>
      <c r="P14" s="689"/>
      <c r="Q14" s="689"/>
      <c r="R14" s="689"/>
      <c r="S14" s="689"/>
    </row>
    <row r="15" spans="1:19" ht="42" customHeight="1">
      <c r="A15" s="686"/>
      <c r="B15" s="689"/>
      <c r="C15" s="689"/>
      <c r="D15" s="686"/>
      <c r="E15" s="901"/>
      <c r="F15" s="902"/>
      <c r="G15" s="687"/>
      <c r="H15" s="870"/>
      <c r="I15" s="1152"/>
      <c r="J15" s="1148"/>
      <c r="K15" s="1148"/>
      <c r="L15" s="1148"/>
      <c r="M15" s="1148"/>
      <c r="N15" s="1149"/>
      <c r="O15" s="687"/>
      <c r="P15" s="689"/>
      <c r="Q15" s="689"/>
      <c r="R15" s="689"/>
      <c r="S15" s="689"/>
    </row>
    <row r="16" spans="1:19" ht="45.75" customHeight="1">
      <c r="A16" s="686"/>
      <c r="B16" s="689"/>
      <c r="C16" s="689"/>
      <c r="D16" s="686"/>
      <c r="E16" s="901"/>
      <c r="F16" s="902"/>
      <c r="G16" s="687"/>
      <c r="H16" s="868"/>
      <c r="I16" s="1152"/>
      <c r="J16" s="1148"/>
      <c r="K16" s="1148"/>
      <c r="L16" s="1148"/>
      <c r="M16" s="1148"/>
      <c r="N16" s="1149"/>
      <c r="O16" s="687"/>
      <c r="P16" s="689"/>
      <c r="Q16" s="689"/>
      <c r="R16" s="689"/>
      <c r="S16" s="689"/>
    </row>
    <row r="17" spans="1:19" ht="66" customHeight="1">
      <c r="A17" s="686"/>
      <c r="D17" s="705"/>
      <c r="E17" s="901"/>
      <c r="F17" s="902"/>
      <c r="G17" s="687"/>
      <c r="H17" s="892"/>
      <c r="I17" s="1152"/>
      <c r="J17" s="1148"/>
      <c r="K17" s="1148"/>
      <c r="L17" s="1148"/>
      <c r="M17" s="1148"/>
      <c r="N17" s="1149"/>
      <c r="O17" s="687"/>
      <c r="P17" s="689"/>
      <c r="Q17" s="689"/>
      <c r="R17" s="689"/>
      <c r="S17" s="689"/>
    </row>
    <row r="18" spans="1:19" ht="44.25" customHeight="1" thickBot="1">
      <c r="A18" s="686"/>
      <c r="C18" s="714"/>
      <c r="D18" s="686"/>
      <c r="E18" s="903"/>
      <c r="F18" s="913"/>
      <c r="G18" s="687"/>
      <c r="H18" s="869"/>
      <c r="I18" s="1153"/>
      <c r="J18" s="1150"/>
      <c r="K18" s="1150"/>
      <c r="L18" s="1150"/>
      <c r="M18" s="1150"/>
      <c r="N18" s="1151"/>
      <c r="O18" s="687"/>
      <c r="P18" s="689"/>
      <c r="Q18" s="689"/>
      <c r="R18" s="689"/>
      <c r="S18" s="689"/>
    </row>
    <row r="19" spans="1:19" ht="11.25" customHeight="1">
      <c r="A19" s="686"/>
      <c r="B19" s="690"/>
      <c r="C19" s="710"/>
      <c r="D19" s="697"/>
      <c r="E19" s="898"/>
      <c r="F19" s="860"/>
      <c r="G19" s="697"/>
      <c r="H19" s="686"/>
      <c r="I19" s="694"/>
      <c r="J19" s="688"/>
      <c r="K19" s="714"/>
      <c r="M19" s="714"/>
      <c r="N19" s="688"/>
      <c r="O19" s="687"/>
      <c r="P19" s="689"/>
      <c r="Q19" s="689"/>
      <c r="R19" s="689"/>
      <c r="S19" s="689"/>
    </row>
    <row r="20" spans="1:19" ht="44.25" customHeight="1" thickBot="1">
      <c r="A20" s="686"/>
      <c r="B20" s="876" t="s">
        <v>1249</v>
      </c>
      <c r="C20" s="877" t="s">
        <v>1250</v>
      </c>
      <c r="D20" s="877" t="s">
        <v>1253</v>
      </c>
      <c r="E20" s="859" t="s">
        <v>1251</v>
      </c>
      <c r="F20" s="859" t="s">
        <v>1252</v>
      </c>
      <c r="G20" s="861"/>
      <c r="H20" s="689"/>
      <c r="I20" s="787"/>
      <c r="J20" s="787"/>
      <c r="K20" s="716"/>
      <c r="L20" s="787"/>
      <c r="M20" s="787"/>
      <c r="N20" s="689"/>
      <c r="O20" s="689"/>
      <c r="P20" s="689"/>
      <c r="Q20" s="689"/>
      <c r="R20" s="689"/>
      <c r="S20" s="689"/>
    </row>
    <row r="21" spans="1:19" ht="35.25" customHeight="1">
      <c r="A21" s="686"/>
      <c r="B21" s="904"/>
      <c r="C21" s="884"/>
      <c r="D21" s="884"/>
      <c r="E21" s="884"/>
      <c r="F21" s="905"/>
      <c r="G21" s="875"/>
      <c r="H21" s="686"/>
      <c r="I21" s="894" t="s">
        <v>1255</v>
      </c>
      <c r="J21" s="879"/>
      <c r="K21" s="872"/>
      <c r="L21" s="1144" t="s">
        <v>1259</v>
      </c>
      <c r="M21" s="1145"/>
      <c r="N21" s="687"/>
      <c r="O21" s="689"/>
      <c r="P21" s="689"/>
      <c r="Q21" s="689"/>
      <c r="R21" s="689"/>
      <c r="S21" s="689"/>
    </row>
    <row r="22" spans="1:19" ht="35.25" customHeight="1" thickBot="1">
      <c r="A22" s="686"/>
      <c r="B22" s="885"/>
      <c r="C22" s="886"/>
      <c r="D22" s="886"/>
      <c r="E22" s="886"/>
      <c r="F22" s="887"/>
      <c r="G22" s="861"/>
      <c r="H22" s="686"/>
      <c r="I22" s="878">
        <f>SUM(F13:F18)</f>
        <v>0</v>
      </c>
      <c r="J22" s="874"/>
      <c r="K22" s="873"/>
      <c r="L22" s="891">
        <f>SUM(E21:E26)</f>
        <v>0</v>
      </c>
      <c r="M22" s="880"/>
      <c r="N22" s="687"/>
      <c r="O22" s="689"/>
      <c r="P22" s="689"/>
      <c r="Q22" s="689"/>
      <c r="R22" s="689"/>
      <c r="S22" s="689"/>
    </row>
    <row r="23" spans="1:19" ht="35.25" customHeight="1">
      <c r="A23" s="686"/>
      <c r="B23" s="888"/>
      <c r="C23" s="889"/>
      <c r="D23" s="889"/>
      <c r="E23" s="889"/>
      <c r="F23" s="890"/>
      <c r="G23" s="861"/>
      <c r="H23" s="689"/>
      <c r="I23" s="714"/>
      <c r="J23" s="714"/>
      <c r="K23" s="714"/>
      <c r="L23" s="714"/>
      <c r="M23" s="714"/>
      <c r="N23" s="689"/>
      <c r="O23" s="689"/>
      <c r="P23" s="689"/>
      <c r="Q23" s="689"/>
      <c r="R23" s="689"/>
      <c r="S23" s="689"/>
    </row>
    <row r="24" spans="1:19" ht="33" customHeight="1" thickBot="1">
      <c r="A24" s="686"/>
      <c r="B24" s="888"/>
      <c r="C24" s="889"/>
      <c r="D24" s="889"/>
      <c r="E24" s="889"/>
      <c r="F24" s="890"/>
      <c r="G24" s="861"/>
      <c r="H24" s="689"/>
      <c r="I24" s="697"/>
      <c r="J24" s="697"/>
      <c r="K24" s="689"/>
      <c r="L24" s="697"/>
      <c r="M24" s="697"/>
      <c r="N24" s="689"/>
      <c r="O24" s="689"/>
      <c r="P24" s="689"/>
      <c r="Q24" s="689"/>
      <c r="R24" s="689"/>
      <c r="S24" s="689"/>
    </row>
    <row r="25" spans="1:19" ht="44.25" customHeight="1">
      <c r="A25" s="686"/>
      <c r="B25" s="888"/>
      <c r="C25" s="889"/>
      <c r="D25" s="889"/>
      <c r="E25" s="889"/>
      <c r="F25" s="890"/>
      <c r="G25" s="861"/>
      <c r="H25" s="686"/>
      <c r="I25" s="895" t="s">
        <v>1261</v>
      </c>
      <c r="J25" s="881"/>
      <c r="K25" s="872"/>
      <c r="L25" s="1146" t="s">
        <v>1260</v>
      </c>
      <c r="M25" s="1147"/>
      <c r="N25" s="687"/>
      <c r="O25" s="689"/>
      <c r="P25" s="689"/>
      <c r="Q25" s="689"/>
      <c r="R25" s="689"/>
      <c r="S25" s="689"/>
    </row>
    <row r="26" spans="1:19" ht="36.75" customHeight="1" thickBot="1">
      <c r="A26" s="686"/>
      <c r="B26" s="906"/>
      <c r="C26" s="907"/>
      <c r="D26" s="907"/>
      <c r="E26" s="907"/>
      <c r="F26" s="908"/>
      <c r="G26" s="861"/>
      <c r="H26" s="686"/>
      <c r="I26" s="893">
        <v>45677</v>
      </c>
      <c r="J26" s="883"/>
      <c r="K26" s="873"/>
      <c r="L26" s="914">
        <f>COUNTA(M6:N18)</f>
        <v>0</v>
      </c>
      <c r="M26" s="882"/>
      <c r="N26" s="687"/>
      <c r="O26" s="689"/>
      <c r="P26" s="689"/>
      <c r="Q26" s="689"/>
      <c r="R26" s="689"/>
      <c r="S26" s="689"/>
    </row>
    <row r="27" spans="1:19" ht="44.25" customHeight="1">
      <c r="A27" s="689"/>
      <c r="B27" s="714"/>
      <c r="C27" s="714"/>
      <c r="D27" s="714"/>
      <c r="E27" s="714"/>
      <c r="F27" s="688"/>
      <c r="G27" s="689"/>
      <c r="H27" s="689"/>
      <c r="I27" s="689"/>
      <c r="J27" s="689"/>
      <c r="K27" s="689"/>
      <c r="L27" s="689"/>
      <c r="M27" s="687"/>
      <c r="N27" s="687"/>
      <c r="O27" s="689"/>
      <c r="P27" s="689"/>
      <c r="Q27" s="689"/>
      <c r="R27" s="689"/>
      <c r="S27" s="689"/>
    </row>
    <row r="28" spans="1:19" ht="43.5" customHeight="1">
      <c r="A28" s="689"/>
      <c r="B28" s="689"/>
      <c r="C28" s="689"/>
      <c r="D28" s="689"/>
      <c r="E28" s="689"/>
      <c r="F28" s="686"/>
      <c r="G28" s="689"/>
      <c r="H28" s="689"/>
      <c r="I28" s="689"/>
      <c r="J28" s="689"/>
      <c r="K28" s="689"/>
      <c r="L28" s="689"/>
      <c r="M28" s="687"/>
      <c r="N28" s="687"/>
      <c r="O28" s="689"/>
      <c r="P28" s="689"/>
      <c r="Q28" s="689"/>
      <c r="R28" s="689"/>
      <c r="S28" s="689"/>
    </row>
    <row r="29" spans="1:19" ht="45" customHeight="1">
      <c r="A29" s="689"/>
      <c r="B29" s="689"/>
      <c r="C29" s="689"/>
      <c r="D29" s="689"/>
      <c r="E29" s="689"/>
      <c r="F29" s="686"/>
      <c r="G29" s="689"/>
      <c r="H29" s="689"/>
      <c r="I29" s="689"/>
      <c r="J29" s="689"/>
      <c r="K29" s="689"/>
      <c r="L29" s="689"/>
      <c r="M29" s="687"/>
      <c r="N29" s="687"/>
      <c r="O29" s="689"/>
      <c r="P29" s="689"/>
      <c r="Q29" s="689"/>
      <c r="R29" s="689"/>
      <c r="S29" s="689"/>
    </row>
    <row r="30" spans="1:19">
      <c r="A30" s="689"/>
      <c r="B30" s="689"/>
      <c r="C30" s="689"/>
      <c r="D30" s="689"/>
      <c r="E30" s="689"/>
      <c r="F30" s="686"/>
      <c r="G30" s="689"/>
      <c r="H30" s="689"/>
      <c r="I30" s="689"/>
      <c r="J30" s="689"/>
      <c r="K30" s="689"/>
      <c r="L30" s="689"/>
      <c r="M30" s="687"/>
      <c r="N30" s="687"/>
      <c r="O30" s="689"/>
      <c r="P30" s="689"/>
      <c r="Q30" s="689"/>
      <c r="R30" s="689"/>
      <c r="S30" s="689"/>
    </row>
    <row r="31" spans="1:19">
      <c r="A31" s="689"/>
      <c r="B31" s="689"/>
      <c r="C31" s="689"/>
      <c r="D31" s="689"/>
      <c r="E31" s="689"/>
      <c r="F31" s="686"/>
      <c r="G31" s="689"/>
      <c r="H31" s="689"/>
      <c r="I31" s="689"/>
      <c r="J31" s="689"/>
      <c r="K31" s="689"/>
      <c r="L31" s="689"/>
      <c r="M31" s="687"/>
      <c r="N31" s="687"/>
      <c r="O31" s="689"/>
      <c r="P31" s="689"/>
      <c r="Q31" s="689"/>
      <c r="R31" s="689"/>
      <c r="S31" s="689"/>
    </row>
    <row r="32" spans="1:19">
      <c r="A32" s="689"/>
      <c r="B32" s="689"/>
      <c r="F32" s="686"/>
      <c r="G32" s="689"/>
      <c r="H32" s="689"/>
      <c r="I32" s="689"/>
      <c r="J32" s="689"/>
      <c r="K32" s="689"/>
      <c r="L32" s="689"/>
      <c r="M32" s="687"/>
      <c r="N32" s="687"/>
      <c r="O32" s="689"/>
      <c r="P32" s="689"/>
      <c r="Q32" s="689"/>
      <c r="R32" s="689"/>
      <c r="S32" s="689"/>
    </row>
    <row r="33" spans="1:19">
      <c r="A33" s="689"/>
      <c r="B33" s="689"/>
      <c r="F33" s="689"/>
      <c r="G33" s="714"/>
      <c r="H33" s="714"/>
      <c r="I33" s="714"/>
      <c r="J33" s="714"/>
      <c r="K33" s="714"/>
      <c r="L33" s="714"/>
      <c r="M33" s="714"/>
      <c r="N33" s="689"/>
      <c r="O33" s="689"/>
      <c r="P33" s="689"/>
      <c r="Q33" s="689"/>
      <c r="R33" s="689"/>
      <c r="S33" s="689"/>
    </row>
    <row r="34" spans="1:19">
      <c r="A34" s="689"/>
      <c r="B34" s="689"/>
      <c r="G34" s="689"/>
      <c r="H34" s="689"/>
      <c r="I34" s="689"/>
      <c r="J34" s="689"/>
      <c r="K34" s="689"/>
      <c r="L34" s="689"/>
      <c r="M34" s="689"/>
      <c r="N34" s="689"/>
      <c r="O34" s="689"/>
      <c r="P34" s="689"/>
      <c r="Q34" s="689"/>
      <c r="R34" s="689"/>
      <c r="S34" s="689"/>
    </row>
    <row r="35" spans="1:19">
      <c r="A35" s="689"/>
      <c r="B35" s="689"/>
      <c r="G35" s="689"/>
      <c r="H35" s="689"/>
      <c r="I35" s="689"/>
      <c r="J35" s="689"/>
      <c r="K35" s="689"/>
      <c r="L35" s="689"/>
      <c r="M35" s="689"/>
      <c r="N35" s="689"/>
      <c r="O35" s="689"/>
      <c r="P35" s="689"/>
      <c r="Q35" s="689"/>
      <c r="R35" s="689"/>
      <c r="S35" s="689"/>
    </row>
    <row r="36" spans="1:19">
      <c r="A36" s="689"/>
      <c r="B36" s="689"/>
      <c r="G36" s="689"/>
      <c r="H36" s="689"/>
      <c r="I36" s="689"/>
      <c r="J36" s="689"/>
      <c r="K36" s="689"/>
      <c r="L36" s="689"/>
      <c r="M36" s="689"/>
      <c r="N36" s="689"/>
      <c r="O36" s="689"/>
      <c r="P36" s="689"/>
      <c r="Q36" s="689"/>
      <c r="R36" s="689"/>
      <c r="S36" s="689"/>
    </row>
    <row r="37" spans="1:19">
      <c r="A37" s="689"/>
      <c r="B37" s="689"/>
      <c r="G37" s="689"/>
      <c r="H37" s="689"/>
      <c r="I37" s="689"/>
      <c r="J37" s="689"/>
      <c r="K37" s="689"/>
      <c r="L37" s="689"/>
      <c r="M37" s="689"/>
      <c r="N37" s="689"/>
      <c r="O37" s="689"/>
      <c r="P37" s="689"/>
      <c r="Q37" s="689"/>
      <c r="R37" s="689"/>
      <c r="S37" s="689"/>
    </row>
    <row r="38" spans="1:19">
      <c r="A38" s="689"/>
      <c r="B38" s="689"/>
      <c r="G38" s="689"/>
      <c r="H38" s="689"/>
      <c r="I38" s="689"/>
      <c r="J38" s="689"/>
      <c r="K38" s="689"/>
      <c r="L38" s="689"/>
      <c r="M38" s="689"/>
      <c r="N38" s="689"/>
      <c r="O38" s="689"/>
      <c r="P38" s="689"/>
      <c r="Q38" s="689"/>
      <c r="R38" s="689"/>
      <c r="S38" s="689"/>
    </row>
    <row r="39" spans="1:19">
      <c r="A39" s="689"/>
      <c r="B39" s="689"/>
      <c r="G39" s="689"/>
      <c r="H39" s="689"/>
      <c r="I39" s="689"/>
      <c r="J39" s="689"/>
      <c r="K39" s="689"/>
      <c r="L39" s="689"/>
      <c r="M39" s="689"/>
      <c r="N39" s="689"/>
      <c r="O39" s="689"/>
      <c r="P39" s="689"/>
      <c r="Q39" s="689"/>
      <c r="R39" s="689"/>
      <c r="S39" s="689"/>
    </row>
    <row r="40" spans="1:19">
      <c r="A40" s="689"/>
      <c r="B40" s="689"/>
      <c r="G40" s="689"/>
      <c r="H40" s="689"/>
      <c r="I40" s="689"/>
      <c r="J40" s="689"/>
      <c r="K40" s="689"/>
      <c r="L40" s="689"/>
      <c r="M40" s="689"/>
      <c r="N40" s="689"/>
      <c r="O40" s="689"/>
      <c r="P40" s="689"/>
      <c r="Q40" s="689"/>
      <c r="R40" s="689"/>
      <c r="S40" s="689"/>
    </row>
    <row r="41" spans="1:19">
      <c r="A41" s="689"/>
      <c r="B41" s="689"/>
      <c r="G41" s="689"/>
      <c r="H41" s="689"/>
      <c r="I41" s="689"/>
      <c r="J41" s="689"/>
      <c r="K41" s="689"/>
      <c r="L41" s="689"/>
      <c r="M41" s="689"/>
      <c r="N41" s="689"/>
      <c r="O41" s="689"/>
      <c r="P41" s="689"/>
      <c r="Q41" s="689"/>
      <c r="R41" s="689"/>
      <c r="S41" s="689"/>
    </row>
    <row r="42" spans="1:19">
      <c r="A42" s="689"/>
      <c r="B42" s="689"/>
      <c r="G42" s="689"/>
      <c r="H42" s="689"/>
      <c r="I42" s="689"/>
      <c r="J42" s="689"/>
      <c r="K42" s="689"/>
      <c r="L42" s="689"/>
      <c r="M42" s="689"/>
      <c r="N42" s="689"/>
      <c r="O42" s="689"/>
      <c r="P42" s="689"/>
      <c r="Q42" s="689"/>
      <c r="R42" s="689"/>
      <c r="S42" s="689"/>
    </row>
    <row r="43" spans="1:19">
      <c r="A43" s="689"/>
      <c r="B43" s="689"/>
      <c r="G43" s="689"/>
      <c r="H43" s="689"/>
      <c r="I43" s="689"/>
      <c r="J43" s="689"/>
      <c r="K43" s="689"/>
      <c r="L43" s="689"/>
      <c r="M43" s="689"/>
      <c r="N43" s="689"/>
      <c r="O43" s="689"/>
      <c r="P43" s="689"/>
      <c r="Q43" s="689"/>
      <c r="R43" s="689"/>
      <c r="S43" s="689"/>
    </row>
    <row r="44" spans="1:19">
      <c r="A44" s="689"/>
      <c r="B44" s="689"/>
      <c r="G44" s="689"/>
      <c r="H44" s="689"/>
      <c r="I44" s="689"/>
      <c r="J44" s="689"/>
      <c r="K44" s="689"/>
      <c r="L44" s="689"/>
      <c r="M44" s="689"/>
      <c r="N44" s="689"/>
      <c r="O44" s="689"/>
      <c r="P44" s="689"/>
      <c r="Q44" s="689"/>
      <c r="R44" s="689"/>
      <c r="S44" s="689"/>
    </row>
    <row r="45" spans="1:19">
      <c r="A45" s="689"/>
      <c r="B45" s="689"/>
      <c r="G45" s="689"/>
      <c r="H45" s="689"/>
      <c r="I45" s="689"/>
      <c r="J45" s="689"/>
      <c r="K45" s="689"/>
      <c r="L45" s="689"/>
      <c r="M45" s="689"/>
      <c r="N45" s="689"/>
      <c r="O45" s="689"/>
      <c r="P45" s="689"/>
      <c r="Q45" s="689"/>
      <c r="R45" s="689"/>
      <c r="S45" s="689"/>
    </row>
  </sheetData>
  <mergeCells count="49">
    <mergeCell ref="E7:F7"/>
    <mergeCell ref="I4:N4"/>
    <mergeCell ref="B1:N1"/>
    <mergeCell ref="B2:N2"/>
    <mergeCell ref="E11:F11"/>
    <mergeCell ref="K6:L6"/>
    <mergeCell ref="K7:L7"/>
    <mergeCell ref="M10:N10"/>
    <mergeCell ref="M11:N11"/>
    <mergeCell ref="K5:L5"/>
    <mergeCell ref="I5:J5"/>
    <mergeCell ref="M5:N5"/>
    <mergeCell ref="M6:N6"/>
    <mergeCell ref="M7:N7"/>
    <mergeCell ref="M8:N8"/>
    <mergeCell ref="M9:N9"/>
    <mergeCell ref="K8:L8"/>
    <mergeCell ref="K9:L9"/>
    <mergeCell ref="K10:L10"/>
    <mergeCell ref="K11:L11"/>
    <mergeCell ref="K12:L12"/>
    <mergeCell ref="I16:J16"/>
    <mergeCell ref="I17:J17"/>
    <mergeCell ref="I18:J18"/>
    <mergeCell ref="I6:J6"/>
    <mergeCell ref="I7:J7"/>
    <mergeCell ref="I8:J8"/>
    <mergeCell ref="I9:J9"/>
    <mergeCell ref="I10:J10"/>
    <mergeCell ref="I11:J11"/>
    <mergeCell ref="I12:J12"/>
    <mergeCell ref="I13:J13"/>
    <mergeCell ref="I14:J14"/>
    <mergeCell ref="I15:J15"/>
    <mergeCell ref="L21:M21"/>
    <mergeCell ref="L25:M25"/>
    <mergeCell ref="M12:N12"/>
    <mergeCell ref="M13:N13"/>
    <mergeCell ref="M14:N14"/>
    <mergeCell ref="M18:N18"/>
    <mergeCell ref="M17:N17"/>
    <mergeCell ref="M16:N16"/>
    <mergeCell ref="M15:N15"/>
    <mergeCell ref="K16:L16"/>
    <mergeCell ref="K17:L17"/>
    <mergeCell ref="K18:L18"/>
    <mergeCell ref="K13:L13"/>
    <mergeCell ref="K14:L14"/>
    <mergeCell ref="K15:L15"/>
  </mergeCells>
  <phoneticPr fontId="63" type="noConversion"/>
  <printOptions horizontalCentered="1" verticalCentered="1"/>
  <pageMargins left="0" right="0" top="0" bottom="0" header="0" footer="0"/>
  <pageSetup paperSize="5" scale="55" fitToWidth="0" orientation="landscape"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B4CB-723F-4226-9945-2E6AC2F3F309}">
  <dimension ref="A2:D14"/>
  <sheetViews>
    <sheetView workbookViewId="0">
      <selection activeCell="A3" sqref="A3:D14"/>
    </sheetView>
  </sheetViews>
  <sheetFormatPr baseColWidth="10" defaultRowHeight="15"/>
  <cols>
    <col min="2" max="2" width="45.85546875" customWidth="1"/>
  </cols>
  <sheetData>
    <row r="2" spans="1:4" ht="18.75">
      <c r="A2" s="910" t="s">
        <v>1262</v>
      </c>
      <c r="B2" s="910" t="s">
        <v>1263</v>
      </c>
      <c r="C2" s="910" t="s">
        <v>1264</v>
      </c>
      <c r="D2" s="910" t="s">
        <v>1265</v>
      </c>
    </row>
    <row r="3" spans="1:4" ht="33.75" customHeight="1">
      <c r="A3" s="911"/>
      <c r="B3" s="909"/>
      <c r="C3" s="804"/>
      <c r="D3" s="804"/>
    </row>
    <row r="4" spans="1:4" ht="32.25" customHeight="1">
      <c r="A4" s="912"/>
      <c r="B4" s="909"/>
      <c r="C4" s="804"/>
      <c r="D4" s="804"/>
    </row>
    <row r="5" spans="1:4" ht="36" customHeight="1">
      <c r="A5" s="912"/>
      <c r="B5" s="909"/>
      <c r="C5" s="804"/>
      <c r="D5" s="804"/>
    </row>
    <row r="6" spans="1:4" ht="34.5" customHeight="1">
      <c r="A6" s="912"/>
      <c r="B6" s="909"/>
      <c r="C6" s="804"/>
      <c r="D6" s="804"/>
    </row>
    <row r="7" spans="1:4" ht="54.75" customHeight="1">
      <c r="A7" s="912"/>
      <c r="B7" s="909"/>
      <c r="C7" s="804"/>
      <c r="D7" s="804"/>
    </row>
    <row r="8" spans="1:4" ht="46.5" customHeight="1">
      <c r="A8" s="912"/>
      <c r="B8" s="909"/>
      <c r="C8" s="804"/>
      <c r="D8" s="804"/>
    </row>
    <row r="9" spans="1:4" ht="18.75" customHeight="1">
      <c r="A9" s="912"/>
      <c r="B9" s="909"/>
      <c r="C9" s="804"/>
      <c r="D9" s="804"/>
    </row>
    <row r="10" spans="1:4" ht="20.25" customHeight="1">
      <c r="A10" s="912"/>
      <c r="B10" s="909"/>
      <c r="C10" s="804"/>
      <c r="D10" s="804"/>
    </row>
    <row r="11" spans="1:4" ht="14.25" customHeight="1">
      <c r="A11" s="912"/>
      <c r="B11" s="909"/>
      <c r="C11" s="804"/>
      <c r="D11" s="804"/>
    </row>
    <row r="12" spans="1:4">
      <c r="A12" s="912"/>
      <c r="B12" s="909"/>
      <c r="C12" s="804"/>
      <c r="D12" s="804"/>
    </row>
    <row r="13" spans="1:4">
      <c r="A13" s="912"/>
      <c r="B13" s="909"/>
      <c r="C13" s="804"/>
      <c r="D13" s="804"/>
    </row>
    <row r="14" spans="1:4">
      <c r="A14" s="912"/>
      <c r="B14" s="909"/>
      <c r="C14" s="804"/>
      <c r="D14" s="80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787EB-BB74-4B8C-9817-9AF7BDDCBBE2}">
  <sheetPr>
    <tabColor theme="7"/>
  </sheetPr>
  <dimension ref="A1:N212"/>
  <sheetViews>
    <sheetView topLeftCell="A3" zoomScale="85" zoomScaleNormal="85" zoomScaleSheetLayoutView="85" workbookViewId="0">
      <selection activeCell="Q36" sqref="Q36"/>
    </sheetView>
  </sheetViews>
  <sheetFormatPr baseColWidth="10" defaultColWidth="11.42578125" defaultRowHeight="11.25"/>
  <cols>
    <col min="1" max="1" width="9.28515625" style="173" customWidth="1"/>
    <col min="2" max="2" width="7.42578125" style="173" customWidth="1"/>
    <col min="3" max="3" width="15.28515625" style="173" customWidth="1"/>
    <col min="4" max="4" width="22.42578125" style="173" customWidth="1"/>
    <col min="5" max="5" width="11" style="174" customWidth="1"/>
    <col min="6" max="6" width="8.5703125" style="175" customWidth="1"/>
    <col min="7" max="7" width="13.28515625" style="173" customWidth="1"/>
    <col min="8" max="8" width="13.7109375" style="173" customWidth="1"/>
    <col min="9" max="9" width="10" style="173" customWidth="1"/>
    <col min="10" max="10" width="5.7109375" style="173" customWidth="1"/>
    <col min="11" max="11" width="3.28515625" style="173" customWidth="1"/>
    <col min="12" max="12" width="14.42578125" style="173" customWidth="1"/>
    <col min="13" max="13" width="107" style="173" customWidth="1"/>
    <col min="14" max="14" width="0.140625" style="173" hidden="1" customWidth="1"/>
    <col min="15" max="16384" width="11.42578125" style="173"/>
  </cols>
  <sheetData>
    <row r="1" spans="1:13" ht="15.75" customHeight="1">
      <c r="B1" s="1186" t="s">
        <v>923</v>
      </c>
      <c r="C1" s="1186"/>
      <c r="D1" s="1186"/>
    </row>
    <row r="2" spans="1:13" ht="12.75">
      <c r="A2" s="196"/>
      <c r="B2" s="196"/>
      <c r="C2" s="196"/>
      <c r="D2" s="196"/>
      <c r="E2" s="197"/>
      <c r="F2" s="1183" t="s">
        <v>924</v>
      </c>
      <c r="G2" s="1184"/>
      <c r="H2" s="1185"/>
      <c r="I2" s="196"/>
      <c r="J2" s="196"/>
      <c r="K2" s="196"/>
      <c r="L2" s="196"/>
      <c r="M2" s="196"/>
    </row>
    <row r="3" spans="1:13" ht="34.5" customHeight="1">
      <c r="A3" s="550" t="s">
        <v>279</v>
      </c>
      <c r="B3" s="551" t="s">
        <v>28</v>
      </c>
      <c r="C3" s="551" t="s">
        <v>925</v>
      </c>
      <c r="D3" s="551" t="s">
        <v>926</v>
      </c>
      <c r="E3" s="552" t="s">
        <v>927</v>
      </c>
      <c r="F3" s="563" t="s">
        <v>928</v>
      </c>
      <c r="G3" s="564" t="s">
        <v>929</v>
      </c>
      <c r="H3" s="564" t="s">
        <v>930</v>
      </c>
      <c r="I3" s="553" t="s">
        <v>931</v>
      </c>
      <c r="J3" s="1181" t="s">
        <v>932</v>
      </c>
      <c r="K3" s="1182"/>
      <c r="L3" s="551" t="s">
        <v>933</v>
      </c>
      <c r="M3" s="554" t="s">
        <v>934</v>
      </c>
    </row>
    <row r="4" spans="1:13" ht="127.5" customHeight="1">
      <c r="A4" s="555" t="s">
        <v>26</v>
      </c>
      <c r="B4" s="556" t="s">
        <v>7</v>
      </c>
      <c r="C4" s="557" t="s">
        <v>935</v>
      </c>
      <c r="D4" s="557" t="s">
        <v>936</v>
      </c>
      <c r="E4" s="558">
        <v>0.17</v>
      </c>
      <c r="F4" s="559">
        <v>0.9</v>
      </c>
      <c r="G4" s="556">
        <v>13205399</v>
      </c>
      <c r="H4" s="556">
        <v>14300409</v>
      </c>
      <c r="I4" s="565">
        <v>0.9234</v>
      </c>
      <c r="J4" s="560" t="s">
        <v>19</v>
      </c>
      <c r="K4" s="561">
        <v>0</v>
      </c>
      <c r="L4" s="567">
        <v>1.026</v>
      </c>
      <c r="M4" s="562" t="s">
        <v>937</v>
      </c>
    </row>
    <row r="5" spans="1:13" ht="261" customHeight="1">
      <c r="A5" s="540" t="s">
        <v>25</v>
      </c>
      <c r="B5" s="541" t="s">
        <v>7</v>
      </c>
      <c r="C5" s="542" t="s">
        <v>938</v>
      </c>
      <c r="D5" s="542" t="s">
        <v>939</v>
      </c>
      <c r="E5" s="543">
        <v>0.17</v>
      </c>
      <c r="F5" s="544">
        <v>0.3</v>
      </c>
      <c r="G5" s="545" t="s">
        <v>940</v>
      </c>
      <c r="H5" s="546" t="s">
        <v>941</v>
      </c>
      <c r="I5" s="566">
        <v>0.13800000000000001</v>
      </c>
      <c r="J5" s="547" t="s">
        <v>59</v>
      </c>
      <c r="K5" s="548">
        <v>0.5</v>
      </c>
      <c r="L5" s="568">
        <v>0.46100000000000002</v>
      </c>
      <c r="M5" s="549" t="s">
        <v>942</v>
      </c>
    </row>
    <row r="6" spans="1:13" ht="174" customHeight="1">
      <c r="A6" s="605" t="s">
        <v>25</v>
      </c>
      <c r="B6" s="541" t="s">
        <v>7</v>
      </c>
      <c r="C6" s="542" t="s">
        <v>455</v>
      </c>
      <c r="D6" s="542" t="s">
        <v>456</v>
      </c>
      <c r="E6" s="606">
        <v>0.17</v>
      </c>
      <c r="F6" s="544">
        <v>0.75</v>
      </c>
      <c r="G6" s="541">
        <v>315</v>
      </c>
      <c r="H6" s="607">
        <v>431</v>
      </c>
      <c r="I6" s="566">
        <v>0.73</v>
      </c>
      <c r="J6" s="535" t="s">
        <v>19</v>
      </c>
      <c r="K6" s="608">
        <v>0</v>
      </c>
      <c r="L6" s="609">
        <v>0.97399999999999998</v>
      </c>
      <c r="M6" s="610" t="s">
        <v>1150</v>
      </c>
    </row>
    <row r="7" spans="1:13" ht="100.5" customHeight="1">
      <c r="A7" s="320" t="s">
        <v>23</v>
      </c>
      <c r="B7" s="366" t="s">
        <v>7</v>
      </c>
      <c r="C7" s="611" t="s">
        <v>462</v>
      </c>
      <c r="D7" s="611" t="s">
        <v>463</v>
      </c>
      <c r="E7" s="581">
        <v>0.17</v>
      </c>
      <c r="F7" s="612">
        <v>0.76200000000000001</v>
      </c>
      <c r="G7" s="374">
        <v>32</v>
      </c>
      <c r="H7" s="414">
        <v>42</v>
      </c>
      <c r="I7" s="613">
        <v>0.76100000000000001</v>
      </c>
      <c r="J7" s="534" t="s">
        <v>19</v>
      </c>
      <c r="K7" s="432">
        <v>0</v>
      </c>
      <c r="L7" s="614">
        <v>0.999</v>
      </c>
      <c r="M7" s="615" t="s">
        <v>1149</v>
      </c>
    </row>
    <row r="8" spans="1:13" ht="25.5" customHeight="1">
      <c r="B8" s="1186"/>
      <c r="C8" s="1186"/>
      <c r="D8" s="1186"/>
    </row>
    <row r="9" spans="1:13" ht="12.75">
      <c r="A9" s="196"/>
      <c r="B9" s="196"/>
      <c r="C9" s="196"/>
      <c r="D9" s="196"/>
      <c r="E9" s="197"/>
      <c r="F9" s="1195" t="s">
        <v>924</v>
      </c>
      <c r="G9" s="1195"/>
      <c r="H9" s="1195"/>
      <c r="I9" s="196"/>
      <c r="J9" s="196"/>
      <c r="K9" s="196"/>
      <c r="L9" s="196"/>
      <c r="M9" s="196"/>
    </row>
    <row r="10" spans="1:13" ht="34.5" customHeight="1">
      <c r="A10" s="198" t="s">
        <v>279</v>
      </c>
      <c r="B10" s="198" t="s">
        <v>28</v>
      </c>
      <c r="C10" s="198" t="s">
        <v>925</v>
      </c>
      <c r="D10" s="198" t="s">
        <v>926</v>
      </c>
      <c r="E10" s="199" t="s">
        <v>927</v>
      </c>
      <c r="F10" s="200" t="s">
        <v>928</v>
      </c>
      <c r="G10" s="198" t="s">
        <v>929</v>
      </c>
      <c r="H10" s="198" t="s">
        <v>930</v>
      </c>
      <c r="I10" s="201" t="s">
        <v>931</v>
      </c>
      <c r="J10" s="1196" t="s">
        <v>932</v>
      </c>
      <c r="K10" s="1197"/>
      <c r="L10" s="370" t="s">
        <v>933</v>
      </c>
      <c r="M10" s="370" t="s">
        <v>934</v>
      </c>
    </row>
    <row r="11" spans="1:13" ht="171.75" customHeight="1">
      <c r="A11" s="129" t="s">
        <v>943</v>
      </c>
      <c r="B11" s="130" t="s">
        <v>7</v>
      </c>
      <c r="C11" s="131" t="s">
        <v>944</v>
      </c>
      <c r="D11" s="131" t="s">
        <v>945</v>
      </c>
      <c r="E11" s="367">
        <v>0.17</v>
      </c>
      <c r="F11" s="441">
        <v>0.1</v>
      </c>
      <c r="G11" s="368" t="s">
        <v>946</v>
      </c>
      <c r="H11" s="404" t="s">
        <v>947</v>
      </c>
      <c r="I11" s="574">
        <v>1.2999999999999999E-2</v>
      </c>
      <c r="J11" s="475" t="s">
        <v>59</v>
      </c>
      <c r="K11" s="430">
        <v>0.5</v>
      </c>
      <c r="L11" s="570">
        <v>0.13900000000000001</v>
      </c>
      <c r="M11" s="136" t="s">
        <v>1151</v>
      </c>
    </row>
    <row r="12" spans="1:13" ht="96" customHeight="1">
      <c r="A12" s="129" t="s">
        <v>943</v>
      </c>
      <c r="B12" s="130" t="s">
        <v>7</v>
      </c>
      <c r="C12" s="131" t="s">
        <v>948</v>
      </c>
      <c r="D12" s="131" t="s">
        <v>949</v>
      </c>
      <c r="E12" s="367">
        <v>0.17</v>
      </c>
      <c r="F12" s="437">
        <v>0.90900000000000003</v>
      </c>
      <c r="G12" s="374">
        <v>9504</v>
      </c>
      <c r="H12" s="366">
        <v>10444</v>
      </c>
      <c r="I12" s="571">
        <v>0.91</v>
      </c>
      <c r="J12" s="426" t="s">
        <v>19</v>
      </c>
      <c r="K12" s="476">
        <v>0</v>
      </c>
      <c r="L12" s="570">
        <v>1</v>
      </c>
      <c r="M12" s="285" t="s">
        <v>950</v>
      </c>
    </row>
    <row r="13" spans="1:13" ht="0.75" customHeight="1">
      <c r="A13" s="176"/>
      <c r="B13" s="177"/>
      <c r="C13" s="176"/>
      <c r="D13" s="176"/>
      <c r="E13" s="394"/>
      <c r="F13" s="395"/>
      <c r="G13" s="396"/>
      <c r="H13" s="396"/>
      <c r="I13" s="397"/>
      <c r="J13" s="396"/>
      <c r="K13" s="398"/>
      <c r="L13" s="399"/>
      <c r="M13" s="183"/>
    </row>
    <row r="14" spans="1:13" ht="15" customHeight="1">
      <c r="A14" s="176"/>
      <c r="B14" s="485"/>
      <c r="C14" s="486"/>
      <c r="D14" s="486"/>
      <c r="E14" s="487"/>
      <c r="F14" s="488"/>
      <c r="G14" s="177"/>
      <c r="H14" s="483"/>
      <c r="I14" s="482"/>
      <c r="J14" s="177"/>
      <c r="K14" s="181"/>
      <c r="L14" s="182"/>
      <c r="M14" s="183"/>
    </row>
    <row r="15" spans="1:13" s="196" customFormat="1" ht="25.5" customHeight="1">
      <c r="B15" s="1192" t="s">
        <v>951</v>
      </c>
      <c r="C15" s="1193"/>
      <c r="D15" s="1193"/>
      <c r="E15" s="1193"/>
      <c r="F15" s="1194"/>
      <c r="G15" s="481"/>
      <c r="H15" s="484"/>
      <c r="I15" s="481"/>
      <c r="J15" s="480"/>
      <c r="K15" s="478"/>
      <c r="L15" s="479"/>
      <c r="M15" s="477"/>
    </row>
    <row r="16" spans="1:13" s="196" customFormat="1" ht="12.75">
      <c r="E16" s="197"/>
      <c r="F16" s="1187" t="s">
        <v>924</v>
      </c>
      <c r="G16" s="1188"/>
      <c r="H16" s="1189"/>
    </row>
    <row r="17" spans="1:14" s="196" customFormat="1" ht="39.75" customHeight="1">
      <c r="A17" s="198" t="s">
        <v>279</v>
      </c>
      <c r="B17" s="198" t="s">
        <v>28</v>
      </c>
      <c r="C17" s="198" t="s">
        <v>925</v>
      </c>
      <c r="D17" s="198" t="s">
        <v>926</v>
      </c>
      <c r="E17" s="199" t="s">
        <v>927</v>
      </c>
      <c r="F17" s="373" t="s">
        <v>928</v>
      </c>
      <c r="G17" s="370" t="s">
        <v>929</v>
      </c>
      <c r="H17" s="370" t="s">
        <v>930</v>
      </c>
      <c r="I17" s="201" t="s">
        <v>931</v>
      </c>
      <c r="J17" s="1196" t="s">
        <v>932</v>
      </c>
      <c r="K17" s="1197"/>
      <c r="L17" s="198" t="s">
        <v>933</v>
      </c>
      <c r="M17" s="198" t="s">
        <v>934</v>
      </c>
    </row>
    <row r="18" spans="1:14" s="205" customFormat="1" ht="110.25" customHeight="1">
      <c r="A18" s="129" t="s">
        <v>21</v>
      </c>
      <c r="B18" s="130" t="s">
        <v>6</v>
      </c>
      <c r="C18" s="131" t="s">
        <v>409</v>
      </c>
      <c r="D18" s="131" t="s">
        <v>410</v>
      </c>
      <c r="E18" s="583">
        <v>0.05</v>
      </c>
      <c r="F18" s="587" t="s">
        <v>411</v>
      </c>
      <c r="G18" s="459">
        <v>0</v>
      </c>
      <c r="H18" s="402" t="s">
        <v>952</v>
      </c>
      <c r="I18" s="572">
        <v>0</v>
      </c>
      <c r="J18" s="474" t="s">
        <v>19</v>
      </c>
      <c r="K18" s="430">
        <v>0</v>
      </c>
      <c r="L18" s="585">
        <v>0</v>
      </c>
      <c r="M18" s="136" t="s">
        <v>953</v>
      </c>
    </row>
    <row r="19" spans="1:14" s="205" customFormat="1" ht="340.5" customHeight="1">
      <c r="A19" s="129" t="s">
        <v>20</v>
      </c>
      <c r="B19" s="130" t="s">
        <v>6</v>
      </c>
      <c r="C19" s="131" t="s">
        <v>417</v>
      </c>
      <c r="D19" s="131" t="s">
        <v>418</v>
      </c>
      <c r="E19" s="367">
        <v>0.27</v>
      </c>
      <c r="F19" s="460">
        <v>25</v>
      </c>
      <c r="G19" s="460" t="s">
        <v>954</v>
      </c>
      <c r="H19" s="421" t="s">
        <v>150</v>
      </c>
      <c r="I19" s="451" t="s">
        <v>954</v>
      </c>
      <c r="J19" s="489" t="s">
        <v>19</v>
      </c>
      <c r="K19" s="473">
        <v>0</v>
      </c>
      <c r="L19" s="586">
        <v>0.48</v>
      </c>
      <c r="M19" s="131" t="s">
        <v>1155</v>
      </c>
    </row>
    <row r="20" spans="1:14" s="205" customFormat="1" ht="23.25" customHeight="1">
      <c r="A20" s="471"/>
      <c r="B20" s="470"/>
      <c r="C20" s="456"/>
      <c r="D20" s="461"/>
      <c r="E20" s="454"/>
      <c r="F20" s="463"/>
      <c r="G20" s="463"/>
      <c r="H20" s="464"/>
      <c r="I20" s="472"/>
      <c r="J20" s="467"/>
      <c r="K20" s="468"/>
      <c r="L20" s="457"/>
      <c r="M20" s="456"/>
    </row>
    <row r="21" spans="1:14" s="205" customFormat="1" ht="17.25" customHeight="1">
      <c r="A21" s="196"/>
      <c r="B21" s="196"/>
      <c r="C21" s="196"/>
      <c r="D21" s="196"/>
      <c r="E21" s="462"/>
      <c r="F21" s="1195" t="s">
        <v>924</v>
      </c>
      <c r="G21" s="1195"/>
      <c r="H21" s="1195"/>
      <c r="I21" s="465"/>
      <c r="J21" s="196"/>
      <c r="K21" s="465"/>
      <c r="L21" s="196"/>
      <c r="M21" s="465"/>
    </row>
    <row r="22" spans="1:14" s="205" customFormat="1" ht="27.75" customHeight="1">
      <c r="A22" s="370" t="s">
        <v>279</v>
      </c>
      <c r="B22" s="370" t="s">
        <v>28</v>
      </c>
      <c r="C22" s="370" t="s">
        <v>925</v>
      </c>
      <c r="D22" s="370" t="s">
        <v>926</v>
      </c>
      <c r="E22" s="412" t="s">
        <v>927</v>
      </c>
      <c r="F22" s="373" t="s">
        <v>928</v>
      </c>
      <c r="G22" s="370" t="s">
        <v>929</v>
      </c>
      <c r="H22" s="370" t="s">
        <v>930</v>
      </c>
      <c r="I22" s="371" t="s">
        <v>931</v>
      </c>
      <c r="J22" s="1200" t="s">
        <v>932</v>
      </c>
      <c r="K22" s="1201"/>
      <c r="L22" s="370" t="s">
        <v>933</v>
      </c>
      <c r="M22" s="370" t="s">
        <v>934</v>
      </c>
    </row>
    <row r="23" spans="1:14" s="205" customFormat="1" ht="328.5" customHeight="1">
      <c r="A23" s="129" t="s">
        <v>943</v>
      </c>
      <c r="B23" s="521" t="s">
        <v>6</v>
      </c>
      <c r="C23" s="522" t="s">
        <v>425</v>
      </c>
      <c r="D23" s="522" t="s">
        <v>418</v>
      </c>
      <c r="E23" s="582">
        <v>0.27</v>
      </c>
      <c r="F23" s="523">
        <v>19</v>
      </c>
      <c r="G23" s="523" t="s">
        <v>955</v>
      </c>
      <c r="H23" s="521" t="s">
        <v>150</v>
      </c>
      <c r="I23" s="524" t="s">
        <v>955</v>
      </c>
      <c r="J23" s="525" t="s">
        <v>19</v>
      </c>
      <c r="K23" s="526">
        <v>0</v>
      </c>
      <c r="L23" s="588">
        <v>0.52600000000000002</v>
      </c>
      <c r="M23" s="131" t="s">
        <v>956</v>
      </c>
      <c r="N23" s="469"/>
    </row>
    <row r="24" spans="1:14" s="205" customFormat="1" ht="288.75" customHeight="1">
      <c r="A24" s="129" t="s">
        <v>943</v>
      </c>
      <c r="B24" s="130" t="s">
        <v>6</v>
      </c>
      <c r="C24" s="131" t="s">
        <v>433</v>
      </c>
      <c r="D24" s="131" t="s">
        <v>957</v>
      </c>
      <c r="E24" s="132">
        <v>0.23</v>
      </c>
      <c r="F24" s="452">
        <v>0.5</v>
      </c>
      <c r="G24" s="130">
        <v>0</v>
      </c>
      <c r="H24" s="130">
        <v>8</v>
      </c>
      <c r="I24" s="573">
        <v>0</v>
      </c>
      <c r="J24" s="450" t="s">
        <v>59</v>
      </c>
      <c r="K24" s="491">
        <v>0.5</v>
      </c>
      <c r="L24" s="585">
        <v>0</v>
      </c>
      <c r="M24" s="131" t="s">
        <v>958</v>
      </c>
    </row>
    <row r="25" spans="1:14" s="205" customFormat="1" ht="36.75" customHeight="1">
      <c r="A25" s="1198"/>
      <c r="B25" s="1198"/>
      <c r="C25" s="1198"/>
      <c r="D25" s="1198"/>
      <c r="E25" s="1198"/>
      <c r="F25" s="1198"/>
      <c r="G25" s="1198"/>
      <c r="H25" s="1198"/>
      <c r="I25" s="1198"/>
      <c r="J25" s="1198"/>
      <c r="K25" s="1198"/>
      <c r="L25" s="1198"/>
      <c r="M25" s="1198"/>
    </row>
    <row r="26" spans="1:14" s="205" customFormat="1" ht="16.5" customHeight="1">
      <c r="A26" s="196"/>
      <c r="B26" s="196"/>
      <c r="C26" s="196"/>
      <c r="D26" s="501"/>
      <c r="E26" s="197"/>
      <c r="F26" s="1171" t="s">
        <v>924</v>
      </c>
      <c r="G26" s="1171"/>
      <c r="H26" s="1171"/>
      <c r="I26" s="196"/>
      <c r="J26" s="196"/>
      <c r="K26" s="196"/>
      <c r="L26" s="196"/>
      <c r="M26" s="196"/>
    </row>
    <row r="27" spans="1:14" ht="25.5" customHeight="1">
      <c r="A27" s="198" t="s">
        <v>279</v>
      </c>
      <c r="B27" s="198" t="s">
        <v>28</v>
      </c>
      <c r="C27" s="198" t="s">
        <v>925</v>
      </c>
      <c r="D27" s="198" t="s">
        <v>926</v>
      </c>
      <c r="E27" s="199" t="s">
        <v>927</v>
      </c>
      <c r="F27" s="200" t="s">
        <v>928</v>
      </c>
      <c r="G27" s="370" t="s">
        <v>929</v>
      </c>
      <c r="H27" s="370" t="s">
        <v>930</v>
      </c>
      <c r="I27" s="371" t="s">
        <v>931</v>
      </c>
      <c r="J27" s="1196" t="s">
        <v>932</v>
      </c>
      <c r="K27" s="1197"/>
      <c r="L27" s="198" t="s">
        <v>933</v>
      </c>
      <c r="M27" s="198" t="s">
        <v>934</v>
      </c>
    </row>
    <row r="28" spans="1:14" s="196" customFormat="1" ht="134.25" customHeight="1">
      <c r="A28" s="129" t="s">
        <v>21</v>
      </c>
      <c r="B28" s="130" t="s">
        <v>6</v>
      </c>
      <c r="C28" s="131" t="s">
        <v>441</v>
      </c>
      <c r="D28" s="131" t="s">
        <v>442</v>
      </c>
      <c r="E28" s="581">
        <v>0.18</v>
      </c>
      <c r="F28" s="440">
        <v>1.2070000000000001</v>
      </c>
      <c r="G28" s="401" t="s">
        <v>959</v>
      </c>
      <c r="H28" s="405" t="s">
        <v>960</v>
      </c>
      <c r="I28" s="569">
        <v>0.52100000000000002</v>
      </c>
      <c r="J28" s="417" t="s">
        <v>19</v>
      </c>
      <c r="K28" s="492">
        <v>0</v>
      </c>
      <c r="L28" s="584">
        <v>2.3130000000000002</v>
      </c>
      <c r="M28" s="136" t="s">
        <v>961</v>
      </c>
    </row>
    <row r="29" spans="1:14" s="196" customFormat="1" ht="12.75">
      <c r="A29" s="184"/>
      <c r="B29" s="185"/>
      <c r="C29" s="493"/>
      <c r="D29" s="493"/>
      <c r="E29" s="494"/>
      <c r="F29" s="494"/>
      <c r="G29" s="495"/>
      <c r="H29" s="495"/>
      <c r="I29" s="496"/>
      <c r="J29" s="495"/>
      <c r="K29" s="497"/>
      <c r="L29" s="498"/>
      <c r="M29" s="499"/>
    </row>
    <row r="30" spans="1:14" s="196" customFormat="1" ht="35.25" customHeight="1">
      <c r="B30" s="1190" t="s">
        <v>962</v>
      </c>
      <c r="C30" s="1190"/>
      <c r="D30" s="1191"/>
      <c r="E30" s="197"/>
      <c r="F30" s="204"/>
      <c r="J30" s="500"/>
      <c r="K30" s="500"/>
      <c r="L30" s="500"/>
      <c r="M30" s="500"/>
    </row>
    <row r="31" spans="1:14" s="205" customFormat="1" ht="16.5" customHeight="1">
      <c r="A31" s="196"/>
      <c r="B31" s="196"/>
      <c r="C31" s="196"/>
      <c r="D31" s="501"/>
      <c r="E31" s="197"/>
      <c r="F31" s="1171" t="s">
        <v>924</v>
      </c>
      <c r="G31" s="1171"/>
      <c r="H31" s="1171"/>
      <c r="I31" s="196"/>
      <c r="J31" s="196"/>
      <c r="K31" s="196"/>
      <c r="L31" s="196"/>
      <c r="M31" s="196"/>
    </row>
    <row r="32" spans="1:14" s="205" customFormat="1" ht="24.75" customHeight="1">
      <c r="A32" s="198" t="s">
        <v>279</v>
      </c>
      <c r="B32" s="198" t="s">
        <v>28</v>
      </c>
      <c r="C32" s="198" t="s">
        <v>925</v>
      </c>
      <c r="D32" s="198" t="s">
        <v>926</v>
      </c>
      <c r="E32" s="199" t="s">
        <v>927</v>
      </c>
      <c r="F32" s="200" t="s">
        <v>928</v>
      </c>
      <c r="G32" s="370" t="s">
        <v>929</v>
      </c>
      <c r="H32" s="370" t="s">
        <v>930</v>
      </c>
      <c r="I32" s="371" t="s">
        <v>931</v>
      </c>
      <c r="J32" s="1196" t="s">
        <v>932</v>
      </c>
      <c r="K32" s="1197"/>
      <c r="L32" s="198" t="s">
        <v>933</v>
      </c>
      <c r="M32" s="198" t="s">
        <v>934</v>
      </c>
    </row>
    <row r="33" spans="1:13" s="205" customFormat="1" ht="86.25" customHeight="1">
      <c r="A33" s="323" t="s">
        <v>23</v>
      </c>
      <c r="B33" s="130" t="s">
        <v>27</v>
      </c>
      <c r="C33" s="131" t="s">
        <v>618</v>
      </c>
      <c r="D33" s="131" t="s">
        <v>963</v>
      </c>
      <c r="E33" s="132">
        <v>0.3</v>
      </c>
      <c r="F33" s="369">
        <v>1</v>
      </c>
      <c r="G33" s="368" t="s">
        <v>964</v>
      </c>
      <c r="H33" s="368" t="s">
        <v>965</v>
      </c>
      <c r="I33" s="574">
        <v>1</v>
      </c>
      <c r="J33" s="534" t="s">
        <v>19</v>
      </c>
      <c r="K33" s="427">
        <v>0</v>
      </c>
      <c r="L33" s="589">
        <v>1</v>
      </c>
      <c r="M33" s="400" t="s">
        <v>966</v>
      </c>
    </row>
    <row r="34" spans="1:13" s="205" customFormat="1" ht="123.75" customHeight="1">
      <c r="A34" s="323" t="s">
        <v>23</v>
      </c>
      <c r="B34" s="130" t="s">
        <v>27</v>
      </c>
      <c r="C34" s="131" t="s">
        <v>694</v>
      </c>
      <c r="D34" s="131" t="s">
        <v>694</v>
      </c>
      <c r="E34" s="132">
        <v>0.3</v>
      </c>
      <c r="F34" s="317">
        <v>1</v>
      </c>
      <c r="G34" s="372">
        <v>0</v>
      </c>
      <c r="H34" s="325" t="s">
        <v>150</v>
      </c>
      <c r="I34" s="575">
        <v>0</v>
      </c>
      <c r="J34" s="490" t="s">
        <v>19</v>
      </c>
      <c r="K34" s="432">
        <v>0</v>
      </c>
      <c r="L34" s="585">
        <v>0</v>
      </c>
      <c r="M34" s="136" t="s">
        <v>967</v>
      </c>
    </row>
    <row r="35" spans="1:13" s="205" customFormat="1" ht="124.5" customHeight="1">
      <c r="A35" s="323" t="s">
        <v>23</v>
      </c>
      <c r="B35" s="130" t="s">
        <v>27</v>
      </c>
      <c r="C35" s="131" t="s">
        <v>700</v>
      </c>
      <c r="D35" s="131" t="s">
        <v>700</v>
      </c>
      <c r="E35" s="132">
        <v>0.4</v>
      </c>
      <c r="F35" s="317">
        <v>1</v>
      </c>
      <c r="G35" s="314">
        <v>0</v>
      </c>
      <c r="H35" s="297" t="s">
        <v>150</v>
      </c>
      <c r="I35" s="576">
        <v>0</v>
      </c>
      <c r="J35" s="490" t="s">
        <v>19</v>
      </c>
      <c r="K35" s="432">
        <v>0</v>
      </c>
      <c r="L35" s="585">
        <v>0</v>
      </c>
      <c r="M35" s="136" t="s">
        <v>968</v>
      </c>
    </row>
    <row r="36" spans="1:13" s="205" customFormat="1" ht="96.75" customHeight="1">
      <c r="A36" s="129" t="s">
        <v>20</v>
      </c>
      <c r="B36" s="130" t="s">
        <v>27</v>
      </c>
      <c r="C36" s="131" t="s">
        <v>529</v>
      </c>
      <c r="D36" s="131" t="s">
        <v>969</v>
      </c>
      <c r="E36" s="132">
        <v>0.25</v>
      </c>
      <c r="F36" s="438">
        <v>0.93</v>
      </c>
      <c r="G36" s="130">
        <v>2382</v>
      </c>
      <c r="H36" s="130">
        <v>2452</v>
      </c>
      <c r="I36" s="365">
        <v>0.97099999999999997</v>
      </c>
      <c r="J36" s="490" t="s">
        <v>19</v>
      </c>
      <c r="K36" s="617">
        <v>0</v>
      </c>
      <c r="L36" s="585">
        <v>1.044</v>
      </c>
      <c r="M36" s="400" t="s">
        <v>970</v>
      </c>
    </row>
    <row r="37" spans="1:13" s="205" customFormat="1" ht="36" customHeight="1">
      <c r="A37" s="1199"/>
      <c r="B37" s="1199"/>
      <c r="C37" s="1199"/>
      <c r="D37" s="1199"/>
      <c r="E37" s="1199"/>
      <c r="F37" s="1199"/>
      <c r="G37" s="1199"/>
      <c r="H37" s="1199"/>
      <c r="I37" s="1199"/>
      <c r="J37" s="1199"/>
      <c r="K37" s="1199"/>
      <c r="L37" s="1199"/>
      <c r="M37" s="1199"/>
    </row>
    <row r="38" spans="1:13" s="205" customFormat="1" ht="13.5" customHeight="1">
      <c r="A38" s="196"/>
      <c r="B38" s="196"/>
      <c r="C38" s="196"/>
      <c r="D38" s="196"/>
      <c r="E38" s="197"/>
      <c r="F38" s="1171" t="s">
        <v>924</v>
      </c>
      <c r="G38" s="1171"/>
      <c r="H38" s="1171"/>
      <c r="I38" s="196"/>
      <c r="J38" s="196"/>
      <c r="K38" s="196"/>
      <c r="L38" s="196"/>
      <c r="M38" s="196"/>
    </row>
    <row r="39" spans="1:13" ht="30.75" customHeight="1">
      <c r="A39" s="370" t="s">
        <v>279</v>
      </c>
      <c r="B39" s="370" t="s">
        <v>28</v>
      </c>
      <c r="C39" s="370" t="s">
        <v>925</v>
      </c>
      <c r="D39" s="370" t="s">
        <v>926</v>
      </c>
      <c r="E39" s="412" t="s">
        <v>927</v>
      </c>
      <c r="F39" s="373" t="s">
        <v>928</v>
      </c>
      <c r="G39" s="370" t="s">
        <v>929</v>
      </c>
      <c r="H39" s="370" t="s">
        <v>930</v>
      </c>
      <c r="I39" s="371" t="s">
        <v>931</v>
      </c>
      <c r="J39" s="1200" t="s">
        <v>932</v>
      </c>
      <c r="K39" s="1201"/>
      <c r="L39" s="370" t="s">
        <v>933</v>
      </c>
      <c r="M39" s="370" t="s">
        <v>934</v>
      </c>
    </row>
    <row r="40" spans="1:13" ht="183.75" customHeight="1">
      <c r="A40" s="129" t="s">
        <v>20</v>
      </c>
      <c r="B40" s="130" t="s">
        <v>27</v>
      </c>
      <c r="C40" s="131" t="s">
        <v>578</v>
      </c>
      <c r="D40" s="131" t="s">
        <v>971</v>
      </c>
      <c r="E40" s="132">
        <v>0.25</v>
      </c>
      <c r="F40" s="442">
        <v>0.9</v>
      </c>
      <c r="G40" s="460" t="s">
        <v>964</v>
      </c>
      <c r="H40" s="460" t="s">
        <v>965</v>
      </c>
      <c r="I40" s="577">
        <v>1</v>
      </c>
      <c r="J40" s="490" t="s">
        <v>19</v>
      </c>
      <c r="K40" s="617">
        <v>0</v>
      </c>
      <c r="L40" s="598">
        <v>1.111</v>
      </c>
      <c r="M40" s="136" t="s">
        <v>972</v>
      </c>
    </row>
    <row r="41" spans="1:13" s="205" customFormat="1" ht="123" customHeight="1">
      <c r="A41" s="623" t="s">
        <v>20</v>
      </c>
      <c r="B41" s="556" t="s">
        <v>27</v>
      </c>
      <c r="C41" s="557" t="s">
        <v>626</v>
      </c>
      <c r="D41" s="557" t="s">
        <v>973</v>
      </c>
      <c r="E41" s="558">
        <v>0.25</v>
      </c>
      <c r="F41" s="444">
        <v>0.97</v>
      </c>
      <c r="G41" s="403" t="s">
        <v>974</v>
      </c>
      <c r="H41" s="403" t="s">
        <v>975</v>
      </c>
      <c r="I41" s="616">
        <v>1</v>
      </c>
      <c r="J41" s="560" t="s">
        <v>19</v>
      </c>
      <c r="K41" s="624">
        <v>0</v>
      </c>
      <c r="L41" s="567">
        <v>1.03</v>
      </c>
      <c r="M41" s="625" t="s">
        <v>976</v>
      </c>
    </row>
    <row r="42" spans="1:13" ht="76.5" customHeight="1">
      <c r="A42" s="129" t="s">
        <v>20</v>
      </c>
      <c r="B42" s="130" t="s">
        <v>27</v>
      </c>
      <c r="C42" s="131" t="s">
        <v>640</v>
      </c>
      <c r="D42" s="131" t="s">
        <v>977</v>
      </c>
      <c r="E42" s="132">
        <v>0.25</v>
      </c>
      <c r="F42" s="438">
        <v>0.99</v>
      </c>
      <c r="G42" s="364" t="s">
        <v>978</v>
      </c>
      <c r="H42" s="364" t="s">
        <v>979</v>
      </c>
      <c r="I42" s="365">
        <v>1</v>
      </c>
      <c r="J42" s="490" t="s">
        <v>19</v>
      </c>
      <c r="K42" s="617">
        <v>0</v>
      </c>
      <c r="L42" s="629" t="s">
        <v>980</v>
      </c>
      <c r="M42" s="136" t="s">
        <v>981</v>
      </c>
    </row>
    <row r="43" spans="1:13" ht="169.5" customHeight="1">
      <c r="A43" s="320" t="s">
        <v>25</v>
      </c>
      <c r="B43" s="366" t="s">
        <v>27</v>
      </c>
      <c r="C43" s="611" t="s">
        <v>563</v>
      </c>
      <c r="D43" s="611" t="s">
        <v>564</v>
      </c>
      <c r="E43" s="581">
        <v>0.35</v>
      </c>
      <c r="F43" s="626">
        <v>1</v>
      </c>
      <c r="G43" s="401" t="s">
        <v>982</v>
      </c>
      <c r="H43" s="401">
        <v>36334</v>
      </c>
      <c r="I43" s="569">
        <v>0.99099999999999999</v>
      </c>
      <c r="J43" s="621" t="s">
        <v>19</v>
      </c>
      <c r="K43" s="416">
        <v>0</v>
      </c>
      <c r="L43" s="627">
        <v>0.99099999999999999</v>
      </c>
      <c r="M43" s="628" t="s">
        <v>983</v>
      </c>
    </row>
    <row r="44" spans="1:13" s="196" customFormat="1" ht="99.75" customHeight="1">
      <c r="A44" s="129" t="s">
        <v>25</v>
      </c>
      <c r="B44" s="130" t="s">
        <v>27</v>
      </c>
      <c r="C44" s="131" t="s">
        <v>984</v>
      </c>
      <c r="D44" s="131" t="s">
        <v>985</v>
      </c>
      <c r="E44" s="132">
        <v>0.35</v>
      </c>
      <c r="F44" s="445">
        <v>0.33</v>
      </c>
      <c r="G44" s="366">
        <v>10891</v>
      </c>
      <c r="H44" s="366">
        <v>41956</v>
      </c>
      <c r="I44" s="565">
        <v>0.25900000000000001</v>
      </c>
      <c r="J44" s="535" t="s">
        <v>19</v>
      </c>
      <c r="K44" s="423">
        <v>0</v>
      </c>
      <c r="L44" s="590">
        <v>0.78600000000000003</v>
      </c>
      <c r="M44" s="400" t="s">
        <v>986</v>
      </c>
    </row>
    <row r="45" spans="1:13" s="196" customFormat="1" ht="147" customHeight="1">
      <c r="A45" s="129" t="s">
        <v>25</v>
      </c>
      <c r="B45" s="130" t="s">
        <v>27</v>
      </c>
      <c r="C45" s="131" t="s">
        <v>675</v>
      </c>
      <c r="D45" s="131" t="s">
        <v>676</v>
      </c>
      <c r="E45" s="132">
        <v>0.3</v>
      </c>
      <c r="F45" s="438">
        <v>0.8</v>
      </c>
      <c r="G45" s="130">
        <v>5</v>
      </c>
      <c r="H45" s="130">
        <v>5</v>
      </c>
      <c r="I45" s="578">
        <v>1</v>
      </c>
      <c r="J45" s="474" t="s">
        <v>19</v>
      </c>
      <c r="K45" s="388">
        <v>0</v>
      </c>
      <c r="L45" s="590">
        <v>1.25</v>
      </c>
      <c r="M45" s="136" t="s">
        <v>987</v>
      </c>
    </row>
    <row r="46" spans="1:13" s="205" customFormat="1" ht="24" customHeight="1">
      <c r="A46" s="184"/>
      <c r="B46" s="185"/>
      <c r="C46" s="184"/>
      <c r="D46" s="184"/>
      <c r="E46" s="186"/>
      <c r="F46" s="187"/>
      <c r="G46" s="187"/>
      <c r="H46" s="187"/>
      <c r="I46" s="187"/>
      <c r="J46" s="185"/>
      <c r="K46" s="188"/>
      <c r="L46" s="189"/>
      <c r="M46" s="190"/>
    </row>
    <row r="47" spans="1:13" s="205" customFormat="1" ht="60" customHeight="1">
      <c r="A47" s="184"/>
      <c r="B47" s="495"/>
      <c r="C47" s="493"/>
      <c r="D47" s="493"/>
      <c r="E47" s="494"/>
      <c r="F47" s="191"/>
      <c r="G47" s="192"/>
      <c r="H47" s="173"/>
      <c r="I47" s="187"/>
      <c r="J47" s="495"/>
      <c r="K47" s="497"/>
      <c r="L47" s="498"/>
      <c r="M47" s="499"/>
    </row>
    <row r="48" spans="1:13" s="205" customFormat="1" ht="16.5" customHeight="1">
      <c r="A48" s="196"/>
      <c r="B48" s="196"/>
      <c r="C48" s="196"/>
      <c r="D48" s="196"/>
      <c r="E48" s="197"/>
      <c r="F48" s="1171" t="s">
        <v>924</v>
      </c>
      <c r="G48" s="1171"/>
      <c r="H48" s="1171"/>
      <c r="I48" s="196"/>
      <c r="J48" s="196"/>
      <c r="K48" s="196"/>
      <c r="L48" s="196"/>
      <c r="M48" s="196"/>
    </row>
    <row r="49" spans="1:13" s="205" customFormat="1" ht="33.75" customHeight="1">
      <c r="A49" s="198" t="s">
        <v>279</v>
      </c>
      <c r="B49" s="198" t="s">
        <v>28</v>
      </c>
      <c r="C49" s="198" t="s">
        <v>925</v>
      </c>
      <c r="D49" s="198" t="s">
        <v>926</v>
      </c>
      <c r="E49" s="199" t="s">
        <v>927</v>
      </c>
      <c r="F49" s="200" t="s">
        <v>928</v>
      </c>
      <c r="G49" s="198" t="s">
        <v>929</v>
      </c>
      <c r="H49" s="198" t="s">
        <v>930</v>
      </c>
      <c r="I49" s="201" t="s">
        <v>931</v>
      </c>
      <c r="J49" s="1196" t="s">
        <v>932</v>
      </c>
      <c r="K49" s="1197"/>
      <c r="L49" s="198" t="s">
        <v>933</v>
      </c>
      <c r="M49" s="198" t="s">
        <v>934</v>
      </c>
    </row>
    <row r="50" spans="1:13" s="205" customFormat="1" ht="84.75" customHeight="1">
      <c r="A50" s="129" t="s">
        <v>21</v>
      </c>
      <c r="B50" s="130" t="s">
        <v>27</v>
      </c>
      <c r="C50" s="131" t="s">
        <v>493</v>
      </c>
      <c r="D50" s="131" t="s">
        <v>988</v>
      </c>
      <c r="E50" s="132">
        <v>0.17</v>
      </c>
      <c r="F50" s="438">
        <v>0.97</v>
      </c>
      <c r="G50" s="130">
        <v>147643</v>
      </c>
      <c r="H50" s="130">
        <v>148062</v>
      </c>
      <c r="I50" s="565">
        <v>0.997</v>
      </c>
      <c r="J50" s="534" t="s">
        <v>19</v>
      </c>
      <c r="K50" s="419">
        <v>0</v>
      </c>
      <c r="L50" s="590">
        <v>1.028</v>
      </c>
      <c r="M50" s="136" t="s">
        <v>989</v>
      </c>
    </row>
    <row r="51" spans="1:13" s="205" customFormat="1" ht="102" customHeight="1">
      <c r="A51" s="129" t="s">
        <v>21</v>
      </c>
      <c r="B51" s="130" t="s">
        <v>27</v>
      </c>
      <c r="C51" s="131" t="s">
        <v>500</v>
      </c>
      <c r="D51" s="131" t="s">
        <v>501</v>
      </c>
      <c r="E51" s="132">
        <v>0.17</v>
      </c>
      <c r="F51" s="438">
        <v>0.99</v>
      </c>
      <c r="G51" s="130">
        <v>43899.360000000001</v>
      </c>
      <c r="H51" s="130">
        <v>43920</v>
      </c>
      <c r="I51" s="365">
        <v>0.999</v>
      </c>
      <c r="J51" s="490" t="s">
        <v>19</v>
      </c>
      <c r="K51" s="416">
        <v>0</v>
      </c>
      <c r="L51" s="590">
        <v>1.0089999999999999</v>
      </c>
      <c r="M51" s="136" t="s">
        <v>990</v>
      </c>
    </row>
    <row r="52" spans="1:13" s="205" customFormat="1" ht="67.5" customHeight="1">
      <c r="A52" s="129" t="s">
        <v>21</v>
      </c>
      <c r="B52" s="130" t="s">
        <v>27</v>
      </c>
      <c r="C52" s="131" t="s">
        <v>506</v>
      </c>
      <c r="D52" s="131" t="s">
        <v>991</v>
      </c>
      <c r="E52" s="132">
        <v>0.17</v>
      </c>
      <c r="F52" s="438">
        <v>0.96</v>
      </c>
      <c r="G52" s="130">
        <v>16206</v>
      </c>
      <c r="H52" s="130">
        <v>16685</v>
      </c>
      <c r="I52" s="365">
        <v>0.97099999999999997</v>
      </c>
      <c r="J52" s="421" t="s">
        <v>19</v>
      </c>
      <c r="K52" s="491">
        <v>0</v>
      </c>
      <c r="L52" s="590">
        <v>1.0109999999999999</v>
      </c>
      <c r="M52" s="136" t="s">
        <v>992</v>
      </c>
    </row>
    <row r="53" spans="1:13" ht="72" customHeight="1">
      <c r="A53" s="129" t="s">
        <v>21</v>
      </c>
      <c r="B53" s="130" t="s">
        <v>27</v>
      </c>
      <c r="C53" s="131" t="s">
        <v>536</v>
      </c>
      <c r="D53" s="131" t="s">
        <v>993</v>
      </c>
      <c r="E53" s="132">
        <v>0.17</v>
      </c>
      <c r="F53" s="438">
        <v>0.8</v>
      </c>
      <c r="G53" s="130">
        <v>193</v>
      </c>
      <c r="H53" s="130">
        <v>223</v>
      </c>
      <c r="I53" s="365">
        <v>0.86499999999999999</v>
      </c>
      <c r="J53" s="490" t="s">
        <v>19</v>
      </c>
      <c r="K53" s="416">
        <v>0</v>
      </c>
      <c r="L53" s="590">
        <v>1.081</v>
      </c>
      <c r="M53" s="136" t="s">
        <v>994</v>
      </c>
    </row>
    <row r="54" spans="1:13" ht="111.75" customHeight="1">
      <c r="A54" s="129" t="s">
        <v>21</v>
      </c>
      <c r="B54" s="130" t="s">
        <v>27</v>
      </c>
      <c r="C54" s="131" t="s">
        <v>556</v>
      </c>
      <c r="D54" s="131" t="s">
        <v>557</v>
      </c>
      <c r="E54" s="132">
        <v>0.16</v>
      </c>
      <c r="F54" s="438">
        <v>1</v>
      </c>
      <c r="G54" s="130">
        <v>1</v>
      </c>
      <c r="H54" s="130">
        <v>4</v>
      </c>
      <c r="I54" s="365">
        <v>0.25</v>
      </c>
      <c r="J54" s="535" t="s">
        <v>19</v>
      </c>
      <c r="K54" s="423">
        <v>0</v>
      </c>
      <c r="L54" s="590">
        <v>0.25</v>
      </c>
      <c r="M54" s="136" t="s">
        <v>995</v>
      </c>
    </row>
    <row r="55" spans="1:13" s="205" customFormat="1" ht="111" customHeight="1">
      <c r="A55" s="129" t="s">
        <v>21</v>
      </c>
      <c r="B55" s="130" t="s">
        <v>27</v>
      </c>
      <c r="C55" s="131" t="s">
        <v>584</v>
      </c>
      <c r="D55" s="131" t="s">
        <v>585</v>
      </c>
      <c r="E55" s="132">
        <v>0.16</v>
      </c>
      <c r="F55" s="438">
        <v>0.98</v>
      </c>
      <c r="G55" s="130">
        <v>83434</v>
      </c>
      <c r="H55" s="130">
        <v>83492</v>
      </c>
      <c r="I55" s="365">
        <v>0.999</v>
      </c>
      <c r="J55" s="474" t="s">
        <v>19</v>
      </c>
      <c r="K55" s="388">
        <v>0</v>
      </c>
      <c r="L55" s="590">
        <v>1.0189999999999999</v>
      </c>
      <c r="M55" s="136" t="s">
        <v>996</v>
      </c>
    </row>
    <row r="56" spans="1:13" s="205" customFormat="1" ht="47.25" customHeight="1">
      <c r="A56" s="1199"/>
      <c r="B56" s="1199"/>
      <c r="C56" s="1199"/>
      <c r="D56" s="1199"/>
      <c r="E56" s="1199"/>
      <c r="F56" s="1199"/>
      <c r="G56" s="1199"/>
      <c r="H56" s="1199"/>
      <c r="I56" s="1199"/>
      <c r="J56" s="1199"/>
      <c r="K56" s="1199"/>
      <c r="L56" s="1199"/>
      <c r="M56" s="1199"/>
    </row>
    <row r="57" spans="1:13" s="205" customFormat="1" ht="18" customHeight="1">
      <c r="A57" s="196"/>
      <c r="B57" s="196"/>
      <c r="C57" s="196"/>
      <c r="D57" s="196"/>
      <c r="E57" s="197"/>
      <c r="F57" s="1171" t="s">
        <v>924</v>
      </c>
      <c r="G57" s="1171"/>
      <c r="H57" s="1171"/>
      <c r="I57" s="196"/>
      <c r="J57" s="196"/>
      <c r="K57" s="196"/>
      <c r="L57" s="196"/>
      <c r="M57" s="196"/>
    </row>
    <row r="58" spans="1:13" s="205" customFormat="1" ht="24" customHeight="1">
      <c r="A58" s="198" t="s">
        <v>279</v>
      </c>
      <c r="B58" s="198" t="s">
        <v>28</v>
      </c>
      <c r="C58" s="198" t="s">
        <v>925</v>
      </c>
      <c r="D58" s="198" t="s">
        <v>926</v>
      </c>
      <c r="E58" s="199" t="s">
        <v>927</v>
      </c>
      <c r="F58" s="200" t="s">
        <v>928</v>
      </c>
      <c r="G58" s="198" t="s">
        <v>929</v>
      </c>
      <c r="H58" s="198" t="s">
        <v>930</v>
      </c>
      <c r="I58" s="201" t="s">
        <v>931</v>
      </c>
      <c r="J58" s="1196" t="s">
        <v>932</v>
      </c>
      <c r="K58" s="1197"/>
      <c r="L58" s="198" t="s">
        <v>933</v>
      </c>
      <c r="M58" s="198" t="s">
        <v>934</v>
      </c>
    </row>
    <row r="59" spans="1:13" s="205" customFormat="1" ht="74.25" customHeight="1">
      <c r="A59" s="129" t="s">
        <v>943</v>
      </c>
      <c r="B59" s="130" t="s">
        <v>27</v>
      </c>
      <c r="C59" s="131" t="s">
        <v>514</v>
      </c>
      <c r="D59" s="131" t="s">
        <v>515</v>
      </c>
      <c r="E59" s="132">
        <v>0.16</v>
      </c>
      <c r="F59" s="438">
        <v>0.96</v>
      </c>
      <c r="G59" s="364" t="s">
        <v>997</v>
      </c>
      <c r="H59" s="364" t="s">
        <v>998</v>
      </c>
      <c r="I59" s="434" t="s">
        <v>999</v>
      </c>
      <c r="J59" s="474" t="s">
        <v>19</v>
      </c>
      <c r="K59" s="415">
        <v>0</v>
      </c>
      <c r="L59" s="590">
        <v>1.0349999999999999</v>
      </c>
      <c r="M59" s="136" t="s">
        <v>1000</v>
      </c>
    </row>
    <row r="60" spans="1:13" s="205" customFormat="1" ht="147.75" customHeight="1">
      <c r="A60" s="129" t="s">
        <v>943</v>
      </c>
      <c r="B60" s="130" t="s">
        <v>27</v>
      </c>
      <c r="C60" s="131" t="s">
        <v>648</v>
      </c>
      <c r="D60" s="131" t="s">
        <v>649</v>
      </c>
      <c r="E60" s="580">
        <v>0.17</v>
      </c>
      <c r="F60" s="443">
        <v>1</v>
      </c>
      <c r="G60" s="389" t="s">
        <v>1001</v>
      </c>
      <c r="H60" s="364" t="s">
        <v>1002</v>
      </c>
      <c r="I60" s="592">
        <v>0.875</v>
      </c>
      <c r="J60" s="534" t="s">
        <v>19</v>
      </c>
      <c r="K60" s="427">
        <v>0</v>
      </c>
      <c r="L60" s="590">
        <v>0.875</v>
      </c>
      <c r="M60" s="136" t="s">
        <v>1003</v>
      </c>
    </row>
    <row r="61" spans="1:13" s="205" customFormat="1" ht="111.75" customHeight="1">
      <c r="A61" s="129" t="s">
        <v>943</v>
      </c>
      <c r="B61" s="130" t="s">
        <v>27</v>
      </c>
      <c r="C61" s="131" t="s">
        <v>687</v>
      </c>
      <c r="D61" s="131" t="s">
        <v>687</v>
      </c>
      <c r="E61" s="367">
        <v>0.16</v>
      </c>
      <c r="F61" s="437">
        <v>0.6</v>
      </c>
      <c r="G61" s="368" t="s">
        <v>1004</v>
      </c>
      <c r="H61" s="374" t="s">
        <v>150</v>
      </c>
      <c r="I61" s="434" t="s">
        <v>1004</v>
      </c>
      <c r="J61" s="490" t="s">
        <v>19</v>
      </c>
      <c r="K61" s="416">
        <v>0</v>
      </c>
      <c r="L61" s="590">
        <v>1</v>
      </c>
      <c r="M61" s="136" t="s">
        <v>1005</v>
      </c>
    </row>
    <row r="62" spans="1:13" s="205" customFormat="1" ht="45" customHeight="1">
      <c r="A62" s="1199"/>
      <c r="B62" s="1199"/>
      <c r="C62" s="1199"/>
      <c r="D62" s="1199"/>
      <c r="E62" s="1199"/>
      <c r="F62" s="1199"/>
      <c r="G62" s="1199"/>
      <c r="H62" s="1199"/>
      <c r="I62" s="1199"/>
      <c r="J62" s="1199"/>
      <c r="K62" s="1199"/>
      <c r="L62" s="1199"/>
      <c r="M62" s="1199"/>
    </row>
    <row r="63" spans="1:13" s="196" customFormat="1" ht="21.75" customHeight="1">
      <c r="E63" s="197"/>
      <c r="F63" s="1171" t="s">
        <v>924</v>
      </c>
      <c r="G63" s="1171"/>
      <c r="H63" s="1171"/>
    </row>
    <row r="64" spans="1:13" s="196" customFormat="1" ht="30" customHeight="1">
      <c r="A64" s="198" t="s">
        <v>279</v>
      </c>
      <c r="B64" s="198" t="s">
        <v>28</v>
      </c>
      <c r="C64" s="198" t="s">
        <v>925</v>
      </c>
      <c r="D64" s="198" t="s">
        <v>926</v>
      </c>
      <c r="E64" s="199" t="s">
        <v>927</v>
      </c>
      <c r="F64" s="200" t="s">
        <v>928</v>
      </c>
      <c r="G64" s="198" t="s">
        <v>929</v>
      </c>
      <c r="H64" s="198" t="s">
        <v>930</v>
      </c>
      <c r="I64" s="201" t="s">
        <v>931</v>
      </c>
      <c r="J64" s="1196" t="s">
        <v>932</v>
      </c>
      <c r="K64" s="1197"/>
      <c r="L64" s="198" t="s">
        <v>933</v>
      </c>
      <c r="M64" s="198" t="s">
        <v>934</v>
      </c>
    </row>
    <row r="65" spans="1:13" s="205" customFormat="1" ht="183" customHeight="1">
      <c r="A65" s="129" t="s">
        <v>943</v>
      </c>
      <c r="B65" s="130" t="s">
        <v>27</v>
      </c>
      <c r="C65" s="131" t="s">
        <v>521</v>
      </c>
      <c r="D65" s="131" t="s">
        <v>522</v>
      </c>
      <c r="E65" s="132">
        <v>0.17</v>
      </c>
      <c r="F65" s="445">
        <v>0.9</v>
      </c>
      <c r="G65" s="366">
        <v>166446</v>
      </c>
      <c r="H65" s="130">
        <v>169077</v>
      </c>
      <c r="I65" s="591">
        <v>0.98399999999999999</v>
      </c>
      <c r="J65" s="535" t="s">
        <v>19</v>
      </c>
      <c r="K65" s="418">
        <v>0</v>
      </c>
      <c r="L65" s="590">
        <v>1.093</v>
      </c>
      <c r="M65" s="136" t="s">
        <v>1006</v>
      </c>
    </row>
    <row r="66" spans="1:13" s="205" customFormat="1" ht="172.5" customHeight="1">
      <c r="A66" s="129" t="s">
        <v>943</v>
      </c>
      <c r="B66" s="130" t="s">
        <v>27</v>
      </c>
      <c r="C66" s="131" t="s">
        <v>570</v>
      </c>
      <c r="D66" s="131" t="s">
        <v>571</v>
      </c>
      <c r="E66" s="132">
        <v>0.17</v>
      </c>
      <c r="F66" s="438">
        <v>0.75</v>
      </c>
      <c r="G66" s="130">
        <v>5796</v>
      </c>
      <c r="H66" s="130">
        <v>5796</v>
      </c>
      <c r="I66" s="591">
        <v>1</v>
      </c>
      <c r="J66" s="534" t="s">
        <v>19</v>
      </c>
      <c r="K66" s="416">
        <v>0</v>
      </c>
      <c r="L66" s="590">
        <v>1.333</v>
      </c>
      <c r="M66" s="136" t="s">
        <v>1007</v>
      </c>
    </row>
    <row r="67" spans="1:13" s="633" customFormat="1" ht="86.25" customHeight="1">
      <c r="A67" s="129" t="s">
        <v>943</v>
      </c>
      <c r="B67" s="130" t="s">
        <v>27</v>
      </c>
      <c r="C67" s="131" t="s">
        <v>705</v>
      </c>
      <c r="D67" s="131" t="s">
        <v>706</v>
      </c>
      <c r="E67" s="132">
        <v>0.17</v>
      </c>
      <c r="F67" s="130">
        <v>1</v>
      </c>
      <c r="G67" s="130">
        <v>1</v>
      </c>
      <c r="H67" s="130" t="s">
        <v>150</v>
      </c>
      <c r="I67" s="435">
        <v>1</v>
      </c>
      <c r="J67" s="535" t="s">
        <v>19</v>
      </c>
      <c r="K67" s="424">
        <v>0</v>
      </c>
      <c r="L67" s="590">
        <v>1</v>
      </c>
      <c r="M67" s="136" t="s">
        <v>1008</v>
      </c>
    </row>
    <row r="68" spans="1:13" s="205" customFormat="1" ht="114" customHeight="1">
      <c r="A68" s="129" t="s">
        <v>30</v>
      </c>
      <c r="B68" s="130" t="s">
        <v>27</v>
      </c>
      <c r="C68" s="131" t="s">
        <v>543</v>
      </c>
      <c r="D68" s="131" t="s">
        <v>544</v>
      </c>
      <c r="E68" s="132">
        <v>0.15</v>
      </c>
      <c r="F68" s="438">
        <v>0.98</v>
      </c>
      <c r="G68" s="364" t="s">
        <v>1009</v>
      </c>
      <c r="H68" s="364" t="s">
        <v>1010</v>
      </c>
      <c r="I68" s="591">
        <v>1</v>
      </c>
      <c r="J68" s="534" t="s">
        <v>19</v>
      </c>
      <c r="K68" s="427">
        <v>0</v>
      </c>
      <c r="L68" s="590">
        <v>1.02</v>
      </c>
      <c r="M68" s="136" t="s">
        <v>1011</v>
      </c>
    </row>
    <row r="69" spans="1:13" s="205" customFormat="1" ht="36" customHeight="1">
      <c r="A69" s="633"/>
      <c r="B69" s="633"/>
      <c r="C69" s="633"/>
      <c r="D69" s="633"/>
      <c r="E69" s="633"/>
      <c r="F69" s="633"/>
      <c r="G69" s="633"/>
      <c r="H69" s="633"/>
      <c r="I69" s="633"/>
      <c r="J69" s="633"/>
      <c r="K69" s="633"/>
      <c r="L69" s="633"/>
      <c r="M69" s="633"/>
    </row>
    <row r="70" spans="1:13" s="205" customFormat="1" ht="15.75" customHeight="1">
      <c r="A70" s="176"/>
      <c r="B70" s="196"/>
      <c r="C70" s="196"/>
      <c r="D70" s="196"/>
      <c r="E70" s="197"/>
      <c r="F70" s="1171" t="s">
        <v>924</v>
      </c>
      <c r="G70" s="1171"/>
      <c r="H70" s="1171"/>
      <c r="I70" s="196"/>
      <c r="J70" s="196"/>
      <c r="K70" s="196"/>
      <c r="L70" s="196"/>
      <c r="M70" s="196"/>
    </row>
    <row r="71" spans="1:13" s="205" customFormat="1" ht="38.25" customHeight="1">
      <c r="A71" s="198" t="s">
        <v>279</v>
      </c>
      <c r="B71" s="198" t="s">
        <v>28</v>
      </c>
      <c r="C71" s="198" t="s">
        <v>925</v>
      </c>
      <c r="D71" s="198" t="s">
        <v>926</v>
      </c>
      <c r="E71" s="199" t="s">
        <v>927</v>
      </c>
      <c r="F71" s="200" t="s">
        <v>928</v>
      </c>
      <c r="G71" s="198" t="s">
        <v>929</v>
      </c>
      <c r="H71" s="198" t="s">
        <v>930</v>
      </c>
      <c r="I71" s="201" t="s">
        <v>931</v>
      </c>
      <c r="J71" s="1196" t="s">
        <v>932</v>
      </c>
      <c r="K71" s="1197"/>
      <c r="L71" s="198" t="s">
        <v>933</v>
      </c>
      <c r="M71" s="198" t="s">
        <v>934</v>
      </c>
    </row>
    <row r="72" spans="1:13" s="205" customFormat="1" ht="88.5" customHeight="1">
      <c r="A72" s="129" t="s">
        <v>30</v>
      </c>
      <c r="B72" s="130" t="s">
        <v>27</v>
      </c>
      <c r="C72" s="131" t="s">
        <v>550</v>
      </c>
      <c r="D72" s="131" t="s">
        <v>1012</v>
      </c>
      <c r="E72" s="132">
        <v>0.15</v>
      </c>
      <c r="F72" s="444">
        <v>0.92</v>
      </c>
      <c r="G72" s="364" t="s">
        <v>1013</v>
      </c>
      <c r="H72" s="364" t="s">
        <v>1014</v>
      </c>
      <c r="I72" s="591">
        <v>1</v>
      </c>
      <c r="J72" s="421" t="s">
        <v>19</v>
      </c>
      <c r="K72" s="466">
        <v>0</v>
      </c>
      <c r="L72" s="585">
        <v>1.087</v>
      </c>
      <c r="M72" s="136" t="s">
        <v>1015</v>
      </c>
    </row>
    <row r="73" spans="1:13" ht="123.75" customHeight="1">
      <c r="A73" s="129" t="s">
        <v>30</v>
      </c>
      <c r="B73" s="130" t="s">
        <v>27</v>
      </c>
      <c r="C73" s="131" t="s">
        <v>612</v>
      </c>
      <c r="D73" s="131" t="s">
        <v>613</v>
      </c>
      <c r="E73" s="132">
        <v>0.15</v>
      </c>
      <c r="F73" s="442">
        <v>0.98</v>
      </c>
      <c r="G73" s="364" t="s">
        <v>1016</v>
      </c>
      <c r="H73" s="364" t="s">
        <v>1017</v>
      </c>
      <c r="I73" s="591">
        <v>1</v>
      </c>
      <c r="J73" s="421" t="s">
        <v>19</v>
      </c>
      <c r="K73" s="466">
        <v>0</v>
      </c>
      <c r="L73" s="590">
        <v>1.02</v>
      </c>
      <c r="M73" s="136" t="s">
        <v>1018</v>
      </c>
    </row>
    <row r="74" spans="1:13" s="196" customFormat="1" ht="112.5" customHeight="1">
      <c r="A74" s="129" t="s">
        <v>30</v>
      </c>
      <c r="B74" s="130" t="s">
        <v>27</v>
      </c>
      <c r="C74" s="131" t="s">
        <v>656</v>
      </c>
      <c r="D74" s="131" t="s">
        <v>657</v>
      </c>
      <c r="E74" s="132">
        <v>0.14000000000000001</v>
      </c>
      <c r="F74" s="442">
        <v>0.95</v>
      </c>
      <c r="G74" s="364" t="s">
        <v>1019</v>
      </c>
      <c r="H74" s="364" t="s">
        <v>1020</v>
      </c>
      <c r="I74" s="591">
        <v>1</v>
      </c>
      <c r="J74" s="421" t="s">
        <v>19</v>
      </c>
      <c r="K74" s="466">
        <v>0</v>
      </c>
      <c r="L74" s="590">
        <v>1.052</v>
      </c>
      <c r="M74" s="136" t="s">
        <v>1021</v>
      </c>
    </row>
    <row r="75" spans="1:13" s="196" customFormat="1" ht="136.5" customHeight="1">
      <c r="A75" s="129" t="s">
        <v>30</v>
      </c>
      <c r="B75" s="130" t="s">
        <v>27</v>
      </c>
      <c r="C75" s="131" t="s">
        <v>661</v>
      </c>
      <c r="D75" s="131" t="s">
        <v>662</v>
      </c>
      <c r="E75" s="132">
        <v>0.15</v>
      </c>
      <c r="F75" s="438">
        <v>0.92</v>
      </c>
      <c r="G75" s="364" t="s">
        <v>1022</v>
      </c>
      <c r="H75" s="364" t="s">
        <v>1023</v>
      </c>
      <c r="I75" s="591">
        <v>0.97699999999999998</v>
      </c>
      <c r="J75" s="421" t="s">
        <v>19</v>
      </c>
      <c r="K75" s="466">
        <v>0</v>
      </c>
      <c r="L75" s="590">
        <v>1.0620000000000001</v>
      </c>
      <c r="M75" s="136" t="s">
        <v>1024</v>
      </c>
    </row>
    <row r="76" spans="1:13" s="205" customFormat="1" ht="98.25" customHeight="1">
      <c r="A76" s="129" t="s">
        <v>30</v>
      </c>
      <c r="B76" s="130" t="s">
        <v>27</v>
      </c>
      <c r="C76" s="131" t="s">
        <v>667</v>
      </c>
      <c r="D76" s="131" t="s">
        <v>668</v>
      </c>
      <c r="E76" s="132">
        <v>0.13</v>
      </c>
      <c r="F76" s="438">
        <v>0.98</v>
      </c>
      <c r="G76" s="364" t="s">
        <v>1025</v>
      </c>
      <c r="H76" s="364" t="s">
        <v>1026</v>
      </c>
      <c r="I76" s="365">
        <v>1</v>
      </c>
      <c r="J76" s="421" t="s">
        <v>19</v>
      </c>
      <c r="K76" s="466">
        <v>0</v>
      </c>
      <c r="L76" s="590">
        <v>1.02</v>
      </c>
      <c r="M76" s="136" t="s">
        <v>1027</v>
      </c>
    </row>
    <row r="77" spans="1:13" s="205" customFormat="1" ht="123" customHeight="1">
      <c r="A77" s="129" t="s">
        <v>30</v>
      </c>
      <c r="B77" s="130" t="s">
        <v>27</v>
      </c>
      <c r="C77" s="131" t="s">
        <v>682</v>
      </c>
      <c r="D77" s="131" t="s">
        <v>683</v>
      </c>
      <c r="E77" s="132">
        <v>0.13</v>
      </c>
      <c r="F77" s="438">
        <v>0.98</v>
      </c>
      <c r="G77" s="364" t="s">
        <v>1028</v>
      </c>
      <c r="H77" s="364" t="s">
        <v>1029</v>
      </c>
      <c r="I77" s="591">
        <v>1</v>
      </c>
      <c r="J77" s="417" t="s">
        <v>19</v>
      </c>
      <c r="K77" s="536">
        <v>0</v>
      </c>
      <c r="L77" s="590">
        <v>1.02</v>
      </c>
      <c r="M77" s="136" t="s">
        <v>1030</v>
      </c>
    </row>
    <row r="78" spans="1:13" s="205" customFormat="1" ht="37.5" customHeight="1">
      <c r="A78" s="176"/>
      <c r="B78" s="177"/>
      <c r="C78" s="176"/>
      <c r="D78" s="176"/>
      <c r="E78" s="193"/>
      <c r="F78" s="194"/>
      <c r="G78" s="177"/>
      <c r="H78" s="177"/>
      <c r="I78" s="195"/>
      <c r="J78" s="177"/>
      <c r="K78" s="181"/>
      <c r="L78" s="182"/>
      <c r="M78" s="183"/>
    </row>
    <row r="79" spans="1:13" s="205" customFormat="1" ht="24.75" customHeight="1">
      <c r="A79" s="176"/>
      <c r="B79" s="196"/>
      <c r="C79" s="196"/>
      <c r="D79" s="196"/>
      <c r="E79" s="197"/>
      <c r="F79" s="1171" t="s">
        <v>924</v>
      </c>
      <c r="G79" s="1171"/>
      <c r="H79" s="1171"/>
      <c r="I79" s="196"/>
      <c r="J79" s="196"/>
      <c r="K79" s="196"/>
      <c r="L79" s="196"/>
      <c r="M79" s="196"/>
    </row>
    <row r="80" spans="1:13" s="196" customFormat="1" ht="33.75" customHeight="1">
      <c r="A80" s="198" t="s">
        <v>279</v>
      </c>
      <c r="B80" s="198" t="s">
        <v>28</v>
      </c>
      <c r="C80" s="198" t="s">
        <v>925</v>
      </c>
      <c r="D80" s="198" t="s">
        <v>926</v>
      </c>
      <c r="E80" s="199" t="s">
        <v>927</v>
      </c>
      <c r="F80" s="200" t="s">
        <v>928</v>
      </c>
      <c r="G80" s="198" t="s">
        <v>929</v>
      </c>
      <c r="H80" s="198" t="s">
        <v>930</v>
      </c>
      <c r="I80" s="201" t="s">
        <v>931</v>
      </c>
      <c r="J80" s="1196" t="s">
        <v>932</v>
      </c>
      <c r="K80" s="1197"/>
      <c r="L80" s="198" t="s">
        <v>933</v>
      </c>
      <c r="M80" s="198" t="s">
        <v>934</v>
      </c>
    </row>
    <row r="81" spans="1:13" s="196" customFormat="1" ht="137.25" customHeight="1">
      <c r="A81" s="129" t="s">
        <v>26</v>
      </c>
      <c r="B81" s="130" t="s">
        <v>27</v>
      </c>
      <c r="C81" s="131" t="s">
        <v>1031</v>
      </c>
      <c r="D81" s="131" t="s">
        <v>1032</v>
      </c>
      <c r="E81" s="132">
        <v>0.1</v>
      </c>
      <c r="F81" s="438">
        <v>1</v>
      </c>
      <c r="G81" s="364" t="s">
        <v>1033</v>
      </c>
      <c r="H81" s="364" t="s">
        <v>1034</v>
      </c>
      <c r="I81" s="591">
        <v>0.66600000000000004</v>
      </c>
      <c r="J81" s="421" t="s">
        <v>19</v>
      </c>
      <c r="K81" s="466">
        <v>0</v>
      </c>
      <c r="L81" s="590">
        <v>0.66600000000000004</v>
      </c>
      <c r="M81" s="136" t="s">
        <v>1035</v>
      </c>
    </row>
    <row r="82" spans="1:13" s="196" customFormat="1" ht="149.25" customHeight="1">
      <c r="A82" s="129" t="s">
        <v>26</v>
      </c>
      <c r="B82" s="130" t="s">
        <v>27</v>
      </c>
      <c r="C82" s="131" t="s">
        <v>603</v>
      </c>
      <c r="D82" s="131" t="s">
        <v>593</v>
      </c>
      <c r="E82" s="132">
        <v>0.1</v>
      </c>
      <c r="F82" s="438">
        <v>1</v>
      </c>
      <c r="G82" s="364" t="s">
        <v>1033</v>
      </c>
      <c r="H82" s="364" t="s">
        <v>1034</v>
      </c>
      <c r="I82" s="591">
        <v>0.66600000000000004</v>
      </c>
      <c r="J82" s="421" t="s">
        <v>19</v>
      </c>
      <c r="K82" s="466">
        <v>0</v>
      </c>
      <c r="L82" s="590">
        <v>0.66600000000000004</v>
      </c>
      <c r="M82" s="136" t="s">
        <v>1036</v>
      </c>
    </row>
    <row r="83" spans="1:13" s="205" customFormat="1" ht="209.25" customHeight="1">
      <c r="A83" s="129" t="s">
        <v>26</v>
      </c>
      <c r="B83" s="130" t="s">
        <v>27</v>
      </c>
      <c r="C83" s="131" t="s">
        <v>605</v>
      </c>
      <c r="D83" s="131" t="s">
        <v>606</v>
      </c>
      <c r="E83" s="132">
        <v>0.1</v>
      </c>
      <c r="F83" s="438">
        <v>1</v>
      </c>
      <c r="G83" s="364" t="s">
        <v>1037</v>
      </c>
      <c r="H83" s="364" t="s">
        <v>1038</v>
      </c>
      <c r="I83" s="591">
        <v>0.9</v>
      </c>
      <c r="J83" s="421" t="s">
        <v>19</v>
      </c>
      <c r="K83" s="466">
        <v>0</v>
      </c>
      <c r="L83" s="590">
        <v>0.9</v>
      </c>
      <c r="M83" s="136" t="s">
        <v>1039</v>
      </c>
    </row>
    <row r="84" spans="1:13" s="205" customFormat="1" ht="99.75" customHeight="1">
      <c r="A84" s="129" t="s">
        <v>26</v>
      </c>
      <c r="B84" s="130" t="s">
        <v>27</v>
      </c>
      <c r="C84" s="131" t="s">
        <v>609</v>
      </c>
      <c r="D84" s="131" t="s">
        <v>593</v>
      </c>
      <c r="E84" s="132">
        <v>0.3</v>
      </c>
      <c r="F84" s="438">
        <v>1</v>
      </c>
      <c r="G84" s="364" t="s">
        <v>1040</v>
      </c>
      <c r="H84" s="364" t="s">
        <v>1034</v>
      </c>
      <c r="I84" s="591">
        <v>1</v>
      </c>
      <c r="J84" s="417" t="s">
        <v>19</v>
      </c>
      <c r="K84" s="536">
        <v>0</v>
      </c>
      <c r="L84" s="590">
        <v>1</v>
      </c>
      <c r="M84" s="136" t="s">
        <v>1041</v>
      </c>
    </row>
    <row r="85" spans="1:13" s="205" customFormat="1" ht="20.25" customHeight="1">
      <c r="E85" s="214"/>
      <c r="F85" s="215"/>
    </row>
    <row r="86" spans="1:13" s="205" customFormat="1" ht="42" customHeight="1">
      <c r="A86" s="196"/>
      <c r="B86" s="1203" t="s">
        <v>1042</v>
      </c>
      <c r="C86" s="1204"/>
      <c r="D86" s="1204"/>
      <c r="E86" s="1205"/>
      <c r="F86" s="509"/>
      <c r="G86" s="510"/>
      <c r="H86" s="510"/>
      <c r="I86" s="510"/>
      <c r="J86" s="510"/>
      <c r="K86" s="510"/>
      <c r="L86" s="510"/>
      <c r="M86" s="479"/>
    </row>
    <row r="87" spans="1:13" s="196" customFormat="1" ht="17.25" customHeight="1">
      <c r="E87" s="197"/>
      <c r="F87" s="1171" t="s">
        <v>924</v>
      </c>
      <c r="G87" s="1171"/>
      <c r="H87" s="1171"/>
    </row>
    <row r="88" spans="1:13" s="196" customFormat="1" ht="36" customHeight="1">
      <c r="A88" s="198" t="s">
        <v>279</v>
      </c>
      <c r="B88" s="198" t="s">
        <v>28</v>
      </c>
      <c r="C88" s="198" t="s">
        <v>925</v>
      </c>
      <c r="D88" s="198" t="s">
        <v>926</v>
      </c>
      <c r="E88" s="199" t="s">
        <v>927</v>
      </c>
      <c r="F88" s="200" t="s">
        <v>928</v>
      </c>
      <c r="G88" s="370" t="s">
        <v>929</v>
      </c>
      <c r="H88" s="370" t="s">
        <v>930</v>
      </c>
      <c r="I88" s="371" t="s">
        <v>931</v>
      </c>
      <c r="J88" s="1196" t="s">
        <v>932</v>
      </c>
      <c r="K88" s="1197"/>
      <c r="L88" s="198" t="s">
        <v>933</v>
      </c>
      <c r="M88" s="198" t="s">
        <v>934</v>
      </c>
    </row>
    <row r="89" spans="1:13" s="196" customFormat="1" ht="136.5" customHeight="1">
      <c r="A89" s="129" t="s">
        <v>241</v>
      </c>
      <c r="B89" s="130" t="s">
        <v>27</v>
      </c>
      <c r="C89" s="131" t="s">
        <v>712</v>
      </c>
      <c r="D89" s="131" t="s">
        <v>713</v>
      </c>
      <c r="E89" s="132">
        <v>0.25</v>
      </c>
      <c r="F89" s="442">
        <v>0.98</v>
      </c>
      <c r="G89" s="368" t="s">
        <v>1043</v>
      </c>
      <c r="H89" s="368" t="s">
        <v>1044</v>
      </c>
      <c r="I89" s="574">
        <v>1</v>
      </c>
      <c r="J89" s="420" t="s">
        <v>19</v>
      </c>
      <c r="K89" s="473">
        <v>0</v>
      </c>
      <c r="L89" s="590">
        <v>1.02</v>
      </c>
      <c r="M89" s="400" t="s">
        <v>1045</v>
      </c>
    </row>
    <row r="90" spans="1:13" s="205" customFormat="1" ht="134.25" customHeight="1">
      <c r="A90" s="129" t="s">
        <v>241</v>
      </c>
      <c r="B90" s="130" t="s">
        <v>27</v>
      </c>
      <c r="C90" s="131" t="s">
        <v>793</v>
      </c>
      <c r="D90" s="131" t="s">
        <v>794</v>
      </c>
      <c r="E90" s="132">
        <v>0.25</v>
      </c>
      <c r="F90" s="446" t="s">
        <v>1046</v>
      </c>
      <c r="G90" s="401" t="s">
        <v>1047</v>
      </c>
      <c r="H90" s="401" t="s">
        <v>1048</v>
      </c>
      <c r="I90" s="569">
        <v>1</v>
      </c>
      <c r="J90" s="421" t="s">
        <v>19</v>
      </c>
      <c r="K90" s="466">
        <v>0</v>
      </c>
      <c r="L90" s="590">
        <v>1.4279999999999999</v>
      </c>
      <c r="M90" s="400" t="s">
        <v>1049</v>
      </c>
    </row>
    <row r="91" spans="1:13" s="205" customFormat="1" ht="135" customHeight="1">
      <c r="A91" s="129" t="s">
        <v>241</v>
      </c>
      <c r="B91" s="130" t="s">
        <v>27</v>
      </c>
      <c r="C91" s="131" t="s">
        <v>840</v>
      </c>
      <c r="D91" s="131" t="s">
        <v>841</v>
      </c>
      <c r="E91" s="132">
        <v>0.25</v>
      </c>
      <c r="F91" s="442">
        <v>1</v>
      </c>
      <c r="G91" s="401" t="s">
        <v>1033</v>
      </c>
      <c r="H91" s="401" t="s">
        <v>1050</v>
      </c>
      <c r="I91" s="569">
        <v>1</v>
      </c>
      <c r="J91" s="421" t="s">
        <v>19</v>
      </c>
      <c r="K91" s="466">
        <v>0</v>
      </c>
      <c r="L91" s="584">
        <v>1</v>
      </c>
      <c r="M91" s="392" t="s">
        <v>1051</v>
      </c>
    </row>
    <row r="92" spans="1:13" s="205" customFormat="1" ht="64.5" customHeight="1">
      <c r="A92" s="129" t="s">
        <v>241</v>
      </c>
      <c r="B92" s="130" t="s">
        <v>27</v>
      </c>
      <c r="C92" s="131" t="s">
        <v>883</v>
      </c>
      <c r="D92" s="131" t="s">
        <v>884</v>
      </c>
      <c r="E92" s="132">
        <v>0.25</v>
      </c>
      <c r="F92" s="442">
        <v>0.7</v>
      </c>
      <c r="G92" s="401" t="s">
        <v>1052</v>
      </c>
      <c r="H92" s="375">
        <v>14</v>
      </c>
      <c r="I92" s="569">
        <v>0.71399999999999997</v>
      </c>
      <c r="J92" s="417" t="s">
        <v>19</v>
      </c>
      <c r="K92" s="536">
        <v>0</v>
      </c>
      <c r="L92" s="584">
        <v>1.02</v>
      </c>
      <c r="M92" s="378" t="s">
        <v>1053</v>
      </c>
    </row>
    <row r="93" spans="1:13" s="205" customFormat="1" ht="42.75" customHeight="1">
      <c r="A93" s="511"/>
      <c r="B93" s="1202"/>
      <c r="C93" s="1202"/>
      <c r="D93" s="1202"/>
      <c r="E93" s="1202"/>
      <c r="F93" s="204"/>
      <c r="G93" s="196"/>
      <c r="H93" s="196"/>
      <c r="I93" s="500"/>
      <c r="J93" s="500"/>
      <c r="K93" s="500"/>
      <c r="L93" s="500"/>
      <c r="M93" s="500"/>
    </row>
    <row r="94" spans="1:13" s="205" customFormat="1" ht="22.5" customHeight="1">
      <c r="A94" s="196"/>
      <c r="B94" s="196"/>
      <c r="C94" s="196"/>
      <c r="D94" s="196"/>
      <c r="E94" s="197"/>
      <c r="F94" s="1171" t="s">
        <v>924</v>
      </c>
      <c r="G94" s="1171"/>
      <c r="H94" s="1171"/>
      <c r="I94" s="196"/>
      <c r="J94" s="196"/>
      <c r="K94" s="196"/>
      <c r="L94" s="196"/>
      <c r="M94" s="196"/>
    </row>
    <row r="95" spans="1:13" ht="35.25" customHeight="1">
      <c r="A95" s="198" t="s">
        <v>279</v>
      </c>
      <c r="B95" s="198" t="s">
        <v>28</v>
      </c>
      <c r="C95" s="198" t="s">
        <v>925</v>
      </c>
      <c r="D95" s="198" t="s">
        <v>926</v>
      </c>
      <c r="E95" s="199" t="s">
        <v>927</v>
      </c>
      <c r="F95" s="200" t="s">
        <v>928</v>
      </c>
      <c r="G95" s="370" t="s">
        <v>929</v>
      </c>
      <c r="H95" s="370" t="s">
        <v>930</v>
      </c>
      <c r="I95" s="371" t="s">
        <v>931</v>
      </c>
      <c r="J95" s="1196" t="s">
        <v>932</v>
      </c>
      <c r="K95" s="1197"/>
      <c r="L95" s="370" t="s">
        <v>933</v>
      </c>
      <c r="M95" s="370" t="s">
        <v>934</v>
      </c>
    </row>
    <row r="96" spans="1:13" s="196" customFormat="1" ht="135" customHeight="1">
      <c r="A96" s="129" t="s">
        <v>33</v>
      </c>
      <c r="B96" s="130" t="s">
        <v>27</v>
      </c>
      <c r="C96" s="294" t="s">
        <v>712</v>
      </c>
      <c r="D96" s="321" t="s">
        <v>713</v>
      </c>
      <c r="E96" s="132">
        <v>0.25</v>
      </c>
      <c r="F96" s="385">
        <v>0.98</v>
      </c>
      <c r="G96" s="402" t="s">
        <v>1054</v>
      </c>
      <c r="H96" s="402" t="s">
        <v>1055</v>
      </c>
      <c r="I96" s="593">
        <v>1</v>
      </c>
      <c r="J96" s="420" t="s">
        <v>19</v>
      </c>
      <c r="K96" s="473">
        <v>0</v>
      </c>
      <c r="L96" s="570">
        <v>1.02</v>
      </c>
      <c r="M96" s="376" t="s">
        <v>1045</v>
      </c>
    </row>
    <row r="97" spans="1:13" s="196" customFormat="1" ht="134.25" customHeight="1">
      <c r="A97" s="129" t="s">
        <v>33</v>
      </c>
      <c r="B97" s="130" t="s">
        <v>27</v>
      </c>
      <c r="C97" s="324" t="s">
        <v>793</v>
      </c>
      <c r="D97" s="324" t="s">
        <v>794</v>
      </c>
      <c r="E97" s="132">
        <v>0.25</v>
      </c>
      <c r="F97" s="447" t="s">
        <v>1046</v>
      </c>
      <c r="G97" s="368" t="s">
        <v>1056</v>
      </c>
      <c r="H97" s="368" t="s">
        <v>1057</v>
      </c>
      <c r="I97" s="574">
        <v>1</v>
      </c>
      <c r="J97" s="421" t="s">
        <v>19</v>
      </c>
      <c r="K97" s="466">
        <v>0</v>
      </c>
      <c r="L97" s="570">
        <v>1.4279999999999999</v>
      </c>
      <c r="M97" s="376" t="s">
        <v>1049</v>
      </c>
    </row>
    <row r="98" spans="1:13" s="205" customFormat="1" ht="134.25" customHeight="1">
      <c r="A98" s="129" t="s">
        <v>33</v>
      </c>
      <c r="B98" s="130" t="s">
        <v>27</v>
      </c>
      <c r="C98" s="321" t="s">
        <v>840</v>
      </c>
      <c r="D98" s="321" t="s">
        <v>841</v>
      </c>
      <c r="E98" s="132">
        <v>0.25</v>
      </c>
      <c r="F98" s="384">
        <v>1</v>
      </c>
      <c r="G98" s="401" t="s">
        <v>1033</v>
      </c>
      <c r="H98" s="401" t="s">
        <v>1050</v>
      </c>
      <c r="I98" s="569">
        <v>1</v>
      </c>
      <c r="J98" s="421" t="s">
        <v>19</v>
      </c>
      <c r="K98" s="466">
        <v>0</v>
      </c>
      <c r="L98" s="570">
        <v>1</v>
      </c>
      <c r="M98" s="376" t="s">
        <v>1058</v>
      </c>
    </row>
    <row r="99" spans="1:13" s="205" customFormat="1" ht="73.5" customHeight="1">
      <c r="A99" s="129" t="s">
        <v>33</v>
      </c>
      <c r="B99" s="130" t="s">
        <v>27</v>
      </c>
      <c r="C99" s="287" t="s">
        <v>883</v>
      </c>
      <c r="D99" s="287" t="s">
        <v>884</v>
      </c>
      <c r="E99" s="132">
        <v>0.25</v>
      </c>
      <c r="F99" s="383">
        <v>0.7</v>
      </c>
      <c r="G99" s="401" t="s">
        <v>964</v>
      </c>
      <c r="H99" s="401" t="s">
        <v>965</v>
      </c>
      <c r="I99" s="569">
        <v>1</v>
      </c>
      <c r="J99" s="417" t="s">
        <v>19</v>
      </c>
      <c r="K99" s="536">
        <v>0</v>
      </c>
      <c r="L99" s="570">
        <v>1.4279999999999999</v>
      </c>
      <c r="M99" s="376" t="s">
        <v>1059</v>
      </c>
    </row>
    <row r="100" spans="1:13" s="205" customFormat="1" ht="19.5" customHeight="1">
      <c r="A100" s="206"/>
      <c r="B100" s="207"/>
      <c r="C100" s="206"/>
      <c r="D100" s="206"/>
      <c r="E100" s="208"/>
      <c r="F100" s="209"/>
      <c r="G100" s="207"/>
      <c r="H100" s="207"/>
      <c r="I100" s="210"/>
      <c r="J100" s="207"/>
      <c r="K100" s="211"/>
      <c r="L100" s="212"/>
      <c r="M100" s="213"/>
    </row>
    <row r="101" spans="1:13" s="205" customFormat="1" ht="47.25" customHeight="1">
      <c r="A101" s="173"/>
      <c r="B101" s="1178"/>
      <c r="C101" s="1179"/>
      <c r="D101" s="1180"/>
      <c r="E101" s="507"/>
      <c r="F101" s="508"/>
      <c r="G101" s="505"/>
      <c r="H101" s="505"/>
      <c r="I101" s="505"/>
      <c r="J101" s="505"/>
      <c r="K101" s="505"/>
      <c r="L101" s="506"/>
      <c r="M101" s="502"/>
    </row>
    <row r="102" spans="1:13" s="205" customFormat="1" ht="17.25" customHeight="1">
      <c r="A102" s="196"/>
      <c r="B102" s="196"/>
      <c r="C102" s="196"/>
      <c r="D102" s="196"/>
      <c r="E102" s="197"/>
      <c r="F102" s="1171" t="s">
        <v>924</v>
      </c>
      <c r="G102" s="1171"/>
      <c r="H102" s="1171"/>
      <c r="I102" s="196"/>
      <c r="J102" s="196"/>
      <c r="K102" s="196"/>
      <c r="L102" s="196"/>
      <c r="M102" s="196"/>
    </row>
    <row r="103" spans="1:13" ht="35.25" customHeight="1">
      <c r="A103" s="198" t="s">
        <v>279</v>
      </c>
      <c r="B103" s="198" t="s">
        <v>28</v>
      </c>
      <c r="C103" s="198" t="s">
        <v>925</v>
      </c>
      <c r="D103" s="198" t="s">
        <v>926</v>
      </c>
      <c r="E103" s="199" t="s">
        <v>927</v>
      </c>
      <c r="F103" s="200" t="s">
        <v>928</v>
      </c>
      <c r="G103" s="370" t="s">
        <v>929</v>
      </c>
      <c r="H103" s="370" t="s">
        <v>930</v>
      </c>
      <c r="I103" s="371" t="s">
        <v>931</v>
      </c>
      <c r="J103" s="1196" t="s">
        <v>932</v>
      </c>
      <c r="K103" s="1197"/>
      <c r="L103" s="370" t="s">
        <v>933</v>
      </c>
      <c r="M103" s="370" t="s">
        <v>934</v>
      </c>
    </row>
    <row r="104" spans="1:13" s="196" customFormat="1" ht="135.75" customHeight="1">
      <c r="A104" s="129" t="s">
        <v>34</v>
      </c>
      <c r="B104" s="130" t="s">
        <v>27</v>
      </c>
      <c r="C104" s="131" t="s">
        <v>712</v>
      </c>
      <c r="D104" s="131" t="s">
        <v>713</v>
      </c>
      <c r="E104" s="132">
        <v>0.25</v>
      </c>
      <c r="F104" s="442">
        <v>0.98</v>
      </c>
      <c r="G104" s="368" t="s">
        <v>1060</v>
      </c>
      <c r="H104" s="368" t="s">
        <v>1061</v>
      </c>
      <c r="I104" s="574">
        <v>1</v>
      </c>
      <c r="J104" s="420" t="s">
        <v>19</v>
      </c>
      <c r="K104" s="473">
        <v>0</v>
      </c>
      <c r="L104" s="590">
        <v>1.02</v>
      </c>
      <c r="M104" s="400" t="s">
        <v>1045</v>
      </c>
    </row>
    <row r="105" spans="1:13" s="196" customFormat="1" ht="134.25" customHeight="1">
      <c r="A105" s="129" t="s">
        <v>34</v>
      </c>
      <c r="B105" s="130" t="s">
        <v>27</v>
      </c>
      <c r="C105" s="131" t="s">
        <v>793</v>
      </c>
      <c r="D105" s="131" t="s">
        <v>794</v>
      </c>
      <c r="E105" s="132">
        <v>0.25</v>
      </c>
      <c r="F105" s="367" t="s">
        <v>1046</v>
      </c>
      <c r="G105" s="401" t="s">
        <v>1062</v>
      </c>
      <c r="H105" s="401" t="s">
        <v>1063</v>
      </c>
      <c r="I105" s="569">
        <v>1</v>
      </c>
      <c r="J105" s="421" t="s">
        <v>19</v>
      </c>
      <c r="K105" s="466">
        <v>0</v>
      </c>
      <c r="L105" s="590">
        <v>1.4279999999999999</v>
      </c>
      <c r="M105" s="400" t="s">
        <v>1049</v>
      </c>
    </row>
    <row r="106" spans="1:13" s="205" customFormat="1" ht="135.75" customHeight="1">
      <c r="A106" s="129" t="s">
        <v>34</v>
      </c>
      <c r="B106" s="130" t="s">
        <v>27</v>
      </c>
      <c r="C106" s="131" t="s">
        <v>840</v>
      </c>
      <c r="D106" s="131" t="s">
        <v>841</v>
      </c>
      <c r="E106" s="132">
        <v>0.25</v>
      </c>
      <c r="F106" s="442">
        <v>1</v>
      </c>
      <c r="G106" s="403" t="s">
        <v>1033</v>
      </c>
      <c r="H106" s="403" t="s">
        <v>1050</v>
      </c>
      <c r="I106" s="595">
        <v>1</v>
      </c>
      <c r="J106" s="490" t="s">
        <v>19</v>
      </c>
      <c r="K106" s="436">
        <v>0</v>
      </c>
      <c r="L106" s="594">
        <v>1</v>
      </c>
      <c r="M106" s="527" t="s">
        <v>1064</v>
      </c>
    </row>
    <row r="107" spans="1:13" s="205" customFormat="1" ht="74.25" customHeight="1">
      <c r="A107" s="131" t="s">
        <v>34</v>
      </c>
      <c r="B107" s="130" t="s">
        <v>27</v>
      </c>
      <c r="C107" s="131" t="s">
        <v>883</v>
      </c>
      <c r="D107" s="131" t="s">
        <v>884</v>
      </c>
      <c r="E107" s="254">
        <v>0.25</v>
      </c>
      <c r="F107" s="448">
        <v>0.7</v>
      </c>
      <c r="G107" s="532" t="s">
        <v>1065</v>
      </c>
      <c r="H107" s="460" t="s">
        <v>1066</v>
      </c>
      <c r="I107" s="596">
        <v>0.55500000000000005</v>
      </c>
      <c r="J107" s="490" t="s">
        <v>19</v>
      </c>
      <c r="K107" s="433">
        <v>0</v>
      </c>
      <c r="L107" s="590">
        <v>0.79300000000000004</v>
      </c>
      <c r="M107" s="131" t="s">
        <v>1067</v>
      </c>
    </row>
    <row r="108" spans="1:13" s="205" customFormat="1" ht="18.75" customHeight="1">
      <c r="A108" s="206"/>
      <c r="B108" s="207"/>
      <c r="C108" s="206"/>
      <c r="D108" s="206"/>
      <c r="E108" s="209"/>
      <c r="F108" s="209"/>
      <c r="G108" s="528"/>
      <c r="H108" s="529"/>
      <c r="I108" s="530"/>
      <c r="J108" s="207"/>
      <c r="K108" s="211"/>
      <c r="L108" s="212"/>
      <c r="M108" s="531"/>
    </row>
    <row r="109" spans="1:13" s="205" customFormat="1" ht="45.75" customHeight="1">
      <c r="A109" s="512"/>
      <c r="B109" s="1178"/>
      <c r="C109" s="1179"/>
      <c r="D109" s="1180"/>
      <c r="E109" s="579"/>
      <c r="F109" s="175"/>
      <c r="G109" s="618"/>
      <c r="H109" s="173"/>
      <c r="I109" s="502"/>
      <c r="J109" s="504"/>
      <c r="K109" s="505"/>
      <c r="L109" s="506"/>
      <c r="M109" s="458"/>
    </row>
    <row r="110" spans="1:13" s="205" customFormat="1" ht="21.75" customHeight="1">
      <c r="A110" s="196"/>
      <c r="B110" s="196"/>
      <c r="C110" s="196"/>
      <c r="D110" s="196"/>
      <c r="E110" s="204"/>
      <c r="F110" s="1175" t="s">
        <v>924</v>
      </c>
      <c r="G110" s="1176"/>
      <c r="H110" s="1177"/>
      <c r="I110" s="196"/>
      <c r="J110" s="196"/>
      <c r="K110" s="196"/>
      <c r="L110" s="196"/>
      <c r="M110" s="196"/>
    </row>
    <row r="111" spans="1:13" ht="39" customHeight="1">
      <c r="A111" s="198" t="s">
        <v>279</v>
      </c>
      <c r="B111" s="198" t="s">
        <v>28</v>
      </c>
      <c r="C111" s="198" t="s">
        <v>925</v>
      </c>
      <c r="D111" s="198" t="s">
        <v>926</v>
      </c>
      <c r="E111" s="200" t="s">
        <v>927</v>
      </c>
      <c r="F111" s="200" t="s">
        <v>928</v>
      </c>
      <c r="G111" s="370" t="s">
        <v>929</v>
      </c>
      <c r="H111" s="370" t="s">
        <v>930</v>
      </c>
      <c r="I111" s="371" t="s">
        <v>931</v>
      </c>
      <c r="J111" s="1196" t="s">
        <v>932</v>
      </c>
      <c r="K111" s="1197"/>
      <c r="L111" s="370" t="s">
        <v>933</v>
      </c>
      <c r="M111" s="370" t="s">
        <v>934</v>
      </c>
    </row>
    <row r="112" spans="1:13" s="196" customFormat="1" ht="135" customHeight="1">
      <c r="A112" s="129" t="s">
        <v>35</v>
      </c>
      <c r="B112" s="130" t="s">
        <v>27</v>
      </c>
      <c r="C112" s="294" t="s">
        <v>712</v>
      </c>
      <c r="D112" s="321" t="s">
        <v>713</v>
      </c>
      <c r="E112" s="132">
        <v>0.25</v>
      </c>
      <c r="F112" s="385">
        <v>0.98</v>
      </c>
      <c r="G112" s="402" t="s">
        <v>1068</v>
      </c>
      <c r="H112" s="402" t="s">
        <v>1069</v>
      </c>
      <c r="I112" s="593">
        <v>1</v>
      </c>
      <c r="J112" s="534" t="s">
        <v>19</v>
      </c>
      <c r="K112" s="427">
        <v>0</v>
      </c>
      <c r="L112" s="570">
        <v>1.02</v>
      </c>
      <c r="M112" s="382" t="s">
        <v>1045</v>
      </c>
    </row>
    <row r="113" spans="1:13" s="196" customFormat="1" ht="137.25" customHeight="1">
      <c r="A113" s="129" t="s">
        <v>35</v>
      </c>
      <c r="B113" s="130" t="s">
        <v>27</v>
      </c>
      <c r="C113" s="324" t="s">
        <v>793</v>
      </c>
      <c r="D113" s="324" t="s">
        <v>794</v>
      </c>
      <c r="E113" s="132">
        <v>0.25</v>
      </c>
      <c r="F113" s="383" t="s">
        <v>1046</v>
      </c>
      <c r="G113" s="402" t="s">
        <v>1070</v>
      </c>
      <c r="H113" s="402" t="s">
        <v>1071</v>
      </c>
      <c r="I113" s="593">
        <v>0.57699999999999996</v>
      </c>
      <c r="J113" s="421" t="s">
        <v>19</v>
      </c>
      <c r="K113" s="466">
        <v>0</v>
      </c>
      <c r="L113" s="597">
        <v>0.82399999999999995</v>
      </c>
      <c r="M113" s="387" t="s">
        <v>1072</v>
      </c>
    </row>
    <row r="114" spans="1:13" s="205" customFormat="1" ht="135.75" customHeight="1">
      <c r="A114" s="129" t="s">
        <v>35</v>
      </c>
      <c r="B114" s="130" t="s">
        <v>27</v>
      </c>
      <c r="C114" s="321" t="s">
        <v>840</v>
      </c>
      <c r="D114" s="321" t="s">
        <v>841</v>
      </c>
      <c r="E114" s="132">
        <v>0.25</v>
      </c>
      <c r="F114" s="384">
        <v>1</v>
      </c>
      <c r="G114" s="402" t="s">
        <v>1073</v>
      </c>
      <c r="H114" s="402" t="s">
        <v>1050</v>
      </c>
      <c r="I114" s="593">
        <v>0.5</v>
      </c>
      <c r="J114" s="421" t="s">
        <v>19</v>
      </c>
      <c r="K114" s="466">
        <v>0</v>
      </c>
      <c r="L114" s="597">
        <v>0.5</v>
      </c>
      <c r="M114" s="387" t="s">
        <v>1074</v>
      </c>
    </row>
    <row r="115" spans="1:13" s="205" customFormat="1" ht="77.25" customHeight="1">
      <c r="A115" s="129" t="s">
        <v>35</v>
      </c>
      <c r="B115" s="130" t="s">
        <v>27</v>
      </c>
      <c r="C115" s="287" t="s">
        <v>883</v>
      </c>
      <c r="D115" s="287" t="s">
        <v>884</v>
      </c>
      <c r="E115" s="132">
        <v>0.25</v>
      </c>
      <c r="F115" s="383">
        <v>0.7</v>
      </c>
      <c r="G115" s="368" t="s">
        <v>1065</v>
      </c>
      <c r="H115" s="368" t="s">
        <v>1066</v>
      </c>
      <c r="I115" s="574">
        <v>0.55500000000000005</v>
      </c>
      <c r="J115" s="417" t="s">
        <v>19</v>
      </c>
      <c r="K115" s="536">
        <v>0</v>
      </c>
      <c r="L115" s="570">
        <v>0.79300000000000004</v>
      </c>
      <c r="M115" s="376" t="s">
        <v>1067</v>
      </c>
    </row>
    <row r="116" spans="1:13" s="205" customFormat="1" ht="16.5" customHeight="1">
      <c r="A116" s="206"/>
      <c r="B116" s="207"/>
      <c r="C116" s="206"/>
      <c r="D116" s="206"/>
      <c r="E116" s="208"/>
      <c r="F116" s="209"/>
      <c r="G116" s="207"/>
      <c r="H116" s="207"/>
      <c r="I116" s="210"/>
      <c r="J116" s="207"/>
      <c r="K116" s="211"/>
      <c r="L116" s="212"/>
      <c r="M116" s="213"/>
    </row>
    <row r="117" spans="1:13" s="205" customFormat="1" ht="42.75" customHeight="1">
      <c r="A117" s="512"/>
      <c r="B117" s="1178"/>
      <c r="C117" s="1179"/>
      <c r="D117" s="1180"/>
      <c r="E117" s="507"/>
      <c r="F117" s="508"/>
      <c r="G117" s="505"/>
      <c r="H117" s="505"/>
      <c r="I117" s="505"/>
      <c r="J117" s="505"/>
      <c r="K117" s="505"/>
      <c r="L117" s="505"/>
      <c r="M117" s="506"/>
    </row>
    <row r="118" spans="1:13" s="205" customFormat="1" ht="16.5" customHeight="1">
      <c r="A118" s="196"/>
      <c r="B118" s="196"/>
      <c r="C118" s="196"/>
      <c r="D118" s="196"/>
      <c r="E118" s="197"/>
      <c r="F118" s="1171" t="s">
        <v>924</v>
      </c>
      <c r="G118" s="1171"/>
      <c r="H118" s="1171"/>
      <c r="I118" s="196"/>
      <c r="J118" s="196"/>
      <c r="K118" s="196"/>
      <c r="L118" s="196"/>
      <c r="M118" s="196"/>
    </row>
    <row r="119" spans="1:13" s="205" customFormat="1" ht="37.5" customHeight="1">
      <c r="A119" s="198" t="s">
        <v>279</v>
      </c>
      <c r="B119" s="198" t="s">
        <v>28</v>
      </c>
      <c r="C119" s="198" t="s">
        <v>925</v>
      </c>
      <c r="D119" s="198" t="s">
        <v>926</v>
      </c>
      <c r="E119" s="199" t="s">
        <v>927</v>
      </c>
      <c r="F119" s="200" t="s">
        <v>928</v>
      </c>
      <c r="G119" s="370" t="s">
        <v>929</v>
      </c>
      <c r="H119" s="370" t="s">
        <v>930</v>
      </c>
      <c r="I119" s="371" t="s">
        <v>931</v>
      </c>
      <c r="J119" s="1196" t="s">
        <v>932</v>
      </c>
      <c r="K119" s="1197"/>
      <c r="L119" s="370" t="s">
        <v>933</v>
      </c>
      <c r="M119" s="198" t="s">
        <v>934</v>
      </c>
    </row>
    <row r="120" spans="1:13" s="196" customFormat="1" ht="135" customHeight="1">
      <c r="A120" s="129" t="s">
        <v>36</v>
      </c>
      <c r="B120" s="130" t="s">
        <v>27</v>
      </c>
      <c r="C120" s="131" t="s">
        <v>712</v>
      </c>
      <c r="D120" s="131" t="s">
        <v>713</v>
      </c>
      <c r="E120" s="132">
        <v>0.25</v>
      </c>
      <c r="F120" s="442">
        <v>0.98</v>
      </c>
      <c r="G120" s="402" t="s">
        <v>1075</v>
      </c>
      <c r="H120" s="402" t="s">
        <v>1076</v>
      </c>
      <c r="I120" s="593">
        <v>1</v>
      </c>
      <c r="J120" s="420" t="s">
        <v>19</v>
      </c>
      <c r="K120" s="473">
        <v>0</v>
      </c>
      <c r="L120" s="597">
        <v>1.02</v>
      </c>
      <c r="M120" s="377" t="s">
        <v>1045</v>
      </c>
    </row>
    <row r="121" spans="1:13" s="196" customFormat="1" ht="135" customHeight="1">
      <c r="A121" s="129" t="s">
        <v>36</v>
      </c>
      <c r="B121" s="130" t="s">
        <v>27</v>
      </c>
      <c r="C121" s="131" t="s">
        <v>793</v>
      </c>
      <c r="D121" s="131" t="s">
        <v>794</v>
      </c>
      <c r="E121" s="132">
        <v>0.25</v>
      </c>
      <c r="F121" s="367" t="s">
        <v>1046</v>
      </c>
      <c r="G121" s="368" t="s">
        <v>1077</v>
      </c>
      <c r="H121" s="368" t="s">
        <v>1078</v>
      </c>
      <c r="I121" s="574">
        <v>1</v>
      </c>
      <c r="J121" s="490" t="s">
        <v>19</v>
      </c>
      <c r="K121" s="432">
        <v>0</v>
      </c>
      <c r="L121" s="570">
        <v>1.4279999999999999</v>
      </c>
      <c r="M121" s="376" t="s">
        <v>1049</v>
      </c>
    </row>
    <row r="122" spans="1:13" s="205" customFormat="1" ht="134.25" customHeight="1">
      <c r="A122" s="129" t="s">
        <v>36</v>
      </c>
      <c r="B122" s="130" t="s">
        <v>27</v>
      </c>
      <c r="C122" s="131" t="s">
        <v>840</v>
      </c>
      <c r="D122" s="131" t="s">
        <v>841</v>
      </c>
      <c r="E122" s="132">
        <v>0.25</v>
      </c>
      <c r="F122" s="453">
        <v>1</v>
      </c>
      <c r="G122" s="403" t="s">
        <v>1033</v>
      </c>
      <c r="H122" s="403" t="s">
        <v>1050</v>
      </c>
      <c r="I122" s="595">
        <v>1</v>
      </c>
      <c r="J122" s="490" t="s">
        <v>19</v>
      </c>
      <c r="K122" s="436">
        <v>0</v>
      </c>
      <c r="L122" s="567">
        <v>1</v>
      </c>
      <c r="M122" s="386" t="s">
        <v>1079</v>
      </c>
    </row>
    <row r="123" spans="1:13" s="205" customFormat="1" ht="73.5" customHeight="1">
      <c r="A123" s="129" t="s">
        <v>36</v>
      </c>
      <c r="B123" s="130" t="s">
        <v>27</v>
      </c>
      <c r="C123" s="131" t="s">
        <v>883</v>
      </c>
      <c r="D123" s="131" t="s">
        <v>884</v>
      </c>
      <c r="E123" s="132">
        <v>0.25</v>
      </c>
      <c r="F123" s="442">
        <v>0.7</v>
      </c>
      <c r="G123" s="460" t="s">
        <v>1080</v>
      </c>
      <c r="H123" s="460" t="s">
        <v>1081</v>
      </c>
      <c r="I123" s="596">
        <v>0.85</v>
      </c>
      <c r="J123" s="490" t="s">
        <v>19</v>
      </c>
      <c r="K123" s="433">
        <v>0</v>
      </c>
      <c r="L123" s="598">
        <v>1.214</v>
      </c>
      <c r="M123" s="136" t="s">
        <v>1082</v>
      </c>
    </row>
    <row r="124" spans="1:13" s="205" customFormat="1" ht="20.25" customHeight="1">
      <c r="A124" s="206"/>
      <c r="B124" s="207"/>
      <c r="C124" s="206"/>
      <c r="D124" s="206"/>
      <c r="E124" s="208"/>
      <c r="F124" s="533"/>
      <c r="G124" s="207"/>
      <c r="H124" s="207"/>
      <c r="I124" s="210"/>
      <c r="J124" s="207"/>
      <c r="K124" s="211"/>
      <c r="L124" s="212"/>
      <c r="M124" s="531"/>
    </row>
    <row r="125" spans="1:13" s="205" customFormat="1" ht="39.75" customHeight="1">
      <c r="A125" s="514"/>
      <c r="B125" s="1172"/>
      <c r="C125" s="1173"/>
      <c r="D125" s="1174"/>
      <c r="E125" s="515"/>
      <c r="F125" s="516"/>
      <c r="G125" s="518"/>
      <c r="H125" s="519"/>
      <c r="I125" s="519"/>
      <c r="J125" s="519"/>
      <c r="K125" s="519"/>
      <c r="L125" s="520"/>
      <c r="M125" s="517"/>
    </row>
    <row r="126" spans="1:13" s="205" customFormat="1" ht="12" customHeight="1">
      <c r="A126" s="196"/>
      <c r="B126" s="196"/>
      <c r="C126" s="196"/>
      <c r="D126" s="196"/>
      <c r="E126" s="197"/>
      <c r="F126" s="1171" t="s">
        <v>924</v>
      </c>
      <c r="G126" s="1171"/>
      <c r="H126" s="1171"/>
      <c r="I126" s="196"/>
      <c r="J126" s="196"/>
      <c r="K126" s="196"/>
      <c r="L126" s="196"/>
      <c r="M126" s="196"/>
    </row>
    <row r="127" spans="1:13" s="205" customFormat="1" ht="38.25" customHeight="1">
      <c r="A127" s="198" t="s">
        <v>279</v>
      </c>
      <c r="B127" s="198" t="s">
        <v>28</v>
      </c>
      <c r="C127" s="198" t="s">
        <v>925</v>
      </c>
      <c r="D127" s="198" t="s">
        <v>926</v>
      </c>
      <c r="E127" s="199" t="s">
        <v>927</v>
      </c>
      <c r="F127" s="200" t="s">
        <v>928</v>
      </c>
      <c r="G127" s="370" t="s">
        <v>929</v>
      </c>
      <c r="H127" s="370" t="s">
        <v>930</v>
      </c>
      <c r="I127" s="371" t="s">
        <v>931</v>
      </c>
      <c r="J127" s="1196" t="s">
        <v>932</v>
      </c>
      <c r="K127" s="1197"/>
      <c r="L127" s="370" t="s">
        <v>933</v>
      </c>
      <c r="M127" s="198" t="s">
        <v>934</v>
      </c>
    </row>
    <row r="128" spans="1:13" s="196" customFormat="1" ht="135" customHeight="1">
      <c r="A128" s="129" t="s">
        <v>37</v>
      </c>
      <c r="B128" s="130" t="s">
        <v>27</v>
      </c>
      <c r="C128" s="294" t="s">
        <v>712</v>
      </c>
      <c r="D128" s="321" t="s">
        <v>713</v>
      </c>
      <c r="E128" s="132">
        <v>0.25</v>
      </c>
      <c r="F128" s="385">
        <v>0.98</v>
      </c>
      <c r="G128" s="402" t="s">
        <v>1083</v>
      </c>
      <c r="H128" s="402" t="s">
        <v>1084</v>
      </c>
      <c r="I128" s="593">
        <v>1</v>
      </c>
      <c r="J128" s="534" t="s">
        <v>19</v>
      </c>
      <c r="K128" s="427">
        <v>0</v>
      </c>
      <c r="L128" s="439">
        <v>1.02</v>
      </c>
      <c r="M128" s="136" t="s">
        <v>1045</v>
      </c>
    </row>
    <row r="129" spans="1:13" s="196" customFormat="1" ht="134.25" customHeight="1">
      <c r="A129" s="129" t="s">
        <v>37</v>
      </c>
      <c r="B129" s="130" t="s">
        <v>27</v>
      </c>
      <c r="C129" s="324" t="s">
        <v>793</v>
      </c>
      <c r="D129" s="324" t="s">
        <v>794</v>
      </c>
      <c r="E129" s="132">
        <v>0.25</v>
      </c>
      <c r="F129" s="383" t="s">
        <v>1046</v>
      </c>
      <c r="G129" s="368" t="s">
        <v>1009</v>
      </c>
      <c r="H129" s="368" t="s">
        <v>1010</v>
      </c>
      <c r="I129" s="593">
        <v>1</v>
      </c>
      <c r="J129" s="490" t="s">
        <v>19</v>
      </c>
      <c r="K129" s="432">
        <v>0</v>
      </c>
      <c r="L129" s="570">
        <v>1.4279999999999999</v>
      </c>
      <c r="M129" s="136" t="s">
        <v>1049</v>
      </c>
    </row>
    <row r="130" spans="1:13" s="205" customFormat="1" ht="142.5" customHeight="1">
      <c r="A130" s="129" t="s">
        <v>37</v>
      </c>
      <c r="B130" s="130" t="s">
        <v>27</v>
      </c>
      <c r="C130" s="321" t="s">
        <v>840</v>
      </c>
      <c r="D130" s="321" t="s">
        <v>841</v>
      </c>
      <c r="E130" s="132">
        <v>0.25</v>
      </c>
      <c r="F130" s="384">
        <v>1</v>
      </c>
      <c r="G130" s="403" t="s">
        <v>1033</v>
      </c>
      <c r="H130" s="403" t="s">
        <v>1050</v>
      </c>
      <c r="I130" s="593">
        <v>1</v>
      </c>
      <c r="J130" s="490" t="s">
        <v>19</v>
      </c>
      <c r="K130" s="432">
        <v>0</v>
      </c>
      <c r="L130" s="567">
        <v>1</v>
      </c>
      <c r="M130" s="377" t="s">
        <v>1085</v>
      </c>
    </row>
    <row r="131" spans="1:13" s="205" customFormat="1" ht="76.5" customHeight="1">
      <c r="A131" s="129" t="s">
        <v>37</v>
      </c>
      <c r="B131" s="130" t="s">
        <v>27</v>
      </c>
      <c r="C131" s="287" t="s">
        <v>883</v>
      </c>
      <c r="D131" s="287" t="s">
        <v>884</v>
      </c>
      <c r="E131" s="132">
        <v>0.25</v>
      </c>
      <c r="F131" s="383">
        <v>0.7</v>
      </c>
      <c r="G131" s="368" t="s">
        <v>1052</v>
      </c>
      <c r="H131" s="368" t="s">
        <v>1086</v>
      </c>
      <c r="I131" s="574">
        <v>0.71399999999999997</v>
      </c>
      <c r="J131" s="535" t="s">
        <v>19</v>
      </c>
      <c r="K131" s="431">
        <v>0</v>
      </c>
      <c r="L131" s="570">
        <v>1.02</v>
      </c>
      <c r="M131" s="376" t="s">
        <v>1087</v>
      </c>
    </row>
    <row r="132" spans="1:13" s="205" customFormat="1" ht="15" customHeight="1">
      <c r="A132" s="206"/>
      <c r="B132" s="207"/>
      <c r="C132" s="206"/>
      <c r="D132" s="206"/>
      <c r="E132" s="208"/>
      <c r="F132" s="209"/>
      <c r="G132" s="207"/>
      <c r="H132" s="207"/>
      <c r="I132" s="210"/>
      <c r="J132" s="207"/>
      <c r="K132" s="211"/>
      <c r="L132" s="212"/>
      <c r="M132" s="213"/>
    </row>
    <row r="133" spans="1:13" s="205" customFormat="1" ht="39.75" customHeight="1">
      <c r="A133" s="514"/>
      <c r="B133" s="1172"/>
      <c r="C133" s="1173"/>
      <c r="D133" s="1174"/>
      <c r="E133" s="513"/>
      <c r="F133" s="215"/>
      <c r="G133" s="619"/>
      <c r="H133" s="620"/>
      <c r="I133" s="519"/>
      <c r="J133" s="519"/>
      <c r="K133" s="519"/>
      <c r="L133" s="519"/>
      <c r="M133" s="520"/>
    </row>
    <row r="134" spans="1:13" s="205" customFormat="1" ht="18.75" customHeight="1">
      <c r="A134" s="196"/>
      <c r="B134" s="196"/>
      <c r="C134" s="196"/>
      <c r="D134" s="196"/>
      <c r="E134" s="197"/>
      <c r="F134" s="1175" t="s">
        <v>924</v>
      </c>
      <c r="G134" s="1176"/>
      <c r="H134" s="1177"/>
      <c r="I134" s="196"/>
      <c r="J134" s="196"/>
      <c r="K134" s="196"/>
      <c r="L134" s="196"/>
      <c r="M134" s="196"/>
    </row>
    <row r="135" spans="1:13" s="205" customFormat="1" ht="31.5" customHeight="1">
      <c r="A135" s="198" t="s">
        <v>279</v>
      </c>
      <c r="B135" s="198" t="s">
        <v>28</v>
      </c>
      <c r="C135" s="198" t="s">
        <v>925</v>
      </c>
      <c r="D135" s="198" t="s">
        <v>926</v>
      </c>
      <c r="E135" s="199" t="s">
        <v>927</v>
      </c>
      <c r="F135" s="200" t="s">
        <v>928</v>
      </c>
      <c r="G135" s="370" t="s">
        <v>929</v>
      </c>
      <c r="H135" s="370" t="s">
        <v>930</v>
      </c>
      <c r="I135" s="371" t="s">
        <v>931</v>
      </c>
      <c r="J135" s="1196" t="s">
        <v>932</v>
      </c>
      <c r="K135" s="1197"/>
      <c r="L135" s="370" t="s">
        <v>933</v>
      </c>
      <c r="M135" s="198" t="s">
        <v>934</v>
      </c>
    </row>
    <row r="136" spans="1:13" s="196" customFormat="1" ht="136.5" customHeight="1">
      <c r="A136" s="129" t="s">
        <v>38</v>
      </c>
      <c r="B136" s="130" t="s">
        <v>27</v>
      </c>
      <c r="C136" s="131" t="s">
        <v>712</v>
      </c>
      <c r="D136" s="131" t="s">
        <v>713</v>
      </c>
      <c r="E136" s="132">
        <v>0.25</v>
      </c>
      <c r="F136" s="442">
        <v>0.98</v>
      </c>
      <c r="G136" s="368" t="s">
        <v>1088</v>
      </c>
      <c r="H136" s="368" t="s">
        <v>1089</v>
      </c>
      <c r="I136" s="574">
        <v>1</v>
      </c>
      <c r="J136" s="534" t="s">
        <v>19</v>
      </c>
      <c r="K136" s="427">
        <v>0</v>
      </c>
      <c r="L136" s="599">
        <v>1.02</v>
      </c>
      <c r="M136" s="136" t="s">
        <v>1045</v>
      </c>
    </row>
    <row r="137" spans="1:13" s="196" customFormat="1" ht="136.5" customHeight="1">
      <c r="A137" s="129" t="s">
        <v>38</v>
      </c>
      <c r="B137" s="130" t="s">
        <v>27</v>
      </c>
      <c r="C137" s="131" t="s">
        <v>793</v>
      </c>
      <c r="D137" s="131" t="s">
        <v>794</v>
      </c>
      <c r="E137" s="132">
        <v>0.25</v>
      </c>
      <c r="F137" s="367" t="s">
        <v>1046</v>
      </c>
      <c r="G137" s="401" t="s">
        <v>1090</v>
      </c>
      <c r="H137" s="401" t="s">
        <v>1091</v>
      </c>
      <c r="I137" s="574">
        <v>1</v>
      </c>
      <c r="J137" s="490" t="s">
        <v>19</v>
      </c>
      <c r="K137" s="432">
        <v>0</v>
      </c>
      <c r="L137" s="584">
        <v>1.4279999999999999</v>
      </c>
      <c r="M137" s="136" t="s">
        <v>1049</v>
      </c>
    </row>
    <row r="138" spans="1:13" s="205" customFormat="1" ht="135.75" customHeight="1">
      <c r="A138" s="129" t="s">
        <v>38</v>
      </c>
      <c r="B138" s="130" t="s">
        <v>27</v>
      </c>
      <c r="C138" s="131" t="s">
        <v>840</v>
      </c>
      <c r="D138" s="131" t="s">
        <v>841</v>
      </c>
      <c r="E138" s="132">
        <v>0.25</v>
      </c>
      <c r="F138" s="442">
        <v>1</v>
      </c>
      <c r="G138" s="401" t="s">
        <v>1033</v>
      </c>
      <c r="H138" s="401" t="s">
        <v>1050</v>
      </c>
      <c r="I138" s="574">
        <v>1</v>
      </c>
      <c r="J138" s="535" t="s">
        <v>19</v>
      </c>
      <c r="K138" s="436">
        <v>0</v>
      </c>
      <c r="L138" s="584">
        <v>1</v>
      </c>
      <c r="M138" s="136" t="s">
        <v>1092</v>
      </c>
    </row>
    <row r="139" spans="1:13" s="205" customFormat="1" ht="147" customHeight="1">
      <c r="A139" s="129" t="s">
        <v>38</v>
      </c>
      <c r="B139" s="130" t="s">
        <v>27</v>
      </c>
      <c r="C139" s="131" t="s">
        <v>883</v>
      </c>
      <c r="D139" s="131" t="s">
        <v>884</v>
      </c>
      <c r="E139" s="132">
        <v>0.25</v>
      </c>
      <c r="F139" s="442">
        <v>0.7</v>
      </c>
      <c r="G139" s="401" t="s">
        <v>964</v>
      </c>
      <c r="H139" s="401" t="s">
        <v>1093</v>
      </c>
      <c r="I139" s="569">
        <v>0.307</v>
      </c>
      <c r="J139" s="475" t="s">
        <v>59</v>
      </c>
      <c r="K139" s="430">
        <v>0.5</v>
      </c>
      <c r="L139" s="584">
        <v>0.439</v>
      </c>
      <c r="M139" s="136" t="s">
        <v>1152</v>
      </c>
    </row>
    <row r="140" spans="1:13" s="205" customFormat="1" ht="18.75" customHeight="1">
      <c r="A140" s="206"/>
      <c r="B140" s="207"/>
      <c r="C140" s="206"/>
      <c r="D140" s="206"/>
      <c r="E140" s="208"/>
      <c r="F140" s="209"/>
      <c r="G140" s="207"/>
      <c r="H140" s="207"/>
      <c r="I140" s="210"/>
      <c r="J140" s="207"/>
      <c r="K140" s="211"/>
      <c r="L140" s="212"/>
      <c r="M140" s="213"/>
    </row>
    <row r="141" spans="1:13" s="205" customFormat="1" ht="57" customHeight="1">
      <c r="B141" s="1170"/>
      <c r="C141" s="1170"/>
      <c r="D141" s="1170"/>
      <c r="E141" s="214"/>
      <c r="F141" s="215"/>
    </row>
    <row r="142" spans="1:13" s="205" customFormat="1" ht="9.75" customHeight="1">
      <c r="A142" s="196"/>
      <c r="B142" s="196"/>
      <c r="C142" s="196"/>
      <c r="D142" s="196"/>
      <c r="E142" s="197"/>
      <c r="F142" s="1171" t="s">
        <v>924</v>
      </c>
      <c r="G142" s="1171"/>
      <c r="H142" s="1171"/>
      <c r="I142" s="196"/>
      <c r="J142" s="196"/>
      <c r="K142" s="196"/>
      <c r="L142" s="196"/>
      <c r="M142" s="196"/>
    </row>
    <row r="143" spans="1:13" s="205" customFormat="1" ht="27" customHeight="1">
      <c r="A143" s="198" t="s">
        <v>279</v>
      </c>
      <c r="B143" s="198" t="s">
        <v>28</v>
      </c>
      <c r="C143" s="198" t="s">
        <v>925</v>
      </c>
      <c r="D143" s="198" t="s">
        <v>926</v>
      </c>
      <c r="E143" s="199" t="s">
        <v>927</v>
      </c>
      <c r="F143" s="200" t="s">
        <v>928</v>
      </c>
      <c r="G143" s="370" t="s">
        <v>929</v>
      </c>
      <c r="H143" s="370" t="s">
        <v>930</v>
      </c>
      <c r="I143" s="371" t="s">
        <v>931</v>
      </c>
      <c r="J143" s="1196" t="s">
        <v>932</v>
      </c>
      <c r="K143" s="1197"/>
      <c r="L143" s="370" t="s">
        <v>933</v>
      </c>
      <c r="M143" s="198" t="s">
        <v>934</v>
      </c>
    </row>
    <row r="144" spans="1:13" s="196" customFormat="1" ht="137.25" customHeight="1">
      <c r="A144" s="129" t="s">
        <v>39</v>
      </c>
      <c r="B144" s="130" t="s">
        <v>27</v>
      </c>
      <c r="C144" s="131" t="s">
        <v>712</v>
      </c>
      <c r="D144" s="131" t="s">
        <v>713</v>
      </c>
      <c r="E144" s="132">
        <v>0.25</v>
      </c>
      <c r="F144" s="442">
        <v>0.98</v>
      </c>
      <c r="G144" s="402" t="s">
        <v>1094</v>
      </c>
      <c r="H144" s="402" t="s">
        <v>1095</v>
      </c>
      <c r="I144" s="593">
        <v>1</v>
      </c>
      <c r="J144" s="534" t="s">
        <v>19</v>
      </c>
      <c r="K144" s="427">
        <v>0</v>
      </c>
      <c r="L144" s="597">
        <v>1.02</v>
      </c>
      <c r="M144" s="377" t="s">
        <v>1045</v>
      </c>
    </row>
    <row r="145" spans="1:13" s="196" customFormat="1" ht="136.5" customHeight="1">
      <c r="A145" s="131" t="s">
        <v>39</v>
      </c>
      <c r="B145" s="130" t="s">
        <v>27</v>
      </c>
      <c r="C145" s="131" t="s">
        <v>793</v>
      </c>
      <c r="D145" s="131" t="s">
        <v>794</v>
      </c>
      <c r="E145" s="254">
        <v>0.25</v>
      </c>
      <c r="F145" s="391" t="s">
        <v>1046</v>
      </c>
      <c r="G145" s="368" t="s">
        <v>1096</v>
      </c>
      <c r="H145" s="368" t="s">
        <v>1097</v>
      </c>
      <c r="I145" s="574">
        <v>0.36599999999999999</v>
      </c>
      <c r="J145" s="490" t="s">
        <v>19</v>
      </c>
      <c r="K145" s="432">
        <v>0</v>
      </c>
      <c r="L145" s="570">
        <v>0.52300000000000002</v>
      </c>
      <c r="M145" s="376" t="s">
        <v>1098</v>
      </c>
    </row>
    <row r="146" spans="1:13" s="205" customFormat="1" ht="136.5" customHeight="1">
      <c r="A146" s="129" t="s">
        <v>39</v>
      </c>
      <c r="B146" s="130" t="s">
        <v>27</v>
      </c>
      <c r="C146" s="131" t="s">
        <v>840</v>
      </c>
      <c r="D146" s="131" t="s">
        <v>841</v>
      </c>
      <c r="E146" s="132">
        <v>0.25</v>
      </c>
      <c r="F146" s="442">
        <v>1</v>
      </c>
      <c r="G146" s="403" t="s">
        <v>1033</v>
      </c>
      <c r="H146" s="403" t="s">
        <v>1050</v>
      </c>
      <c r="I146" s="595">
        <v>1</v>
      </c>
      <c r="J146" s="422" t="s">
        <v>19</v>
      </c>
      <c r="K146" s="466">
        <v>0</v>
      </c>
      <c r="L146" s="567">
        <v>1</v>
      </c>
      <c r="M146" s="386" t="s">
        <v>1099</v>
      </c>
    </row>
    <row r="147" spans="1:13" s="205" customFormat="1" ht="149.25" customHeight="1">
      <c r="A147" s="129" t="s">
        <v>39</v>
      </c>
      <c r="B147" s="130" t="s">
        <v>27</v>
      </c>
      <c r="C147" s="131" t="s">
        <v>883</v>
      </c>
      <c r="D147" s="131" t="s">
        <v>884</v>
      </c>
      <c r="E147" s="132">
        <v>0.25</v>
      </c>
      <c r="F147" s="442">
        <v>0.7</v>
      </c>
      <c r="G147" s="368" t="s">
        <v>1100</v>
      </c>
      <c r="H147" s="404" t="s">
        <v>1101</v>
      </c>
      <c r="I147" s="591">
        <v>0.57099999999999995</v>
      </c>
      <c r="J147" s="425" t="s">
        <v>17</v>
      </c>
      <c r="K147" s="536">
        <v>0.5</v>
      </c>
      <c r="L147" s="570">
        <v>0.81599999999999995</v>
      </c>
      <c r="M147" s="376" t="s">
        <v>1154</v>
      </c>
    </row>
    <row r="148" spans="1:13" s="205" customFormat="1" ht="20.25" customHeight="1">
      <c r="A148" s="206"/>
      <c r="B148" s="207"/>
      <c r="C148" s="206"/>
      <c r="D148" s="206"/>
      <c r="E148" s="208"/>
      <c r="F148" s="209"/>
      <c r="G148" s="207"/>
      <c r="H148" s="207"/>
      <c r="I148" s="210"/>
      <c r="J148" s="207"/>
      <c r="K148" s="211"/>
      <c r="L148" s="212"/>
      <c r="M148" s="213"/>
    </row>
    <row r="149" spans="1:13" s="205" customFormat="1" ht="48" customHeight="1">
      <c r="B149" s="1170"/>
      <c r="C149" s="1170"/>
      <c r="D149" s="1170"/>
      <c r="E149" s="214"/>
      <c r="F149" s="215"/>
      <c r="I149" s="503"/>
      <c r="J149" s="503"/>
      <c r="K149" s="503"/>
      <c r="L149" s="503"/>
      <c r="M149" s="503"/>
    </row>
    <row r="150" spans="1:13" s="205" customFormat="1" ht="15" customHeight="1">
      <c r="A150" s="465"/>
      <c r="B150" s="465"/>
      <c r="C150" s="465"/>
      <c r="D150" s="465"/>
      <c r="E150" s="462"/>
      <c r="F150" s="1171" t="s">
        <v>924</v>
      </c>
      <c r="G150" s="1171"/>
      <c r="H150" s="1171"/>
      <c r="I150" s="196"/>
      <c r="J150" s="196"/>
      <c r="K150" s="196"/>
      <c r="L150" s="196"/>
      <c r="M150" s="196"/>
    </row>
    <row r="151" spans="1:13" s="205" customFormat="1" ht="31.5" customHeight="1">
      <c r="A151" s="198" t="s">
        <v>279</v>
      </c>
      <c r="B151" s="198" t="s">
        <v>28</v>
      </c>
      <c r="C151" s="198" t="s">
        <v>925</v>
      </c>
      <c r="D151" s="198" t="s">
        <v>926</v>
      </c>
      <c r="E151" s="199" t="s">
        <v>927</v>
      </c>
      <c r="F151" s="200" t="s">
        <v>928</v>
      </c>
      <c r="G151" s="370" t="s">
        <v>929</v>
      </c>
      <c r="H151" s="370" t="s">
        <v>930</v>
      </c>
      <c r="I151" s="371" t="s">
        <v>931</v>
      </c>
      <c r="J151" s="1196" t="s">
        <v>932</v>
      </c>
      <c r="K151" s="1197"/>
      <c r="L151" s="370" t="s">
        <v>933</v>
      </c>
      <c r="M151" s="198" t="s">
        <v>934</v>
      </c>
    </row>
    <row r="152" spans="1:13" s="196" customFormat="1" ht="135.75" customHeight="1">
      <c r="A152" s="129" t="s">
        <v>40</v>
      </c>
      <c r="B152" s="130" t="s">
        <v>27</v>
      </c>
      <c r="C152" s="294" t="s">
        <v>712</v>
      </c>
      <c r="D152" s="321" t="s">
        <v>713</v>
      </c>
      <c r="E152" s="132">
        <v>0.25</v>
      </c>
      <c r="F152" s="385">
        <v>0.98</v>
      </c>
      <c r="G152" s="402" t="s">
        <v>1102</v>
      </c>
      <c r="H152" s="402" t="s">
        <v>1103</v>
      </c>
      <c r="I152" s="593">
        <v>1</v>
      </c>
      <c r="J152" s="534" t="s">
        <v>19</v>
      </c>
      <c r="K152" s="427">
        <v>0</v>
      </c>
      <c r="L152" s="570">
        <v>1.02</v>
      </c>
      <c r="M152" s="136" t="s">
        <v>1045</v>
      </c>
    </row>
    <row r="153" spans="1:13" s="196" customFormat="1" ht="140.25" customHeight="1">
      <c r="A153" s="129" t="s">
        <v>40</v>
      </c>
      <c r="B153" s="130" t="s">
        <v>27</v>
      </c>
      <c r="C153" s="324" t="s">
        <v>793</v>
      </c>
      <c r="D153" s="324" t="s">
        <v>794</v>
      </c>
      <c r="E153" s="132">
        <v>0.25</v>
      </c>
      <c r="F153" s="383" t="s">
        <v>1046</v>
      </c>
      <c r="G153" s="368" t="s">
        <v>1104</v>
      </c>
      <c r="H153" s="368" t="s">
        <v>1023</v>
      </c>
      <c r="I153" s="574">
        <v>0</v>
      </c>
      <c r="J153" s="490" t="s">
        <v>19</v>
      </c>
      <c r="K153" s="432">
        <v>0</v>
      </c>
      <c r="L153" s="600">
        <v>0</v>
      </c>
      <c r="M153" s="136" t="s">
        <v>1105</v>
      </c>
    </row>
    <row r="154" spans="1:13" s="205" customFormat="1" ht="133.5" customHeight="1">
      <c r="A154" s="129" t="s">
        <v>40</v>
      </c>
      <c r="B154" s="130" t="s">
        <v>27</v>
      </c>
      <c r="C154" s="321" t="s">
        <v>840</v>
      </c>
      <c r="D154" s="321" t="s">
        <v>841</v>
      </c>
      <c r="E154" s="132">
        <v>0.25</v>
      </c>
      <c r="F154" s="384">
        <v>1</v>
      </c>
      <c r="G154" s="403" t="s">
        <v>1033</v>
      </c>
      <c r="H154" s="403" t="s">
        <v>1050</v>
      </c>
      <c r="I154" s="595">
        <v>1</v>
      </c>
      <c r="J154" s="421" t="s">
        <v>19</v>
      </c>
      <c r="K154" s="466">
        <v>0</v>
      </c>
      <c r="L154" s="590">
        <v>1</v>
      </c>
      <c r="M154" s="400" t="s">
        <v>1106</v>
      </c>
    </row>
    <row r="155" spans="1:13" s="205" customFormat="1" ht="77.25" customHeight="1">
      <c r="A155" s="129" t="s">
        <v>40</v>
      </c>
      <c r="B155" s="130" t="s">
        <v>27</v>
      </c>
      <c r="C155" s="287" t="s">
        <v>883</v>
      </c>
      <c r="D155" s="287" t="s">
        <v>884</v>
      </c>
      <c r="E155" s="132">
        <v>0.25</v>
      </c>
      <c r="F155" s="383">
        <v>0.7</v>
      </c>
      <c r="G155" s="368" t="s">
        <v>1107</v>
      </c>
      <c r="H155" s="368" t="s">
        <v>1038</v>
      </c>
      <c r="I155" s="574">
        <v>0.82499999999999996</v>
      </c>
      <c r="J155" s="417" t="s">
        <v>19</v>
      </c>
      <c r="K155" s="536">
        <v>0</v>
      </c>
      <c r="L155" s="584">
        <v>1.1779999999999999</v>
      </c>
      <c r="M155" s="378" t="s">
        <v>1108</v>
      </c>
    </row>
    <row r="156" spans="1:13" s="205" customFormat="1" ht="18" customHeight="1">
      <c r="A156" s="206"/>
      <c r="B156" s="207"/>
      <c r="C156" s="206"/>
      <c r="D156" s="206"/>
      <c r="E156" s="208"/>
      <c r="F156" s="209"/>
      <c r="G156" s="207"/>
      <c r="H156" s="207"/>
      <c r="I156" s="210"/>
      <c r="J156" s="207"/>
      <c r="K156" s="211"/>
      <c r="L156" s="212"/>
      <c r="M156" s="213"/>
    </row>
    <row r="157" spans="1:13" s="205" customFormat="1" ht="47.25" customHeight="1">
      <c r="B157" s="1170"/>
      <c r="C157" s="1170"/>
      <c r="D157" s="1170"/>
      <c r="E157" s="214"/>
      <c r="F157" s="215"/>
    </row>
    <row r="158" spans="1:13" s="205" customFormat="1" ht="15" customHeight="1">
      <c r="A158" s="196"/>
      <c r="B158" s="196"/>
      <c r="C158" s="196"/>
      <c r="D158" s="196"/>
      <c r="E158" s="197"/>
      <c r="F158" s="1171" t="s">
        <v>924</v>
      </c>
      <c r="G158" s="1171"/>
      <c r="H158" s="1171"/>
      <c r="I158" s="196"/>
      <c r="J158" s="196"/>
      <c r="K158" s="196"/>
      <c r="L158" s="196"/>
      <c r="M158" s="196"/>
    </row>
    <row r="159" spans="1:13" s="205" customFormat="1" ht="32.25" customHeight="1">
      <c r="A159" s="198" t="s">
        <v>279</v>
      </c>
      <c r="B159" s="198" t="s">
        <v>28</v>
      </c>
      <c r="C159" s="198" t="s">
        <v>925</v>
      </c>
      <c r="D159" s="198" t="s">
        <v>926</v>
      </c>
      <c r="E159" s="199" t="s">
        <v>927</v>
      </c>
      <c r="F159" s="200" t="s">
        <v>928</v>
      </c>
      <c r="G159" s="370" t="s">
        <v>929</v>
      </c>
      <c r="H159" s="370" t="s">
        <v>930</v>
      </c>
      <c r="I159" s="371" t="s">
        <v>931</v>
      </c>
      <c r="J159" s="1196" t="s">
        <v>932</v>
      </c>
      <c r="K159" s="1197"/>
      <c r="L159" s="370" t="s">
        <v>933</v>
      </c>
      <c r="M159" s="370" t="s">
        <v>934</v>
      </c>
    </row>
    <row r="160" spans="1:13" s="196" customFormat="1" ht="132.75" customHeight="1">
      <c r="A160" s="129" t="s">
        <v>41</v>
      </c>
      <c r="B160" s="130" t="s">
        <v>27</v>
      </c>
      <c r="C160" s="294" t="s">
        <v>712</v>
      </c>
      <c r="D160" s="321" t="s">
        <v>713</v>
      </c>
      <c r="E160" s="132">
        <v>0.25</v>
      </c>
      <c r="F160" s="385">
        <v>0.98</v>
      </c>
      <c r="G160" s="402" t="s">
        <v>1109</v>
      </c>
      <c r="H160" s="402" t="s">
        <v>1110</v>
      </c>
      <c r="I160" s="593">
        <v>1</v>
      </c>
      <c r="J160" s="420" t="s">
        <v>19</v>
      </c>
      <c r="K160" s="473">
        <v>0</v>
      </c>
      <c r="L160" s="597">
        <v>1.0204</v>
      </c>
      <c r="M160" s="379" t="s">
        <v>1045</v>
      </c>
    </row>
    <row r="161" spans="1:13" s="196" customFormat="1" ht="134.25" customHeight="1">
      <c r="A161" s="129" t="s">
        <v>41</v>
      </c>
      <c r="B161" s="130" t="s">
        <v>27</v>
      </c>
      <c r="C161" s="324" t="s">
        <v>793</v>
      </c>
      <c r="D161" s="324" t="s">
        <v>794</v>
      </c>
      <c r="E161" s="132">
        <v>0.25</v>
      </c>
      <c r="F161" s="383" t="s">
        <v>1046</v>
      </c>
      <c r="G161" s="368" t="s">
        <v>1111</v>
      </c>
      <c r="H161" s="368" t="s">
        <v>1112</v>
      </c>
      <c r="I161" s="593">
        <v>1</v>
      </c>
      <c r="J161" s="421" t="s">
        <v>19</v>
      </c>
      <c r="K161" s="466">
        <v>0</v>
      </c>
      <c r="L161" s="570">
        <v>1.4279999999999999</v>
      </c>
      <c r="M161" s="376" t="s">
        <v>1049</v>
      </c>
    </row>
    <row r="162" spans="1:13" s="205" customFormat="1" ht="137.25" customHeight="1">
      <c r="A162" s="129" t="s">
        <v>41</v>
      </c>
      <c r="B162" s="130" t="s">
        <v>27</v>
      </c>
      <c r="C162" s="321" t="s">
        <v>840</v>
      </c>
      <c r="D162" s="321" t="s">
        <v>841</v>
      </c>
      <c r="E162" s="132">
        <v>0.25</v>
      </c>
      <c r="F162" s="384">
        <v>1</v>
      </c>
      <c r="G162" s="401" t="s">
        <v>1033</v>
      </c>
      <c r="H162" s="449" t="s">
        <v>1050</v>
      </c>
      <c r="I162" s="601">
        <v>1</v>
      </c>
      <c r="J162" s="450" t="s">
        <v>19</v>
      </c>
      <c r="K162" s="466">
        <v>0</v>
      </c>
      <c r="L162" s="570">
        <v>1</v>
      </c>
      <c r="M162" s="376" t="s">
        <v>1099</v>
      </c>
    </row>
    <row r="163" spans="1:13" s="205" customFormat="1" ht="100.5" customHeight="1">
      <c r="A163" s="129" t="s">
        <v>41</v>
      </c>
      <c r="B163" s="130" t="s">
        <v>27</v>
      </c>
      <c r="C163" s="287" t="s">
        <v>883</v>
      </c>
      <c r="D163" s="287" t="s">
        <v>884</v>
      </c>
      <c r="E163" s="132">
        <v>0.25</v>
      </c>
      <c r="F163" s="383">
        <v>0.7</v>
      </c>
      <c r="G163" s="401" t="s">
        <v>1113</v>
      </c>
      <c r="H163" s="401" t="s">
        <v>1048</v>
      </c>
      <c r="I163" s="569">
        <v>0.38700000000000001</v>
      </c>
      <c r="J163" s="417" t="s">
        <v>19</v>
      </c>
      <c r="K163" s="536">
        <v>0</v>
      </c>
      <c r="L163" s="570">
        <v>0.55300000000000005</v>
      </c>
      <c r="M163" s="376" t="s">
        <v>1114</v>
      </c>
    </row>
    <row r="164" spans="1:13" s="205" customFormat="1" ht="20.25" customHeight="1">
      <c r="A164" s="206"/>
      <c r="B164" s="207"/>
      <c r="C164" s="206"/>
      <c r="D164" s="206"/>
      <c r="E164" s="208"/>
      <c r="F164" s="209"/>
      <c r="G164" s="207"/>
      <c r="H164" s="207"/>
      <c r="I164" s="210"/>
      <c r="J164" s="207"/>
      <c r="K164" s="211"/>
      <c r="L164" s="212"/>
      <c r="M164" s="213"/>
    </row>
    <row r="165" spans="1:13" s="205" customFormat="1" ht="49.5" customHeight="1">
      <c r="B165" s="1170"/>
      <c r="C165" s="1170"/>
      <c r="D165" s="1170"/>
      <c r="E165" s="214"/>
      <c r="F165" s="215"/>
    </row>
    <row r="166" spans="1:13" s="205" customFormat="1" ht="13.5" customHeight="1">
      <c r="A166" s="196"/>
      <c r="B166" s="196"/>
      <c r="C166" s="196"/>
      <c r="D166" s="196"/>
      <c r="E166" s="197"/>
      <c r="F166" s="1171" t="s">
        <v>924</v>
      </c>
      <c r="G166" s="1171"/>
      <c r="H166" s="1171"/>
      <c r="I166" s="196"/>
      <c r="J166" s="196"/>
      <c r="K166" s="196"/>
      <c r="L166" s="196"/>
      <c r="M166" s="196"/>
    </row>
    <row r="167" spans="1:13" s="205" customFormat="1" ht="30.75" customHeight="1">
      <c r="A167" s="198" t="s">
        <v>279</v>
      </c>
      <c r="B167" s="198" t="s">
        <v>28</v>
      </c>
      <c r="C167" s="198" t="s">
        <v>925</v>
      </c>
      <c r="D167" s="198" t="s">
        <v>926</v>
      </c>
      <c r="E167" s="199" t="s">
        <v>927</v>
      </c>
      <c r="F167" s="200" t="s">
        <v>928</v>
      </c>
      <c r="G167" s="370" t="s">
        <v>929</v>
      </c>
      <c r="H167" s="370" t="s">
        <v>930</v>
      </c>
      <c r="I167" s="371" t="s">
        <v>931</v>
      </c>
      <c r="J167" s="1196" t="s">
        <v>932</v>
      </c>
      <c r="K167" s="1197"/>
      <c r="L167" s="370" t="s">
        <v>933</v>
      </c>
      <c r="M167" s="198" t="s">
        <v>934</v>
      </c>
    </row>
    <row r="168" spans="1:13" s="196" customFormat="1" ht="133.5" customHeight="1">
      <c r="A168" s="129" t="s">
        <v>42</v>
      </c>
      <c r="B168" s="130" t="s">
        <v>27</v>
      </c>
      <c r="C168" s="294" t="s">
        <v>712</v>
      </c>
      <c r="D168" s="321" t="s">
        <v>713</v>
      </c>
      <c r="E168" s="132">
        <v>0.25</v>
      </c>
      <c r="F168" s="385">
        <v>0.98</v>
      </c>
      <c r="G168" s="402" t="s">
        <v>1115</v>
      </c>
      <c r="H168" s="402" t="s">
        <v>1116</v>
      </c>
      <c r="I168" s="593">
        <v>1</v>
      </c>
      <c r="J168" s="420" t="s">
        <v>19</v>
      </c>
      <c r="K168" s="473">
        <v>0</v>
      </c>
      <c r="L168" s="597">
        <v>1.02</v>
      </c>
      <c r="M168" s="136" t="s">
        <v>1045</v>
      </c>
    </row>
    <row r="169" spans="1:13" s="196" customFormat="1" ht="145.5" customHeight="1">
      <c r="A169" s="129" t="s">
        <v>42</v>
      </c>
      <c r="B169" s="130" t="s">
        <v>27</v>
      </c>
      <c r="C169" s="324" t="s">
        <v>793</v>
      </c>
      <c r="D169" s="324" t="s">
        <v>794</v>
      </c>
      <c r="E169" s="132">
        <v>0.25</v>
      </c>
      <c r="F169" s="383" t="s">
        <v>1046</v>
      </c>
      <c r="G169" s="368" t="s">
        <v>1052</v>
      </c>
      <c r="H169" s="404" t="s">
        <v>1117</v>
      </c>
      <c r="I169" s="601">
        <v>1</v>
      </c>
      <c r="J169" s="490" t="s">
        <v>19</v>
      </c>
      <c r="K169" s="432">
        <v>0</v>
      </c>
      <c r="L169" s="570">
        <v>1.4279999999999999</v>
      </c>
      <c r="M169" s="136" t="s">
        <v>1049</v>
      </c>
    </row>
    <row r="170" spans="1:13" s="205" customFormat="1" ht="136.5" customHeight="1">
      <c r="A170" s="129" t="s">
        <v>42</v>
      </c>
      <c r="B170" s="130" t="s">
        <v>27</v>
      </c>
      <c r="C170" s="321" t="s">
        <v>840</v>
      </c>
      <c r="D170" s="321" t="s">
        <v>841</v>
      </c>
      <c r="E170" s="132">
        <v>0.25</v>
      </c>
      <c r="F170" s="384">
        <v>1</v>
      </c>
      <c r="G170" s="403">
        <v>2</v>
      </c>
      <c r="H170" s="403" t="s">
        <v>1050</v>
      </c>
      <c r="I170" s="595">
        <v>1</v>
      </c>
      <c r="J170" s="490" t="s">
        <v>19</v>
      </c>
      <c r="K170" s="432">
        <v>0</v>
      </c>
      <c r="L170" s="567">
        <v>1</v>
      </c>
      <c r="M170" s="136" t="s">
        <v>1085</v>
      </c>
    </row>
    <row r="171" spans="1:13" s="205" customFormat="1" ht="145.5" customHeight="1">
      <c r="A171" s="129" t="s">
        <v>42</v>
      </c>
      <c r="B171" s="130" t="s">
        <v>27</v>
      </c>
      <c r="C171" s="287" t="s">
        <v>883</v>
      </c>
      <c r="D171" s="287" t="s">
        <v>884</v>
      </c>
      <c r="E171" s="132">
        <v>0.25</v>
      </c>
      <c r="F171" s="383">
        <v>0.7</v>
      </c>
      <c r="G171" s="368" t="s">
        <v>1118</v>
      </c>
      <c r="H171" s="368" t="s">
        <v>1119</v>
      </c>
      <c r="I171" s="574">
        <v>0.52380000000000004</v>
      </c>
      <c r="J171" s="535" t="s">
        <v>59</v>
      </c>
      <c r="K171" s="431">
        <v>0.5</v>
      </c>
      <c r="L171" s="570">
        <v>0.748</v>
      </c>
      <c r="M171" s="136" t="s">
        <v>1153</v>
      </c>
    </row>
    <row r="172" spans="1:13" s="205" customFormat="1" ht="38.25" customHeight="1">
      <c r="A172" s="206"/>
      <c r="B172" s="207"/>
      <c r="C172" s="206"/>
      <c r="D172" s="206"/>
      <c r="E172" s="208"/>
      <c r="F172" s="209"/>
      <c r="G172" s="207"/>
      <c r="H172" s="207"/>
      <c r="I172" s="210"/>
      <c r="J172" s="207"/>
      <c r="K172" s="211"/>
      <c r="L172" s="212"/>
      <c r="M172" s="213"/>
    </row>
    <row r="173" spans="1:13" s="205" customFormat="1" ht="13.5" customHeight="1">
      <c r="A173" s="196"/>
      <c r="B173" s="196"/>
      <c r="C173" s="196"/>
      <c r="D173" s="196"/>
      <c r="E173" s="197"/>
      <c r="F173" s="1171" t="s">
        <v>924</v>
      </c>
      <c r="G173" s="1171"/>
      <c r="H173" s="1171"/>
      <c r="I173" s="196"/>
      <c r="J173" s="196"/>
      <c r="K173" s="196"/>
      <c r="L173" s="196"/>
      <c r="M173" s="196"/>
    </row>
    <row r="174" spans="1:13" s="205" customFormat="1" ht="48.75" customHeight="1">
      <c r="A174" s="198" t="s">
        <v>279</v>
      </c>
      <c r="B174" s="198" t="s">
        <v>28</v>
      </c>
      <c r="C174" s="198" t="s">
        <v>925</v>
      </c>
      <c r="D174" s="198" t="s">
        <v>926</v>
      </c>
      <c r="E174" s="199" t="s">
        <v>927</v>
      </c>
      <c r="F174" s="200" t="s">
        <v>928</v>
      </c>
      <c r="G174" s="370" t="s">
        <v>929</v>
      </c>
      <c r="H174" s="370" t="s">
        <v>930</v>
      </c>
      <c r="I174" s="371" t="s">
        <v>931</v>
      </c>
      <c r="J174" s="1196" t="s">
        <v>932</v>
      </c>
      <c r="K174" s="1197"/>
      <c r="L174" s="370" t="s">
        <v>933</v>
      </c>
      <c r="M174" s="198" t="s">
        <v>934</v>
      </c>
    </row>
    <row r="175" spans="1:13" s="196" customFormat="1" ht="138" customHeight="1">
      <c r="A175" s="129" t="s">
        <v>43</v>
      </c>
      <c r="B175" s="130" t="s">
        <v>27</v>
      </c>
      <c r="C175" s="294" t="s">
        <v>712</v>
      </c>
      <c r="D175" s="321" t="s">
        <v>713</v>
      </c>
      <c r="E175" s="132">
        <v>0.25</v>
      </c>
      <c r="F175" s="385">
        <v>0.98</v>
      </c>
      <c r="G175" s="402" t="s">
        <v>1120</v>
      </c>
      <c r="H175" s="402" t="s">
        <v>1121</v>
      </c>
      <c r="I175" s="593">
        <v>1</v>
      </c>
      <c r="J175" s="534" t="s">
        <v>19</v>
      </c>
      <c r="K175" s="427">
        <v>0</v>
      </c>
      <c r="L175" s="597">
        <v>1.02</v>
      </c>
      <c r="M175" s="136" t="s">
        <v>1045</v>
      </c>
    </row>
    <row r="176" spans="1:13" s="196" customFormat="1" ht="135.75" customHeight="1">
      <c r="A176" s="129" t="s">
        <v>43</v>
      </c>
      <c r="B176" s="130" t="s">
        <v>27</v>
      </c>
      <c r="C176" s="324" t="s">
        <v>793</v>
      </c>
      <c r="D176" s="324" t="s">
        <v>794</v>
      </c>
      <c r="E176" s="132">
        <v>0.25</v>
      </c>
      <c r="F176" s="383" t="s">
        <v>1046</v>
      </c>
      <c r="G176" s="368" t="s">
        <v>1052</v>
      </c>
      <c r="H176" s="368" t="s">
        <v>1117</v>
      </c>
      <c r="I176" s="593">
        <v>1</v>
      </c>
      <c r="J176" s="490" t="s">
        <v>19</v>
      </c>
      <c r="K176" s="432">
        <v>0</v>
      </c>
      <c r="L176" s="570">
        <v>0.53500000000000003</v>
      </c>
      <c r="M176" s="136" t="s">
        <v>1049</v>
      </c>
    </row>
    <row r="177" spans="1:13" s="205" customFormat="1" ht="135.75" customHeight="1">
      <c r="A177" s="129" t="s">
        <v>43</v>
      </c>
      <c r="B177" s="130" t="s">
        <v>27</v>
      </c>
      <c r="C177" s="321" t="s">
        <v>840</v>
      </c>
      <c r="D177" s="321" t="s">
        <v>841</v>
      </c>
      <c r="E177" s="132">
        <v>0.25</v>
      </c>
      <c r="F177" s="384">
        <v>1</v>
      </c>
      <c r="G177" s="403" t="s">
        <v>1033</v>
      </c>
      <c r="H177" s="403" t="s">
        <v>1050</v>
      </c>
      <c r="I177" s="593">
        <v>1</v>
      </c>
      <c r="J177" s="490" t="s">
        <v>19</v>
      </c>
      <c r="K177" s="432">
        <v>0</v>
      </c>
      <c r="L177" s="567">
        <v>1</v>
      </c>
      <c r="M177" s="136" t="s">
        <v>1122</v>
      </c>
    </row>
    <row r="178" spans="1:13" s="205" customFormat="1" ht="90" customHeight="1">
      <c r="A178" s="129" t="s">
        <v>43</v>
      </c>
      <c r="B178" s="130" t="s">
        <v>27</v>
      </c>
      <c r="C178" s="287" t="s">
        <v>883</v>
      </c>
      <c r="D178" s="287" t="s">
        <v>884</v>
      </c>
      <c r="E178" s="132">
        <v>0.25</v>
      </c>
      <c r="F178" s="383">
        <v>0.7</v>
      </c>
      <c r="G178" s="368" t="s">
        <v>1040</v>
      </c>
      <c r="H178" s="368" t="s">
        <v>1002</v>
      </c>
      <c r="I178" s="574">
        <v>0.375</v>
      </c>
      <c r="J178" s="535" t="s">
        <v>19</v>
      </c>
      <c r="K178" s="431">
        <v>0</v>
      </c>
      <c r="L178" s="570">
        <v>0.53500000000000003</v>
      </c>
      <c r="M178" s="136" t="s">
        <v>1123</v>
      </c>
    </row>
    <row r="179" spans="1:13" s="205" customFormat="1" ht="41.25" customHeight="1">
      <c r="A179" s="206"/>
      <c r="B179" s="207"/>
      <c r="C179" s="206"/>
      <c r="D179" s="206"/>
      <c r="E179" s="208"/>
      <c r="F179" s="209"/>
      <c r="G179" s="207"/>
      <c r="H179" s="207"/>
      <c r="I179" s="210"/>
      <c r="J179" s="207"/>
      <c r="K179" s="211"/>
      <c r="L179" s="212"/>
      <c r="M179" s="213"/>
    </row>
    <row r="180" spans="1:13" s="205" customFormat="1" ht="18" customHeight="1">
      <c r="A180" s="196"/>
      <c r="B180" s="196"/>
      <c r="C180" s="196"/>
      <c r="D180" s="196"/>
      <c r="E180" s="197"/>
      <c r="F180" s="1171" t="s">
        <v>924</v>
      </c>
      <c r="G180" s="1171"/>
      <c r="H180" s="1171"/>
      <c r="I180" s="196"/>
      <c r="J180" s="196"/>
      <c r="K180" s="196"/>
      <c r="L180" s="196"/>
      <c r="M180" s="196"/>
    </row>
    <row r="181" spans="1:13" s="196" customFormat="1" ht="28.5" customHeight="1">
      <c r="A181" s="198" t="s">
        <v>279</v>
      </c>
      <c r="B181" s="198" t="s">
        <v>28</v>
      </c>
      <c r="C181" s="198" t="s">
        <v>925</v>
      </c>
      <c r="D181" s="198" t="s">
        <v>926</v>
      </c>
      <c r="E181" s="199" t="s">
        <v>927</v>
      </c>
      <c r="F181" s="200" t="s">
        <v>928</v>
      </c>
      <c r="G181" s="370" t="s">
        <v>929</v>
      </c>
      <c r="H181" s="370" t="s">
        <v>930</v>
      </c>
      <c r="I181" s="371" t="s">
        <v>931</v>
      </c>
      <c r="J181" s="1196" t="s">
        <v>932</v>
      </c>
      <c r="K181" s="1197"/>
      <c r="L181" s="370" t="s">
        <v>933</v>
      </c>
      <c r="M181" s="370" t="s">
        <v>934</v>
      </c>
    </row>
    <row r="182" spans="1:13" s="196" customFormat="1" ht="136.5" customHeight="1">
      <c r="A182" s="287" t="s">
        <v>44</v>
      </c>
      <c r="B182" s="130" t="s">
        <v>27</v>
      </c>
      <c r="C182" s="324" t="s">
        <v>793</v>
      </c>
      <c r="D182" s="324" t="s">
        <v>794</v>
      </c>
      <c r="E182" s="132">
        <v>0.33</v>
      </c>
      <c r="F182" s="447" t="s">
        <v>1046</v>
      </c>
      <c r="G182" s="368" t="s">
        <v>1124</v>
      </c>
      <c r="H182" s="368" t="s">
        <v>1125</v>
      </c>
      <c r="I182" s="602">
        <v>1</v>
      </c>
      <c r="J182" s="534" t="s">
        <v>19</v>
      </c>
      <c r="K182" s="427">
        <v>0</v>
      </c>
      <c r="L182" s="570">
        <v>1.4279999999999999</v>
      </c>
      <c r="M182" s="376" t="s">
        <v>1049</v>
      </c>
    </row>
    <row r="183" spans="1:13" s="205" customFormat="1" ht="137.25" customHeight="1">
      <c r="A183" s="287" t="s">
        <v>44</v>
      </c>
      <c r="B183" s="130" t="s">
        <v>27</v>
      </c>
      <c r="C183" s="321" t="s">
        <v>840</v>
      </c>
      <c r="D183" s="321" t="s">
        <v>841</v>
      </c>
      <c r="E183" s="132">
        <v>0.34</v>
      </c>
      <c r="F183" s="384">
        <v>1</v>
      </c>
      <c r="G183" s="401" t="s">
        <v>1073</v>
      </c>
      <c r="H183" s="401" t="s">
        <v>1050</v>
      </c>
      <c r="I183" s="603">
        <v>0.5</v>
      </c>
      <c r="J183" s="490" t="s">
        <v>19</v>
      </c>
      <c r="K183" s="432">
        <v>0</v>
      </c>
      <c r="L183" s="570">
        <v>0.5</v>
      </c>
      <c r="M183" s="376" t="s">
        <v>1126</v>
      </c>
    </row>
    <row r="184" spans="1:13" s="205" customFormat="1" ht="64.5" customHeight="1">
      <c r="A184" s="287" t="s">
        <v>44</v>
      </c>
      <c r="B184" s="130" t="s">
        <v>27</v>
      </c>
      <c r="C184" s="287" t="s">
        <v>883</v>
      </c>
      <c r="D184" s="287" t="s">
        <v>884</v>
      </c>
      <c r="E184" s="132">
        <v>0.33</v>
      </c>
      <c r="F184" s="383">
        <v>0.7</v>
      </c>
      <c r="G184" s="401" t="s">
        <v>1113</v>
      </c>
      <c r="H184" s="401" t="s">
        <v>1086</v>
      </c>
      <c r="I184" s="603">
        <v>0.85699999999999998</v>
      </c>
      <c r="J184" s="535" t="s">
        <v>19</v>
      </c>
      <c r="K184" s="431">
        <v>0</v>
      </c>
      <c r="L184" s="570">
        <v>1.224</v>
      </c>
      <c r="M184" s="376" t="s">
        <v>1127</v>
      </c>
    </row>
    <row r="185" spans="1:13" s="205" customFormat="1" ht="44.25" customHeight="1">
      <c r="B185" s="207"/>
      <c r="C185" s="206"/>
      <c r="D185" s="206"/>
      <c r="E185" s="208"/>
      <c r="F185" s="209"/>
      <c r="G185" s="207"/>
      <c r="H185" s="207"/>
      <c r="I185" s="210"/>
      <c r="J185" s="207"/>
      <c r="K185" s="211"/>
      <c r="L185" s="212"/>
      <c r="M185" s="213"/>
    </row>
    <row r="186" spans="1:13" s="205" customFormat="1" ht="9" customHeight="1">
      <c r="A186" s="196"/>
      <c r="B186" s="196"/>
      <c r="C186" s="196"/>
      <c r="D186" s="196"/>
      <c r="E186" s="197"/>
      <c r="F186" s="1171" t="s">
        <v>924</v>
      </c>
      <c r="G186" s="1171"/>
      <c r="H186" s="1171"/>
      <c r="I186" s="196"/>
      <c r="J186" s="196"/>
      <c r="K186" s="196"/>
      <c r="L186" s="196"/>
      <c r="M186" s="196"/>
    </row>
    <row r="187" spans="1:13" s="196" customFormat="1" ht="23.25" customHeight="1">
      <c r="A187" s="198" t="s">
        <v>279</v>
      </c>
      <c r="B187" s="198" t="s">
        <v>28</v>
      </c>
      <c r="C187" s="198" t="s">
        <v>925</v>
      </c>
      <c r="D187" s="198" t="s">
        <v>926</v>
      </c>
      <c r="E187" s="199" t="s">
        <v>927</v>
      </c>
      <c r="F187" s="200" t="s">
        <v>928</v>
      </c>
      <c r="G187" s="370" t="s">
        <v>929</v>
      </c>
      <c r="H187" s="370" t="s">
        <v>930</v>
      </c>
      <c r="I187" s="371" t="s">
        <v>931</v>
      </c>
      <c r="J187" s="1196" t="s">
        <v>932</v>
      </c>
      <c r="K187" s="1197"/>
      <c r="L187" s="370" t="s">
        <v>933</v>
      </c>
      <c r="M187" s="370" t="s">
        <v>934</v>
      </c>
    </row>
    <row r="188" spans="1:13" s="196" customFormat="1" ht="136.5" customHeight="1">
      <c r="A188" s="129" t="s">
        <v>45</v>
      </c>
      <c r="B188" s="130" t="s">
        <v>27</v>
      </c>
      <c r="C188" s="294" t="s">
        <v>712</v>
      </c>
      <c r="D188" s="321" t="s">
        <v>713</v>
      </c>
      <c r="E188" s="132">
        <v>0.25</v>
      </c>
      <c r="F188" s="385">
        <v>0.98</v>
      </c>
      <c r="G188" s="368" t="s">
        <v>1128</v>
      </c>
      <c r="H188" s="368" t="s">
        <v>1129</v>
      </c>
      <c r="I188" s="604">
        <v>1</v>
      </c>
      <c r="J188" s="534" t="s">
        <v>19</v>
      </c>
      <c r="K188" s="427">
        <v>0</v>
      </c>
      <c r="L188" s="597">
        <v>1.02</v>
      </c>
      <c r="M188" s="379" t="s">
        <v>1045</v>
      </c>
    </row>
    <row r="189" spans="1:13" s="196" customFormat="1" ht="135" customHeight="1">
      <c r="A189" s="129" t="s">
        <v>45</v>
      </c>
      <c r="B189" s="130" t="s">
        <v>27</v>
      </c>
      <c r="C189" s="324" t="s">
        <v>793</v>
      </c>
      <c r="D189" s="324" t="s">
        <v>794</v>
      </c>
      <c r="E189" s="132">
        <v>0.25</v>
      </c>
      <c r="F189" s="447" t="s">
        <v>1046</v>
      </c>
      <c r="G189" s="368" t="s">
        <v>1100</v>
      </c>
      <c r="H189" s="368" t="s">
        <v>1081</v>
      </c>
      <c r="I189" s="604">
        <v>1</v>
      </c>
      <c r="J189" s="490" t="s">
        <v>19</v>
      </c>
      <c r="K189" s="432">
        <v>0</v>
      </c>
      <c r="L189" s="622">
        <v>1.4279999999999999</v>
      </c>
      <c r="M189" s="400" t="s">
        <v>1049</v>
      </c>
    </row>
    <row r="190" spans="1:13" s="205" customFormat="1" ht="114.75" customHeight="1">
      <c r="A190" s="1199"/>
      <c r="B190" s="1199"/>
      <c r="C190" s="1199"/>
      <c r="D190" s="1199"/>
      <c r="E190" s="1199"/>
      <c r="F190" s="1199"/>
      <c r="G190" s="1199"/>
      <c r="H190" s="1199"/>
      <c r="I190" s="1199"/>
      <c r="J190" s="1199"/>
      <c r="K190" s="1199"/>
      <c r="L190" s="1199"/>
      <c r="M190" s="1199"/>
    </row>
    <row r="191" spans="1:13" s="205" customFormat="1" ht="14.25" customHeight="1">
      <c r="A191" s="196"/>
      <c r="B191" s="196"/>
      <c r="C191" s="196"/>
      <c r="D191" s="196"/>
      <c r="E191" s="197"/>
      <c r="F191" s="1171" t="s">
        <v>924</v>
      </c>
      <c r="G191" s="1171"/>
      <c r="H191" s="1171"/>
      <c r="I191" s="196"/>
      <c r="J191" s="196"/>
      <c r="K191" s="196"/>
      <c r="L191" s="196"/>
      <c r="M191" s="196"/>
    </row>
    <row r="192" spans="1:13" s="205" customFormat="1" ht="30.75" customHeight="1">
      <c r="A192" s="198" t="s">
        <v>279</v>
      </c>
      <c r="B192" s="198" t="s">
        <v>28</v>
      </c>
      <c r="C192" s="198" t="s">
        <v>925</v>
      </c>
      <c r="D192" s="198" t="s">
        <v>926</v>
      </c>
      <c r="E192" s="199" t="s">
        <v>927</v>
      </c>
      <c r="F192" s="200" t="s">
        <v>928</v>
      </c>
      <c r="G192" s="370" t="s">
        <v>929</v>
      </c>
      <c r="H192" s="370" t="s">
        <v>930</v>
      </c>
      <c r="I192" s="371" t="s">
        <v>931</v>
      </c>
      <c r="J192" s="1196" t="s">
        <v>932</v>
      </c>
      <c r="K192" s="1197"/>
      <c r="L192" s="370" t="s">
        <v>933</v>
      </c>
      <c r="M192" s="198" t="s">
        <v>934</v>
      </c>
    </row>
    <row r="193" spans="1:13" s="205" customFormat="1" ht="134.25" customHeight="1">
      <c r="A193" s="129" t="s">
        <v>45</v>
      </c>
      <c r="B193" s="130" t="s">
        <v>27</v>
      </c>
      <c r="C193" s="321" t="s">
        <v>840</v>
      </c>
      <c r="D193" s="321" t="s">
        <v>841</v>
      </c>
      <c r="E193" s="132">
        <v>0.25</v>
      </c>
      <c r="F193" s="384">
        <v>1</v>
      </c>
      <c r="G193" s="368" t="s">
        <v>1073</v>
      </c>
      <c r="H193" s="368" t="s">
        <v>1050</v>
      </c>
      <c r="I193" s="565">
        <v>0.5</v>
      </c>
      <c r="J193" s="490" t="s">
        <v>19</v>
      </c>
      <c r="K193" s="432">
        <v>0</v>
      </c>
      <c r="L193" s="567">
        <v>0.5</v>
      </c>
      <c r="M193" s="376" t="s">
        <v>1126</v>
      </c>
    </row>
    <row r="194" spans="1:13" s="205" customFormat="1" ht="75" customHeight="1">
      <c r="A194" s="129" t="s">
        <v>45</v>
      </c>
      <c r="B194" s="130" t="s">
        <v>27</v>
      </c>
      <c r="C194" s="287" t="s">
        <v>883</v>
      </c>
      <c r="D194" s="287" t="s">
        <v>884</v>
      </c>
      <c r="E194" s="132">
        <v>0.25</v>
      </c>
      <c r="F194" s="383">
        <v>0.7</v>
      </c>
      <c r="G194" s="401" t="s">
        <v>1100</v>
      </c>
      <c r="H194" s="401" t="s">
        <v>1130</v>
      </c>
      <c r="I194" s="574">
        <v>0.71399999999999997</v>
      </c>
      <c r="J194" s="535" t="s">
        <v>19</v>
      </c>
      <c r="K194" s="431">
        <v>0</v>
      </c>
      <c r="L194" s="570">
        <v>1.02</v>
      </c>
      <c r="M194" s="378" t="s">
        <v>1131</v>
      </c>
    </row>
    <row r="195" spans="1:13" s="205" customFormat="1" ht="29.25" customHeight="1">
      <c r="A195" s="1199"/>
      <c r="B195" s="1199"/>
      <c r="C195" s="1199"/>
      <c r="D195" s="1199"/>
      <c r="E195" s="1199"/>
      <c r="F195" s="1199"/>
      <c r="G195" s="1199"/>
      <c r="H195" s="1199"/>
      <c r="I195" s="1199"/>
      <c r="J195" s="1199"/>
      <c r="K195" s="1199"/>
      <c r="L195" s="1199"/>
      <c r="M195" s="1199"/>
    </row>
    <row r="196" spans="1:13" s="196" customFormat="1" ht="17.25" customHeight="1">
      <c r="E196" s="197"/>
      <c r="F196" s="1171" t="s">
        <v>924</v>
      </c>
      <c r="G196" s="1171"/>
      <c r="H196" s="1171"/>
    </row>
    <row r="197" spans="1:13" s="196" customFormat="1" ht="39" customHeight="1">
      <c r="A197" s="198" t="s">
        <v>279</v>
      </c>
      <c r="B197" s="198" t="s">
        <v>28</v>
      </c>
      <c r="C197" s="198" t="s">
        <v>925</v>
      </c>
      <c r="D197" s="198" t="s">
        <v>926</v>
      </c>
      <c r="E197" s="199" t="s">
        <v>927</v>
      </c>
      <c r="F197" s="200" t="s">
        <v>928</v>
      </c>
      <c r="G197" s="370" t="s">
        <v>929</v>
      </c>
      <c r="H197" s="370" t="s">
        <v>930</v>
      </c>
      <c r="I197" s="371" t="s">
        <v>931</v>
      </c>
      <c r="J197" s="1196" t="s">
        <v>932</v>
      </c>
      <c r="K197" s="1197"/>
      <c r="L197" s="370" t="s">
        <v>933</v>
      </c>
      <c r="M197" s="198" t="s">
        <v>934</v>
      </c>
    </row>
    <row r="198" spans="1:13" s="196" customFormat="1" ht="134.25" customHeight="1">
      <c r="A198" s="129" t="s">
        <v>46</v>
      </c>
      <c r="B198" s="130" t="s">
        <v>27</v>
      </c>
      <c r="C198" s="131" t="s">
        <v>712</v>
      </c>
      <c r="D198" s="131" t="s">
        <v>713</v>
      </c>
      <c r="E198" s="132">
        <v>0.25</v>
      </c>
      <c r="F198" s="442">
        <v>0.98</v>
      </c>
      <c r="G198" s="402" t="s">
        <v>1132</v>
      </c>
      <c r="H198" s="402" t="s">
        <v>1133</v>
      </c>
      <c r="I198" s="593">
        <v>1</v>
      </c>
      <c r="J198" s="534" t="s">
        <v>19</v>
      </c>
      <c r="K198" s="427">
        <v>0</v>
      </c>
      <c r="L198" s="597">
        <v>1.02</v>
      </c>
      <c r="M198" s="136" t="s">
        <v>1045</v>
      </c>
    </row>
    <row r="199" spans="1:13" s="205" customFormat="1" ht="136.5" customHeight="1">
      <c r="A199" s="129" t="s">
        <v>46</v>
      </c>
      <c r="B199" s="130" t="s">
        <v>27</v>
      </c>
      <c r="C199" s="131" t="s">
        <v>793</v>
      </c>
      <c r="D199" s="131" t="s">
        <v>794</v>
      </c>
      <c r="E199" s="132">
        <v>0.25</v>
      </c>
      <c r="F199" s="367" t="s">
        <v>1046</v>
      </c>
      <c r="G199" s="368" t="s">
        <v>1134</v>
      </c>
      <c r="H199" s="368" t="s">
        <v>1135</v>
      </c>
      <c r="I199" s="574">
        <v>1</v>
      </c>
      <c r="J199" s="490" t="s">
        <v>19</v>
      </c>
      <c r="K199" s="432">
        <v>0</v>
      </c>
      <c r="L199" s="570">
        <v>1.4279999999999999</v>
      </c>
      <c r="M199" s="136" t="s">
        <v>1049</v>
      </c>
    </row>
    <row r="200" spans="1:13" s="205" customFormat="1" ht="33.75" customHeight="1">
      <c r="A200" s="1199"/>
      <c r="B200" s="1199"/>
      <c r="C200" s="1199"/>
      <c r="D200" s="1199"/>
      <c r="E200" s="1199"/>
      <c r="F200" s="1199"/>
      <c r="G200" s="1199"/>
      <c r="H200" s="1199"/>
      <c r="I200" s="1199"/>
      <c r="J200" s="1199"/>
      <c r="K200" s="1199"/>
      <c r="L200" s="1199"/>
      <c r="M200" s="1199"/>
    </row>
    <row r="201" spans="1:13" s="205" customFormat="1" ht="15.75" customHeight="1">
      <c r="A201" s="196"/>
      <c r="B201" s="196"/>
      <c r="C201" s="196"/>
      <c r="D201" s="196"/>
      <c r="E201" s="197"/>
      <c r="F201" s="1171" t="s">
        <v>924</v>
      </c>
      <c r="G201" s="1171"/>
      <c r="H201" s="1171"/>
      <c r="I201" s="196"/>
      <c r="J201" s="196"/>
      <c r="K201" s="196"/>
      <c r="L201" s="196"/>
      <c r="M201" s="196"/>
    </row>
    <row r="202" spans="1:13" s="205" customFormat="1" ht="39" customHeight="1">
      <c r="A202" s="198" t="s">
        <v>279</v>
      </c>
      <c r="B202" s="198" t="s">
        <v>28</v>
      </c>
      <c r="C202" s="198" t="s">
        <v>925</v>
      </c>
      <c r="D202" s="198" t="s">
        <v>926</v>
      </c>
      <c r="E202" s="199" t="s">
        <v>927</v>
      </c>
      <c r="F202" s="200" t="s">
        <v>928</v>
      </c>
      <c r="G202" s="370" t="s">
        <v>929</v>
      </c>
      <c r="H202" s="370" t="s">
        <v>930</v>
      </c>
      <c r="I202" s="371" t="s">
        <v>931</v>
      </c>
      <c r="J202" s="1196" t="s">
        <v>932</v>
      </c>
      <c r="K202" s="1197"/>
      <c r="L202" s="370" t="s">
        <v>933</v>
      </c>
      <c r="M202" s="198" t="s">
        <v>934</v>
      </c>
    </row>
    <row r="203" spans="1:13" ht="132.75" customHeight="1">
      <c r="A203" s="129" t="s">
        <v>46</v>
      </c>
      <c r="B203" s="130" t="s">
        <v>27</v>
      </c>
      <c r="C203" s="131" t="s">
        <v>840</v>
      </c>
      <c r="D203" s="131" t="s">
        <v>841</v>
      </c>
      <c r="E203" s="132">
        <v>0.25</v>
      </c>
      <c r="F203" s="442">
        <v>1</v>
      </c>
      <c r="G203" s="403" t="s">
        <v>1073</v>
      </c>
      <c r="H203" s="403" t="s">
        <v>1050</v>
      </c>
      <c r="I203" s="595">
        <v>0.5</v>
      </c>
      <c r="J203" s="490" t="s">
        <v>19</v>
      </c>
      <c r="K203" s="432">
        <v>0</v>
      </c>
      <c r="L203" s="567">
        <v>0.5</v>
      </c>
      <c r="M203" s="136" t="s">
        <v>1126</v>
      </c>
    </row>
    <row r="204" spans="1:13" ht="86.25" customHeight="1">
      <c r="A204" s="129" t="s">
        <v>46</v>
      </c>
      <c r="B204" s="130" t="s">
        <v>27</v>
      </c>
      <c r="C204" s="131" t="s">
        <v>883</v>
      </c>
      <c r="D204" s="131" t="s">
        <v>884</v>
      </c>
      <c r="E204" s="132">
        <v>0.25</v>
      </c>
      <c r="F204" s="442">
        <v>0.7</v>
      </c>
      <c r="G204" s="368" t="s">
        <v>1136</v>
      </c>
      <c r="H204" s="368" t="s">
        <v>1137</v>
      </c>
      <c r="I204" s="574">
        <v>0.47</v>
      </c>
      <c r="J204" s="535" t="s">
        <v>19</v>
      </c>
      <c r="K204" s="431">
        <v>0</v>
      </c>
      <c r="L204" s="570">
        <v>0.67200000000000004</v>
      </c>
      <c r="M204" s="136" t="s">
        <v>1138</v>
      </c>
    </row>
    <row r="205" spans="1:13" ht="17.25" customHeight="1">
      <c r="A205" s="206"/>
      <c r="B205" s="207"/>
      <c r="C205" s="206"/>
      <c r="D205" s="206"/>
      <c r="E205" s="208"/>
      <c r="F205" s="209"/>
      <c r="G205" s="207"/>
      <c r="H205" s="207"/>
      <c r="I205" s="210"/>
      <c r="J205" s="207"/>
      <c r="K205" s="211"/>
      <c r="L205" s="212"/>
      <c r="M205" s="213"/>
    </row>
    <row r="206" spans="1:13" ht="39" customHeight="1">
      <c r="A206" s="205"/>
      <c r="B206" s="1170"/>
      <c r="C206" s="1170"/>
      <c r="D206" s="1170"/>
      <c r="E206" s="214"/>
      <c r="F206" s="215"/>
      <c r="G206" s="205"/>
      <c r="H206" s="205"/>
      <c r="I206" s="205"/>
      <c r="J206" s="205"/>
      <c r="K206" s="205"/>
      <c r="L206" s="205"/>
      <c r="M206" s="205"/>
    </row>
    <row r="207" spans="1:13" ht="18.75" customHeight="1">
      <c r="A207" s="196"/>
      <c r="B207" s="196"/>
      <c r="C207" s="196"/>
      <c r="D207" s="196"/>
      <c r="E207" s="197"/>
      <c r="F207" s="1171" t="s">
        <v>924</v>
      </c>
      <c r="G207" s="1171"/>
      <c r="H207" s="1171"/>
      <c r="I207" s="196"/>
      <c r="J207" s="196"/>
      <c r="K207" s="196"/>
      <c r="L207" s="196"/>
      <c r="M207" s="196"/>
    </row>
    <row r="208" spans="1:13" ht="33.75" customHeight="1">
      <c r="A208" s="198" t="s">
        <v>279</v>
      </c>
      <c r="B208" s="198" t="s">
        <v>28</v>
      </c>
      <c r="C208" s="198" t="s">
        <v>925</v>
      </c>
      <c r="D208" s="198" t="s">
        <v>926</v>
      </c>
      <c r="E208" s="199" t="s">
        <v>927</v>
      </c>
      <c r="F208" s="200" t="s">
        <v>928</v>
      </c>
      <c r="G208" s="370" t="s">
        <v>929</v>
      </c>
      <c r="H208" s="370" t="s">
        <v>930</v>
      </c>
      <c r="I208" s="371" t="s">
        <v>931</v>
      </c>
      <c r="J208" s="1196" t="s">
        <v>932</v>
      </c>
      <c r="K208" s="1197"/>
      <c r="L208" s="370" t="s">
        <v>933</v>
      </c>
      <c r="M208" s="198" t="s">
        <v>934</v>
      </c>
    </row>
    <row r="209" spans="1:13" ht="136.5" customHeight="1">
      <c r="A209" s="129" t="s">
        <v>47</v>
      </c>
      <c r="B209" s="130" t="s">
        <v>27</v>
      </c>
      <c r="C209" s="131" t="s">
        <v>793</v>
      </c>
      <c r="D209" s="131" t="s">
        <v>794</v>
      </c>
      <c r="E209" s="132">
        <v>0.33</v>
      </c>
      <c r="F209" s="367" t="s">
        <v>1046</v>
      </c>
      <c r="G209" s="368" t="s">
        <v>1139</v>
      </c>
      <c r="H209" s="368" t="s">
        <v>1140</v>
      </c>
      <c r="I209" s="574">
        <v>0.84799999999999998</v>
      </c>
      <c r="J209" s="534" t="s">
        <v>19</v>
      </c>
      <c r="K209" s="427">
        <v>0</v>
      </c>
      <c r="L209" s="570">
        <v>1.212</v>
      </c>
      <c r="M209" s="136" t="s">
        <v>1141</v>
      </c>
    </row>
    <row r="210" spans="1:13" ht="135.75" customHeight="1">
      <c r="A210" s="129" t="s">
        <v>47</v>
      </c>
      <c r="B210" s="130" t="s">
        <v>27</v>
      </c>
      <c r="C210" s="131" t="s">
        <v>840</v>
      </c>
      <c r="D210" s="131" t="s">
        <v>841</v>
      </c>
      <c r="E210" s="132">
        <v>0.34</v>
      </c>
      <c r="F210" s="442">
        <v>1</v>
      </c>
      <c r="G210" s="403" t="s">
        <v>1073</v>
      </c>
      <c r="H210" s="403" t="s">
        <v>1050</v>
      </c>
      <c r="I210" s="595">
        <v>0.5</v>
      </c>
      <c r="J210" s="490" t="s">
        <v>19</v>
      </c>
      <c r="K210" s="432">
        <v>0</v>
      </c>
      <c r="L210" s="567">
        <v>0.5</v>
      </c>
      <c r="M210" s="136" t="s">
        <v>1126</v>
      </c>
    </row>
    <row r="211" spans="1:13" ht="99" customHeight="1">
      <c r="A211" s="129" t="s">
        <v>47</v>
      </c>
      <c r="B211" s="130" t="s">
        <v>27</v>
      </c>
      <c r="C211" s="131" t="s">
        <v>883</v>
      </c>
      <c r="D211" s="131" t="s">
        <v>884</v>
      </c>
      <c r="E211" s="132">
        <v>0.33</v>
      </c>
      <c r="F211" s="442">
        <v>0.7</v>
      </c>
      <c r="G211" s="368" t="s">
        <v>1062</v>
      </c>
      <c r="H211" s="368" t="s">
        <v>1142</v>
      </c>
      <c r="I211" s="574">
        <v>0.44400000000000001</v>
      </c>
      <c r="J211" s="535" t="s">
        <v>19</v>
      </c>
      <c r="K211" s="431">
        <v>0</v>
      </c>
      <c r="L211" s="570">
        <v>0.63400000000000001</v>
      </c>
      <c r="M211" s="136" t="s">
        <v>1143</v>
      </c>
    </row>
    <row r="212" spans="1:13" ht="12">
      <c r="A212" s="206"/>
      <c r="B212" s="207"/>
      <c r="C212" s="206"/>
      <c r="D212" s="206"/>
      <c r="E212" s="208"/>
      <c r="F212" s="209"/>
      <c r="G212" s="207"/>
      <c r="H212" s="207"/>
      <c r="I212" s="210"/>
      <c r="J212" s="207"/>
      <c r="K212" s="211"/>
      <c r="L212" s="212"/>
      <c r="M212" s="213"/>
    </row>
  </sheetData>
  <mergeCells count="83">
    <mergeCell ref="F196:H196"/>
    <mergeCell ref="A195:M195"/>
    <mergeCell ref="F201:H201"/>
    <mergeCell ref="J202:K202"/>
    <mergeCell ref="A200:M200"/>
    <mergeCell ref="J197:K197"/>
    <mergeCell ref="F191:H191"/>
    <mergeCell ref="J192:K192"/>
    <mergeCell ref="A190:M190"/>
    <mergeCell ref="J181:K181"/>
    <mergeCell ref="J187:K187"/>
    <mergeCell ref="J208:K208"/>
    <mergeCell ref="J143:K143"/>
    <mergeCell ref="J151:K151"/>
    <mergeCell ref="J159:K159"/>
    <mergeCell ref="J167:K167"/>
    <mergeCell ref="J174:K174"/>
    <mergeCell ref="J103:K103"/>
    <mergeCell ref="J111:K111"/>
    <mergeCell ref="J119:K119"/>
    <mergeCell ref="J127:K127"/>
    <mergeCell ref="J135:K135"/>
    <mergeCell ref="J64:K64"/>
    <mergeCell ref="J71:K71"/>
    <mergeCell ref="J88:K88"/>
    <mergeCell ref="J95:K95"/>
    <mergeCell ref="A62:M62"/>
    <mergeCell ref="F79:H79"/>
    <mergeCell ref="J80:K80"/>
    <mergeCell ref="F87:H87"/>
    <mergeCell ref="F94:H94"/>
    <mergeCell ref="B93:E93"/>
    <mergeCell ref="B86:E86"/>
    <mergeCell ref="F63:H63"/>
    <mergeCell ref="F70:H70"/>
    <mergeCell ref="J58:K58"/>
    <mergeCell ref="A56:M56"/>
    <mergeCell ref="J22:K22"/>
    <mergeCell ref="J17:K17"/>
    <mergeCell ref="J10:K10"/>
    <mergeCell ref="F31:H31"/>
    <mergeCell ref="F48:H48"/>
    <mergeCell ref="F38:H38"/>
    <mergeCell ref="J32:K32"/>
    <mergeCell ref="J49:K49"/>
    <mergeCell ref="J39:K39"/>
    <mergeCell ref="A37:M37"/>
    <mergeCell ref="F57:H57"/>
    <mergeCell ref="J3:K3"/>
    <mergeCell ref="F2:H2"/>
    <mergeCell ref="B1:D1"/>
    <mergeCell ref="F16:H16"/>
    <mergeCell ref="B30:D30"/>
    <mergeCell ref="B15:F15"/>
    <mergeCell ref="B8:D8"/>
    <mergeCell ref="F9:H9"/>
    <mergeCell ref="F21:H21"/>
    <mergeCell ref="F26:H26"/>
    <mergeCell ref="J27:K27"/>
    <mergeCell ref="A25:M25"/>
    <mergeCell ref="F150:H150"/>
    <mergeCell ref="F102:H102"/>
    <mergeCell ref="F118:H118"/>
    <mergeCell ref="B101:D101"/>
    <mergeCell ref="B109:D109"/>
    <mergeCell ref="F110:H110"/>
    <mergeCell ref="B117:D117"/>
    <mergeCell ref="B157:D157"/>
    <mergeCell ref="B206:D206"/>
    <mergeCell ref="F207:H207"/>
    <mergeCell ref="B125:D125"/>
    <mergeCell ref="F126:H126"/>
    <mergeCell ref="B133:D133"/>
    <mergeCell ref="F134:H134"/>
    <mergeCell ref="F180:H180"/>
    <mergeCell ref="F186:H186"/>
    <mergeCell ref="F158:H158"/>
    <mergeCell ref="B165:D165"/>
    <mergeCell ref="F166:H166"/>
    <mergeCell ref="F173:H173"/>
    <mergeCell ref="B141:D141"/>
    <mergeCell ref="F142:H142"/>
    <mergeCell ref="B149:D149"/>
  </mergeCells>
  <conditionalFormatting sqref="J6:J7 J4">
    <cfRule type="iconSet" priority="1197">
      <iconSet>
        <cfvo type="percent" val="0"/>
        <cfvo type="percent" val="33"/>
        <cfvo type="percent" val="67"/>
      </iconSet>
    </cfRule>
  </conditionalFormatting>
  <conditionalFormatting sqref="J12">
    <cfRule type="iconSet" priority="21">
      <iconSet>
        <cfvo type="percent" val="0"/>
        <cfvo type="percent" val="33"/>
        <cfvo type="percent" val="67"/>
      </iconSet>
    </cfRule>
  </conditionalFormatting>
  <conditionalFormatting sqref="J18:J20 J23">
    <cfRule type="iconSet" priority="1268">
      <iconSet>
        <cfvo type="percent" val="0"/>
        <cfvo type="percent" val="33"/>
        <cfvo type="percent" val="67"/>
      </iconSet>
    </cfRule>
  </conditionalFormatting>
  <conditionalFormatting sqref="J24 J28">
    <cfRule type="iconSet" priority="1281">
      <iconSet>
        <cfvo type="percent" val="0"/>
        <cfvo type="percent" val="33"/>
        <cfvo type="percent" val="67"/>
      </iconSet>
    </cfRule>
  </conditionalFormatting>
  <conditionalFormatting sqref="J29">
    <cfRule type="iconSet" priority="1176">
      <iconSet>
        <cfvo type="percent" val="0"/>
        <cfvo type="percent" val="33"/>
        <cfvo type="percent" val="67"/>
      </iconSet>
    </cfRule>
  </conditionalFormatting>
  <conditionalFormatting sqref="J33:J35">
    <cfRule type="iconSet" priority="19">
      <iconSet>
        <cfvo type="percent" val="0"/>
        <cfvo type="percent" val="33"/>
        <cfvo type="percent" val="67"/>
      </iconSet>
    </cfRule>
  </conditionalFormatting>
  <conditionalFormatting sqref="J36 J40:J42">
    <cfRule type="iconSet" priority="1271">
      <iconSet>
        <cfvo type="percent" val="0"/>
        <cfvo type="percent" val="33"/>
        <cfvo type="percent" val="67"/>
      </iconSet>
    </cfRule>
  </conditionalFormatting>
  <conditionalFormatting sqref="J43:J45">
    <cfRule type="iconSet" priority="70">
      <iconSet>
        <cfvo type="percent" val="0"/>
        <cfvo type="percent" val="33"/>
        <cfvo type="percent" val="67"/>
      </iconSet>
    </cfRule>
  </conditionalFormatting>
  <conditionalFormatting sqref="J50:J55">
    <cfRule type="iconSet" priority="68">
      <iconSet>
        <cfvo type="percent" val="0"/>
        <cfvo type="percent" val="33"/>
        <cfvo type="percent" val="67"/>
      </iconSet>
    </cfRule>
  </conditionalFormatting>
  <conditionalFormatting sqref="J59:J61 J65:J67">
    <cfRule type="iconSet" priority="1200">
      <iconSet>
        <cfvo type="percent" val="0"/>
        <cfvo type="percent" val="33"/>
        <cfvo type="percent" val="67"/>
      </iconSet>
    </cfRule>
  </conditionalFormatting>
  <conditionalFormatting sqref="J68 J72:J73">
    <cfRule type="iconSet" priority="64">
      <iconSet>
        <cfvo type="percent" val="0"/>
        <cfvo type="percent" val="33"/>
        <cfvo type="percent" val="67"/>
      </iconSet>
    </cfRule>
  </conditionalFormatting>
  <conditionalFormatting sqref="J74:J77">
    <cfRule type="iconSet" priority="62">
      <iconSet>
        <cfvo type="percent" val="0"/>
        <cfvo type="percent" val="33"/>
        <cfvo type="percent" val="67"/>
      </iconSet>
    </cfRule>
  </conditionalFormatting>
  <conditionalFormatting sqref="J81:J84">
    <cfRule type="iconSet" priority="26">
      <iconSet>
        <cfvo type="percent" val="0"/>
        <cfvo type="percent" val="33"/>
        <cfvo type="percent" val="67"/>
      </iconSet>
    </cfRule>
  </conditionalFormatting>
  <conditionalFormatting sqref="J89:J92">
    <cfRule type="iconSet" priority="1202">
      <iconSet>
        <cfvo type="percent" val="0"/>
        <cfvo type="percent" val="33"/>
        <cfvo type="percent" val="67"/>
      </iconSet>
    </cfRule>
  </conditionalFormatting>
  <conditionalFormatting sqref="J96:J99">
    <cfRule type="iconSet" priority="17">
      <iconSet>
        <cfvo type="percent" val="0"/>
        <cfvo type="percent" val="33"/>
        <cfvo type="percent" val="67"/>
      </iconSet>
    </cfRule>
  </conditionalFormatting>
  <conditionalFormatting sqref="J104:J107">
    <cfRule type="iconSet" priority="1204">
      <iconSet>
        <cfvo type="percent" val="0"/>
        <cfvo type="percent" val="33"/>
        <cfvo type="percent" val="67"/>
      </iconSet>
    </cfRule>
  </conditionalFormatting>
  <conditionalFormatting sqref="J112:J115">
    <cfRule type="iconSet" priority="15">
      <iconSet>
        <cfvo type="percent" val="0"/>
        <cfvo type="percent" val="33"/>
        <cfvo type="percent" val="67"/>
      </iconSet>
    </cfRule>
  </conditionalFormatting>
  <conditionalFormatting sqref="J120:J123">
    <cfRule type="iconSet" priority="1206">
      <iconSet>
        <cfvo type="percent" val="0"/>
        <cfvo type="percent" val="33"/>
        <cfvo type="percent" val="67"/>
      </iconSet>
    </cfRule>
  </conditionalFormatting>
  <conditionalFormatting sqref="J128:J131">
    <cfRule type="iconSet" priority="13">
      <iconSet>
        <cfvo type="percent" val="0"/>
        <cfvo type="percent" val="33"/>
        <cfvo type="percent" val="67"/>
      </iconSet>
    </cfRule>
  </conditionalFormatting>
  <conditionalFormatting sqref="J136:J139">
    <cfRule type="iconSet" priority="1208">
      <iconSet>
        <cfvo type="percent" val="0"/>
        <cfvo type="percent" val="33"/>
        <cfvo type="percent" val="67"/>
      </iconSet>
    </cfRule>
  </conditionalFormatting>
  <conditionalFormatting sqref="J144:J147">
    <cfRule type="iconSet" priority="1210">
      <iconSet>
        <cfvo type="percent" val="0"/>
        <cfvo type="percent" val="33"/>
        <cfvo type="percent" val="67"/>
      </iconSet>
    </cfRule>
  </conditionalFormatting>
  <conditionalFormatting sqref="J152:J155">
    <cfRule type="iconSet" priority="11">
      <iconSet>
        <cfvo type="percent" val="0"/>
        <cfvo type="percent" val="33"/>
        <cfvo type="percent" val="67"/>
      </iconSet>
    </cfRule>
  </conditionalFormatting>
  <conditionalFormatting sqref="J160:J163">
    <cfRule type="iconSet" priority="9">
      <iconSet>
        <cfvo type="percent" val="0"/>
        <cfvo type="percent" val="33"/>
        <cfvo type="percent" val="67"/>
      </iconSet>
    </cfRule>
  </conditionalFormatting>
  <conditionalFormatting sqref="J168:J171">
    <cfRule type="iconSet" priority="7">
      <iconSet>
        <cfvo type="percent" val="0"/>
        <cfvo type="percent" val="33"/>
        <cfvo type="percent" val="67"/>
      </iconSet>
    </cfRule>
  </conditionalFormatting>
  <conditionalFormatting sqref="J175:J178">
    <cfRule type="iconSet" priority="5">
      <iconSet>
        <cfvo type="percent" val="0"/>
        <cfvo type="percent" val="33"/>
        <cfvo type="percent" val="67"/>
      </iconSet>
    </cfRule>
  </conditionalFormatting>
  <conditionalFormatting sqref="J182:J184">
    <cfRule type="iconSet" priority="3">
      <iconSet>
        <cfvo type="percent" val="0"/>
        <cfvo type="percent" val="33"/>
        <cfvo type="percent" val="67"/>
      </iconSet>
    </cfRule>
  </conditionalFormatting>
  <conditionalFormatting sqref="J188:J189 J193:J194">
    <cfRule type="iconSet" priority="1274">
      <iconSet>
        <cfvo type="percent" val="0"/>
        <cfvo type="percent" val="33"/>
        <cfvo type="percent" val="67"/>
      </iconSet>
    </cfRule>
  </conditionalFormatting>
  <conditionalFormatting sqref="J198:J199 J203:J204">
    <cfRule type="iconSet" priority="1277">
      <iconSet>
        <cfvo type="percent" val="0"/>
        <cfvo type="percent" val="33"/>
        <cfvo type="percent" val="67"/>
      </iconSet>
    </cfRule>
  </conditionalFormatting>
  <conditionalFormatting sqref="J209:J211">
    <cfRule type="iconSet" priority="1216">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headerFooter>
    <oddFooter>&amp;R&amp;P</oddFooter>
  </headerFooter>
  <rowBreaks count="21" manualBreakCount="21">
    <brk id="8" max="12" man="1"/>
    <brk id="25" max="12" man="1"/>
    <brk id="37" max="12" man="1"/>
    <brk id="56" max="12" man="1"/>
    <brk id="62" max="12" man="1"/>
    <brk id="69" max="12" man="1"/>
    <brk id="78" max="12" man="1"/>
    <brk id="85" max="12" man="1"/>
    <brk id="93" max="12" man="1"/>
    <brk id="101" max="12" man="1"/>
    <brk id="109" max="12" man="1"/>
    <brk id="117" max="12" man="1"/>
    <brk id="125" max="12" man="1"/>
    <brk id="133" max="12" man="1"/>
    <brk id="141" max="12" man="1"/>
    <brk id="149" max="12" man="1"/>
    <brk id="157" max="12" man="1"/>
    <brk id="165" max="12" man="1"/>
    <brk id="172" max="12" man="1"/>
    <brk id="179" max="12" man="1"/>
    <brk id="200" max="12" man="1"/>
  </rowBreaks>
  <extLst>
    <ext xmlns:x14="http://schemas.microsoft.com/office/spreadsheetml/2009/9/main" uri="{78C0D931-6437-407d-A8EE-F0AAD7539E65}">
      <x14:conditionalFormattings>
        <x14:conditionalFormatting xmlns:xm="http://schemas.microsoft.com/office/excel/2006/main">
          <x14:cfRule type="iconSet" priority="1267" id="{27AF26EF-E806-440C-B084-48079CCB6A4C}">
            <x14:iconSet custom="1">
              <x14:cfvo type="percent">
                <xm:f>0</xm:f>
              </x14:cfvo>
              <x14:cfvo type="num">
                <xm:f>0.5</xm:f>
              </x14:cfvo>
              <x14:cfvo type="num">
                <xm:f>1</xm:f>
              </x14:cfvo>
              <x14:cfIcon iconSet="3TrafficLights1" iconId="2"/>
              <x14:cfIcon iconSet="3TrafficLights1" iconId="1"/>
              <x14:cfIcon iconSet="3TrafficLights1" iconId="0"/>
            </x14:iconSet>
          </x14:cfRule>
          <xm:sqref>K4:K7</xm:sqref>
        </x14:conditionalFormatting>
        <x14:conditionalFormatting xmlns:xm="http://schemas.microsoft.com/office/excel/2006/main">
          <x14:cfRule type="iconSet" priority="1219" id="{40994132-BBF6-4BDB-A323-7762C003CAC9}">
            <x14:iconSet custom="1">
              <x14:cfvo type="percent">
                <xm:f>0</xm:f>
              </x14:cfvo>
              <x14:cfvo type="num">
                <xm:f>0.5</xm:f>
              </x14:cfvo>
              <x14:cfvo type="num">
                <xm:f>1</xm:f>
              </x14:cfvo>
              <x14:cfIcon iconSet="3TrafficLights1" iconId="2"/>
              <x14:cfIcon iconSet="3TrafficLights1" iconId="1"/>
              <x14:cfIcon iconSet="3TrafficLights1" iconId="0"/>
            </x14:iconSet>
          </x14:cfRule>
          <xm:sqref>K11:K12</xm:sqref>
        </x14:conditionalFormatting>
        <x14:conditionalFormatting xmlns:xm="http://schemas.microsoft.com/office/excel/2006/main">
          <x14:cfRule type="iconSet" priority="1261" id="{9A0B247F-9388-44E0-820E-9CF2719A5AAB}">
            <x14:iconSet custom="1">
              <x14:cfvo type="percent">
                <xm:f>0</xm:f>
              </x14:cfvo>
              <x14:cfvo type="num">
                <xm:f>0.5</xm:f>
              </x14:cfvo>
              <x14:cfvo type="num">
                <xm:f>1</xm:f>
              </x14:cfvo>
              <x14:cfIcon iconSet="3TrafficLights1" iconId="2"/>
              <x14:cfIcon iconSet="3TrafficLights1" iconId="1"/>
              <x14:cfIcon iconSet="3TrafficLights1" iconId="0"/>
            </x14:iconSet>
          </x14:cfRule>
          <xm:sqref>K13:K14</xm:sqref>
        </x14:conditionalFormatting>
        <x14:conditionalFormatting xmlns:xm="http://schemas.microsoft.com/office/excel/2006/main">
          <x14:cfRule type="iconSet" priority="1270" id="{39141D77-43E5-46AC-A071-8D8E62CE6392}">
            <x14:iconSet custom="1">
              <x14:cfvo type="percent">
                <xm:f>0</xm:f>
              </x14:cfvo>
              <x14:cfvo type="num">
                <xm:f>0.5</xm:f>
              </x14:cfvo>
              <x14:cfvo type="num">
                <xm:f>1</xm:f>
              </x14:cfvo>
              <x14:cfIcon iconSet="3TrafficLights1" iconId="2"/>
              <x14:cfIcon iconSet="3TrafficLights1" iconId="1"/>
              <x14:cfIcon iconSet="3TrafficLights1" iconId="0"/>
            </x14:iconSet>
          </x14:cfRule>
          <xm:sqref>K18:K20 K23</xm:sqref>
        </x14:conditionalFormatting>
        <x14:conditionalFormatting xmlns:xm="http://schemas.microsoft.com/office/excel/2006/main">
          <x14:cfRule type="iconSet" priority="1288" id="{8D3B38BF-6B0C-4156-B125-25D25D90294A}">
            <x14:iconSet custom="1">
              <x14:cfvo type="percent">
                <xm:f>0</xm:f>
              </x14:cfvo>
              <x14:cfvo type="num">
                <xm:f>0.5</xm:f>
              </x14:cfvo>
              <x14:cfvo type="num">
                <xm:f>1</xm:f>
              </x14:cfvo>
              <x14:cfIcon iconSet="3TrafficLights1" iconId="2"/>
              <x14:cfIcon iconSet="3TrafficLights1" iconId="1"/>
              <x14:cfIcon iconSet="3TrafficLights1" iconId="0"/>
            </x14:iconSet>
          </x14:cfRule>
          <xm:sqref>K24 K28</xm:sqref>
        </x14:conditionalFormatting>
        <x14:conditionalFormatting xmlns:xm="http://schemas.microsoft.com/office/excel/2006/main">
          <x14:cfRule type="iconSet" priority="1177" id="{A6C41D81-BCD4-430D-8AB8-AD540B5525B2}">
            <x14:iconSet custom="1">
              <x14:cfvo type="percent">
                <xm:f>0</xm:f>
              </x14:cfvo>
              <x14:cfvo type="num">
                <xm:f>0.5</xm:f>
              </x14:cfvo>
              <x14:cfvo type="num">
                <xm:f>1</xm:f>
              </x14:cfvo>
              <x14:cfIcon iconSet="3TrafficLights1" iconId="2"/>
              <x14:cfIcon iconSet="3TrafficLights1" iconId="1"/>
              <x14:cfIcon iconSet="3TrafficLights1" iconId="0"/>
            </x14:iconSet>
          </x14:cfRule>
          <xm:sqref>K29</xm:sqref>
        </x14:conditionalFormatting>
        <x14:conditionalFormatting xmlns:xm="http://schemas.microsoft.com/office/excel/2006/main">
          <x14:cfRule type="iconSet" priority="20" id="{094CD4E0-9831-4116-8033-5F9A4F6412CE}">
            <x14:iconSet custom="1">
              <x14:cfvo type="percent">
                <xm:f>0</xm:f>
              </x14:cfvo>
              <x14:cfvo type="num">
                <xm:f>0.5</xm:f>
              </x14:cfvo>
              <x14:cfvo type="num">
                <xm:f>1</xm:f>
              </x14:cfvo>
              <x14:cfIcon iconSet="3TrafficLights1" iconId="2"/>
              <x14:cfIcon iconSet="3TrafficLights1" iconId="1"/>
              <x14:cfIcon iconSet="3TrafficLights1" iconId="0"/>
            </x14:iconSet>
          </x14:cfRule>
          <xm:sqref>K33:K35</xm:sqref>
        </x14:conditionalFormatting>
        <x14:conditionalFormatting xmlns:xm="http://schemas.microsoft.com/office/excel/2006/main">
          <x14:cfRule type="iconSet" priority="1273" id="{50A823A3-0ACF-4E34-AF56-20D27E12C59F}">
            <x14:iconSet custom="1">
              <x14:cfvo type="percent">
                <xm:f>0</xm:f>
              </x14:cfvo>
              <x14:cfvo type="num">
                <xm:f>0.5</xm:f>
              </x14:cfvo>
              <x14:cfvo type="num">
                <xm:f>1</xm:f>
              </x14:cfvo>
              <x14:cfIcon iconSet="3TrafficLights1" iconId="2"/>
              <x14:cfIcon iconSet="3TrafficLights1" iconId="1"/>
              <x14:cfIcon iconSet="3TrafficLights1" iconId="0"/>
            </x14:iconSet>
          </x14:cfRule>
          <xm:sqref>K36 K40:K42</xm:sqref>
        </x14:conditionalFormatting>
        <x14:conditionalFormatting xmlns:xm="http://schemas.microsoft.com/office/excel/2006/main">
          <x14:cfRule type="iconSet" priority="71" id="{EEABBE31-DA76-48F4-9C1B-B1478BEB4AD6}">
            <x14:iconSet custom="1">
              <x14:cfvo type="percent">
                <xm:f>0</xm:f>
              </x14:cfvo>
              <x14:cfvo type="num">
                <xm:f>0.5</xm:f>
              </x14:cfvo>
              <x14:cfvo type="num">
                <xm:f>1</xm:f>
              </x14:cfvo>
              <x14:cfIcon iconSet="3TrafficLights1" iconId="2"/>
              <x14:cfIcon iconSet="3TrafficLights1" iconId="1"/>
              <x14:cfIcon iconSet="3TrafficLights1" iconId="0"/>
            </x14:iconSet>
          </x14:cfRule>
          <xm:sqref>K43:K45</xm:sqref>
        </x14:conditionalFormatting>
        <x14:conditionalFormatting xmlns:xm="http://schemas.microsoft.com/office/excel/2006/main">
          <x14:cfRule type="iconSet" priority="486" id="{6D5C9B0F-0D9D-4172-A4EE-0C9E26F87403}">
            <x14:iconSet custom="1">
              <x14:cfvo type="percent">
                <xm:f>0</xm:f>
              </x14:cfvo>
              <x14:cfvo type="num">
                <xm:f>0.5</xm:f>
              </x14:cfvo>
              <x14:cfvo type="num">
                <xm:f>1</xm:f>
              </x14:cfvo>
              <x14:cfIcon iconSet="3TrafficLights1" iconId="2"/>
              <x14:cfIcon iconSet="3TrafficLights1" iconId="1"/>
              <x14:cfIcon iconSet="3TrafficLights1" iconId="0"/>
            </x14:iconSet>
          </x14:cfRule>
          <xm:sqref>K46:K47</xm:sqref>
        </x14:conditionalFormatting>
        <x14:conditionalFormatting xmlns:xm="http://schemas.microsoft.com/office/excel/2006/main">
          <x14:cfRule type="iconSet" priority="69" id="{46F65BA9-830C-4654-B6A6-8851505DB001}">
            <x14:iconSet custom="1">
              <x14:cfvo type="percent">
                <xm:f>0</xm:f>
              </x14:cfvo>
              <x14:cfvo type="num">
                <xm:f>0.5</xm:f>
              </x14:cfvo>
              <x14:cfvo type="num">
                <xm:f>1</xm:f>
              </x14:cfvo>
              <x14:cfIcon iconSet="3TrafficLights1" iconId="2"/>
              <x14:cfIcon iconSet="3TrafficLights1" iconId="1"/>
              <x14:cfIcon iconSet="3TrafficLights1" iconId="0"/>
            </x14:iconSet>
          </x14:cfRule>
          <xm:sqref>K50:K55</xm:sqref>
        </x14:conditionalFormatting>
        <x14:conditionalFormatting xmlns:xm="http://schemas.microsoft.com/office/excel/2006/main">
          <x14:cfRule type="iconSet" priority="1201" id="{5D769EE7-507D-43C3-99AF-D072B58AC0A8}">
            <x14:iconSet custom="1">
              <x14:cfvo type="percent">
                <xm:f>0</xm:f>
              </x14:cfvo>
              <x14:cfvo type="num">
                <xm:f>0.5</xm:f>
              </x14:cfvo>
              <x14:cfvo type="num">
                <xm:f>1</xm:f>
              </x14:cfvo>
              <x14:cfIcon iconSet="3TrafficLights1" iconId="2"/>
              <x14:cfIcon iconSet="3TrafficLights1" iconId="1"/>
              <x14:cfIcon iconSet="3TrafficLights1" iconId="0"/>
            </x14:iconSet>
          </x14:cfRule>
          <xm:sqref>K59:K61 K65:K67</xm:sqref>
        </x14:conditionalFormatting>
        <x14:conditionalFormatting xmlns:xm="http://schemas.microsoft.com/office/excel/2006/main">
          <x14:cfRule type="iconSet" priority="65" id="{AA888F71-9090-4C80-8110-7DC39A1990C8}">
            <x14:iconSet custom="1">
              <x14:cfvo type="percent">
                <xm:f>0</xm:f>
              </x14:cfvo>
              <x14:cfvo type="num">
                <xm:f>0.5</xm:f>
              </x14:cfvo>
              <x14:cfvo type="num">
                <xm:f>1</xm:f>
              </x14:cfvo>
              <x14:cfIcon iconSet="3TrafficLights1" iconId="2"/>
              <x14:cfIcon iconSet="3TrafficLights1" iconId="1"/>
              <x14:cfIcon iconSet="3TrafficLights1" iconId="0"/>
            </x14:iconSet>
          </x14:cfRule>
          <xm:sqref>K68 K72:K73</xm:sqref>
        </x14:conditionalFormatting>
        <x14:conditionalFormatting xmlns:xm="http://schemas.microsoft.com/office/excel/2006/main">
          <x14:cfRule type="iconSet" priority="63" id="{9F981119-3217-43C6-B4CC-694FBE7E4A33}">
            <x14:iconSet custom="1">
              <x14:cfvo type="percent">
                <xm:f>0</xm:f>
              </x14:cfvo>
              <x14:cfvo type="num">
                <xm:f>0.5</xm:f>
              </x14:cfvo>
              <x14:cfvo type="num">
                <xm:f>1</xm:f>
              </x14:cfvo>
              <x14:cfIcon iconSet="3TrafficLights1" iconId="2"/>
              <x14:cfIcon iconSet="3TrafficLights1" iconId="1"/>
              <x14:cfIcon iconSet="3TrafficLights1" iconId="0"/>
            </x14:iconSet>
          </x14:cfRule>
          <xm:sqref>K74:K77</xm:sqref>
        </x14:conditionalFormatting>
        <x14:conditionalFormatting xmlns:xm="http://schemas.microsoft.com/office/excel/2006/main">
          <x14:cfRule type="iconSet" priority="23" id="{62176BEA-A911-4AA3-B286-81B6AA79B8E8}">
            <x14:iconSet custom="1">
              <x14:cfvo type="percent">
                <xm:f>0</xm:f>
              </x14:cfvo>
              <x14:cfvo type="num">
                <xm:f>0.5</xm:f>
              </x14:cfvo>
              <x14:cfvo type="num">
                <xm:f>1</xm:f>
              </x14:cfvo>
              <x14:cfIcon iconSet="3TrafficLights1" iconId="2"/>
              <x14:cfIcon iconSet="3TrafficLights1" iconId="1"/>
              <x14:cfIcon iconSet="3TrafficLights1" iconId="0"/>
            </x14:iconSet>
          </x14:cfRule>
          <xm:sqref>K78</xm:sqref>
        </x14:conditionalFormatting>
        <x14:conditionalFormatting xmlns:xm="http://schemas.microsoft.com/office/excel/2006/main">
          <x14:cfRule type="iconSet" priority="27" id="{FE7A486E-50C7-42E1-83F3-A584489E8DDD}">
            <x14:iconSet custom="1">
              <x14:cfvo type="percent">
                <xm:f>0</xm:f>
              </x14:cfvo>
              <x14:cfvo type="num">
                <xm:f>0.5</xm:f>
              </x14:cfvo>
              <x14:cfvo type="num">
                <xm:f>1</xm:f>
              </x14:cfvo>
              <x14:cfIcon iconSet="3TrafficLights1" iconId="2"/>
              <x14:cfIcon iconSet="3TrafficLights1" iconId="1"/>
              <x14:cfIcon iconSet="3TrafficLights1" iconId="0"/>
            </x14:iconSet>
          </x14:cfRule>
          <xm:sqref>K81:K84</xm:sqref>
        </x14:conditionalFormatting>
        <x14:conditionalFormatting xmlns:xm="http://schemas.microsoft.com/office/excel/2006/main">
          <x14:cfRule type="iconSet" priority="1203" id="{C3116748-EEE7-4144-AD61-0B199F1EF28B}">
            <x14:iconSet custom="1">
              <x14:cfvo type="percent">
                <xm:f>0</xm:f>
              </x14:cfvo>
              <x14:cfvo type="num">
                <xm:f>0.5</xm:f>
              </x14:cfvo>
              <x14:cfvo type="num">
                <xm:f>1</xm:f>
              </x14:cfvo>
              <x14:cfIcon iconSet="3TrafficLights1" iconId="2"/>
              <x14:cfIcon iconSet="3TrafficLights1" iconId="1"/>
              <x14:cfIcon iconSet="3TrafficLights1" iconId="0"/>
            </x14:iconSet>
          </x14:cfRule>
          <xm:sqref>K89:K92</xm:sqref>
        </x14:conditionalFormatting>
        <x14:conditionalFormatting xmlns:xm="http://schemas.microsoft.com/office/excel/2006/main">
          <x14:cfRule type="iconSet" priority="18" id="{FA18D75C-A414-46FF-A448-4307C7240EB2}">
            <x14:iconSet custom="1">
              <x14:cfvo type="percent">
                <xm:f>0</xm:f>
              </x14:cfvo>
              <x14:cfvo type="num">
                <xm:f>0.5</xm:f>
              </x14:cfvo>
              <x14:cfvo type="num">
                <xm:f>1</xm:f>
              </x14:cfvo>
              <x14:cfIcon iconSet="3TrafficLights1" iconId="2"/>
              <x14:cfIcon iconSet="3TrafficLights1" iconId="1"/>
              <x14:cfIcon iconSet="3TrafficLights1" iconId="0"/>
            </x14:iconSet>
          </x14:cfRule>
          <xm:sqref>K96:K99</xm:sqref>
        </x14:conditionalFormatting>
        <x14:conditionalFormatting xmlns:xm="http://schemas.microsoft.com/office/excel/2006/main">
          <x14:cfRule type="iconSet" priority="536" id="{C8913246-7954-44D1-8AF4-C7158B39841B}">
            <x14:iconSet custom="1">
              <x14:cfvo type="percent">
                <xm:f>0</xm:f>
              </x14:cfvo>
              <x14:cfvo type="num">
                <xm:f>0.5</xm:f>
              </x14:cfvo>
              <x14:cfvo type="num">
                <xm:f>1</xm:f>
              </x14:cfvo>
              <x14:cfIcon iconSet="3TrafficLights1" iconId="2"/>
              <x14:cfIcon iconSet="3TrafficLights1" iconId="1"/>
              <x14:cfIcon iconSet="3TrafficLights1" iconId="0"/>
            </x14:iconSet>
          </x14:cfRule>
          <xm:sqref>K100</xm:sqref>
        </x14:conditionalFormatting>
        <x14:conditionalFormatting xmlns:xm="http://schemas.microsoft.com/office/excel/2006/main">
          <x14:cfRule type="iconSet" priority="1205" id="{736CB513-D7DC-41BC-B145-9D38C533A6CE}">
            <x14:iconSet custom="1">
              <x14:cfvo type="percent">
                <xm:f>0</xm:f>
              </x14:cfvo>
              <x14:cfvo type="num">
                <xm:f>0.5</xm:f>
              </x14:cfvo>
              <x14:cfvo type="num">
                <xm:f>1</xm:f>
              </x14:cfvo>
              <x14:cfIcon iconSet="3TrafficLights1" iconId="2"/>
              <x14:cfIcon iconSet="3TrafficLights1" iconId="1"/>
              <x14:cfIcon iconSet="3TrafficLights1" iconId="0"/>
            </x14:iconSet>
          </x14:cfRule>
          <xm:sqref>K104:K107</xm:sqref>
        </x14:conditionalFormatting>
        <x14:conditionalFormatting xmlns:xm="http://schemas.microsoft.com/office/excel/2006/main">
          <x14:cfRule type="iconSet" priority="535" id="{9C48134A-8516-47AA-A381-A82B2E35C164}">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16" id="{0C232772-AEB5-457E-9F4F-2ED359887819}">
            <x14:iconSet custom="1">
              <x14:cfvo type="percent">
                <xm:f>0</xm:f>
              </x14:cfvo>
              <x14:cfvo type="num">
                <xm:f>0.5</xm:f>
              </x14:cfvo>
              <x14:cfvo type="num">
                <xm:f>1</xm:f>
              </x14:cfvo>
              <x14:cfIcon iconSet="3TrafficLights1" iconId="2"/>
              <x14:cfIcon iconSet="3TrafficLights1" iconId="1"/>
              <x14:cfIcon iconSet="3TrafficLights1" iconId="0"/>
            </x14:iconSet>
          </x14:cfRule>
          <xm:sqref>K112:K115</xm:sqref>
        </x14:conditionalFormatting>
        <x14:conditionalFormatting xmlns:xm="http://schemas.microsoft.com/office/excel/2006/main">
          <x14:cfRule type="iconSet" priority="534" id="{E8E69420-EF50-44D3-865E-99A2FD55526D}">
            <x14:iconSet custom="1">
              <x14:cfvo type="percent">
                <xm:f>0</xm:f>
              </x14:cfvo>
              <x14:cfvo type="num">
                <xm:f>0.5</xm:f>
              </x14:cfvo>
              <x14:cfvo type="num">
                <xm:f>1</xm:f>
              </x14:cfvo>
              <x14:cfIcon iconSet="3TrafficLights1" iconId="2"/>
              <x14:cfIcon iconSet="3TrafficLights1" iconId="1"/>
              <x14:cfIcon iconSet="3TrafficLights1" iconId="0"/>
            </x14:iconSet>
          </x14:cfRule>
          <xm:sqref>K116</xm:sqref>
        </x14:conditionalFormatting>
        <x14:conditionalFormatting xmlns:xm="http://schemas.microsoft.com/office/excel/2006/main">
          <x14:cfRule type="iconSet" priority="1207" id="{FF44B3A2-70F4-4468-B518-DAD1708FF155}">
            <x14:iconSet custom="1">
              <x14:cfvo type="percent">
                <xm:f>0</xm:f>
              </x14:cfvo>
              <x14:cfvo type="num">
                <xm:f>0.5</xm:f>
              </x14:cfvo>
              <x14:cfvo type="num">
                <xm:f>1</xm:f>
              </x14:cfvo>
              <x14:cfIcon iconSet="3TrafficLights1" iconId="2"/>
              <x14:cfIcon iconSet="3TrafficLights1" iconId="1"/>
              <x14:cfIcon iconSet="3TrafficLights1" iconId="0"/>
            </x14:iconSet>
          </x14:cfRule>
          <xm:sqref>K120:K123</xm:sqref>
        </x14:conditionalFormatting>
        <x14:conditionalFormatting xmlns:xm="http://schemas.microsoft.com/office/excel/2006/main">
          <x14:cfRule type="iconSet" priority="533" id="{EC90F588-AC7E-4639-80FC-CDDECA61B2C9}">
            <x14:iconSet custom="1">
              <x14:cfvo type="percent">
                <xm:f>0</xm:f>
              </x14:cfvo>
              <x14:cfvo type="num">
                <xm:f>0.5</xm:f>
              </x14:cfvo>
              <x14:cfvo type="num">
                <xm:f>1</xm:f>
              </x14:cfvo>
              <x14:cfIcon iconSet="3TrafficLights1" iconId="2"/>
              <x14:cfIcon iconSet="3TrafficLights1" iconId="1"/>
              <x14:cfIcon iconSet="3TrafficLights1" iconId="0"/>
            </x14:iconSet>
          </x14:cfRule>
          <xm:sqref>K124</xm:sqref>
        </x14:conditionalFormatting>
        <x14:conditionalFormatting xmlns:xm="http://schemas.microsoft.com/office/excel/2006/main">
          <x14:cfRule type="iconSet" priority="14" id="{30F5144A-4343-44CE-A343-8808375BB8BF}">
            <x14:iconSet custom="1">
              <x14:cfvo type="percent">
                <xm:f>0</xm:f>
              </x14:cfvo>
              <x14:cfvo type="num">
                <xm:f>0.5</xm:f>
              </x14:cfvo>
              <x14:cfvo type="num">
                <xm:f>1</xm:f>
              </x14:cfvo>
              <x14:cfIcon iconSet="3TrafficLights1" iconId="2"/>
              <x14:cfIcon iconSet="3TrafficLights1" iconId="1"/>
              <x14:cfIcon iconSet="3TrafficLights1" iconId="0"/>
            </x14:iconSet>
          </x14:cfRule>
          <xm:sqref>K128:K131</xm:sqref>
        </x14:conditionalFormatting>
        <x14:conditionalFormatting xmlns:xm="http://schemas.microsoft.com/office/excel/2006/main">
          <x14:cfRule type="iconSet" priority="532" id="{E8032857-293A-4B79-9991-17DCA6980B92}">
            <x14:iconSet custom="1">
              <x14:cfvo type="percent">
                <xm:f>0</xm:f>
              </x14:cfvo>
              <x14:cfvo type="num">
                <xm:f>0.5</xm:f>
              </x14:cfvo>
              <x14:cfvo type="num">
                <xm:f>1</xm:f>
              </x14:cfvo>
              <x14:cfIcon iconSet="3TrafficLights1" iconId="2"/>
              <x14:cfIcon iconSet="3TrafficLights1" iconId="1"/>
              <x14:cfIcon iconSet="3TrafficLights1" iconId="0"/>
            </x14:iconSet>
          </x14:cfRule>
          <xm:sqref>K132</xm:sqref>
        </x14:conditionalFormatting>
        <x14:conditionalFormatting xmlns:xm="http://schemas.microsoft.com/office/excel/2006/main">
          <x14:cfRule type="iconSet" priority="1209" id="{C67E1D61-8211-4555-8F9B-A1F7B46F1301}">
            <x14:iconSet custom="1">
              <x14:cfvo type="percent">
                <xm:f>0</xm:f>
              </x14:cfvo>
              <x14:cfvo type="num">
                <xm:f>0.5</xm:f>
              </x14:cfvo>
              <x14:cfvo type="num">
                <xm:f>1</xm:f>
              </x14:cfvo>
              <x14:cfIcon iconSet="3TrafficLights1" iconId="2"/>
              <x14:cfIcon iconSet="3TrafficLights1" iconId="1"/>
              <x14:cfIcon iconSet="3TrafficLights1" iconId="0"/>
            </x14:iconSet>
          </x14:cfRule>
          <xm:sqref>K136:K139</xm:sqref>
        </x14:conditionalFormatting>
        <x14:conditionalFormatting xmlns:xm="http://schemas.microsoft.com/office/excel/2006/main">
          <x14:cfRule type="iconSet" priority="531" id="{07FB4B05-50FF-47DD-8B56-9841DED25962}">
            <x14:iconSet custom="1">
              <x14:cfvo type="percent">
                <xm:f>0</xm:f>
              </x14:cfvo>
              <x14:cfvo type="num">
                <xm:f>0.5</xm:f>
              </x14:cfvo>
              <x14:cfvo type="num">
                <xm:f>1</xm:f>
              </x14:cfvo>
              <x14:cfIcon iconSet="3TrafficLights1" iconId="2"/>
              <x14:cfIcon iconSet="3TrafficLights1" iconId="1"/>
              <x14:cfIcon iconSet="3TrafficLights1" iconId="0"/>
            </x14:iconSet>
          </x14:cfRule>
          <xm:sqref>K140</xm:sqref>
        </x14:conditionalFormatting>
        <x14:conditionalFormatting xmlns:xm="http://schemas.microsoft.com/office/excel/2006/main">
          <x14:cfRule type="iconSet" priority="1211" id="{BF86A69F-F1A8-4995-9A1E-EFB1ADDF69EA}">
            <x14:iconSet custom="1">
              <x14:cfvo type="percent">
                <xm:f>0</xm:f>
              </x14:cfvo>
              <x14:cfvo type="num">
                <xm:f>0.5</xm:f>
              </x14:cfvo>
              <x14:cfvo type="num">
                <xm:f>1</xm:f>
              </x14:cfvo>
              <x14:cfIcon iconSet="3TrafficLights1" iconId="2"/>
              <x14:cfIcon iconSet="3TrafficLights1" iconId="1"/>
              <x14:cfIcon iconSet="3TrafficLights1" iconId="0"/>
            </x14:iconSet>
          </x14:cfRule>
          <xm:sqref>K144:K147</xm:sqref>
        </x14:conditionalFormatting>
        <x14:conditionalFormatting xmlns:xm="http://schemas.microsoft.com/office/excel/2006/main">
          <x14:cfRule type="iconSet" priority="530" id="{3C3381F3-1960-49EB-B713-184926E78D46}">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12" id="{38D20DEC-CAD1-4D3E-8AA2-7C0A4554FC0D}">
            <x14:iconSet custom="1">
              <x14:cfvo type="percent">
                <xm:f>0</xm:f>
              </x14:cfvo>
              <x14:cfvo type="num">
                <xm:f>0.5</xm:f>
              </x14:cfvo>
              <x14:cfvo type="num">
                <xm:f>1</xm:f>
              </x14:cfvo>
              <x14:cfIcon iconSet="3TrafficLights1" iconId="2"/>
              <x14:cfIcon iconSet="3TrafficLights1" iconId="1"/>
              <x14:cfIcon iconSet="3TrafficLights1" iconId="0"/>
            </x14:iconSet>
          </x14:cfRule>
          <xm:sqref>K152:K155</xm:sqref>
        </x14:conditionalFormatting>
        <x14:conditionalFormatting xmlns:xm="http://schemas.microsoft.com/office/excel/2006/main">
          <x14:cfRule type="iconSet" priority="529" id="{49BC3F7D-C99E-4A34-A9E3-15CB7898CF96}">
            <x14:iconSet custom="1">
              <x14:cfvo type="percent">
                <xm:f>0</xm:f>
              </x14:cfvo>
              <x14:cfvo type="num">
                <xm:f>0.5</xm:f>
              </x14:cfvo>
              <x14:cfvo type="num">
                <xm:f>1</xm:f>
              </x14:cfvo>
              <x14:cfIcon iconSet="3TrafficLights1" iconId="2"/>
              <x14:cfIcon iconSet="3TrafficLights1" iconId="1"/>
              <x14:cfIcon iconSet="3TrafficLights1" iconId="0"/>
            </x14:iconSet>
          </x14:cfRule>
          <xm:sqref>K156</xm:sqref>
        </x14:conditionalFormatting>
        <x14:conditionalFormatting xmlns:xm="http://schemas.microsoft.com/office/excel/2006/main">
          <x14:cfRule type="iconSet" priority="10" id="{DEFACC64-5BF4-4661-80DF-0A580C0EB90D}">
            <x14:iconSet custom="1">
              <x14:cfvo type="percent">
                <xm:f>0</xm:f>
              </x14:cfvo>
              <x14:cfvo type="num">
                <xm:f>0.5</xm:f>
              </x14:cfvo>
              <x14:cfvo type="num">
                <xm:f>1</xm:f>
              </x14:cfvo>
              <x14:cfIcon iconSet="3TrafficLights1" iconId="2"/>
              <x14:cfIcon iconSet="3TrafficLights1" iconId="1"/>
              <x14:cfIcon iconSet="3TrafficLights1" iconId="0"/>
            </x14:iconSet>
          </x14:cfRule>
          <xm:sqref>K160:K163</xm:sqref>
        </x14:conditionalFormatting>
        <x14:conditionalFormatting xmlns:xm="http://schemas.microsoft.com/office/excel/2006/main">
          <x14:cfRule type="iconSet" priority="528" id="{0B27D215-4CE2-459B-9665-9AACBEC0DC28}">
            <x14:iconSet custom="1">
              <x14:cfvo type="percent">
                <xm:f>0</xm:f>
              </x14:cfvo>
              <x14:cfvo type="num">
                <xm:f>0.5</xm:f>
              </x14:cfvo>
              <x14:cfvo type="num">
                <xm:f>1</xm:f>
              </x14:cfvo>
              <x14:cfIcon iconSet="3TrafficLights1" iconId="2"/>
              <x14:cfIcon iconSet="3TrafficLights1" iconId="1"/>
              <x14:cfIcon iconSet="3TrafficLights1" iconId="0"/>
            </x14:iconSet>
          </x14:cfRule>
          <xm:sqref>K164</xm:sqref>
        </x14:conditionalFormatting>
        <x14:conditionalFormatting xmlns:xm="http://schemas.microsoft.com/office/excel/2006/main">
          <x14:cfRule type="iconSet" priority="8" id="{8F1EACE6-0358-4ADA-AE7C-EB5DBAB7BF7D}">
            <x14:iconSet custom="1">
              <x14:cfvo type="percent">
                <xm:f>0</xm:f>
              </x14:cfvo>
              <x14:cfvo type="num">
                <xm:f>0.5</xm:f>
              </x14:cfvo>
              <x14:cfvo type="num">
                <xm:f>1</xm:f>
              </x14:cfvo>
              <x14:cfIcon iconSet="3TrafficLights1" iconId="2"/>
              <x14:cfIcon iconSet="3TrafficLights1" iconId="1"/>
              <x14:cfIcon iconSet="3TrafficLights1" iconId="0"/>
            </x14:iconSet>
          </x14:cfRule>
          <xm:sqref>K168:K171</xm:sqref>
        </x14:conditionalFormatting>
        <x14:conditionalFormatting xmlns:xm="http://schemas.microsoft.com/office/excel/2006/main">
          <x14:cfRule type="iconSet" priority="527" id="{6F56A30E-AB8C-4990-A51D-7E6D494562CA}">
            <x14:iconSet custom="1">
              <x14:cfvo type="percent">
                <xm:f>0</xm:f>
              </x14:cfvo>
              <x14:cfvo type="num">
                <xm:f>0.5</xm:f>
              </x14:cfvo>
              <x14:cfvo type="num">
                <xm:f>1</xm:f>
              </x14:cfvo>
              <x14:cfIcon iconSet="3TrafficLights1" iconId="2"/>
              <x14:cfIcon iconSet="3TrafficLights1" iconId="1"/>
              <x14:cfIcon iconSet="3TrafficLights1" iconId="0"/>
            </x14:iconSet>
          </x14:cfRule>
          <xm:sqref>K172</xm:sqref>
        </x14:conditionalFormatting>
        <x14:conditionalFormatting xmlns:xm="http://schemas.microsoft.com/office/excel/2006/main">
          <x14:cfRule type="iconSet" priority="6" id="{B5106551-6313-4951-81AD-6CA38B53E7D7}">
            <x14:iconSet custom="1">
              <x14:cfvo type="percent">
                <xm:f>0</xm:f>
              </x14:cfvo>
              <x14:cfvo type="num">
                <xm:f>0.5</xm:f>
              </x14:cfvo>
              <x14:cfvo type="num">
                <xm:f>1</xm:f>
              </x14:cfvo>
              <x14:cfIcon iconSet="3TrafficLights1" iconId="2"/>
              <x14:cfIcon iconSet="3TrafficLights1" iconId="1"/>
              <x14:cfIcon iconSet="3TrafficLights1" iconId="0"/>
            </x14:iconSet>
          </x14:cfRule>
          <xm:sqref>K175:K178</xm:sqref>
        </x14:conditionalFormatting>
        <x14:conditionalFormatting xmlns:xm="http://schemas.microsoft.com/office/excel/2006/main">
          <x14:cfRule type="iconSet" priority="526" id="{4EDA35BE-3501-4BB7-AA30-2C73858E97BA}">
            <x14:iconSet custom="1">
              <x14:cfvo type="percent">
                <xm:f>0</xm:f>
              </x14:cfvo>
              <x14:cfvo type="num">
                <xm:f>0.5</xm:f>
              </x14:cfvo>
              <x14:cfvo type="num">
                <xm:f>1</xm:f>
              </x14:cfvo>
              <x14:cfIcon iconSet="3TrafficLights1" iconId="2"/>
              <x14:cfIcon iconSet="3TrafficLights1" iconId="1"/>
              <x14:cfIcon iconSet="3TrafficLights1" iconId="0"/>
            </x14:iconSet>
          </x14:cfRule>
          <xm:sqref>K179</xm:sqref>
        </x14:conditionalFormatting>
        <x14:conditionalFormatting xmlns:xm="http://schemas.microsoft.com/office/excel/2006/main">
          <x14:cfRule type="iconSet" priority="4" id="{811CD135-E1B6-40A2-8DD2-687645041CC2}">
            <x14:iconSet custom="1">
              <x14:cfvo type="percent">
                <xm:f>0</xm:f>
              </x14:cfvo>
              <x14:cfvo type="num">
                <xm:f>0.5</xm:f>
              </x14:cfvo>
              <x14:cfvo type="num">
                <xm:f>1</xm:f>
              </x14:cfvo>
              <x14:cfIcon iconSet="3TrafficLights1" iconId="2"/>
              <x14:cfIcon iconSet="3TrafficLights1" iconId="1"/>
              <x14:cfIcon iconSet="3TrafficLights1" iconId="0"/>
            </x14:iconSet>
          </x14:cfRule>
          <xm:sqref>K182:K184</xm:sqref>
        </x14:conditionalFormatting>
        <x14:conditionalFormatting xmlns:xm="http://schemas.microsoft.com/office/excel/2006/main">
          <x14:cfRule type="iconSet" priority="525" id="{B014BDBA-97B6-4549-A761-E32ADEDCD500}">
            <x14:iconSet custom="1">
              <x14:cfvo type="percent">
                <xm:f>0</xm:f>
              </x14:cfvo>
              <x14:cfvo type="num">
                <xm:f>0.5</xm:f>
              </x14:cfvo>
              <x14:cfvo type="num">
                <xm:f>1</xm:f>
              </x14:cfvo>
              <x14:cfIcon iconSet="3TrafficLights1" iconId="2"/>
              <x14:cfIcon iconSet="3TrafficLights1" iconId="1"/>
              <x14:cfIcon iconSet="3TrafficLights1" iconId="0"/>
            </x14:iconSet>
          </x14:cfRule>
          <xm:sqref>K185</xm:sqref>
        </x14:conditionalFormatting>
        <x14:conditionalFormatting xmlns:xm="http://schemas.microsoft.com/office/excel/2006/main">
          <x14:cfRule type="iconSet" priority="1276" id="{FED628A3-22AA-40FF-AFCA-BF47F3A39A14}">
            <x14:iconSet custom="1">
              <x14:cfvo type="percent">
                <xm:f>0</xm:f>
              </x14:cfvo>
              <x14:cfvo type="num">
                <xm:f>0.5</xm:f>
              </x14:cfvo>
              <x14:cfvo type="num">
                <xm:f>1</xm:f>
              </x14:cfvo>
              <x14:cfIcon iconSet="3TrafficLights1" iconId="2"/>
              <x14:cfIcon iconSet="3TrafficLights1" iconId="1"/>
              <x14:cfIcon iconSet="3TrafficLights1" iconId="0"/>
            </x14:iconSet>
          </x14:cfRule>
          <xm:sqref>K188:K189 K193:K194</xm:sqref>
        </x14:conditionalFormatting>
        <x14:conditionalFormatting xmlns:xm="http://schemas.microsoft.com/office/excel/2006/main">
          <x14:cfRule type="iconSet" priority="1279" id="{095AC2B4-E533-42CE-B736-2D433F49990A}">
            <x14:iconSet custom="1">
              <x14:cfvo type="percent">
                <xm:f>0</xm:f>
              </x14:cfvo>
              <x14:cfvo type="num">
                <xm:f>0.5</xm:f>
              </x14:cfvo>
              <x14:cfvo type="num">
                <xm:f>1</xm:f>
              </x14:cfvo>
              <x14:cfIcon iconSet="3TrafficLights1" iconId="2"/>
              <x14:cfIcon iconSet="3TrafficLights1" iconId="1"/>
              <x14:cfIcon iconSet="3TrafficLights1" iconId="0"/>
            </x14:iconSet>
          </x14:cfRule>
          <xm:sqref>K198:K199 K203:K204</xm:sqref>
        </x14:conditionalFormatting>
        <x14:conditionalFormatting xmlns:xm="http://schemas.microsoft.com/office/excel/2006/main">
          <x14:cfRule type="iconSet" priority="523" id="{17DB234C-2B75-4C18-9829-6BF586009799}">
            <x14:iconSet custom="1">
              <x14:cfvo type="percent">
                <xm:f>0</xm:f>
              </x14:cfvo>
              <x14:cfvo type="num">
                <xm:f>0.5</xm:f>
              </x14:cfvo>
              <x14:cfvo type="num">
                <xm:f>1</xm:f>
              </x14:cfvo>
              <x14:cfIcon iconSet="3TrafficLights1" iconId="2"/>
              <x14:cfIcon iconSet="3TrafficLights1" iconId="1"/>
              <x14:cfIcon iconSet="3TrafficLights1" iconId="0"/>
            </x14:iconSet>
          </x14:cfRule>
          <xm:sqref>K205</xm:sqref>
        </x14:conditionalFormatting>
        <x14:conditionalFormatting xmlns:xm="http://schemas.microsoft.com/office/excel/2006/main">
          <x14:cfRule type="iconSet" priority="1217" id="{71243644-444A-4993-918D-5963235835A9}">
            <x14:iconSet custom="1">
              <x14:cfvo type="percent">
                <xm:f>0</xm:f>
              </x14:cfvo>
              <x14:cfvo type="num">
                <xm:f>0.5</xm:f>
              </x14:cfvo>
              <x14:cfvo type="num">
                <xm:f>1</xm:f>
              </x14:cfvo>
              <x14:cfIcon iconSet="3TrafficLights1" iconId="2"/>
              <x14:cfIcon iconSet="3TrafficLights1" iconId="1"/>
              <x14:cfIcon iconSet="3TrafficLights1" iconId="0"/>
            </x14:iconSet>
          </x14:cfRule>
          <xm:sqref>K209:K211</xm:sqref>
        </x14:conditionalFormatting>
        <x14:conditionalFormatting xmlns:xm="http://schemas.microsoft.com/office/excel/2006/main">
          <x14:cfRule type="iconSet" priority="522" id="{7ACDAAD9-708A-440D-8A02-FDD1E8A6D215}">
            <x14:iconSet custom="1">
              <x14:cfvo type="percent">
                <xm:f>0</xm:f>
              </x14:cfvo>
              <x14:cfvo type="num">
                <xm:f>0.5</xm:f>
              </x14:cfvo>
              <x14:cfvo type="num">
                <xm:f>1</xm:f>
              </x14:cfvo>
              <x14:cfIcon iconSet="3TrafficLights1" iconId="2"/>
              <x14:cfIcon iconSet="3TrafficLights1" iconId="1"/>
              <x14:cfIcon iconSet="3TrafficLights1" iconId="0"/>
            </x14:iconSet>
          </x14:cfRule>
          <xm:sqref>K212</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C4FD4-0A0C-4CF3-801E-DD52BA98DE40}">
  <sheetPr>
    <tabColor theme="7" tint="0.79998168889431442"/>
  </sheetPr>
  <dimension ref="A1:N21"/>
  <sheetViews>
    <sheetView showGridLines="0" zoomScale="85" zoomScaleNormal="85" zoomScaleSheetLayoutView="90" workbookViewId="0">
      <pane ySplit="1" topLeftCell="A4" activePane="bottomLeft" state="frozen"/>
      <selection activeCell="V29" sqref="V29"/>
      <selection pane="bottomLeft" activeCell="B3" sqref="B3:N5"/>
    </sheetView>
  </sheetViews>
  <sheetFormatPr baseColWidth="10" defaultColWidth="11.42578125" defaultRowHeight="12" outlineLevelCol="1"/>
  <cols>
    <col min="1" max="1" width="1.7109375" style="120" customWidth="1" outlineLevel="1"/>
    <col min="2" max="2" width="10.7109375" style="120" customWidth="1"/>
    <col min="3" max="3" width="8.7109375" style="120" customWidth="1"/>
    <col min="4" max="4" width="19.5703125" style="120" customWidth="1"/>
    <col min="5" max="5" width="21.5703125" style="120" customWidth="1"/>
    <col min="6" max="6" width="11.5703125" style="126" customWidth="1"/>
    <col min="7" max="7" width="8.7109375" style="127" customWidth="1"/>
    <col min="8" max="8" width="11.7109375" style="120" customWidth="1"/>
    <col min="9" max="9" width="12.42578125" style="120" customWidth="1"/>
    <col min="10" max="10" width="11.140625" style="118" customWidth="1"/>
    <col min="11" max="11" width="5.5703125" style="119" customWidth="1"/>
    <col min="12" max="12" width="4.42578125" style="119" customWidth="1"/>
    <col min="13" max="13" width="14" style="128" customWidth="1"/>
    <col min="14" max="14" width="76.42578125" style="120" customWidth="1"/>
    <col min="15" max="15" width="7.7109375" style="120" customWidth="1"/>
    <col min="16" max="16384" width="11.42578125" style="120"/>
  </cols>
  <sheetData>
    <row r="1" spans="2:14">
      <c r="B1" s="173"/>
      <c r="F1" s="174"/>
      <c r="G1" s="175"/>
      <c r="H1" s="173"/>
      <c r="I1" s="173"/>
      <c r="J1" s="173"/>
      <c r="K1" s="173"/>
      <c r="L1" s="173"/>
      <c r="M1" s="173"/>
      <c r="N1" s="173"/>
    </row>
    <row r="2" spans="2:14" ht="21" customHeight="1">
      <c r="B2" s="196"/>
      <c r="C2" s="1208" t="s">
        <v>923</v>
      </c>
      <c r="D2" s="1208"/>
      <c r="E2" s="1208"/>
      <c r="F2" s="197"/>
      <c r="G2" s="1171" t="s">
        <v>924</v>
      </c>
      <c r="H2" s="1171"/>
      <c r="I2" s="1171"/>
      <c r="J2" s="196"/>
      <c r="K2" s="196"/>
      <c r="L2" s="196"/>
      <c r="M2" s="196"/>
      <c r="N2" s="196"/>
    </row>
    <row r="3" spans="2:14" ht="25.5">
      <c r="B3" s="198" t="s">
        <v>279</v>
      </c>
      <c r="C3" s="198" t="s">
        <v>28</v>
      </c>
      <c r="D3" s="198" t="s">
        <v>925</v>
      </c>
      <c r="E3" s="198" t="s">
        <v>926</v>
      </c>
      <c r="F3" s="199" t="s">
        <v>927</v>
      </c>
      <c r="G3" s="200" t="s">
        <v>928</v>
      </c>
      <c r="H3" s="198" t="s">
        <v>929</v>
      </c>
      <c r="I3" s="198" t="s">
        <v>930</v>
      </c>
      <c r="J3" s="201" t="s">
        <v>931</v>
      </c>
      <c r="K3" s="1206" t="s">
        <v>932</v>
      </c>
      <c r="L3" s="1207"/>
      <c r="M3" s="370" t="s">
        <v>933</v>
      </c>
      <c r="N3" s="370" t="s">
        <v>934</v>
      </c>
    </row>
    <row r="4" spans="2:14" ht="336.75" customHeight="1">
      <c r="B4" s="129" t="s">
        <v>25</v>
      </c>
      <c r="C4" s="130" t="s">
        <v>7</v>
      </c>
      <c r="D4" s="131" t="s">
        <v>938</v>
      </c>
      <c r="E4" s="131" t="s">
        <v>939</v>
      </c>
      <c r="F4" s="132">
        <v>0.17</v>
      </c>
      <c r="G4" s="443">
        <v>0.3</v>
      </c>
      <c r="H4" s="364" t="s">
        <v>940</v>
      </c>
      <c r="I4" s="455" t="s">
        <v>941</v>
      </c>
      <c r="J4" s="630">
        <v>0.13800000000000001</v>
      </c>
      <c r="K4" s="537" t="s">
        <v>59</v>
      </c>
      <c r="L4" s="538">
        <v>0.5</v>
      </c>
      <c r="M4" s="631">
        <v>0.46100000000000002</v>
      </c>
      <c r="N4" s="376" t="s">
        <v>942</v>
      </c>
    </row>
    <row r="5" spans="2:14" ht="239.25" customHeight="1">
      <c r="B5" s="129" t="s">
        <v>943</v>
      </c>
      <c r="C5" s="130" t="s">
        <v>7</v>
      </c>
      <c r="D5" s="131" t="s">
        <v>944</v>
      </c>
      <c r="E5" s="131" t="s">
        <v>945</v>
      </c>
      <c r="F5" s="367">
        <v>0.17</v>
      </c>
      <c r="G5" s="437">
        <v>0.1</v>
      </c>
      <c r="H5" s="406" t="s">
        <v>946</v>
      </c>
      <c r="I5" s="404" t="s">
        <v>947</v>
      </c>
      <c r="J5" s="601">
        <v>1.2999999999999999E-2</v>
      </c>
      <c r="K5" s="539" t="s">
        <v>59</v>
      </c>
      <c r="L5" s="430">
        <v>0.5</v>
      </c>
      <c r="M5" s="570">
        <v>0.13900000000000001</v>
      </c>
      <c r="N5" s="136" t="s">
        <v>1151</v>
      </c>
    </row>
    <row r="6" spans="2:14" ht="22.5" customHeight="1">
      <c r="B6" s="407"/>
      <c r="C6" s="408"/>
      <c r="D6" s="409"/>
      <c r="E6" s="409"/>
      <c r="F6" s="410"/>
      <c r="G6" s="363"/>
      <c r="H6" s="363"/>
      <c r="I6" s="363"/>
      <c r="J6" s="393"/>
      <c r="K6" s="363"/>
      <c r="L6" s="380"/>
      <c r="M6" s="363"/>
      <c r="N6" s="411"/>
    </row>
    <row r="7" spans="2:14" ht="24" customHeight="1"/>
    <row r="9" spans="2:14" ht="15.75">
      <c r="B9" s="196"/>
      <c r="C9" s="1186" t="s">
        <v>951</v>
      </c>
      <c r="D9" s="1186"/>
      <c r="E9" s="1186"/>
      <c r="F9" s="1186"/>
      <c r="G9" s="1186"/>
      <c r="H9" s="196"/>
      <c r="I9" s="196"/>
      <c r="J9" s="196"/>
      <c r="K9" s="196"/>
      <c r="L9" s="196"/>
      <c r="M9" s="196"/>
      <c r="N9" s="196"/>
    </row>
    <row r="10" spans="2:14" ht="12.75">
      <c r="B10" s="196"/>
      <c r="C10" s="196"/>
      <c r="D10" s="196"/>
      <c r="E10" s="196"/>
      <c r="F10" s="197"/>
      <c r="G10" s="1195" t="s">
        <v>924</v>
      </c>
      <c r="H10" s="1195"/>
      <c r="I10" s="1195"/>
      <c r="J10" s="196"/>
      <c r="K10" s="196"/>
      <c r="L10" s="196"/>
      <c r="M10" s="196"/>
      <c r="N10" s="196"/>
    </row>
    <row r="11" spans="2:14" ht="25.5">
      <c r="B11" s="198" t="s">
        <v>279</v>
      </c>
      <c r="C11" s="198" t="s">
        <v>28</v>
      </c>
      <c r="D11" s="198" t="s">
        <v>925</v>
      </c>
      <c r="E11" s="198" t="s">
        <v>926</v>
      </c>
      <c r="F11" s="199" t="s">
        <v>927</v>
      </c>
      <c r="G11" s="373" t="s">
        <v>928</v>
      </c>
      <c r="H11" s="370" t="s">
        <v>929</v>
      </c>
      <c r="I11" s="370" t="s">
        <v>930</v>
      </c>
      <c r="J11" s="201" t="s">
        <v>931</v>
      </c>
      <c r="K11" s="1206" t="s">
        <v>932</v>
      </c>
      <c r="L11" s="1207"/>
      <c r="M11" s="198" t="s">
        <v>933</v>
      </c>
      <c r="N11" s="198" t="s">
        <v>934</v>
      </c>
    </row>
    <row r="12" spans="2:14" ht="363" customHeight="1">
      <c r="B12" s="129" t="s">
        <v>943</v>
      </c>
      <c r="C12" s="130" t="s">
        <v>6</v>
      </c>
      <c r="D12" s="131" t="s">
        <v>433</v>
      </c>
      <c r="E12" s="131" t="s">
        <v>957</v>
      </c>
      <c r="F12" s="132">
        <v>0.23</v>
      </c>
      <c r="G12" s="452">
        <v>0.5</v>
      </c>
      <c r="H12" s="130">
        <v>0</v>
      </c>
      <c r="I12" s="130">
        <v>8</v>
      </c>
      <c r="J12" s="573">
        <v>0</v>
      </c>
      <c r="K12" s="134" t="s">
        <v>59</v>
      </c>
      <c r="L12" s="238">
        <v>0.5</v>
      </c>
      <c r="M12" s="135">
        <v>0</v>
      </c>
      <c r="N12" s="131" t="s">
        <v>958</v>
      </c>
    </row>
    <row r="16" spans="2:14" ht="15.75">
      <c r="B16" s="196"/>
      <c r="C16" s="1186" t="s">
        <v>1042</v>
      </c>
      <c r="D16" s="1186"/>
      <c r="E16" s="1186"/>
      <c r="F16" s="1186"/>
      <c r="G16" s="204"/>
      <c r="H16" s="196"/>
      <c r="I16" s="196"/>
      <c r="J16" s="196"/>
      <c r="K16" s="196"/>
      <c r="L16" s="196"/>
      <c r="M16" s="196"/>
      <c r="N16" s="196"/>
    </row>
    <row r="17" spans="2:14" ht="12.75">
      <c r="B17" s="196"/>
      <c r="C17" s="196"/>
      <c r="D17" s="196"/>
      <c r="E17" s="196"/>
      <c r="F17" s="197"/>
      <c r="G17" s="1195" t="s">
        <v>924</v>
      </c>
      <c r="H17" s="1195"/>
      <c r="I17" s="1195"/>
      <c r="J17" s="196"/>
      <c r="K17" s="196"/>
      <c r="L17" s="196"/>
      <c r="M17" s="196"/>
      <c r="N17" s="196"/>
    </row>
    <row r="18" spans="2:14" ht="25.5">
      <c r="B18" s="370" t="s">
        <v>279</v>
      </c>
      <c r="C18" s="370" t="s">
        <v>28</v>
      </c>
      <c r="D18" s="370" t="s">
        <v>925</v>
      </c>
      <c r="E18" s="370" t="s">
        <v>926</v>
      </c>
      <c r="F18" s="412" t="s">
        <v>927</v>
      </c>
      <c r="G18" s="373" t="s">
        <v>928</v>
      </c>
      <c r="H18" s="370" t="s">
        <v>929</v>
      </c>
      <c r="I18" s="370" t="s">
        <v>930</v>
      </c>
      <c r="J18" s="371" t="s">
        <v>931</v>
      </c>
      <c r="K18" s="1206" t="s">
        <v>932</v>
      </c>
      <c r="L18" s="1207"/>
      <c r="M18" s="370" t="s">
        <v>933</v>
      </c>
      <c r="N18" s="198" t="s">
        <v>934</v>
      </c>
    </row>
    <row r="19" spans="2:14" ht="201.75" customHeight="1">
      <c r="B19" s="129" t="s">
        <v>38</v>
      </c>
      <c r="C19" s="130" t="s">
        <v>27</v>
      </c>
      <c r="D19" s="131" t="s">
        <v>883</v>
      </c>
      <c r="E19" s="131" t="s">
        <v>884</v>
      </c>
      <c r="F19" s="132">
        <v>0.25</v>
      </c>
      <c r="G19" s="442">
        <v>0.7</v>
      </c>
      <c r="H19" s="460" t="s">
        <v>964</v>
      </c>
      <c r="I19" s="460" t="s">
        <v>1093</v>
      </c>
      <c r="J19" s="596">
        <v>0.307</v>
      </c>
      <c r="K19" s="455" t="s">
        <v>59</v>
      </c>
      <c r="L19" s="238">
        <v>0.5</v>
      </c>
      <c r="M19" s="632">
        <v>0.439</v>
      </c>
      <c r="N19" s="136" t="s">
        <v>1152</v>
      </c>
    </row>
    <row r="20" spans="2:14" ht="201.75" customHeight="1">
      <c r="B20" s="129" t="s">
        <v>39</v>
      </c>
      <c r="C20" s="130" t="s">
        <v>27</v>
      </c>
      <c r="D20" s="131" t="s">
        <v>883</v>
      </c>
      <c r="E20" s="131" t="s">
        <v>884</v>
      </c>
      <c r="F20" s="132">
        <v>0.25</v>
      </c>
      <c r="G20" s="442">
        <v>0.7</v>
      </c>
      <c r="H20" s="460" t="s">
        <v>1100</v>
      </c>
      <c r="I20" s="460" t="s">
        <v>1101</v>
      </c>
      <c r="J20" s="596">
        <v>0.57099999999999995</v>
      </c>
      <c r="K20" s="455" t="s">
        <v>17</v>
      </c>
      <c r="L20" s="238">
        <v>0.5</v>
      </c>
      <c r="M20" s="590">
        <v>0.81599999999999995</v>
      </c>
      <c r="N20" s="381" t="s">
        <v>1154</v>
      </c>
    </row>
    <row r="21" spans="2:14" ht="202.5" customHeight="1">
      <c r="B21" s="320" t="s">
        <v>42</v>
      </c>
      <c r="C21" s="366" t="s">
        <v>27</v>
      </c>
      <c r="D21" s="319" t="s">
        <v>883</v>
      </c>
      <c r="E21" s="319" t="s">
        <v>884</v>
      </c>
      <c r="F21" s="580">
        <v>0.25</v>
      </c>
      <c r="G21" s="413">
        <v>0.7</v>
      </c>
      <c r="H21" s="401" t="s">
        <v>1118</v>
      </c>
      <c r="I21" s="401" t="s">
        <v>1119</v>
      </c>
      <c r="J21" s="569">
        <v>0.52300000000000002</v>
      </c>
      <c r="K21" s="414" t="s">
        <v>59</v>
      </c>
      <c r="L21" s="252">
        <v>0.5</v>
      </c>
      <c r="M21" s="584">
        <v>0.748</v>
      </c>
      <c r="N21" s="136" t="s">
        <v>1153</v>
      </c>
    </row>
  </sheetData>
  <mergeCells count="9">
    <mergeCell ref="K3:L3"/>
    <mergeCell ref="K11:L11"/>
    <mergeCell ref="K18:L18"/>
    <mergeCell ref="C2:E2"/>
    <mergeCell ref="G2:I2"/>
    <mergeCell ref="C16:F16"/>
    <mergeCell ref="G17:I17"/>
    <mergeCell ref="C9:G9"/>
    <mergeCell ref="G10:I10"/>
  </mergeCells>
  <conditionalFormatting sqref="K12">
    <cfRule type="iconSet" priority="1253">
      <iconSet>
        <cfvo type="percent" val="0"/>
        <cfvo type="percent" val="33"/>
        <cfvo type="percent" val="67"/>
      </iconSet>
    </cfRule>
  </conditionalFormatting>
  <conditionalFormatting sqref="K19">
    <cfRule type="iconSet" priority="9">
      <iconSet>
        <cfvo type="percent" val="0"/>
        <cfvo type="percent" val="33"/>
        <cfvo type="percent" val="67"/>
      </iconSet>
    </cfRule>
  </conditionalFormatting>
  <conditionalFormatting sqref="K20">
    <cfRule type="iconSet" priority="7">
      <iconSet>
        <cfvo type="percent" val="0"/>
        <cfvo type="percent" val="33"/>
        <cfvo type="percent" val="67"/>
      </iconSet>
    </cfRule>
  </conditionalFormatting>
  <conditionalFormatting sqref="K21">
    <cfRule type="iconSet" priority="5">
      <iconSet>
        <cfvo type="percent" val="0"/>
        <cfvo type="percent" val="33"/>
        <cfvo type="percent" val="67"/>
      </iconSet>
    </cfRule>
  </conditionalFormatting>
  <conditionalFormatting sqref="K22:K1048576 K7:K8 K13:K15">
    <cfRule type="iconSet" priority="1181">
      <iconSet>
        <cfvo type="percent" val="0"/>
        <cfvo type="percent" val="33"/>
        <cfvo type="percent" val="67"/>
      </iconSet>
    </cfRule>
  </conditionalFormatting>
  <printOptions horizontalCentered="1" verticalCentered="1"/>
  <pageMargins left="0" right="0" top="0" bottom="0" header="0" footer="0"/>
  <pageSetup paperSize="5" scale="71" fitToHeight="0" orientation="landscape" r:id="rId1"/>
  <rowBreaks count="2" manualBreakCount="2">
    <brk id="8" max="14" man="1"/>
    <brk id="15" max="14" man="1"/>
  </rowBreaks>
  <extLst>
    <ext xmlns:x14="http://schemas.microsoft.com/office/spreadsheetml/2009/9/main" uri="{78C0D931-6437-407d-A8EE-F0AAD7539E65}">
      <x14:conditionalFormattings>
        <x14:conditionalFormatting xmlns:xm="http://schemas.microsoft.com/office/excel/2006/main">
          <x14:cfRule type="iconSet" priority="1242" id="{67A8E61E-F08C-4F91-A6D4-1F2139CA7FDC}">
            <x14:iconSet custom="1">
              <x14:cfvo type="percent">
                <xm:f>0</xm:f>
              </x14:cfvo>
              <x14:cfvo type="num">
                <xm:f>0.5</xm:f>
              </x14:cfvo>
              <x14:cfvo type="num">
                <xm:f>1</xm:f>
              </x14:cfvo>
              <x14:cfIcon iconSet="3TrafficLights1" iconId="2"/>
              <x14:cfIcon iconSet="3TrafficLights1" iconId="1"/>
              <x14:cfIcon iconSet="3TrafficLights1" iconId="0"/>
            </x14:iconSet>
          </x14:cfRule>
          <xm:sqref>L4</xm:sqref>
        </x14:conditionalFormatting>
        <x14:conditionalFormatting xmlns:xm="http://schemas.microsoft.com/office/excel/2006/main">
          <x14:cfRule type="iconSet" priority="1264" id="{DCCBC066-D9BC-4C51-B9B9-8BDDCBEA2D3A}">
            <x14:iconSet custom="1">
              <x14:cfvo type="percent">
                <xm:f>0</xm:f>
              </x14:cfvo>
              <x14:cfvo type="num">
                <xm:f>0.5</xm:f>
              </x14:cfvo>
              <x14:cfvo type="num">
                <xm:f>1</xm:f>
              </x14:cfvo>
              <x14:cfIcon iconSet="3TrafficLights1" iconId="2"/>
              <x14:cfIcon iconSet="3TrafficLights1" iconId="1"/>
              <x14:cfIcon iconSet="3TrafficLights1" iconId="0"/>
            </x14:iconSet>
          </x14:cfRule>
          <xm:sqref>L5:L6</xm:sqref>
        </x14:conditionalFormatting>
        <x14:conditionalFormatting xmlns:xm="http://schemas.microsoft.com/office/excel/2006/main">
          <x14:cfRule type="iconSet" priority="1254" id="{F9BF3C15-C46F-455B-B01F-42E5DB325400}">
            <x14:iconSet custom="1">
              <x14:cfvo type="percent">
                <xm:f>0</xm:f>
              </x14:cfvo>
              <x14:cfvo type="num">
                <xm:f>0.5</xm:f>
              </x14:cfvo>
              <x14:cfvo type="num">
                <xm:f>1</xm:f>
              </x14:cfvo>
              <x14:cfIcon iconSet="3TrafficLights1" iconId="2"/>
              <x14:cfIcon iconSet="3TrafficLights1" iconId="1"/>
              <x14:cfIcon iconSet="3TrafficLights1" iconId="0"/>
            </x14:iconSet>
          </x14:cfRule>
          <xm:sqref>L12</xm:sqref>
        </x14:conditionalFormatting>
        <x14:conditionalFormatting xmlns:xm="http://schemas.microsoft.com/office/excel/2006/main">
          <x14:cfRule type="iconSet" priority="10" id="{BF3E486A-6434-4985-8A47-2DA84B8BA885}">
            <x14:iconSet custom="1">
              <x14:cfvo type="percent">
                <xm:f>0</xm:f>
              </x14:cfvo>
              <x14:cfvo type="num">
                <xm:f>0.5</xm:f>
              </x14:cfvo>
              <x14:cfvo type="num">
                <xm:f>1</xm:f>
              </x14:cfvo>
              <x14:cfIcon iconSet="3TrafficLights1" iconId="2"/>
              <x14:cfIcon iconSet="3TrafficLights1" iconId="1"/>
              <x14:cfIcon iconSet="3TrafficLights1" iconId="0"/>
            </x14:iconSet>
          </x14:cfRule>
          <xm:sqref>L19</xm:sqref>
        </x14:conditionalFormatting>
        <x14:conditionalFormatting xmlns:xm="http://schemas.microsoft.com/office/excel/2006/main">
          <x14:cfRule type="iconSet" priority="8" id="{AD5A71F3-22CF-4687-ABA6-4183CB4D297D}">
            <x14:iconSet custom="1">
              <x14:cfvo type="percent">
                <xm:f>0</xm:f>
              </x14:cfvo>
              <x14:cfvo type="num">
                <xm:f>0.5</xm:f>
              </x14:cfvo>
              <x14:cfvo type="num">
                <xm:f>1</xm:f>
              </x14:cfvo>
              <x14:cfIcon iconSet="3TrafficLights1" iconId="2"/>
              <x14:cfIcon iconSet="3TrafficLights1" iconId="1"/>
              <x14:cfIcon iconSet="3TrafficLights1" iconId="0"/>
            </x14:iconSet>
          </x14:cfRule>
          <xm:sqref>L20</xm:sqref>
        </x14:conditionalFormatting>
        <x14:conditionalFormatting xmlns:xm="http://schemas.microsoft.com/office/excel/2006/main">
          <x14:cfRule type="iconSet" priority="6" id="{B70D4D4B-0B02-41C7-B566-A1AF27C16A5E}">
            <x14:iconSet custom="1">
              <x14:cfvo type="percent">
                <xm:f>0</xm:f>
              </x14:cfvo>
              <x14:cfvo type="num">
                <xm:f>0.5</xm:f>
              </x14:cfvo>
              <x14:cfvo type="num">
                <xm:f>1</xm:f>
              </x14:cfvo>
              <x14:cfIcon iconSet="3TrafficLights1" iconId="2"/>
              <x14:cfIcon iconSet="3TrafficLights1" iconId="1"/>
              <x14:cfIcon iconSet="3TrafficLights1" iconId="0"/>
            </x14:iconSet>
          </x14:cfRule>
          <xm:sqref>L21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70A86-8005-4D54-BA53-74232C1FF76E}">
  <sheetPr filterMode="1">
    <tabColor theme="7" tint="0.79998168889431442"/>
    <pageSetUpPr fitToPage="1"/>
  </sheetPr>
  <dimension ref="A1:Q113"/>
  <sheetViews>
    <sheetView showGridLines="0" zoomScale="85" zoomScaleNormal="85" zoomScaleSheetLayoutView="90" workbookViewId="0">
      <pane ySplit="2" topLeftCell="A77" activePane="bottomLeft" state="frozen"/>
      <selection activeCell="V29" sqref="V29"/>
      <selection pane="bottomLeft" activeCell="H109" sqref="H109"/>
    </sheetView>
  </sheetViews>
  <sheetFormatPr baseColWidth="10" defaultColWidth="11.42578125" defaultRowHeight="12" outlineLevelCol="1"/>
  <cols>
    <col min="1" max="1" width="9.7109375" style="120" customWidth="1" outlineLevel="1"/>
    <col min="2" max="2" width="13.85546875" style="120" customWidth="1" outlineLevel="1"/>
    <col min="3" max="3" width="23.140625" style="120" customWidth="1" outlineLevel="1"/>
    <col min="4" max="4" width="13.42578125" style="120" customWidth="1" outlineLevel="1"/>
    <col min="5" max="5" width="8.28515625" style="120" customWidth="1"/>
    <col min="6" max="6" width="4.7109375" style="120" customWidth="1"/>
    <col min="7" max="7" width="23.85546875" style="120" customWidth="1"/>
    <col min="8" max="8" width="27" style="120" customWidth="1"/>
    <col min="9" max="9" width="10.85546875" style="126" customWidth="1"/>
    <col min="10" max="10" width="9" style="127" customWidth="1"/>
    <col min="11" max="11" width="11.28515625" style="119" customWidth="1"/>
    <col min="12" max="12" width="13.140625" style="119" customWidth="1"/>
    <col min="13" max="13" width="9.140625" style="118" customWidth="1"/>
    <col min="14" max="14" width="6.28515625" style="119" customWidth="1"/>
    <col min="15" max="15" width="5.28515625" style="239" customWidth="1"/>
    <col min="16" max="16" width="13.85546875" style="128" customWidth="1"/>
    <col min="17" max="17" width="83.140625" style="120" customWidth="1"/>
    <col min="18" max="18" width="21.7109375" style="120" customWidth="1"/>
    <col min="19" max="16384" width="11.42578125" style="120"/>
  </cols>
  <sheetData>
    <row r="1" spans="1:17" s="248" customFormat="1" ht="12.75">
      <c r="I1" s="1209" t="s">
        <v>924</v>
      </c>
      <c r="J1" s="1209"/>
      <c r="K1" s="1209"/>
      <c r="L1" s="1209"/>
      <c r="M1" s="249"/>
      <c r="N1" s="247"/>
      <c r="O1" s="250"/>
      <c r="P1" s="251"/>
    </row>
    <row r="2" spans="1:17" s="247" customFormat="1" ht="38.25">
      <c r="A2" s="240" t="s">
        <v>151</v>
      </c>
      <c r="B2" s="240" t="s">
        <v>278</v>
      </c>
      <c r="C2" s="240" t="s">
        <v>48</v>
      </c>
      <c r="D2" s="240" t="s">
        <v>14</v>
      </c>
      <c r="E2" s="241" t="s">
        <v>279</v>
      </c>
      <c r="F2" s="241" t="s">
        <v>28</v>
      </c>
      <c r="G2" s="241" t="s">
        <v>925</v>
      </c>
      <c r="H2" s="241" t="s">
        <v>926</v>
      </c>
      <c r="I2" s="242" t="s">
        <v>927</v>
      </c>
      <c r="J2" s="243" t="s">
        <v>928</v>
      </c>
      <c r="K2" s="241" t="s">
        <v>929</v>
      </c>
      <c r="L2" s="241" t="s">
        <v>930</v>
      </c>
      <c r="M2" s="244" t="s">
        <v>931</v>
      </c>
      <c r="N2" s="245" t="s">
        <v>1144</v>
      </c>
      <c r="O2" s="246"/>
      <c r="P2" s="243" t="s">
        <v>1145</v>
      </c>
      <c r="Q2" s="241" t="s">
        <v>934</v>
      </c>
    </row>
    <row r="3" spans="1:17" s="121" customFormat="1" ht="120" hidden="1">
      <c r="A3" s="3" t="s">
        <v>406</v>
      </c>
      <c r="B3" s="287" t="s">
        <v>407</v>
      </c>
      <c r="C3" s="3" t="s">
        <v>106</v>
      </c>
      <c r="D3" s="97" t="s">
        <v>15</v>
      </c>
      <c r="E3" s="3" t="s">
        <v>21</v>
      </c>
      <c r="F3" s="5" t="s">
        <v>6</v>
      </c>
      <c r="G3" s="3" t="s">
        <v>409</v>
      </c>
      <c r="H3" s="3" t="s">
        <v>410</v>
      </c>
      <c r="I3" s="132">
        <v>0.05</v>
      </c>
      <c r="J3" s="287" t="s">
        <v>411</v>
      </c>
      <c r="K3" s="314">
        <f>VLOOKUP(C3,'00-Monitoreo indicadores 2023'!C7:$EC$114,21,FALSE)</f>
        <v>0</v>
      </c>
      <c r="L3" s="297">
        <f>VLOOKUP(C3,'00-Monitoreo indicadores 2023'!C7:EC114,22,FALSE)</f>
        <v>28</v>
      </c>
      <c r="M3" s="133">
        <f>K3/L3</f>
        <v>0</v>
      </c>
      <c r="N3" s="134" t="str">
        <f>VLOOKUP(C3,'00-Monitoreo indicadores 2023'!C7:EC114,24,FALSE)</f>
        <v>bajo</v>
      </c>
      <c r="O3" s="252">
        <v>0</v>
      </c>
      <c r="P3" s="135">
        <v>0</v>
      </c>
      <c r="Q3" s="136" t="str">
        <f>VLOOKUP(C3,'00-Monitoreo indicadores 2023'!C7:EC114,30,FALSE)</f>
        <v>EN PROCESO
Al cierre del mes de febrero el CR informa que se mantiene el indicador tiene 28 procedimientos administrativos vigentes.
Cabe señalar que este indicador PMG no compromete meta, solo medir correctamente.
El CR informa que se está organizando comité para levantar procedimientos administrativos.
Además, se está a la espera del envío de lineamientos por parte de la Red de Expertos.
El CR no reporta riesgos significativos que comprometan el cumplimiento del indicador a la fecha.</v>
      </c>
    </row>
    <row r="4" spans="1:17" s="121" customFormat="1" ht="120" hidden="1">
      <c r="A4" s="3" t="s">
        <v>416</v>
      </c>
      <c r="B4" s="288" t="s">
        <v>20</v>
      </c>
      <c r="C4" s="3" t="s">
        <v>116</v>
      </c>
      <c r="D4" s="97" t="s">
        <v>15</v>
      </c>
      <c r="E4" s="3" t="s">
        <v>20</v>
      </c>
      <c r="F4" s="5" t="s">
        <v>6</v>
      </c>
      <c r="G4" s="3" t="s">
        <v>417</v>
      </c>
      <c r="H4" s="3" t="s">
        <v>418</v>
      </c>
      <c r="I4" s="132">
        <v>0.27</v>
      </c>
      <c r="J4" s="137">
        <v>25</v>
      </c>
      <c r="K4" s="314">
        <f>VLOOKUP(C4,'00-Monitoreo indicadores 2023'!C8:$EC$114,21,FALSE)</f>
        <v>0</v>
      </c>
      <c r="L4" s="297" t="str">
        <f>VLOOKUP(C4,'00-Monitoreo indicadores 2023'!C8:EC115,22,FALSE)</f>
        <v>No aplica</v>
      </c>
      <c r="M4" s="341">
        <v>0</v>
      </c>
      <c r="N4" s="134" t="str">
        <f>VLOOKUP(C4,'00-Monitoreo indicadores 2023'!C8:EC115,24,FALSE)</f>
        <v>bajo</v>
      </c>
      <c r="O4" s="252">
        <v>0</v>
      </c>
      <c r="P4" s="135">
        <f t="shared" ref="P4:P61" si="0">M4/J4</f>
        <v>0</v>
      </c>
      <c r="Q4" s="136" t="str">
        <f>VLOOKUP(C4,'00-Monitoreo indicadores 2023'!C8:EC115,30,FALSE)</f>
        <v>EN PROCESO:
Al cierre del mes de febrero, el CR informa que de acuerdo a planificación el Sistema Estado Verde no presenta avances, sin embargo, el equipo se encuentra recopilando la información y está a la espera de la Guía Metodológica de la Red Expertos.
Para el año 2024 la Subsecretaría de Educación comprometió:
- Etapa 1, que tiene 2 objetivos y 17 Requisitos Técnicos(RT) y,
- Etapa 2, que tiene 2 objetivos y 8 Requisitos Técnicos(RT).
El CR no reporta riesgos significativos que comprometan el cumplimiento del sistema a la fecha.</v>
      </c>
    </row>
    <row r="5" spans="1:17" s="121" customFormat="1" ht="108" hidden="1">
      <c r="A5" s="3" t="s">
        <v>423</v>
      </c>
      <c r="B5" s="129" t="s">
        <v>242</v>
      </c>
      <c r="C5" s="3" t="s">
        <v>68</v>
      </c>
      <c r="D5" s="97" t="s">
        <v>15</v>
      </c>
      <c r="E5" s="3" t="s">
        <v>943</v>
      </c>
      <c r="F5" s="5" t="s">
        <v>6</v>
      </c>
      <c r="G5" s="3" t="s">
        <v>425</v>
      </c>
      <c r="H5" s="3" t="s">
        <v>418</v>
      </c>
      <c r="I5" s="132">
        <v>0.27</v>
      </c>
      <c r="J5" s="137">
        <v>19</v>
      </c>
      <c r="K5" s="314">
        <f>VLOOKUP(C5,'00-Monitoreo indicadores 2023'!C9:$EC$114,21,FALSE)</f>
        <v>0</v>
      </c>
      <c r="L5" s="297" t="str">
        <f>VLOOKUP(C5,'00-Monitoreo indicadores 2023'!C9:EC116,22,FALSE)</f>
        <v>No aplica</v>
      </c>
      <c r="M5" s="341">
        <v>0</v>
      </c>
      <c r="N5" s="134" t="str">
        <f>VLOOKUP(C5,'00-Monitoreo indicadores 2023'!C9:EC116,24,FALSE)</f>
        <v>bajo</v>
      </c>
      <c r="O5" s="252">
        <v>0</v>
      </c>
      <c r="P5" s="135">
        <f t="shared" si="0"/>
        <v>0</v>
      </c>
      <c r="Q5" s="136" t="str">
        <f>VLOOKUP(C5,'00-Monitoreo indicadores 2023'!C9:EC116,30,FALSE)</f>
        <v>EN PROCESO:
Al cierre del mes de febrero, el CR informa que el Sistema de Calidad no presenta avances y que está a la espera de la Guía Metodológica de la Red Expertos.
Para el año 2024 la Subsecretaría de Educación comprometió:
- Etapa 1, que tiene 3 objetivos y 13 Requisitos Técnicos(RT) y,
- Etapa 2, que tiene 1 objetivo y 6 Requisitos Técnicos(RT).
El CR no reporta riesgos significativos que comprometan el cumplimiento del sistema a la fecha.</v>
      </c>
    </row>
    <row r="6" spans="1:17" s="121" customFormat="1" ht="216" hidden="1">
      <c r="A6" s="3" t="s">
        <v>430</v>
      </c>
      <c r="B6" s="129" t="s">
        <v>431</v>
      </c>
      <c r="C6" s="3" t="s">
        <v>58</v>
      </c>
      <c r="D6" s="97" t="s">
        <v>15</v>
      </c>
      <c r="E6" s="3" t="s">
        <v>943</v>
      </c>
      <c r="F6" s="5" t="s">
        <v>6</v>
      </c>
      <c r="G6" s="3" t="s">
        <v>433</v>
      </c>
      <c r="H6" s="3" t="s">
        <v>434</v>
      </c>
      <c r="I6" s="132">
        <v>0.23</v>
      </c>
      <c r="J6" s="291">
        <v>0.5</v>
      </c>
      <c r="K6" s="314">
        <f>VLOOKUP(C6,'00-Monitoreo indicadores 2023'!C10:$EC$114,21,FALSE)</f>
        <v>0</v>
      </c>
      <c r="L6" s="297">
        <f>VLOOKUP(C6,'00-Monitoreo indicadores 2023'!C10:EC117,22,FALSE)</f>
        <v>8</v>
      </c>
      <c r="M6" s="133">
        <f t="shared" ref="M6:M61" si="1">K6/L6</f>
        <v>0</v>
      </c>
      <c r="N6" s="134" t="str">
        <f>VLOOKUP(C6,'00-Monitoreo indicadores 2023'!C10:EC117,24,FALSE)</f>
        <v>bajo</v>
      </c>
      <c r="O6" s="252">
        <v>0</v>
      </c>
      <c r="P6" s="135">
        <f t="shared" si="0"/>
        <v>0</v>
      </c>
      <c r="Q6" s="136" t="str">
        <f>VLOOKUP(C6,'00-Monitoreo indicadores 2023'!C10:EC117,30,FALSE)</f>
        <v>EN PROCESO.
Al cierre del mes de febrero el indicador presenta avance de 0 medidas implementadas de las 4 comprometidas. 
Se inició la definición de las notas metodológicas en todos los centros de responsabilidad. 
Entre los meses de marzo y abril se realizará la formulación del Programa de Género 2024 donde se detallará cada una de las medidas.
El CR no informa riesgo de cumplir el indicador
Las medidas que forman parte del PMG 2024 son:
Medida 1: Formalización de la Unidad de Género del gabinete ministerial mediante acto administrativo que establezca mecanismos de gobernanza interna sobre género para la Subsecretaria de Educación.
Medida 2: Elaboración de pauta de evaluación para medir la incorporación de la perspectiva de género en documentos generados por la Subsecretaria de Educación.
Medida 5: Incorporación de la perspectiva de Género en las líneas programáticas priorizados del Centro de Innovación.
Medida 8: Actualización del Informe del Sistema Educacional con Análisis de Género.</v>
      </c>
    </row>
    <row r="7" spans="1:17" s="121" customFormat="1" ht="90" hidden="1">
      <c r="A7" s="3" t="s">
        <v>439</v>
      </c>
      <c r="B7" s="129" t="s">
        <v>407</v>
      </c>
      <c r="C7" s="3" t="s">
        <v>104</v>
      </c>
      <c r="D7" s="97" t="s">
        <v>15</v>
      </c>
      <c r="E7" s="3" t="s">
        <v>21</v>
      </c>
      <c r="F7" s="5" t="s">
        <v>6</v>
      </c>
      <c r="G7" s="3" t="s">
        <v>441</v>
      </c>
      <c r="H7" s="3" t="s">
        <v>442</v>
      </c>
      <c r="I7" s="132">
        <v>0.18</v>
      </c>
      <c r="J7" s="291">
        <v>1.2070000000000001</v>
      </c>
      <c r="K7" s="314">
        <f>VLOOKUP(C7,'00-Monitoreo indicadores 2023'!C11:$EC$114,21,FALSE)</f>
        <v>0</v>
      </c>
      <c r="L7" s="297">
        <f>VLOOKUP(C7,'00-Monitoreo indicadores 2023'!C11:EC118,22,FALSE)</f>
        <v>1050869</v>
      </c>
      <c r="M7" s="133">
        <f t="shared" si="1"/>
        <v>0</v>
      </c>
      <c r="N7" s="134" t="str">
        <f>VLOOKUP(C7,'00-Monitoreo indicadores 2023'!C11:EC118,24,FALSE)</f>
        <v>bajo</v>
      </c>
      <c r="O7" s="252">
        <v>0</v>
      </c>
      <c r="P7" s="135">
        <f t="shared" si="0"/>
        <v>0</v>
      </c>
      <c r="Q7" s="136" t="str">
        <f>VLOOKUP(C7,'00-Monitoreo indicadores 2023'!C11:EC118,30,FALSE)</f>
        <v>EN PROCESO.
Al cierre del mes de febrero el CR reporta el mismo valor que el mes anterior.
Por la naturaleza del indicador, este presentará avance distinto a cero desde el mes de julio.
El CR no reporta riesgos significativos que comprometan el cumplimiento del indicador a la fecha.</v>
      </c>
    </row>
    <row r="8" spans="1:17" s="121" customFormat="1" ht="144" hidden="1">
      <c r="A8" s="3" t="s">
        <v>447</v>
      </c>
      <c r="B8" s="129" t="s">
        <v>26</v>
      </c>
      <c r="C8" s="3" t="s">
        <v>128</v>
      </c>
      <c r="D8" s="97" t="s">
        <v>15</v>
      </c>
      <c r="E8" s="3" t="s">
        <v>26</v>
      </c>
      <c r="F8" s="5" t="s">
        <v>7</v>
      </c>
      <c r="G8" s="3" t="s">
        <v>448</v>
      </c>
      <c r="H8" s="3" t="s">
        <v>449</v>
      </c>
      <c r="I8" s="132">
        <v>0.17</v>
      </c>
      <c r="J8" s="291">
        <v>0.9</v>
      </c>
      <c r="K8" s="314">
        <f>VLOOKUP(C8,'00-Monitoreo indicadores 2023'!C12:$EC$114,21,FALSE)</f>
        <v>7857234</v>
      </c>
      <c r="L8" s="297">
        <f>VLOOKUP(C8,'00-Monitoreo indicadores 2023'!C12:EC119,22,FALSE)</f>
        <v>13500000</v>
      </c>
      <c r="M8" s="133">
        <f t="shared" si="1"/>
        <v>0.58201733333333339</v>
      </c>
      <c r="N8" s="134" t="str">
        <f>VLOOKUP(C8,'00-Monitoreo indicadores 2023'!C12:EC119,24,FALSE)</f>
        <v>bajo</v>
      </c>
      <c r="O8" s="252">
        <v>0</v>
      </c>
      <c r="P8" s="135">
        <f t="shared" si="0"/>
        <v>0.646685925925926</v>
      </c>
      <c r="Q8" s="136" t="str">
        <f>VLOOKUP(C8,'00-Monitoreo indicadores 2023'!C12:EC119,30,FALSE)</f>
        <v>EN PROCESO 
Al cierre del mes de febrero, el N° de textos escolares entregados a establecimientos educacionales subvencionados corresponde a 7.857.234, lo cual equivale a un 58,2% del total de establecimientos identificados en el denominador de esta indicador (13.500.000). Si bien el valor alcanzado a este mes se encuentra por debajo de la meta comprometida (90,93%) si se encuentra dentro de las proyecciones enviadas por el centro de responsabilidad, las cuales estimaban que a la fecha el valor fuese de un 50%.
Se espera que para el mes de marzo, se haga entrega del porcentaje restante de textos escolares para lograr la meta, lo cual se deberá ver apoyado por la coordinación que se tenga por parte del centro de responsabilidad, con el proveedor encargado de hacer la distribución de los textos a los establecimientos escolares.  
Finalmente, la UCE ha señalado que no existen riesgos de incumplimientos para el indicador identificados a la fecha</v>
      </c>
    </row>
    <row r="9" spans="1:17" s="121" customFormat="1" ht="132" hidden="1">
      <c r="A9" s="3" t="s">
        <v>454</v>
      </c>
      <c r="B9" s="129" t="s">
        <v>25</v>
      </c>
      <c r="C9" s="3" t="s">
        <v>90</v>
      </c>
      <c r="D9" s="97" t="s">
        <v>15</v>
      </c>
      <c r="E9" s="3" t="s">
        <v>25</v>
      </c>
      <c r="F9" s="5" t="s">
        <v>7</v>
      </c>
      <c r="G9" s="3" t="s">
        <v>455</v>
      </c>
      <c r="H9" s="3" t="s">
        <v>456</v>
      </c>
      <c r="I9" s="132">
        <v>0.17</v>
      </c>
      <c r="J9" s="291">
        <v>0.75</v>
      </c>
      <c r="K9" s="314">
        <f>VLOOKUP(C9,'00-Monitoreo indicadores 2023'!C13:$EC$114,21,FALSE)</f>
        <v>0</v>
      </c>
      <c r="L9" s="297">
        <f>VLOOKUP(C9,'00-Monitoreo indicadores 2023'!C13:EC120,22,FALSE)</f>
        <v>424</v>
      </c>
      <c r="M9" s="133">
        <f t="shared" si="1"/>
        <v>0</v>
      </c>
      <c r="N9" s="134" t="str">
        <f>VLOOKUP(C9,'00-Monitoreo indicadores 2023'!C13:EC120,24,FALSE)</f>
        <v>bajo</v>
      </c>
      <c r="O9" s="252">
        <v>0</v>
      </c>
      <c r="P9" s="135">
        <f t="shared" si="0"/>
        <v>0</v>
      </c>
      <c r="Q9" s="136" t="str">
        <f>VLOOKUP(C9,'00-Monitoreo indicadores 2023'!C13:EC120,30,FALSE)</f>
        <v xml:space="preserve">EN PROCESO 
Al cierre del mes de febrero, el indicador no presenta valores informados respecto al N° de supervisores de educación que realizan acompañamiento a establecimientos educacionales dado que, según lo indicado por el centro de responsabilidad, el mes en curso corresponde a periodo de vacaciones. Pese a no presentar avances en su medición, se dio inicio a las acciones formativas y se dio celeridad al proceso de planificación , a fin de que su implementación pueda comenzar a contar del mes de marzo.  
Por otra parte, los valores informados para el denominador corresponden a un valor estimado, el cual será informado de manera definitiva al mes de octubre, tal como lo señalan las notas técnicas de este indicador.
Finalmente, la DEG ha señalado que no existen riesgos de incumplimientos para el indicador identificados a la fecha. </v>
      </c>
    </row>
    <row r="10" spans="1:17" s="121" customFormat="1" ht="108" hidden="1">
      <c r="A10" s="3" t="s">
        <v>461</v>
      </c>
      <c r="B10" s="129" t="s">
        <v>23</v>
      </c>
      <c r="C10" s="3" t="s">
        <v>82</v>
      </c>
      <c r="D10" s="97" t="s">
        <v>15</v>
      </c>
      <c r="E10" s="3" t="s">
        <v>23</v>
      </c>
      <c r="F10" s="5" t="s">
        <v>7</v>
      </c>
      <c r="G10" s="3" t="s">
        <v>462</v>
      </c>
      <c r="H10" s="3" t="s">
        <v>463</v>
      </c>
      <c r="I10" s="132">
        <v>0.17</v>
      </c>
      <c r="J10" s="291">
        <v>0.76</v>
      </c>
      <c r="K10" s="314">
        <f>VLOOKUP(C10,'00-Monitoreo indicadores 2023'!C14:$EC$114,21,FALSE)</f>
        <v>0</v>
      </c>
      <c r="L10" s="297">
        <f>VLOOKUP(C10,'00-Monitoreo indicadores 2023'!C14:EC121,22,FALSE)</f>
        <v>42</v>
      </c>
      <c r="M10" s="133">
        <f t="shared" si="1"/>
        <v>0</v>
      </c>
      <c r="N10" s="134" t="str">
        <f>VLOOKUP(C10,'00-Monitoreo indicadores 2023'!C14:EC121,24,FALSE)</f>
        <v>bajo</v>
      </c>
      <c r="O10" s="252">
        <v>0</v>
      </c>
      <c r="P10" s="135">
        <f t="shared" si="0"/>
        <v>0</v>
      </c>
      <c r="Q10" s="136" t="str">
        <f>VLOOKUP(C10,'00-Monitoreo indicadores 2023'!C14:EC121,30,FALSE)</f>
        <v xml:space="preserve">EN PROCESO 
Al cierre del mes de febrero, el indicador no presenta valores informados respecto al N° de provincias que participan de las acciones para la difusión del MBE. Respecto a esto,  la información proporcionada por el centro de responsabilidad, este sigue llevando a cabo los procesos de planificación de las jornadas, las cuales siguen estando contempladas a iniciar durante el mes de mayo del 2024.
De manera paralela, el CR esta trabajando en la planificación de las jornadas, a fin de que pueda alcanzarse la meta comprometida para este año.
Finalmente, CPEIP ha señalado que no existen riesgos de incumplimientos para el indicador identificados a la fecha. </v>
      </c>
    </row>
    <row r="11" spans="1:17" s="121" customFormat="1" ht="144" hidden="1">
      <c r="A11" s="3" t="s">
        <v>467</v>
      </c>
      <c r="B11" s="129" t="s">
        <v>242</v>
      </c>
      <c r="C11" s="3" t="s">
        <v>74</v>
      </c>
      <c r="D11" s="97" t="s">
        <v>15</v>
      </c>
      <c r="E11" s="3" t="s">
        <v>943</v>
      </c>
      <c r="F11" s="5" t="s">
        <v>7</v>
      </c>
      <c r="G11" s="3" t="s">
        <v>469</v>
      </c>
      <c r="H11" s="3" t="s">
        <v>470</v>
      </c>
      <c r="I11" s="132">
        <v>0.17</v>
      </c>
      <c r="J11" s="293">
        <v>0.3</v>
      </c>
      <c r="K11" s="314">
        <f>VLOOKUP(C11,'00-Monitoreo indicadores 2023'!C15:$EC$114,21,FALSE)</f>
        <v>251</v>
      </c>
      <c r="L11" s="297">
        <f>VLOOKUP(C11,'00-Monitoreo indicadores 2023'!C15:EC122,22,FALSE)</f>
        <v>20000</v>
      </c>
      <c r="M11" s="133">
        <f t="shared" si="1"/>
        <v>1.255E-2</v>
      </c>
      <c r="N11" s="134" t="str">
        <f>VLOOKUP(C11,'00-Monitoreo indicadores 2023'!C15:EC122,24,FALSE)</f>
        <v>bajo</v>
      </c>
      <c r="O11" s="252">
        <v>0</v>
      </c>
      <c r="P11" s="135">
        <f t="shared" si="0"/>
        <v>4.1833333333333333E-2</v>
      </c>
      <c r="Q11" s="136" t="str">
        <f>VLOOKUP(C11,'00-Monitoreo indicadores 2023'!C15:EC122,30,FALSE)</f>
        <v>EN PROCESO 
Al cierre del mes de febrero, se mantuvo el valor anterior correspondiente a 251 estudiantes que acceden a una sesión de auditoria, lo cual equivale a un 1,26% del total comprometido. Si bien el porcentaje alcanzado esta muy por debajo del total comprometido, equivalente a un 30%, si se encuentra por encima de lo proyectado. 
Se espera que para el mes de marzo, una vez que se inicien de manera regula las actividades académicas dentro de los establecimientos, el número de estudiantes que participen en estas tutorías aumente.
Por otro lado, es importante que para los próximos envíos, desde la DEG formalicen el total de tutorías a implementar, ya que si bien las notas técnicas señalan que el valor informado para la formulación es referencial y que este número puede variar una vez aprobada la ley de presupuestos, es necesario que el nuevo valor del denominador quede formalizado. 
Finalmente, la DEG ha señalado que no existen riesgos de incumplimientos para el indicador identificados a la fecha</v>
      </c>
    </row>
    <row r="12" spans="1:17" s="121" customFormat="1" ht="132" hidden="1">
      <c r="A12" s="3" t="s">
        <v>475</v>
      </c>
      <c r="B12" s="129" t="s">
        <v>242</v>
      </c>
      <c r="C12" s="3" t="s">
        <v>70</v>
      </c>
      <c r="D12" s="97" t="s">
        <v>15</v>
      </c>
      <c r="E12" s="3" t="s">
        <v>943</v>
      </c>
      <c r="F12" s="5" t="s">
        <v>7</v>
      </c>
      <c r="G12" s="3" t="s">
        <v>477</v>
      </c>
      <c r="H12" s="3" t="s">
        <v>478</v>
      </c>
      <c r="I12" s="132">
        <v>0.17</v>
      </c>
      <c r="J12" s="291">
        <v>0.1</v>
      </c>
      <c r="K12" s="314">
        <f>VLOOKUP(C12,'00-Monitoreo indicadores 2023'!C16:$EC$114,21,FALSE)</f>
        <v>0</v>
      </c>
      <c r="L12" s="297">
        <f>VLOOKUP(C12,'00-Monitoreo indicadores 2023'!C16:EC123,22,FALSE)</f>
        <v>10418</v>
      </c>
      <c r="M12" s="133">
        <f t="shared" si="1"/>
        <v>0</v>
      </c>
      <c r="N12" s="134" t="str">
        <f>VLOOKUP(C12,'00-Monitoreo indicadores 2023'!C16:EC123,24,FALSE)</f>
        <v>bajo</v>
      </c>
      <c r="O12" s="252">
        <v>0</v>
      </c>
      <c r="P12" s="135">
        <f t="shared" si="0"/>
        <v>0</v>
      </c>
      <c r="Q12" s="136" t="str">
        <f>VLOOKUP(C12,'00-Monitoreo indicadores 2023'!C16:EC123,30,FALSE)</f>
        <v xml:space="preserve">EN PROCESO 
Al cierre del mes de febrero, el indicador no presenta valores informados respecto al N° de establecimientos educacionales que utilizan el kit de material de Educación No Sexista en el año t, debido a que y según lo señalado por el centro de responsabilidad, los establecimientos educaciones se encuentran cerrados debido a periodo de vacaciones de verano. Se espera que a contar de marzo se, puedan identificar los primeros establecimientos que hagan uso de este kit.   
Por otra parte, los valores informados para el denominador corresponden a un valor estimado, el cual será informado de manera definitiva en el mes de mayo según los datos que proporcione en Departamento de Estadísticas del Centro de Estudios del Ministerio de Educación.
Finalmente, el Gabinete de la Subsecretaría ha señalado que no existen riesgos de incumplimientos para el indicador identificados a la fecha. </v>
      </c>
    </row>
    <row r="13" spans="1:17" s="121" customFormat="1" ht="132" hidden="1">
      <c r="A13" s="3" t="s">
        <v>483</v>
      </c>
      <c r="B13" s="129" t="s">
        <v>242</v>
      </c>
      <c r="C13" s="3" t="s">
        <v>72</v>
      </c>
      <c r="D13" s="97" t="s">
        <v>15</v>
      </c>
      <c r="E13" s="3" t="s">
        <v>943</v>
      </c>
      <c r="F13" s="5" t="s">
        <v>7</v>
      </c>
      <c r="G13" s="3" t="s">
        <v>485</v>
      </c>
      <c r="H13" s="3" t="s">
        <v>486</v>
      </c>
      <c r="I13" s="132">
        <v>0.17</v>
      </c>
      <c r="J13" s="291">
        <v>0.90700000000000003</v>
      </c>
      <c r="K13" s="314">
        <f>VLOOKUP(C13,'00-Monitoreo indicadores 2023'!C17:$EC$114,21,FALSE)</f>
        <v>9442</v>
      </c>
      <c r="L13" s="297">
        <f>VLOOKUP(C13,'00-Monitoreo indicadores 2023'!C17:EC124,22,FALSE)</f>
        <v>10512</v>
      </c>
      <c r="M13" s="133">
        <f t="shared" si="1"/>
        <v>0.89821156773211563</v>
      </c>
      <c r="N13" s="134" t="str">
        <f>VLOOKUP(C13,'00-Monitoreo indicadores 2023'!C17:EC124,24,FALSE)</f>
        <v>bajo</v>
      </c>
      <c r="O13" s="252">
        <v>0</v>
      </c>
      <c r="P13" s="135">
        <f t="shared" si="0"/>
        <v>0.99031043851390921</v>
      </c>
      <c r="Q13" s="136" t="str">
        <f>VLOOKUP(C13,'00-Monitoreo indicadores 2023'!C17:EC124,30,FALSE)</f>
        <v>EN PROCESO 
Al cierre del mes de febrero, se ha mantenido el N° de establecimientos informados en el mes anterior, alcanzando la suma total de 9.442, lo cual equivale a un 89,92% del total de establecimientos identificados en el denominador de esta indicador (10.512). Si bien el valor alcanzado a este mes se encuentra por debajo de la meta comprometida (90,93%) si se encuentra dentro de las proyecciones enviadas por el centro de responsabilidad.
Se espera que para el mes de marzo, una vez que se inicien de manera regula las actividades académicas dentro de los establecimientos, se presenten variaciones en los valores informados, tanto para el numerador, como para el denominador (el cual debe ser actualizado en base a la información que proporcione el Departamento de Estadísticas del Centro de Estudios del Ministerio de Educación.
Finalmente, el Centro de Innovación de MINEDUC han señalado que no existen riesgos de incumplimientos para el indicador identificados a la fecha</v>
      </c>
    </row>
    <row r="14" spans="1:17" s="121" customFormat="1" ht="101.25" hidden="1">
      <c r="A14" s="3" t="s">
        <v>491</v>
      </c>
      <c r="B14" s="96" t="s">
        <v>21</v>
      </c>
      <c r="C14" s="3" t="s">
        <v>100</v>
      </c>
      <c r="D14" s="97" t="s">
        <v>15</v>
      </c>
      <c r="E14" s="329" t="s">
        <v>21</v>
      </c>
      <c r="F14" s="5" t="s">
        <v>27</v>
      </c>
      <c r="G14" s="3" t="s">
        <v>493</v>
      </c>
      <c r="H14" s="3" t="s">
        <v>494</v>
      </c>
      <c r="I14" s="132">
        <v>0.17</v>
      </c>
      <c r="J14" s="296">
        <v>0.97</v>
      </c>
      <c r="K14" s="314">
        <f>VLOOKUP(C14,'00-Monitoreo indicadores 2023'!C18:$EC$114,21,FALSE)</f>
        <v>14412</v>
      </c>
      <c r="L14" s="297">
        <f>VLOOKUP(C14,'00-Monitoreo indicadores 2023'!C18:EC125,22,FALSE)</f>
        <v>14551</v>
      </c>
      <c r="M14" s="133">
        <f t="shared" si="1"/>
        <v>0.99044739193182596</v>
      </c>
      <c r="N14" s="134" t="str">
        <f>VLOOKUP(C14,'00-Monitoreo indicadores 2023'!C18:EC125,24,FALSE)</f>
        <v>bajo</v>
      </c>
      <c r="O14" s="252">
        <v>0</v>
      </c>
      <c r="P14" s="135">
        <f t="shared" si="0"/>
        <v>1.0210797854967277</v>
      </c>
      <c r="Q14" s="136" t="str">
        <f>VLOOKUP(C14,'00-Monitoreo indicadores 2023'!C18:EC125,30,FALSE)</f>
        <v>EN PROCESO
Al cierre del mes de febrero, CR informa que indicador se encuentra en proceso de medición. Logrando para el periodo un cumplimiento del 99.04%, por lo que el número de transacciones que se realizan a través del sistema SIGPA es de 14.412 de 14.551 para el periodo.
Finalmente CR informa que no existen riesgos de incumplimiento del indicador.</v>
      </c>
    </row>
    <row r="15" spans="1:17" s="121" customFormat="1" ht="78.75" hidden="1">
      <c r="A15" s="3" t="s">
        <v>499</v>
      </c>
      <c r="B15" s="96" t="s">
        <v>21</v>
      </c>
      <c r="C15" s="3" t="s">
        <v>96</v>
      </c>
      <c r="D15" s="97" t="s">
        <v>15</v>
      </c>
      <c r="E15" s="329" t="s">
        <v>21</v>
      </c>
      <c r="F15" s="5" t="s">
        <v>27</v>
      </c>
      <c r="G15" s="3" t="s">
        <v>500</v>
      </c>
      <c r="H15" s="3" t="s">
        <v>501</v>
      </c>
      <c r="I15" s="132">
        <v>0.17</v>
      </c>
      <c r="J15" s="296">
        <v>0.99</v>
      </c>
      <c r="K15" s="314">
        <f>VLOOKUP(C15,'00-Monitoreo indicadores 2023'!C19:$EC$114,21,FALSE)</f>
        <v>8640</v>
      </c>
      <c r="L15" s="297">
        <f>VLOOKUP(C15,'00-Monitoreo indicadores 2023'!C19:EC126,22,FALSE)</f>
        <v>8640</v>
      </c>
      <c r="M15" s="133">
        <f t="shared" si="1"/>
        <v>1</v>
      </c>
      <c r="N15" s="134" t="str">
        <f>VLOOKUP(C15,'00-Monitoreo indicadores 2023'!C19:EC126,24,FALSE)</f>
        <v>bajo</v>
      </c>
      <c r="O15" s="252">
        <v>0</v>
      </c>
      <c r="P15" s="135">
        <f t="shared" si="0"/>
        <v>1.0101010101010102</v>
      </c>
      <c r="Q15" s="136" t="str">
        <f>VLOOKUP(C15,'00-Monitoreo indicadores 2023'!C19:EC126,30,FALSE)</f>
        <v>EN PROCESO 
Al cierre del mes de febrero, se ha logrado una disponibilidad de los sistemas del 100% del tiempo, superando la meta proyectada para el período.
El CR no informa riesgos para el cumplimiento del indicador.</v>
      </c>
    </row>
    <row r="16" spans="1:17" s="121" customFormat="1" ht="48" hidden="1">
      <c r="A16" s="3" t="s">
        <v>505</v>
      </c>
      <c r="B16" s="96" t="s">
        <v>21</v>
      </c>
      <c r="C16" s="3" t="s">
        <v>92</v>
      </c>
      <c r="D16" s="97" t="s">
        <v>15</v>
      </c>
      <c r="E16" s="329" t="s">
        <v>21</v>
      </c>
      <c r="F16" s="5" t="s">
        <v>27</v>
      </c>
      <c r="G16" s="3" t="s">
        <v>506</v>
      </c>
      <c r="H16" s="3" t="s">
        <v>507</v>
      </c>
      <c r="I16" s="132">
        <v>0.17</v>
      </c>
      <c r="J16" s="296">
        <v>0.96</v>
      </c>
      <c r="K16" s="314">
        <f>VLOOKUP(C16,'00-Monitoreo indicadores 2023'!C20:$EC$114,21,FALSE)</f>
        <v>2650</v>
      </c>
      <c r="L16" s="297">
        <f>VLOOKUP(C16,'00-Monitoreo indicadores 2023'!C20:EC127,22,FALSE)</f>
        <v>2713</v>
      </c>
      <c r="M16" s="133">
        <f t="shared" si="1"/>
        <v>0.97677847401400664</v>
      </c>
      <c r="N16" s="134" t="str">
        <f>VLOOKUP(C16,'00-Monitoreo indicadores 2023'!C20:EC127,24,FALSE)</f>
        <v>bajo</v>
      </c>
      <c r="O16" s="252">
        <v>0</v>
      </c>
      <c r="P16" s="135">
        <f t="shared" si="0"/>
        <v>1.0174775770979236</v>
      </c>
      <c r="Q16" s="136" t="str">
        <f>VLOOKUP(C16,'00-Monitoreo indicadores 2023'!C20:EC127,30,FALSE)</f>
        <v>EN PROCESO:
Al cierre del mes de febrero, se lograron resolver de manera oportuna (5 días hábiles como máximo) 2650 ticket de los 2713 generados, logrando un 97,68% de cumplimiento.
De acuerdo a lo informado por el CR se reporta un riesgo bajo.</v>
      </c>
    </row>
    <row r="17" spans="1:17" s="121" customFormat="1" ht="48" hidden="1">
      <c r="A17" s="3" t="s">
        <v>512</v>
      </c>
      <c r="B17" s="129" t="s">
        <v>431</v>
      </c>
      <c r="C17" s="3" t="s">
        <v>54</v>
      </c>
      <c r="D17" s="97" t="s">
        <v>15</v>
      </c>
      <c r="E17" s="329" t="s">
        <v>943</v>
      </c>
      <c r="F17" s="5" t="s">
        <v>27</v>
      </c>
      <c r="G17" s="3" t="s">
        <v>514</v>
      </c>
      <c r="H17" s="3" t="s">
        <v>515</v>
      </c>
      <c r="I17" s="132">
        <v>0.16</v>
      </c>
      <c r="J17" s="296">
        <v>0.96</v>
      </c>
      <c r="K17" s="314">
        <f>VLOOKUP(C17,'00-Monitoreo indicadores 2023'!C21:$EC$114,21,FALSE)</f>
        <v>124</v>
      </c>
      <c r="L17" s="297">
        <f>VLOOKUP(C17,'00-Monitoreo indicadores 2023'!C21:EC128,22,FALSE)</f>
        <v>125</v>
      </c>
      <c r="M17" s="133">
        <f t="shared" si="1"/>
        <v>0.99199999999999999</v>
      </c>
      <c r="N17" s="134" t="str">
        <f>VLOOKUP(C17,'00-Monitoreo indicadores 2023'!C21:EC128,24,FALSE)</f>
        <v>bajo</v>
      </c>
      <c r="O17" s="252">
        <v>0</v>
      </c>
      <c r="P17" s="135">
        <f t="shared" si="0"/>
        <v>1.0333333333333334</v>
      </c>
      <c r="Q17" s="136" t="str">
        <f>VLOOKUP(C17,'00-Monitoreo indicadores 2023'!C21:EC128,30,FALSE)</f>
        <v>EN PROCESO
Al cierre de febrero, el indicador presenta un sobrecumplimiento respecto a lo proyectado. Este resultado, indica que el N° de solicitudes respondidas oportunamente fue mayor al proyectado para el mes.
El CR no reporta riesgos significativos que comprometan el cumplimiento del indicador a la fecha</v>
      </c>
    </row>
    <row r="18" spans="1:17" s="121" customFormat="1" ht="135" hidden="1">
      <c r="A18" s="3" t="s">
        <v>520</v>
      </c>
      <c r="B18" s="129" t="s">
        <v>242</v>
      </c>
      <c r="C18" s="3" t="s">
        <v>62</v>
      </c>
      <c r="D18" s="97" t="s">
        <v>15</v>
      </c>
      <c r="E18" s="329" t="s">
        <v>943</v>
      </c>
      <c r="F18" s="5" t="s">
        <v>27</v>
      </c>
      <c r="G18" s="3" t="s">
        <v>521</v>
      </c>
      <c r="H18" s="3" t="s">
        <v>522</v>
      </c>
      <c r="I18" s="132">
        <v>0.17</v>
      </c>
      <c r="J18" s="296">
        <v>0.9</v>
      </c>
      <c r="K18" s="314">
        <f>VLOOKUP(C18,'00-Monitoreo indicadores 2023'!C22:$EC$114,21,FALSE)</f>
        <v>39677</v>
      </c>
      <c r="L18" s="297">
        <f>VLOOKUP(C18,'00-Monitoreo indicadores 2023'!C22:EC129,22,FALSE)</f>
        <v>40322</v>
      </c>
      <c r="M18" s="133">
        <f t="shared" si="1"/>
        <v>0.98400376965428304</v>
      </c>
      <c r="N18" s="134" t="str">
        <f>VLOOKUP(C18,'00-Monitoreo indicadores 2023'!C22:EC129,24,FALSE)</f>
        <v>bajo</v>
      </c>
      <c r="O18" s="252">
        <v>0</v>
      </c>
      <c r="P18" s="135">
        <f t="shared" si="0"/>
        <v>1.0933375218380923</v>
      </c>
      <c r="Q18" s="136" t="str">
        <f>VLOOKUP(C18,'00-Monitoreo indicadores 2023'!C22:EC129,30,FALSE)</f>
        <v>EN PROCESO.
Al cierre del mes de febrero, el indicador presenta un cumplimiento del 98,4% de solicitudes de certificados no disponible en línea en un plazo igual o inferior a 10 días hábiles.
CR no reporta riesgos asociados al indicador, sin embargo y como acción correctiva se establecen compromisos de mejora de rendimiento en la región de Atacama, Aysén y Valparaíso donde se registran porcentaje bajo la meta definida.</v>
      </c>
    </row>
    <row r="19" spans="1:17" s="121" customFormat="1" ht="78.75" hidden="1">
      <c r="A19" s="3" t="s">
        <v>527</v>
      </c>
      <c r="B19" s="96" t="s">
        <v>20</v>
      </c>
      <c r="C19" s="3" t="s">
        <v>108</v>
      </c>
      <c r="D19" s="97" t="s">
        <v>15</v>
      </c>
      <c r="E19" s="329" t="s">
        <v>20</v>
      </c>
      <c r="F19" s="5" t="s">
        <v>27</v>
      </c>
      <c r="G19" s="3" t="s">
        <v>529</v>
      </c>
      <c r="H19" s="3" t="s">
        <v>530</v>
      </c>
      <c r="I19" s="132">
        <v>0.25</v>
      </c>
      <c r="J19" s="296">
        <v>0.93021276595744684</v>
      </c>
      <c r="K19" s="314">
        <f>VLOOKUP(C19,'00-Monitoreo indicadores 2023'!C23:$EC$114,21,FALSE)</f>
        <v>240</v>
      </c>
      <c r="L19" s="297">
        <f>VLOOKUP(C19,'00-Monitoreo indicadores 2023'!C23:EC130,22,FALSE)</f>
        <v>241</v>
      </c>
      <c r="M19" s="133">
        <f t="shared" si="1"/>
        <v>0.99585062240663902</v>
      </c>
      <c r="N19" s="134" t="str">
        <f>VLOOKUP(C19,'00-Monitoreo indicadores 2023'!C23:EC130,24,FALSE)</f>
        <v>bajo</v>
      </c>
      <c r="O19" s="252">
        <v>0</v>
      </c>
      <c r="P19" s="135">
        <f t="shared" si="0"/>
        <v>1.0705621970062222</v>
      </c>
      <c r="Q19" s="136" t="str">
        <f>VLOOKUP(C19,'00-Monitoreo indicadores 2023'!C23:EC130,30,FALSE)</f>
        <v>EN PROCESO:
Al cierre del mes de febrero, se han logró gestionar 153 solicitudes adicionales de manera oportuna (en un plazo =&lt; a 4 días hábiles) de la totalidad presentada logrando un porcentaje de cumplimiento (99.59%) mayor al proyectado para el periodo (94%).
De acuerdo a lo informado por el CR se reporta un riesgo bajo.</v>
      </c>
    </row>
    <row r="20" spans="1:17" s="121" customFormat="1" ht="48" hidden="1">
      <c r="A20" s="3" t="s">
        <v>535</v>
      </c>
      <c r="B20" s="96" t="s">
        <v>21</v>
      </c>
      <c r="C20" s="3" t="s">
        <v>94</v>
      </c>
      <c r="D20" s="97" t="s">
        <v>15</v>
      </c>
      <c r="E20" s="329" t="s">
        <v>21</v>
      </c>
      <c r="F20" s="5" t="s">
        <v>27</v>
      </c>
      <c r="G20" s="3" t="s">
        <v>536</v>
      </c>
      <c r="H20" s="3" t="s">
        <v>537</v>
      </c>
      <c r="I20" s="132">
        <v>0.17</v>
      </c>
      <c r="J20" s="296">
        <v>0.8</v>
      </c>
      <c r="K20" s="314">
        <f>VLOOKUP(C20,'00-Monitoreo indicadores 2023'!C24:$EC$114,21,FALSE)</f>
        <v>177</v>
      </c>
      <c r="L20" s="297">
        <f>VLOOKUP(C20,'00-Monitoreo indicadores 2023'!C24:EC131,22,FALSE)</f>
        <v>221</v>
      </c>
      <c r="M20" s="133">
        <f t="shared" si="1"/>
        <v>0.80090497737556565</v>
      </c>
      <c r="N20" s="134" t="str">
        <f>VLOOKUP(C20,'00-Monitoreo indicadores 2023'!C24:EC131,24,FALSE)</f>
        <v>bajo</v>
      </c>
      <c r="O20" s="252">
        <v>0</v>
      </c>
      <c r="P20" s="135">
        <f t="shared" si="0"/>
        <v>1.001131221719457</v>
      </c>
      <c r="Q20" s="136" t="str">
        <f>VLOOKUP(C20,'00-Monitoreo indicadores 2023'!C24:EC131,30,FALSE)</f>
        <v>EN PROCESO.
Al cierre del mes de febrero, se mantienen los 177 los sitios seguros del periodo anterior de un total de 221 definidos para el año t, logrando un 80,09% de avance sobre el 76% propuesto para el periodo.
CR No informa riesgo de cumplir el indicador.</v>
      </c>
    </row>
    <row r="21" spans="1:17" s="121" customFormat="1" ht="90" hidden="1">
      <c r="A21" s="3" t="s">
        <v>541</v>
      </c>
      <c r="B21" s="96" t="s">
        <v>30</v>
      </c>
      <c r="C21" s="3" t="s">
        <v>130</v>
      </c>
      <c r="D21" s="97" t="s">
        <v>15</v>
      </c>
      <c r="E21" s="329" t="s">
        <v>30</v>
      </c>
      <c r="F21" s="5" t="s">
        <v>27</v>
      </c>
      <c r="G21" s="3" t="s">
        <v>543</v>
      </c>
      <c r="H21" s="3" t="s">
        <v>544</v>
      </c>
      <c r="I21" s="132">
        <v>0.15</v>
      </c>
      <c r="J21" s="296">
        <v>0.98</v>
      </c>
      <c r="K21" s="314">
        <f>VLOOKUP(C21,'00-Monitoreo indicadores 2023'!C25:$EC$114,21,FALSE)</f>
        <v>13</v>
      </c>
      <c r="L21" s="297">
        <f>VLOOKUP(C21,'00-Monitoreo indicadores 2023'!C25:EC132,22,FALSE)</f>
        <v>13</v>
      </c>
      <c r="M21" s="133">
        <f t="shared" si="1"/>
        <v>1</v>
      </c>
      <c r="N21" s="134" t="str">
        <f>VLOOKUP(C21,'00-Monitoreo indicadores 2023'!C25:EC132,24,FALSE)</f>
        <v>bajo</v>
      </c>
      <c r="O21" s="252">
        <v>0</v>
      </c>
      <c r="P21" s="135">
        <f t="shared" si="0"/>
        <v>1.0204081632653061</v>
      </c>
      <c r="Q21" s="136" t="str">
        <f>VLOOKUP(C21,'00-Monitoreo indicadores 2023'!C25:EC132,30,FALSE)</f>
        <v>EN PROCESO
Al cierre del mes de febrero, CR informa que indicador se encuentra en proceso de medición. Además, indica que se sobre cumplió el indicador en el periodo registrando un 100% sobre el 97,50%. Finalmente se indica que se comenzará a utilizar Excel para realizar el monitoreo en los próximos periodos.
CR informa que no existen riesgos de incumplimiento del indicador.</v>
      </c>
    </row>
    <row r="22" spans="1:17" s="121" customFormat="1" ht="67.5" hidden="1">
      <c r="A22" s="3" t="s">
        <v>548</v>
      </c>
      <c r="B22" s="96" t="s">
        <v>30</v>
      </c>
      <c r="C22" s="3" t="s">
        <v>134</v>
      </c>
      <c r="D22" s="97" t="s">
        <v>15</v>
      </c>
      <c r="E22" s="329" t="s">
        <v>30</v>
      </c>
      <c r="F22" s="5" t="s">
        <v>27</v>
      </c>
      <c r="G22" s="3" t="s">
        <v>550</v>
      </c>
      <c r="H22" s="3" t="s">
        <v>551</v>
      </c>
      <c r="I22" s="132">
        <v>0.15</v>
      </c>
      <c r="J22" s="296">
        <v>0.92</v>
      </c>
      <c r="K22" s="314">
        <f>VLOOKUP(C22,'00-Monitoreo indicadores 2023'!C26:$EC$114,21,FALSE)</f>
        <v>12</v>
      </c>
      <c r="L22" s="297">
        <f>VLOOKUP(C22,'00-Monitoreo indicadores 2023'!C26:EC133,22,FALSE)</f>
        <v>12</v>
      </c>
      <c r="M22" s="133">
        <f t="shared" si="1"/>
        <v>1</v>
      </c>
      <c r="N22" s="134" t="str">
        <f>VLOOKUP(C22,'00-Monitoreo indicadores 2023'!C26:EC133,24,FALSE)</f>
        <v>bajo</v>
      </c>
      <c r="O22" s="252">
        <v>0</v>
      </c>
      <c r="P22" s="135">
        <f t="shared" si="0"/>
        <v>1.0869565217391304</v>
      </c>
      <c r="Q22" s="136" t="str">
        <f>VLOOKUP(C22,'00-Monitoreo indicadores 2023'!C26:EC133,30,FALSE)</f>
        <v>EN PROCESO
Al cierre del mes de Febrero, CR informa que indicador se encuentra en proceso de medición. Además, CR indica que se sobre cumplió el indicador en el periodo registrando un 100% sobre el 90%. Finalmente CR indica que se comenzará a utilizar Excel para realizar el monitoreo en los próximos periodos.
CR informa que no existen riesgos de incumplimiento del indicador.</v>
      </c>
    </row>
    <row r="23" spans="1:17" s="121" customFormat="1" ht="60" hidden="1">
      <c r="A23" s="3" t="s">
        <v>554</v>
      </c>
      <c r="B23" s="96" t="s">
        <v>21</v>
      </c>
      <c r="C23" s="3" t="s">
        <v>102</v>
      </c>
      <c r="D23" s="97" t="s">
        <v>15</v>
      </c>
      <c r="E23" s="329" t="s">
        <v>21</v>
      </c>
      <c r="F23" s="5" t="s">
        <v>27</v>
      </c>
      <c r="G23" s="3" t="s">
        <v>556</v>
      </c>
      <c r="H23" s="3" t="s">
        <v>557</v>
      </c>
      <c r="I23" s="132">
        <v>0.16</v>
      </c>
      <c r="J23" s="303">
        <v>1</v>
      </c>
      <c r="K23" s="314">
        <f>VLOOKUP(C23,'00-Monitoreo indicadores 2023'!C27:$EC$114,21,FALSE)</f>
        <v>0</v>
      </c>
      <c r="L23" s="297">
        <f>VLOOKUP(C23,'00-Monitoreo indicadores 2023'!C27:EC134,22,FALSE)</f>
        <v>4</v>
      </c>
      <c r="M23" s="133">
        <f t="shared" si="1"/>
        <v>0</v>
      </c>
      <c r="N23" s="134" t="str">
        <f>VLOOKUP(C23,'00-Monitoreo indicadores 2023'!C27:EC134,24,FALSE)</f>
        <v>bajo</v>
      </c>
      <c r="O23" s="252">
        <v>0</v>
      </c>
      <c r="P23" s="135">
        <f t="shared" si="0"/>
        <v>0</v>
      </c>
      <c r="Q23" s="136" t="str">
        <f>VLOOKUP(C23,'00-Monitoreo indicadores 2023'!C27:EC134,30,FALSE)</f>
        <v>EN PROCESO
Al cierre del mes de febrero, CR informa que indicador se encuentra en proceso de medición. Se define en 4 la cantidad de procesos totales vigentes para el año t, los cuales serán formalizados a mas tardar el 31 de marzo del año t. Finalmente URAE proyecta avances para los periodos de junio, septiembre, noviembre y diciembre.
Finalmente CR informa que no existen riesgos de incumplimiento del indicador.</v>
      </c>
    </row>
    <row r="24" spans="1:17" s="121" customFormat="1" ht="112.5" hidden="1">
      <c r="A24" s="3" t="s">
        <v>561</v>
      </c>
      <c r="B24" s="96" t="s">
        <v>25</v>
      </c>
      <c r="C24" s="3" t="s">
        <v>84</v>
      </c>
      <c r="D24" s="97" t="s">
        <v>15</v>
      </c>
      <c r="E24" s="329" t="s">
        <v>25</v>
      </c>
      <c r="F24" s="5" t="s">
        <v>27</v>
      </c>
      <c r="G24" s="3" t="s">
        <v>563</v>
      </c>
      <c r="H24" s="3" t="s">
        <v>564</v>
      </c>
      <c r="I24" s="132">
        <v>0.35</v>
      </c>
      <c r="J24" s="303">
        <v>1</v>
      </c>
      <c r="K24" s="314">
        <f>VLOOKUP(C24,'00-Monitoreo indicadores 2023'!C28:$EC$114,21,FALSE)</f>
        <v>0</v>
      </c>
      <c r="L24" s="297">
        <f>VLOOKUP(C24,'00-Monitoreo indicadores 2023'!C28:EC135,22,FALSE)</f>
        <v>30000</v>
      </c>
      <c r="M24" s="133">
        <f t="shared" si="1"/>
        <v>0</v>
      </c>
      <c r="N24" s="134" t="str">
        <f>VLOOKUP(C24,'00-Monitoreo indicadores 2023'!C28:EC135,24,FALSE)</f>
        <v>bajo</v>
      </c>
      <c r="O24" s="252">
        <v>0</v>
      </c>
      <c r="P24" s="135">
        <f t="shared" si="0"/>
        <v>0</v>
      </c>
      <c r="Q24" s="136" t="str">
        <f>VLOOKUP(C24,'00-Monitoreo indicadores 2023'!C28:EC135,30,FALSE)</f>
        <v>EN PROCESO
Al cierre del mes de febrero, CR informa que indicador se encuentra en proceso de medición. Si bien no se muestran avances respecto al valor del numerador, se continua con el proceso de elaboración de las bases de licitación y a la convocatoria para la inscripción de las personas interesadas en ser monitor(a) del plan.
Finalmente CR informa que no existen riesgos de incumplimiento del indicador.</v>
      </c>
    </row>
    <row r="25" spans="1:17" s="121" customFormat="1" ht="123.75" hidden="1">
      <c r="A25" s="3" t="s">
        <v>569</v>
      </c>
      <c r="B25" s="129" t="s">
        <v>242</v>
      </c>
      <c r="C25" s="3" t="s">
        <v>64</v>
      </c>
      <c r="D25" s="97" t="s">
        <v>15</v>
      </c>
      <c r="E25" s="329" t="s">
        <v>943</v>
      </c>
      <c r="F25" s="5" t="s">
        <v>27</v>
      </c>
      <c r="G25" s="3" t="s">
        <v>570</v>
      </c>
      <c r="H25" s="3" t="s">
        <v>571</v>
      </c>
      <c r="I25" s="132">
        <v>0.17</v>
      </c>
      <c r="J25" s="308">
        <v>0.75</v>
      </c>
      <c r="K25" s="314">
        <f>VLOOKUP(C25,'00-Monitoreo indicadores 2023'!C29:$EC$114,21,FALSE)</f>
        <v>0</v>
      </c>
      <c r="L25" s="297">
        <f>VLOOKUP(C25,'00-Monitoreo indicadores 2023'!C29:EC136,22,FALSE)</f>
        <v>0</v>
      </c>
      <c r="M25" s="133">
        <v>0</v>
      </c>
      <c r="N25" s="134" t="str">
        <f>VLOOKUP(C25,'00-Monitoreo indicadores 2023'!C29:EC136,24,FALSE)</f>
        <v>bajo</v>
      </c>
      <c r="O25" s="252">
        <v>0</v>
      </c>
      <c r="P25" s="135">
        <f t="shared" si="0"/>
        <v>0</v>
      </c>
      <c r="Q25" s="136" t="str">
        <f>VLOOKUP(C25,'00-Monitoreo indicadores 2023'!C29:EC136,30,FALSE)</f>
        <v>EN PROCESO
Al cierre del mes de febrero, CR informa que indicador se encuentra en proceso de medición y no tiene movimientos ya que no se reportan acciones formativas.
Finalmente CR informa que no existen riesgos de incumplimiento del indicador.</v>
      </c>
    </row>
    <row r="26" spans="1:17" s="121" customFormat="1" ht="146.25" hidden="1">
      <c r="A26" s="3" t="s">
        <v>576</v>
      </c>
      <c r="B26" s="96" t="s">
        <v>20</v>
      </c>
      <c r="C26" s="3" t="s">
        <v>110</v>
      </c>
      <c r="D26" s="97" t="s">
        <v>15</v>
      </c>
      <c r="E26" s="329" t="s">
        <v>20</v>
      </c>
      <c r="F26" s="5" t="s">
        <v>27</v>
      </c>
      <c r="G26" s="3" t="s">
        <v>578</v>
      </c>
      <c r="H26" s="3" t="s">
        <v>579</v>
      </c>
      <c r="I26" s="132">
        <v>0.25</v>
      </c>
      <c r="J26" s="309">
        <v>0.9</v>
      </c>
      <c r="K26" s="314">
        <f>VLOOKUP(C26,'00-Monitoreo indicadores 2023'!C30:$EC$114,21,FALSE)</f>
        <v>0</v>
      </c>
      <c r="L26" s="297">
        <f>VLOOKUP(C26,'00-Monitoreo indicadores 2023'!C30:EC137,22,FALSE)</f>
        <v>0</v>
      </c>
      <c r="M26" s="133">
        <v>0</v>
      </c>
      <c r="N26" s="134" t="str">
        <f>VLOOKUP(C26,'00-Monitoreo indicadores 2023'!C30:EC137,24,FALSE)</f>
        <v>bajo</v>
      </c>
      <c r="O26" s="252">
        <v>0</v>
      </c>
      <c r="P26" s="135">
        <f t="shared" si="0"/>
        <v>0</v>
      </c>
      <c r="Q26" s="136" t="s">
        <v>1146</v>
      </c>
    </row>
    <row r="27" spans="1:17" s="121" customFormat="1" ht="101.25" hidden="1">
      <c r="A27" s="3" t="s">
        <v>583</v>
      </c>
      <c r="B27" s="96" t="s">
        <v>21</v>
      </c>
      <c r="C27" s="3" t="s">
        <v>98</v>
      </c>
      <c r="D27" s="97" t="s">
        <v>15</v>
      </c>
      <c r="E27" s="329" t="s">
        <v>21</v>
      </c>
      <c r="F27" s="5" t="s">
        <v>27</v>
      </c>
      <c r="G27" s="3" t="s">
        <v>584</v>
      </c>
      <c r="H27" s="3" t="s">
        <v>585</v>
      </c>
      <c r="I27" s="132">
        <v>0.16</v>
      </c>
      <c r="J27" s="296">
        <v>0.98</v>
      </c>
      <c r="K27" s="314">
        <f>VLOOKUP(C27,'00-Monitoreo indicadores 2023'!C31:$EC$114,21,FALSE)</f>
        <v>0</v>
      </c>
      <c r="L27" s="297">
        <f>VLOOKUP(C27,'00-Monitoreo indicadores 2023'!C31:EC138,22,FALSE)</f>
        <v>0</v>
      </c>
      <c r="M27" s="133">
        <v>0</v>
      </c>
      <c r="N27" s="134" t="str">
        <f>VLOOKUP(C27,'00-Monitoreo indicadores 2023'!C31:EC138,24,FALSE)</f>
        <v>bajo</v>
      </c>
      <c r="O27" s="252">
        <v>0</v>
      </c>
      <c r="P27" s="135">
        <f t="shared" si="0"/>
        <v>0</v>
      </c>
      <c r="Q27" s="136" t="str">
        <f>VLOOKUP(C27,'00-Monitoreo indicadores 2023'!C31:EC138,30,FALSE)</f>
        <v>EN PROCESO
Al cierre del mes de febrero, CR informa que indicador se encuentra en proceso de medición, de manera adicional se informa que el medidor no se mide en este periodo.
Finalmente CR informa que no existen riesgos de incumplimiento del indicador.</v>
      </c>
    </row>
    <row r="28" spans="1:17" s="121" customFormat="1" ht="48" hidden="1">
      <c r="A28" s="3" t="s">
        <v>590</v>
      </c>
      <c r="B28" s="96" t="s">
        <v>26</v>
      </c>
      <c r="C28" s="3" t="s">
        <v>124</v>
      </c>
      <c r="D28" s="97" t="s">
        <v>15</v>
      </c>
      <c r="E28" s="329" t="s">
        <v>26</v>
      </c>
      <c r="F28" s="5" t="s">
        <v>27</v>
      </c>
      <c r="G28" s="3" t="s">
        <v>592</v>
      </c>
      <c r="H28" s="3" t="s">
        <v>593</v>
      </c>
      <c r="I28" s="132">
        <v>0.4</v>
      </c>
      <c r="J28" s="310">
        <v>1</v>
      </c>
      <c r="K28" s="314">
        <f>VLOOKUP(C28,'00-Monitoreo indicadores 2023'!C32:$EC$114,21,FALSE)</f>
        <v>0</v>
      </c>
      <c r="L28" s="297">
        <f>VLOOKUP(C28,'00-Monitoreo indicadores 2023'!C32:EC139,22,FALSE)</f>
        <v>0</v>
      </c>
      <c r="M28" s="133">
        <v>0</v>
      </c>
      <c r="N28" s="134" t="str">
        <f>VLOOKUP(C28,'00-Monitoreo indicadores 2023'!C32:EC139,24,FALSE)</f>
        <v>bajo</v>
      </c>
      <c r="O28" s="252">
        <v>0</v>
      </c>
      <c r="P28" s="135">
        <f t="shared" si="0"/>
        <v>0</v>
      </c>
      <c r="Q28" s="136" t="str">
        <f>VLOOKUP(C28,'00-Monitoreo indicadores 2023'!C32:EC139,30,FALSE)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29" spans="1:17" s="121" customFormat="1" ht="48" hidden="1">
      <c r="A29" s="3" t="s">
        <v>598</v>
      </c>
      <c r="B29" s="96" t="s">
        <v>26</v>
      </c>
      <c r="C29" s="3" t="s">
        <v>120</v>
      </c>
      <c r="D29" s="97" t="s">
        <v>15</v>
      </c>
      <c r="E29" s="329" t="s">
        <v>26</v>
      </c>
      <c r="F29" s="5" t="s">
        <v>27</v>
      </c>
      <c r="G29" s="3" t="s">
        <v>600</v>
      </c>
      <c r="H29" s="3" t="s">
        <v>593</v>
      </c>
      <c r="I29" s="132">
        <v>0.1</v>
      </c>
      <c r="J29" s="310">
        <v>1</v>
      </c>
      <c r="K29" s="314">
        <f>VLOOKUP(C29,'00-Monitoreo indicadores 2023'!C33:$EC$114,21,FALSE)</f>
        <v>0</v>
      </c>
      <c r="L29" s="297">
        <f>VLOOKUP(C29,'00-Monitoreo indicadores 2023'!C33:EC140,22,FALSE)</f>
        <v>0</v>
      </c>
      <c r="M29" s="133">
        <v>0</v>
      </c>
      <c r="N29" s="134" t="str">
        <f>VLOOKUP(C29,'00-Monitoreo indicadores 2023'!C33:EC140,24,FALSE)</f>
        <v>bajo</v>
      </c>
      <c r="O29" s="252">
        <v>0</v>
      </c>
      <c r="P29" s="135">
        <f t="shared" si="0"/>
        <v>0</v>
      </c>
      <c r="Q29" s="136" t="str">
        <f>VLOOKUP(C29,'00-Monitoreo indicadores 2023'!C33:EC140,30,FALSE)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0" spans="1:17" s="121" customFormat="1" ht="48" hidden="1">
      <c r="A30" s="3" t="s">
        <v>601</v>
      </c>
      <c r="B30" s="96" t="s">
        <v>26</v>
      </c>
      <c r="C30" s="3" t="s">
        <v>126</v>
      </c>
      <c r="D30" s="97" t="s">
        <v>15</v>
      </c>
      <c r="E30" s="329" t="s">
        <v>26</v>
      </c>
      <c r="F30" s="5" t="s">
        <v>27</v>
      </c>
      <c r="G30" s="3" t="s">
        <v>603</v>
      </c>
      <c r="H30" s="3" t="s">
        <v>593</v>
      </c>
      <c r="I30" s="132">
        <v>0.1</v>
      </c>
      <c r="J30" s="310">
        <v>1</v>
      </c>
      <c r="K30" s="314">
        <f>VLOOKUP(C30,'00-Monitoreo indicadores 2023'!C34:$EC$114,21,FALSE)</f>
        <v>0</v>
      </c>
      <c r="L30" s="297">
        <f>VLOOKUP(C30,'00-Monitoreo indicadores 2023'!C34:EC141,22,FALSE)</f>
        <v>0</v>
      </c>
      <c r="M30" s="133">
        <v>0</v>
      </c>
      <c r="N30" s="134" t="str">
        <f>VLOOKUP(C30,'00-Monitoreo indicadores 2023'!C34:EC141,24,FALSE)</f>
        <v>bajo</v>
      </c>
      <c r="O30" s="252">
        <v>0</v>
      </c>
      <c r="P30" s="135">
        <f t="shared" si="0"/>
        <v>0</v>
      </c>
      <c r="Q30" s="136" t="str">
        <f>VLOOKUP(C30,'00-Monitoreo indicadores 2023'!C34:EC141,30,FALSE)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1" spans="1:17" s="121" customFormat="1" ht="101.25" hidden="1">
      <c r="A31" s="3" t="s">
        <v>604</v>
      </c>
      <c r="B31" s="96" t="s">
        <v>26</v>
      </c>
      <c r="C31" s="3" t="s">
        <v>122</v>
      </c>
      <c r="D31" s="97" t="s">
        <v>15</v>
      </c>
      <c r="E31" s="329" t="s">
        <v>26</v>
      </c>
      <c r="F31" s="5" t="s">
        <v>27</v>
      </c>
      <c r="G31" s="3" t="s">
        <v>605</v>
      </c>
      <c r="H31" s="3" t="s">
        <v>606</v>
      </c>
      <c r="I31" s="132">
        <v>0.1</v>
      </c>
      <c r="J31" s="310">
        <v>1</v>
      </c>
      <c r="K31" s="314">
        <f>VLOOKUP(C31,'00-Monitoreo indicadores 2023'!C35:$EC$114,21,FALSE)</f>
        <v>0</v>
      </c>
      <c r="L31" s="297">
        <f>VLOOKUP(C31,'00-Monitoreo indicadores 2023'!C35:EC142,22,FALSE)</f>
        <v>0</v>
      </c>
      <c r="M31" s="133">
        <v>0</v>
      </c>
      <c r="N31" s="134" t="str">
        <f>VLOOKUP(C31,'00-Monitoreo indicadores 2023'!C35:EC142,24,FALSE)</f>
        <v>bajo</v>
      </c>
      <c r="O31" s="252">
        <v>0</v>
      </c>
      <c r="P31" s="135">
        <f t="shared" si="0"/>
        <v>0</v>
      </c>
      <c r="Q31" s="136" t="str">
        <f>VLOOKUP(C31,'00-Monitoreo indicadores 2023'!C35:EC142,30,FALSE)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2" spans="1:17" s="121" customFormat="1" ht="48" hidden="1">
      <c r="A32" s="3" t="s">
        <v>607</v>
      </c>
      <c r="B32" s="96" t="s">
        <v>26</v>
      </c>
      <c r="C32" s="3" t="s">
        <v>118</v>
      </c>
      <c r="D32" s="97" t="s">
        <v>15</v>
      </c>
      <c r="E32" s="329" t="s">
        <v>26</v>
      </c>
      <c r="F32" s="5" t="s">
        <v>27</v>
      </c>
      <c r="G32" s="3" t="s">
        <v>609</v>
      </c>
      <c r="H32" s="3" t="s">
        <v>593</v>
      </c>
      <c r="I32" s="132">
        <v>0.3</v>
      </c>
      <c r="J32" s="310">
        <v>1</v>
      </c>
      <c r="K32" s="314">
        <f>VLOOKUP(C32,'00-Monitoreo indicadores 2023'!C36:$EC$114,21,FALSE)</f>
        <v>0</v>
      </c>
      <c r="L32" s="297">
        <f>VLOOKUP(C32,'00-Monitoreo indicadores 2023'!C36:EC143,22,FALSE)</f>
        <v>0</v>
      </c>
      <c r="M32" s="133">
        <v>0</v>
      </c>
      <c r="N32" s="134" t="str">
        <f>VLOOKUP(C32,'00-Monitoreo indicadores 2023'!C36:EC143,24,FALSE)</f>
        <v>bajo</v>
      </c>
      <c r="O32" s="252">
        <v>0</v>
      </c>
      <c r="P32" s="135">
        <f t="shared" si="0"/>
        <v>0</v>
      </c>
      <c r="Q32" s="136" t="str">
        <f>VLOOKUP(C32,'00-Monitoreo indicadores 2023'!C36:EC143,30,FALSE)</f>
        <v>EN PROCESO
Al cierre del mes de febrero, CR informa que indicador se encuentra en proceso de medición, lo que incluye la elaboración y validación de la Coordinación UCE de los planes de acción para el año t.
Finalmente CR informa que no existen riesgos de incumplimiento del indicador.</v>
      </c>
    </row>
    <row r="33" spans="1:17" s="121" customFormat="1" ht="67.5" hidden="1">
      <c r="A33" s="3" t="s">
        <v>610</v>
      </c>
      <c r="B33" s="96" t="s">
        <v>30</v>
      </c>
      <c r="C33" s="3" t="s">
        <v>142</v>
      </c>
      <c r="D33" s="97" t="s">
        <v>15</v>
      </c>
      <c r="E33" s="329" t="s">
        <v>30</v>
      </c>
      <c r="F33" s="5" t="s">
        <v>27</v>
      </c>
      <c r="G33" s="3" t="s">
        <v>612</v>
      </c>
      <c r="H33" s="3" t="s">
        <v>613</v>
      </c>
      <c r="I33" s="132">
        <v>0.15</v>
      </c>
      <c r="J33" s="296">
        <v>0.98</v>
      </c>
      <c r="K33" s="314">
        <f>VLOOKUP(C33,'00-Monitoreo indicadores 2023'!C37:$EC$114,21,FALSE)</f>
        <v>4</v>
      </c>
      <c r="L33" s="297">
        <f>VLOOKUP(C33,'00-Monitoreo indicadores 2023'!C37:EC144,22,FALSE)</f>
        <v>4</v>
      </c>
      <c r="M33" s="133">
        <f t="shared" si="1"/>
        <v>1</v>
      </c>
      <c r="N33" s="134" t="str">
        <f>VLOOKUP(C33,'00-Monitoreo indicadores 2023'!C37:EC144,24,FALSE)</f>
        <v>bajo</v>
      </c>
      <c r="O33" s="252">
        <v>0</v>
      </c>
      <c r="P33" s="135">
        <f t="shared" si="0"/>
        <v>1.0204081632653061</v>
      </c>
      <c r="Q33" s="136" t="str">
        <f>VLOOKUP(C33,'00-Monitoreo indicadores 2023'!C37:EC144,30,FALSE)</f>
        <v>EN PROCESO
Al cierre del mes de febrero, CR informa que indicador se encuentra en proceso de medición. Además,  indica que se sobre cumplió el indicador en el periodo registrando un 100% sobre el 98%. Finalmente se indica que se comenzará a utilizar Excel para realizar el monitoreo en los próximos periodos.
CR informa que no existen riesgos de incumplimiento del indicador.</v>
      </c>
    </row>
    <row r="34" spans="1:17" s="121" customFormat="1" ht="78.75" hidden="1">
      <c r="A34" s="3" t="s">
        <v>616</v>
      </c>
      <c r="B34" s="96" t="s">
        <v>23</v>
      </c>
      <c r="C34" s="3" t="s">
        <v>76</v>
      </c>
      <c r="D34" s="97" t="s">
        <v>15</v>
      </c>
      <c r="E34" s="329" t="s">
        <v>23</v>
      </c>
      <c r="F34" s="5" t="s">
        <v>27</v>
      </c>
      <c r="G34" s="3" t="s">
        <v>618</v>
      </c>
      <c r="H34" s="3" t="s">
        <v>619</v>
      </c>
      <c r="I34" s="132">
        <v>0.3</v>
      </c>
      <c r="J34" s="312">
        <v>1</v>
      </c>
      <c r="K34" s="314">
        <f>VLOOKUP(C34,'00-Monitoreo indicadores 2023'!C38:$EC$114,21,FALSE)</f>
        <v>0</v>
      </c>
      <c r="L34" s="297">
        <f>VLOOKUP(C34,'00-Monitoreo indicadores 2023'!C38:EC145,22,FALSE)</f>
        <v>4</v>
      </c>
      <c r="M34" s="133">
        <f t="shared" si="1"/>
        <v>0</v>
      </c>
      <c r="N34" s="134" t="str">
        <f>VLOOKUP(C34,'00-Monitoreo indicadores 2023'!C38:EC145,24,FALSE)</f>
        <v>bajo</v>
      </c>
      <c r="O34" s="252">
        <v>0</v>
      </c>
      <c r="P34" s="135">
        <f t="shared" si="0"/>
        <v>0</v>
      </c>
      <c r="Q34" s="136" t="str">
        <f>VLOOKUP(C34,'00-Monitoreo indicadores 2023'!C38:EC145,30,FALSE)</f>
        <v>EN PROCESO
Al cierre del mes de febrero, CR informa que indicador se encuentra en proceso de medición. Si bien no se muestran avances respecto al valor del numerador, se definen las 4 acciones del plan de implementación de los estándares FID.
Finalmente CR informa que no existen riesgos de incumplimiento del indicador.</v>
      </c>
    </row>
    <row r="35" spans="1:17" s="121" customFormat="1" ht="78.75" hidden="1">
      <c r="A35" s="3" t="s">
        <v>624</v>
      </c>
      <c r="B35" s="96" t="s">
        <v>20</v>
      </c>
      <c r="C35" s="3" t="s">
        <v>114</v>
      </c>
      <c r="D35" s="97" t="s">
        <v>15</v>
      </c>
      <c r="E35" s="329" t="s">
        <v>20</v>
      </c>
      <c r="F35" s="5" t="s">
        <v>27</v>
      </c>
      <c r="G35" s="3" t="s">
        <v>626</v>
      </c>
      <c r="H35" s="3" t="s">
        <v>627</v>
      </c>
      <c r="I35" s="132">
        <v>0.25</v>
      </c>
      <c r="J35" s="296">
        <v>0.96923076923076923</v>
      </c>
      <c r="K35" s="314">
        <f>VLOOKUP(C35,'00-Monitoreo indicadores 2023'!C39:$EC$114,21,FALSE)</f>
        <v>13</v>
      </c>
      <c r="L35" s="297">
        <f>VLOOKUP(C35,'00-Monitoreo indicadores 2023'!C39:EC146,22,FALSE)</f>
        <v>13</v>
      </c>
      <c r="M35" s="133">
        <f t="shared" si="1"/>
        <v>1</v>
      </c>
      <c r="N35" s="134" t="str">
        <f>VLOOKUP(C35,'00-Monitoreo indicadores 2023'!C39:EC146,24,FALSE)</f>
        <v>bajo</v>
      </c>
      <c r="O35" s="252">
        <v>0</v>
      </c>
      <c r="P35" s="135">
        <f t="shared" si="0"/>
        <v>1.0317460317460319</v>
      </c>
      <c r="Q35" s="136" t="str">
        <f>VLOOKUP(C35,'00-Monitoreo indicadores 2023'!C39:EC146,30,FALSE)</f>
        <v>EN PROCESO:
Al cierre del mes de febrero, se ha logrado realizar la gestión oportuna de la totalidad de los contratos nuevos a honorarios de Nivel Central, logrando un porcentaje de cumplimiento efectivo del 100% mayor a lo proyectado (97%) con 13 contratos nuevos a honorario.
De acuerdo a lo informado por el CR se reporta un riesgo bajo.</v>
      </c>
    </row>
    <row r="36" spans="1:17" s="121" customFormat="1" ht="90" hidden="1">
      <c r="A36" s="3" t="s">
        <v>631</v>
      </c>
      <c r="B36" s="96" t="s">
        <v>25</v>
      </c>
      <c r="C36" s="3" t="s">
        <v>88</v>
      </c>
      <c r="D36" s="97" t="s">
        <v>15</v>
      </c>
      <c r="E36" s="329" t="s">
        <v>25</v>
      </c>
      <c r="F36" s="5" t="s">
        <v>27</v>
      </c>
      <c r="G36" s="3" t="s">
        <v>632</v>
      </c>
      <c r="H36" s="3" t="s">
        <v>633</v>
      </c>
      <c r="I36" s="132">
        <v>0.35</v>
      </c>
      <c r="J36" s="296">
        <v>0.33</v>
      </c>
      <c r="K36" s="314">
        <f>VLOOKUP(C36,'00-Monitoreo indicadores 2023'!C40:$EC$114,21,FALSE)</f>
        <v>0</v>
      </c>
      <c r="L36" s="297">
        <f>VLOOKUP(C36,'00-Monitoreo indicadores 2023'!C40:EC147,22,FALSE)</f>
        <v>50000</v>
      </c>
      <c r="M36" s="133">
        <f t="shared" si="1"/>
        <v>0</v>
      </c>
      <c r="N36" s="134" t="str">
        <f>VLOOKUP(C36,'00-Monitoreo indicadores 2023'!C40:EC147,24,FALSE)</f>
        <v>bajo</v>
      </c>
      <c r="O36" s="252">
        <v>0</v>
      </c>
      <c r="P36" s="135">
        <f t="shared" si="0"/>
        <v>0</v>
      </c>
      <c r="Q36" s="136" t="str">
        <f>VLOOKUP(C36,'00-Monitoreo indicadores 2023'!C40:EC147,30,FALSE)</f>
        <v>EN PROCESO
Al cierre del mes de febrero, CR informa que indicador se encuentra en proceso de medición. Si bien no se muestran avances respecto al valor del numerador, 
se inicia la programación de los procesos de examinación.
Finalmente CR informa que no existen riesgos de incumplimiento del indicador.</v>
      </c>
    </row>
    <row r="37" spans="1:17" s="121" customFormat="1" ht="60" hidden="1">
      <c r="A37" s="3" t="s">
        <v>638</v>
      </c>
      <c r="B37" s="96" t="s">
        <v>20</v>
      </c>
      <c r="C37" s="3" t="s">
        <v>112</v>
      </c>
      <c r="D37" s="97" t="s">
        <v>15</v>
      </c>
      <c r="E37" s="329" t="s">
        <v>20</v>
      </c>
      <c r="F37" s="5" t="s">
        <v>27</v>
      </c>
      <c r="G37" s="3" t="s">
        <v>640</v>
      </c>
      <c r="H37" s="3" t="s">
        <v>641</v>
      </c>
      <c r="I37" s="132">
        <v>0.25</v>
      </c>
      <c r="J37" s="296">
        <v>0.9904371584699454</v>
      </c>
      <c r="K37" s="314">
        <f>VLOOKUP(C37,'00-Monitoreo indicadores 2023'!C41:$EC$114,21,FALSE)</f>
        <v>122</v>
      </c>
      <c r="L37" s="297">
        <f>VLOOKUP(C37,'00-Monitoreo indicadores 2023'!C41:EC148,22,FALSE)</f>
        <v>122</v>
      </c>
      <c r="M37" s="133">
        <f t="shared" si="1"/>
        <v>1</v>
      </c>
      <c r="N37" s="134" t="str">
        <f>VLOOKUP(C37,'00-Monitoreo indicadores 2023'!C41:EC148,24,FALSE)</f>
        <v>bajo</v>
      </c>
      <c r="O37" s="252">
        <v>0</v>
      </c>
      <c r="P37" s="135">
        <f t="shared" si="0"/>
        <v>1.009655172413793</v>
      </c>
      <c r="Q37" s="136" t="str">
        <f>VLOOKUP(C37,'00-Monitoreo indicadores 2023'!C41:EC148,30,FALSE)</f>
        <v>EN PROCESO
Al cierre del mes de febrero, se ha logrado realizar un cierre contable oportuno (8 de cada mes o día hábil siguiente) del 100% de los cierres contables planificados, logrando un porcentaje de cumplimiento (100%) mayor al proyectado (99%).
De acuerdo a lo informado por el CR no reporta riesgo de incumplimiento del indicador.</v>
      </c>
    </row>
    <row r="38" spans="1:17" s="121" customFormat="1" ht="84" hidden="1">
      <c r="A38" s="3" t="s">
        <v>646</v>
      </c>
      <c r="B38" s="129" t="s">
        <v>431</v>
      </c>
      <c r="C38" s="3" t="s">
        <v>52</v>
      </c>
      <c r="D38" s="97" t="s">
        <v>15</v>
      </c>
      <c r="E38" s="329" t="s">
        <v>943</v>
      </c>
      <c r="F38" s="5" t="s">
        <v>27</v>
      </c>
      <c r="G38" s="3" t="s">
        <v>648</v>
      </c>
      <c r="H38" s="3" t="s">
        <v>649</v>
      </c>
      <c r="I38" s="132">
        <v>0.17</v>
      </c>
      <c r="J38" s="296">
        <v>1</v>
      </c>
      <c r="K38" s="314">
        <f>VLOOKUP(C38,'00-Monitoreo indicadores 2023'!C42:$EC$114,21,FALSE)</f>
        <v>2</v>
      </c>
      <c r="L38" s="297">
        <f>VLOOKUP(C38,'00-Monitoreo indicadores 2023'!C42:EC149,22,FALSE)</f>
        <v>9</v>
      </c>
      <c r="M38" s="133">
        <f t="shared" si="1"/>
        <v>0.22222222222222221</v>
      </c>
      <c r="N38" s="134" t="str">
        <f>VLOOKUP(C38,'00-Monitoreo indicadores 2023'!C42:EC149,24,FALSE)</f>
        <v>bajo</v>
      </c>
      <c r="O38" s="252">
        <v>0</v>
      </c>
      <c r="P38" s="135">
        <f t="shared" si="0"/>
        <v>0.22222222222222221</v>
      </c>
      <c r="Q38" s="136" t="str">
        <f>VLOOKUP(C38,'00-Monitoreo indicadores 2023'!C42:EC149,30,FALSE)</f>
        <v>EN PROCESO.
Al cierre del mes de febrero, se reporta un avance del 22,22% del total de las Auditorías indicadas en el Plan Anual de Auditoría. 
A la fecha las 2 auditorías establecidas en el Plan de Auditoría realizadas, corresponden a:
1. Auditoria Servicio Bienestar 
2. Auditoría de Aseguramiento de las obligaciones del artículo 2° de la Ley 21.131
CR no informa riesgos significativos que comprometan el cumplimiento del indicador a la fecha.</v>
      </c>
    </row>
    <row r="39" spans="1:17" s="121" customFormat="1" ht="67.5" hidden="1">
      <c r="A39" s="3" t="s">
        <v>654</v>
      </c>
      <c r="B39" s="96" t="s">
        <v>30</v>
      </c>
      <c r="C39" s="3" t="s">
        <v>136</v>
      </c>
      <c r="D39" s="97" t="s">
        <v>15</v>
      </c>
      <c r="E39" s="329" t="s">
        <v>30</v>
      </c>
      <c r="F39" s="5" t="s">
        <v>27</v>
      </c>
      <c r="G39" s="3" t="s">
        <v>656</v>
      </c>
      <c r="H39" s="3" t="s">
        <v>657</v>
      </c>
      <c r="I39" s="132">
        <v>0.14000000000000001</v>
      </c>
      <c r="J39" s="296">
        <v>0.95</v>
      </c>
      <c r="K39" s="314">
        <f>VLOOKUP(C39,'00-Monitoreo indicadores 2023'!C43:$EC$114,21,FALSE)</f>
        <v>5</v>
      </c>
      <c r="L39" s="297">
        <f>VLOOKUP(C39,'00-Monitoreo indicadores 2023'!C43:EC150,22,FALSE)</f>
        <v>5</v>
      </c>
      <c r="M39" s="133">
        <f t="shared" si="1"/>
        <v>1</v>
      </c>
      <c r="N39" s="134" t="str">
        <f>VLOOKUP(C39,'00-Monitoreo indicadores 2023'!C43:EC150,24,FALSE)</f>
        <v>bajo</v>
      </c>
      <c r="O39" s="252">
        <v>0</v>
      </c>
      <c r="P39" s="135">
        <f t="shared" si="0"/>
        <v>1.0526315789473684</v>
      </c>
      <c r="Q39" s="136" t="str">
        <f>VLOOKUP(C39,'00-Monitoreo indicadores 2023'!C43:EC150,30,FALSE)</f>
        <v>EN PROCESO
Al cierre del mes de febrero, CR informa que indicador se encuentra en proceso de medición. Además, indica que se sobre cumplió el indicador en el periodo registrando un 100% sobre el 93%. Finalmente se indica que se comenzará a utilizar Excel para realizar el monitoreo en los próximos periodos.
CR informa que no existen riesgos de incumplimiento del indicador.</v>
      </c>
    </row>
    <row r="40" spans="1:17" s="121" customFormat="1" ht="101.25" hidden="1">
      <c r="A40" s="3" t="s">
        <v>660</v>
      </c>
      <c r="B40" s="96" t="s">
        <v>30</v>
      </c>
      <c r="C40" s="3" t="s">
        <v>138</v>
      </c>
      <c r="D40" s="97" t="s">
        <v>15</v>
      </c>
      <c r="E40" s="329" t="s">
        <v>30</v>
      </c>
      <c r="F40" s="5" t="s">
        <v>27</v>
      </c>
      <c r="G40" s="3" t="s">
        <v>661</v>
      </c>
      <c r="H40" s="3" t="s">
        <v>662</v>
      </c>
      <c r="I40" s="132">
        <v>0.15</v>
      </c>
      <c r="J40" s="315">
        <v>0.92</v>
      </c>
      <c r="K40" s="314">
        <f>VLOOKUP(C40,'00-Monitoreo indicadores 2023'!C44:$EC$114,21,FALSE)</f>
        <v>20</v>
      </c>
      <c r="L40" s="297">
        <f>VLOOKUP(C40,'00-Monitoreo indicadores 2023'!C44:EC151,22,FALSE)</f>
        <v>20</v>
      </c>
      <c r="M40" s="133">
        <f t="shared" si="1"/>
        <v>1</v>
      </c>
      <c r="N40" s="134" t="str">
        <f>VLOOKUP(C40,'00-Monitoreo indicadores 2023'!C44:EC151,24,FALSE)</f>
        <v>bajo</v>
      </c>
      <c r="O40" s="252">
        <v>0</v>
      </c>
      <c r="P40" s="135">
        <f t="shared" si="0"/>
        <v>1.0869565217391304</v>
      </c>
      <c r="Q40" s="136" t="str">
        <f>VLOOKUP(C40,'00-Monitoreo indicadores 2023'!C44:EC151,30,FALSE)</f>
        <v>EN PROCESO
Al cierre del mes de febrero, CR informa que indicador se encuentra en proceso de medición. Además, se indica que se sobre cumplió el indicador en el periodo registrando un 100% sobre el 91%. Finalmente se indica que se comenzará a utilizar Excel para realizar el monitoreo en los próximos periodos.
CR informa que no existen riesgos de incumplimiento del indicador.</v>
      </c>
    </row>
    <row r="41" spans="1:17" s="121" customFormat="1" ht="72" hidden="1">
      <c r="A41" s="3" t="s">
        <v>665</v>
      </c>
      <c r="B41" s="96" t="s">
        <v>30</v>
      </c>
      <c r="C41" s="3" t="s">
        <v>132</v>
      </c>
      <c r="D41" s="97" t="s">
        <v>15</v>
      </c>
      <c r="E41" s="329" t="s">
        <v>30</v>
      </c>
      <c r="F41" s="5" t="s">
        <v>27</v>
      </c>
      <c r="G41" s="3" t="s">
        <v>667</v>
      </c>
      <c r="H41" s="3" t="s">
        <v>668</v>
      </c>
      <c r="I41" s="132">
        <v>0.13</v>
      </c>
      <c r="J41" s="296">
        <v>0.98</v>
      </c>
      <c r="K41" s="314">
        <f>VLOOKUP(C41,'00-Monitoreo indicadores 2023'!C45:$EC$114,21,FALSE)</f>
        <v>7</v>
      </c>
      <c r="L41" s="297">
        <f>VLOOKUP(C41,'00-Monitoreo indicadores 2023'!C45:EC152,22,FALSE)</f>
        <v>7</v>
      </c>
      <c r="M41" s="133">
        <f t="shared" si="1"/>
        <v>1</v>
      </c>
      <c r="N41" s="134" t="str">
        <f>VLOOKUP(C41,'00-Monitoreo indicadores 2023'!C45:EC152,24,FALSE)</f>
        <v>bajo</v>
      </c>
      <c r="O41" s="252">
        <v>0</v>
      </c>
      <c r="P41" s="135">
        <f t="shared" si="0"/>
        <v>1.0204081632653061</v>
      </c>
      <c r="Q41" s="136" t="str">
        <f>VLOOKUP(C41,'00-Monitoreo indicadores 2023'!C45:EC152,30,FALSE)</f>
        <v>EN PROCESO
Al cierre del mes de febrero, CR informa que el indicador se encuentra en proceso de medición. Además, indica que se sobre cumplió el indicador en el periodo registrando un 100% sobre el 95%  (Meta). Finalmente se informa el uso de Excel para realizar el monitoreo  de la carga de trabajo y reuniones de coordinación para ver los avances en los próximos periodos. 
CR informa que no existen riesgos de incumplimiento del indicador</v>
      </c>
    </row>
    <row r="42" spans="1:17" s="121" customFormat="1" ht="90" hidden="1">
      <c r="A42" s="3" t="s">
        <v>673</v>
      </c>
      <c r="B42" s="96" t="s">
        <v>25</v>
      </c>
      <c r="C42" s="3" t="s">
        <v>86</v>
      </c>
      <c r="D42" s="97" t="s">
        <v>15</v>
      </c>
      <c r="E42" s="329" t="s">
        <v>25</v>
      </c>
      <c r="F42" s="5" t="s">
        <v>27</v>
      </c>
      <c r="G42" s="3" t="s">
        <v>675</v>
      </c>
      <c r="H42" s="3" t="s">
        <v>676</v>
      </c>
      <c r="I42" s="132">
        <v>0.3</v>
      </c>
      <c r="J42" s="316">
        <v>0.8</v>
      </c>
      <c r="K42" s="314">
        <f>VLOOKUP(C42,'00-Monitoreo indicadores 2023'!C46:$EC$114,21,FALSE)</f>
        <v>2</v>
      </c>
      <c r="L42" s="297">
        <f>VLOOKUP(C42,'00-Monitoreo indicadores 2023'!C46:EC153,22,FALSE)</f>
        <v>5</v>
      </c>
      <c r="M42" s="133">
        <f t="shared" si="1"/>
        <v>0.4</v>
      </c>
      <c r="N42" s="134" t="str">
        <f>VLOOKUP(C42,'00-Monitoreo indicadores 2023'!C46:EC153,24,FALSE)</f>
        <v>bajo</v>
      </c>
      <c r="O42" s="252">
        <v>0</v>
      </c>
      <c r="P42" s="135">
        <f t="shared" si="0"/>
        <v>0.5</v>
      </c>
      <c r="Q42" s="136" t="str">
        <f>VLOOKUP(C42,'00-Monitoreo indicadores 2023'!C46:EC153,30,FALSE)</f>
        <v>EN PROCESO
Al cierre del mes de febrero, CR informa que indicador se encuentra en proceso de medición. Para el periodo reportado se implementaron 2 acciones que están enfocadas en la difusión de adhesión de establecimientos educacionales al PIE.
El valor indicado en el denominador del indicador, es un valor estimado. Finalmente CR informa que no existen riesgos de incumplimiento del indicador.</v>
      </c>
    </row>
    <row r="43" spans="1:17" s="121" customFormat="1" ht="101.25" hidden="1">
      <c r="A43" s="3" t="s">
        <v>681</v>
      </c>
      <c r="B43" s="96" t="s">
        <v>30</v>
      </c>
      <c r="C43" s="3" t="s">
        <v>140</v>
      </c>
      <c r="D43" s="97" t="s">
        <v>15</v>
      </c>
      <c r="E43" s="329" t="s">
        <v>30</v>
      </c>
      <c r="F43" s="5" t="s">
        <v>27</v>
      </c>
      <c r="G43" s="3" t="s">
        <v>682</v>
      </c>
      <c r="H43" s="3" t="s">
        <v>683</v>
      </c>
      <c r="I43" s="132">
        <v>0.13</v>
      </c>
      <c r="J43" s="296">
        <v>0.98</v>
      </c>
      <c r="K43" s="314">
        <f>VLOOKUP(C43,'00-Monitoreo indicadores 2023'!C47:$EC$114,21,FALSE)</f>
        <v>6</v>
      </c>
      <c r="L43" s="297">
        <f>VLOOKUP(C43,'00-Monitoreo indicadores 2023'!C47:EC154,22,FALSE)</f>
        <v>6</v>
      </c>
      <c r="M43" s="133">
        <f t="shared" si="1"/>
        <v>1</v>
      </c>
      <c r="N43" s="134" t="str">
        <f>VLOOKUP(C43,'00-Monitoreo indicadores 2023'!C47:EC154,24,FALSE)</f>
        <v>bajo</v>
      </c>
      <c r="O43" s="252">
        <v>0</v>
      </c>
      <c r="P43" s="135">
        <f t="shared" si="0"/>
        <v>1.0204081632653061</v>
      </c>
      <c r="Q43" s="136" t="str">
        <f>VLOOKUP(C43,'00-Monitoreo indicadores 2023'!C47:EC154,30,FALSE)</f>
        <v>EN PROCESO
Al cierre del mes de febrero, CR informa que indicador se encuentra en proceso de medición. Además, indica que se sobre cumplió el indicador en el periodo registrando un 100% de las gestiones de compra durante el año sobre 95% proyectado para el presente periodo. Finalmente se indica que se comenzará a utilizar Excel para realizar el monitoreo en los próximos periodos.
CR informa que no existen riesgos de incumplimiento del indicador.</v>
      </c>
    </row>
    <row r="44" spans="1:17" s="121" customFormat="1" ht="96" hidden="1">
      <c r="A44" s="3" t="s">
        <v>686</v>
      </c>
      <c r="B44" s="129" t="s">
        <v>431</v>
      </c>
      <c r="C44" s="3" t="s">
        <v>56</v>
      </c>
      <c r="D44" s="97" t="s">
        <v>15</v>
      </c>
      <c r="E44" s="329" t="s">
        <v>943</v>
      </c>
      <c r="F44" s="5" t="s">
        <v>27</v>
      </c>
      <c r="G44" s="3" t="s">
        <v>687</v>
      </c>
      <c r="H44" s="3" t="s">
        <v>687</v>
      </c>
      <c r="I44" s="132">
        <v>0.16</v>
      </c>
      <c r="J44" s="295">
        <v>55</v>
      </c>
      <c r="K44" s="314">
        <f>VLOOKUP(C44,'00-Monitoreo indicadores 2023'!C48:$EC$114,21,FALSE)</f>
        <v>7</v>
      </c>
      <c r="L44" s="297" t="str">
        <f>VLOOKUP(C44,'00-Monitoreo indicadores 2023'!C48:EC155,22,FALSE)</f>
        <v>No aplica</v>
      </c>
      <c r="M44" s="341" t="s">
        <v>1147</v>
      </c>
      <c r="N44" s="134" t="str">
        <f>VLOOKUP(C44,'00-Monitoreo indicadores 2023'!C48:EC155,24,FALSE)</f>
        <v>bajo</v>
      </c>
      <c r="O44" s="252">
        <v>0</v>
      </c>
      <c r="P44" s="135">
        <f>M44/J44</f>
        <v>0.12727272727272726</v>
      </c>
      <c r="Q44" s="136" t="str">
        <f>VLOOKUP(C44,'00-Monitoreo indicadores 2023'!C48:EC155,30,FALSE)</f>
        <v>EN PROCESO.
Al cierre del mes de febrero, se reportan 2 documentos publicados en la web del Centro de Estudios, desagregados de la siguiente forma:
(4) Apuntes.
(1) Documento de Trabajo
(2) Evidencias
Si bien es cierto el indicador se encuentra levemente bajo la proyección del mes, el CR no reporta riesgos significativos que comprometan la meta.</v>
      </c>
    </row>
    <row r="45" spans="1:17" s="121" customFormat="1" ht="56.25" hidden="1">
      <c r="A45" s="3" t="s">
        <v>692</v>
      </c>
      <c r="B45" s="96" t="s">
        <v>23</v>
      </c>
      <c r="C45" s="3" t="s">
        <v>78</v>
      </c>
      <c r="D45" s="97" t="s">
        <v>15</v>
      </c>
      <c r="E45" s="329" t="s">
        <v>23</v>
      </c>
      <c r="F45" s="5" t="s">
        <v>27</v>
      </c>
      <c r="G45" s="3" t="s">
        <v>694</v>
      </c>
      <c r="H45" s="3" t="s">
        <v>694</v>
      </c>
      <c r="I45" s="132">
        <v>0.3</v>
      </c>
      <c r="J45" s="317">
        <v>1</v>
      </c>
      <c r="K45" s="314">
        <f>VLOOKUP(C45,'00-Monitoreo indicadores 2023'!C49:$EC$114,21,FALSE)</f>
        <v>0</v>
      </c>
      <c r="L45" s="297" t="str">
        <f>VLOOKUP(C45,'00-Monitoreo indicadores 2023'!C49:EC156,22,FALSE)</f>
        <v>No aplica</v>
      </c>
      <c r="M45" s="342">
        <v>0</v>
      </c>
      <c r="N45" s="134" t="str">
        <f>VLOOKUP(C45,'00-Monitoreo indicadores 2023'!C49:EC156,24,FALSE)</f>
        <v>bajo</v>
      </c>
      <c r="O45" s="252">
        <v>0</v>
      </c>
      <c r="P45" s="135">
        <f t="shared" si="0"/>
        <v>0</v>
      </c>
      <c r="Q45" s="136" t="str">
        <f>VLOOKUP(C45,'00-Monitoreo indicadores 2023'!C49:EC156,30,FALSE)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6" spans="1:17" s="121" customFormat="1" ht="48" hidden="1">
      <c r="A46" s="3" t="s">
        <v>698</v>
      </c>
      <c r="B46" s="96" t="s">
        <v>23</v>
      </c>
      <c r="C46" s="3" t="s">
        <v>80</v>
      </c>
      <c r="D46" s="97" t="s">
        <v>15</v>
      </c>
      <c r="E46" s="329" t="s">
        <v>23</v>
      </c>
      <c r="F46" s="5" t="s">
        <v>27</v>
      </c>
      <c r="G46" s="3" t="s">
        <v>700</v>
      </c>
      <c r="H46" s="3" t="s">
        <v>700</v>
      </c>
      <c r="I46" s="132">
        <v>0.4</v>
      </c>
      <c r="J46" s="317">
        <v>1</v>
      </c>
      <c r="K46" s="314">
        <f>VLOOKUP(C46,'00-Monitoreo indicadores 2023'!C50:$EC$114,21,FALSE)</f>
        <v>0</v>
      </c>
      <c r="L46" s="297" t="str">
        <f>VLOOKUP(C46,'00-Monitoreo indicadores 2023'!C50:EC157,22,FALSE)</f>
        <v>No aplica</v>
      </c>
      <c r="M46" s="342">
        <v>0</v>
      </c>
      <c r="N46" s="134" t="str">
        <f>VLOOKUP(C46,'00-Monitoreo indicadores 2023'!C50:EC157,24,FALSE)</f>
        <v>bajo</v>
      </c>
      <c r="O46" s="252">
        <v>0</v>
      </c>
      <c r="P46" s="135">
        <f t="shared" si="0"/>
        <v>0</v>
      </c>
      <c r="Q46" s="136" t="str">
        <f>VLOOKUP(C46,'00-Monitoreo indicadores 2023'!C50:EC157,30,FALSE)</f>
        <v>EN PROCESO
Al cierre del mes de febrero, CR informa que indicador se encuentra en proceso de medición. Si bien no se muestran avances respecto al valor del numerador, se comienza a trabajar en los hitos del indicador.
Finalmente CR informa que no existen riesgos asociados al incumplimiento del indicador.</v>
      </c>
    </row>
    <row r="47" spans="1:17" s="121" customFormat="1" ht="56.25" hidden="1">
      <c r="A47" s="3" t="s">
        <v>703</v>
      </c>
      <c r="B47" s="129" t="s">
        <v>242</v>
      </c>
      <c r="C47" s="3" t="s">
        <v>66</v>
      </c>
      <c r="D47" s="97" t="s">
        <v>15</v>
      </c>
      <c r="E47" s="329" t="s">
        <v>943</v>
      </c>
      <c r="F47" s="5" t="s">
        <v>27</v>
      </c>
      <c r="G47" s="3" t="s">
        <v>705</v>
      </c>
      <c r="H47" s="3" t="s">
        <v>706</v>
      </c>
      <c r="I47" s="132">
        <v>0.17</v>
      </c>
      <c r="J47" s="318">
        <v>1</v>
      </c>
      <c r="K47" s="314">
        <f>VLOOKUP(C47,'00-Monitoreo indicadores 2023'!C51:$EC$114,21,FALSE)</f>
        <v>0</v>
      </c>
      <c r="L47" s="297" t="str">
        <f>VLOOKUP(C47,'00-Monitoreo indicadores 2023'!C51:EC158,22,FALSE)</f>
        <v>No aplica</v>
      </c>
      <c r="M47" s="342">
        <v>0</v>
      </c>
      <c r="N47" s="134" t="str">
        <f>VLOOKUP(C47,'00-Monitoreo indicadores 2023'!C51:EC158,24,FALSE)</f>
        <v>bajo</v>
      </c>
      <c r="O47" s="252">
        <v>0</v>
      </c>
      <c r="P47" s="135">
        <f t="shared" si="0"/>
        <v>0</v>
      </c>
      <c r="Q47" s="136" t="str">
        <f>VLOOKUP(C47,'00-Monitoreo indicadores 2023'!C51:EC158,30,FALSE)</f>
        <v>EN PROCESO
Al cierre del mes de febrero, CR informa que indicador se encuentra en proceso de medición. Se inicia el trabajo colaborativo con Jurídica para avanzar en el diseño de los actos administrativos.
Finalmente CR informa que no existen riesgos de incumplimiento del indicador.</v>
      </c>
    </row>
    <row r="48" spans="1:17" s="121" customFormat="1" ht="108" hidden="1">
      <c r="A48" s="3" t="s">
        <v>170</v>
      </c>
      <c r="B48" s="287" t="s">
        <v>711</v>
      </c>
      <c r="C48" s="3" t="s">
        <v>171</v>
      </c>
      <c r="D48" s="97" t="s">
        <v>31</v>
      </c>
      <c r="E48" s="129" t="s">
        <v>241</v>
      </c>
      <c r="F48" s="5" t="s">
        <v>27</v>
      </c>
      <c r="G48" s="294" t="s">
        <v>712</v>
      </c>
      <c r="H48" s="321" t="s">
        <v>713</v>
      </c>
      <c r="I48" s="132">
        <v>0.25</v>
      </c>
      <c r="J48" s="315">
        <v>0.98</v>
      </c>
      <c r="K48" s="314">
        <f>VLOOKUP(C48,'00-Monitoreo indicadores 2023'!C52:$EC$114,21,FALSE)</f>
        <v>517</v>
      </c>
      <c r="L48" s="297">
        <f>VLOOKUP(C48,'00-Monitoreo indicadores 2023'!C52:EC159,22,FALSE)</f>
        <v>523</v>
      </c>
      <c r="M48" s="133">
        <f t="shared" si="1"/>
        <v>0.98852772466539196</v>
      </c>
      <c r="N48" s="134" t="str">
        <f>VLOOKUP(C48,'00-Monitoreo indicadores 2023'!C52:EC159,24,FALSE)</f>
        <v>bajo</v>
      </c>
      <c r="O48" s="252">
        <v>0</v>
      </c>
      <c r="P48" s="135">
        <f t="shared" si="0"/>
        <v>1.0087017598626449</v>
      </c>
      <c r="Q48" s="136" t="str">
        <f>VLOOKUP(C48,'00-Monitoreo indicadores 2023'!C52:EC159,30,FALSE)</f>
        <v>EN PROCESO
Al cierre del mes de febrero, CR informa que indicador se encuentra en proceso de medición, logrando un cumplimiento del 98,85%, superior al 98% proyectado para el periodo con 517solicitudes de certificados respondidas de las 523 derivadas a Registros Curriculares Regionales.
Finalmente CR informa que no existen riesgos de incumplimiento del indicador.</v>
      </c>
    </row>
    <row r="49" spans="1:17" s="121" customFormat="1" ht="108" hidden="1">
      <c r="A49" s="3" t="s">
        <v>170</v>
      </c>
      <c r="B49" s="287" t="s">
        <v>718</v>
      </c>
      <c r="C49" s="3" t="s">
        <v>172</v>
      </c>
      <c r="D49" s="97" t="s">
        <v>31</v>
      </c>
      <c r="E49" s="129" t="s">
        <v>33</v>
      </c>
      <c r="F49" s="5" t="s">
        <v>27</v>
      </c>
      <c r="G49" s="294" t="s">
        <v>712</v>
      </c>
      <c r="H49" s="321" t="s">
        <v>713</v>
      </c>
      <c r="I49" s="132">
        <v>0.25</v>
      </c>
      <c r="J49" s="315">
        <v>0.98</v>
      </c>
      <c r="K49" s="314">
        <f>VLOOKUP(C49,'00-Monitoreo indicadores 2023'!C53:$EC$114,21,FALSE)</f>
        <v>1157</v>
      </c>
      <c r="L49" s="297">
        <f>VLOOKUP(C49,'00-Monitoreo indicadores 2023'!C53:EC160,22,FALSE)</f>
        <v>1157</v>
      </c>
      <c r="M49" s="133">
        <f t="shared" si="1"/>
        <v>1</v>
      </c>
      <c r="N49" s="134" t="str">
        <f>VLOOKUP(C49,'00-Monitoreo indicadores 2023'!C53:EC160,24,FALSE)</f>
        <v>bajo</v>
      </c>
      <c r="O49" s="252">
        <v>0</v>
      </c>
      <c r="P49" s="135">
        <f t="shared" si="0"/>
        <v>1.0204081632653061</v>
      </c>
      <c r="Q49" s="136" t="str">
        <f>VLOOKUP(C49,'00-Monitoreo indicadores 2023'!C53:EC160,30,FALSE)</f>
        <v>EN PROCESO
Al cierre del mes de febrero, CR informa que indicador se encuentra en proceso de medición, logrando un cumplimiento del 100%, superior al 98% proyectado para el periodo con 1157 solicitudes de certificados respondidas.
Finalmente CR informa que no existen riesgos de incumplimiento del indicador.</v>
      </c>
    </row>
    <row r="50" spans="1:17" s="121" customFormat="1" ht="108" hidden="1">
      <c r="A50" s="3" t="s">
        <v>170</v>
      </c>
      <c r="B50" s="319" t="s">
        <v>724</v>
      </c>
      <c r="C50" s="3" t="s">
        <v>173</v>
      </c>
      <c r="D50" s="97" t="s">
        <v>31</v>
      </c>
      <c r="E50" s="320" t="s">
        <v>34</v>
      </c>
      <c r="F50" s="5" t="s">
        <v>27</v>
      </c>
      <c r="G50" s="322" t="s">
        <v>712</v>
      </c>
      <c r="H50" s="323" t="s">
        <v>713</v>
      </c>
      <c r="I50" s="132">
        <v>0.25</v>
      </c>
      <c r="J50" s="315">
        <v>0.98</v>
      </c>
      <c r="K50" s="314">
        <f>VLOOKUP(C50,'00-Monitoreo indicadores 2023'!C54:$EC$114,21,FALSE)</f>
        <v>516</v>
      </c>
      <c r="L50" s="297">
        <f>VLOOKUP(C50,'00-Monitoreo indicadores 2023'!C54:EC161,22,FALSE)</f>
        <v>516</v>
      </c>
      <c r="M50" s="133">
        <f t="shared" si="1"/>
        <v>1</v>
      </c>
      <c r="N50" s="134" t="str">
        <f>VLOOKUP(C50,'00-Monitoreo indicadores 2023'!C54:EC161,24,FALSE)</f>
        <v>bajo</v>
      </c>
      <c r="O50" s="252">
        <v>0</v>
      </c>
      <c r="P50" s="135">
        <f t="shared" si="0"/>
        <v>1.0204081632653061</v>
      </c>
      <c r="Q50" s="136" t="str">
        <f>VLOOKUP(C50,'00-Monitoreo indicadores 2023'!C54:EC161,30,FALSE)</f>
        <v>EN PROCESO
Al cierre del mes de febrero, CR informa que indicador se encuentra en proceso de medición, logrando un cumplimiento del 100%, superior al 98% proyectado para el periodo con 516 solicitudes de certificados respondidas.
Finalmente CR informa que no existen riesgos de incumplimiento del indicador.</v>
      </c>
    </row>
    <row r="51" spans="1:17" s="121" customFormat="1" ht="108" hidden="1">
      <c r="A51" s="3" t="s">
        <v>170</v>
      </c>
      <c r="B51" s="287" t="s">
        <v>729</v>
      </c>
      <c r="C51" s="3" t="s">
        <v>174</v>
      </c>
      <c r="D51" s="97" t="s">
        <v>31</v>
      </c>
      <c r="E51" s="129" t="s">
        <v>35</v>
      </c>
      <c r="F51" s="5" t="s">
        <v>27</v>
      </c>
      <c r="G51" s="294" t="s">
        <v>712</v>
      </c>
      <c r="H51" s="321" t="s">
        <v>713</v>
      </c>
      <c r="I51" s="132">
        <v>0.25</v>
      </c>
      <c r="J51" s="315">
        <v>0.98</v>
      </c>
      <c r="K51" s="314">
        <f>VLOOKUP(C51,'00-Monitoreo indicadores 2023'!C55:$EC$114,21,FALSE)</f>
        <v>1199</v>
      </c>
      <c r="L51" s="297">
        <f>VLOOKUP(C51,'00-Monitoreo indicadores 2023'!C55:EC162,22,FALSE)</f>
        <v>1228</v>
      </c>
      <c r="M51" s="133">
        <f t="shared" si="1"/>
        <v>0.9763843648208469</v>
      </c>
      <c r="N51" s="134" t="str">
        <f>VLOOKUP(C51,'00-Monitoreo indicadores 2023'!C55:EC162,24,FALSE)</f>
        <v>bajo</v>
      </c>
      <c r="O51" s="252">
        <v>0</v>
      </c>
      <c r="P51" s="135">
        <f t="shared" si="0"/>
        <v>0.99631057634780296</v>
      </c>
      <c r="Q51" s="136" t="str">
        <f>VLOOKUP(C51,'00-Monitoreo indicadores 2023'!C55:EC162,30,FALSE)</f>
        <v>EN PROCESO
Al cierre del mes de febrero, CR informa que indicador se encuentra en proceso de medición, logrando un cumplimiento del 97.64%, superior al 98% proyectado para el periodo con 1199 solicitudes de certificados respondidas.
Finalmente CR informa que no existen riesgos de incumplimiento del indicador.</v>
      </c>
    </row>
    <row r="52" spans="1:17" s="121" customFormat="1" ht="108" hidden="1">
      <c r="A52" s="3" t="s">
        <v>170</v>
      </c>
      <c r="B52" s="287" t="s">
        <v>735</v>
      </c>
      <c r="C52" s="3" t="s">
        <v>175</v>
      </c>
      <c r="D52" s="97" t="s">
        <v>31</v>
      </c>
      <c r="E52" s="129" t="s">
        <v>36</v>
      </c>
      <c r="F52" s="5" t="s">
        <v>27</v>
      </c>
      <c r="G52" s="294" t="s">
        <v>712</v>
      </c>
      <c r="H52" s="321" t="s">
        <v>713</v>
      </c>
      <c r="I52" s="132">
        <v>0.25</v>
      </c>
      <c r="J52" s="315">
        <v>0.98</v>
      </c>
      <c r="K52" s="314">
        <f>VLOOKUP(C52,'00-Monitoreo indicadores 2023'!C56:$EC$114,21,FALSE)</f>
        <v>3258</v>
      </c>
      <c r="L52" s="297">
        <f>VLOOKUP(C52,'00-Monitoreo indicadores 2023'!C56:EC163,22,FALSE)</f>
        <v>3258</v>
      </c>
      <c r="M52" s="133">
        <f t="shared" si="1"/>
        <v>1</v>
      </c>
      <c r="N52" s="134" t="str">
        <f>VLOOKUP(C52,'00-Monitoreo indicadores 2023'!C56:EC163,24,FALSE)</f>
        <v>bajo</v>
      </c>
      <c r="O52" s="252">
        <v>0</v>
      </c>
      <c r="P52" s="135">
        <f t="shared" si="0"/>
        <v>1.0204081632653061</v>
      </c>
      <c r="Q52" s="136" t="str">
        <f>VLOOKUP(C52,'00-Monitoreo indicadores 2023'!C56:EC163,30,FALSE)</f>
        <v>EN PROCESO
Al cierre del mes de febrero, CR informa que indicador se encuentra en proceso de medición, logrando un cumplimiento del 100%, superior al 98% proyectado para el periodo con 3258 solicitudes de certificados respondidas.
Finalmente CR informa que no existen riesgos de incumplimiento del indicador.</v>
      </c>
    </row>
    <row r="53" spans="1:17" s="121" customFormat="1" ht="108" hidden="1">
      <c r="A53" s="3" t="s">
        <v>170</v>
      </c>
      <c r="B53" s="287" t="s">
        <v>741</v>
      </c>
      <c r="C53" s="3" t="s">
        <v>176</v>
      </c>
      <c r="D53" s="97" t="s">
        <v>31</v>
      </c>
      <c r="E53" s="129" t="s">
        <v>37</v>
      </c>
      <c r="F53" s="5" t="s">
        <v>27</v>
      </c>
      <c r="G53" s="294" t="s">
        <v>712</v>
      </c>
      <c r="H53" s="321" t="s">
        <v>713</v>
      </c>
      <c r="I53" s="132">
        <v>0.25</v>
      </c>
      <c r="J53" s="315">
        <v>0.98</v>
      </c>
      <c r="K53" s="314">
        <f>VLOOKUP(C53,'00-Monitoreo indicadores 2023'!C57:$EC$114,21,FALSE)</f>
        <v>1060</v>
      </c>
      <c r="L53" s="297">
        <f>VLOOKUP(C53,'00-Monitoreo indicadores 2023'!C57:EC164,22,FALSE)</f>
        <v>1060</v>
      </c>
      <c r="M53" s="133">
        <f t="shared" si="1"/>
        <v>1</v>
      </c>
      <c r="N53" s="134" t="str">
        <f>VLOOKUP(C53,'00-Monitoreo indicadores 2023'!C57:EC164,24,FALSE)</f>
        <v>bajo</v>
      </c>
      <c r="O53" s="252">
        <v>0</v>
      </c>
      <c r="P53" s="135">
        <f t="shared" si="0"/>
        <v>1.0204081632653061</v>
      </c>
      <c r="Q53" s="136" t="str">
        <f>VLOOKUP(C53,'00-Monitoreo indicadores 2023'!C57:EC164,30,FALSE)</f>
        <v>EN PROCESO
Al cierre del mes de febrero, CR informa que indicador se encuentra en proceso de medición, logrando un cumplimiento del 100%, superior al 98% proyectado para el periodo con 1060 solicitudes de certificados respondidas.
Finalmente CR informa que no existen riesgos de incumplimiento del indicador.</v>
      </c>
    </row>
    <row r="54" spans="1:17" s="121" customFormat="1" ht="108" hidden="1">
      <c r="A54" s="3" t="s">
        <v>170</v>
      </c>
      <c r="B54" s="287" t="s">
        <v>747</v>
      </c>
      <c r="C54" s="3" t="s">
        <v>177</v>
      </c>
      <c r="D54" s="97" t="s">
        <v>31</v>
      </c>
      <c r="E54" s="129" t="s">
        <v>38</v>
      </c>
      <c r="F54" s="5" t="s">
        <v>27</v>
      </c>
      <c r="G54" s="294" t="s">
        <v>712</v>
      </c>
      <c r="H54" s="321" t="s">
        <v>713</v>
      </c>
      <c r="I54" s="132">
        <v>0.25</v>
      </c>
      <c r="J54" s="315">
        <v>0.98</v>
      </c>
      <c r="K54" s="314">
        <f>VLOOKUP(C54,'00-Monitoreo indicadores 2023'!C58:$EC$114,21,FALSE)</f>
        <v>1349</v>
      </c>
      <c r="L54" s="297">
        <f>VLOOKUP(C54,'00-Monitoreo indicadores 2023'!C58:EC165,22,FALSE)</f>
        <v>1349</v>
      </c>
      <c r="M54" s="133">
        <f t="shared" si="1"/>
        <v>1</v>
      </c>
      <c r="N54" s="134" t="str">
        <f>VLOOKUP(C54,'00-Monitoreo indicadores 2023'!C58:EC165,24,FALSE)</f>
        <v>bajo</v>
      </c>
      <c r="O54" s="252">
        <v>0</v>
      </c>
      <c r="P54" s="135">
        <f t="shared" si="0"/>
        <v>1.0204081632653061</v>
      </c>
      <c r="Q54" s="136" t="str">
        <f>VLOOKUP(C54,'00-Monitoreo indicadores 2023'!C58:EC165,30,FALSE)</f>
        <v>EN PROCESO
Al cierre del mes de febrero, CR informa que indicador se encuentra en proceso de medición, logrando un cumplimiento del 100%, superior al 98% proyectado para el periodo con 653 solicitudes de certificados respondidas.
Finalmente CR informa que no existen riesgos de incumplimiento del indicador.</v>
      </c>
    </row>
    <row r="55" spans="1:17" s="121" customFormat="1" ht="108" hidden="1">
      <c r="A55" s="3" t="s">
        <v>170</v>
      </c>
      <c r="B55" s="287" t="s">
        <v>753</v>
      </c>
      <c r="C55" s="3" t="s">
        <v>178</v>
      </c>
      <c r="D55" s="97" t="s">
        <v>31</v>
      </c>
      <c r="E55" s="129" t="s">
        <v>39</v>
      </c>
      <c r="F55" s="5" t="s">
        <v>27</v>
      </c>
      <c r="G55" s="294" t="s">
        <v>712</v>
      </c>
      <c r="H55" s="321" t="s">
        <v>713</v>
      </c>
      <c r="I55" s="132">
        <v>0.25</v>
      </c>
      <c r="J55" s="315">
        <v>0.98</v>
      </c>
      <c r="K55" s="314">
        <f>VLOOKUP(C55,'00-Monitoreo indicadores 2023'!C59:$EC$114,21,FALSE)</f>
        <v>3755</v>
      </c>
      <c r="L55" s="297">
        <f>VLOOKUP(C55,'00-Monitoreo indicadores 2023'!C59:EC166,22,FALSE)</f>
        <v>3760</v>
      </c>
      <c r="M55" s="133">
        <f t="shared" si="1"/>
        <v>0.99867021276595747</v>
      </c>
      <c r="N55" s="134" t="str">
        <f>VLOOKUP(C55,'00-Monitoreo indicadores 2023'!C59:EC166,24,FALSE)</f>
        <v>bajo</v>
      </c>
      <c r="O55" s="252">
        <v>0</v>
      </c>
      <c r="P55" s="135">
        <f t="shared" si="0"/>
        <v>1.0190512375162832</v>
      </c>
      <c r="Q55" s="136" t="str">
        <f>VLOOKUP(C55,'00-Monitoreo indicadores 2023'!C59:EC166,30,FALSE)</f>
        <v>EN PROCESO
Al cierre del mes de febrero, CR informa que indicador se encuentra en proceso de medición, logrando un cumplimiento del 99.87%, superior al 98% proyectado para el periodo con 653 solicitudes de certificados respondidas.
Finalmente CR informa que no existen riesgos de incumplimiento del indicador.</v>
      </c>
    </row>
    <row r="56" spans="1:17" s="121" customFormat="1" ht="108" hidden="1">
      <c r="A56" s="3" t="s">
        <v>170</v>
      </c>
      <c r="B56" s="287" t="s">
        <v>759</v>
      </c>
      <c r="C56" s="3" t="s">
        <v>179</v>
      </c>
      <c r="D56" s="97" t="s">
        <v>31</v>
      </c>
      <c r="E56" s="129" t="s">
        <v>40</v>
      </c>
      <c r="F56" s="5" t="s">
        <v>27</v>
      </c>
      <c r="G56" s="294" t="s">
        <v>712</v>
      </c>
      <c r="H56" s="321" t="s">
        <v>713</v>
      </c>
      <c r="I56" s="132">
        <v>0.25</v>
      </c>
      <c r="J56" s="315">
        <v>0.98</v>
      </c>
      <c r="K56" s="314">
        <f>VLOOKUP(C56,'00-Monitoreo indicadores 2023'!C60:$EC$114,21,FALSE)</f>
        <v>1436</v>
      </c>
      <c r="L56" s="297">
        <f>VLOOKUP(C56,'00-Monitoreo indicadores 2023'!C60:EC167,22,FALSE)</f>
        <v>1436</v>
      </c>
      <c r="M56" s="133">
        <f t="shared" si="1"/>
        <v>1</v>
      </c>
      <c r="N56" s="134" t="str">
        <f>VLOOKUP(C56,'00-Monitoreo indicadores 2023'!C60:EC167,24,FALSE)</f>
        <v>bajo</v>
      </c>
      <c r="O56" s="252">
        <v>0</v>
      </c>
      <c r="P56" s="135">
        <f t="shared" si="0"/>
        <v>1.0204081632653061</v>
      </c>
      <c r="Q56" s="136" t="str">
        <f>VLOOKUP(C56,'00-Monitoreo indicadores 2023'!C60:EC167,30,FALSE)</f>
        <v>EN PROCESO
Al cierre del mes de febrero, CR informa que indicador se encuentra en proceso de medición, logrando un cumplimiento del 100%, superior al 98% proyectado para el periodo con 1436 solicitudes de certificados respondidas.
Finalmente CR informa que no existen riesgos de incumplimiento del indicador.</v>
      </c>
    </row>
    <row r="57" spans="1:17" s="121" customFormat="1" ht="108" hidden="1">
      <c r="A57" s="3" t="s">
        <v>170</v>
      </c>
      <c r="B57" s="287" t="s">
        <v>765</v>
      </c>
      <c r="C57" s="3" t="s">
        <v>180</v>
      </c>
      <c r="D57" s="97" t="s">
        <v>31</v>
      </c>
      <c r="E57" s="129" t="s">
        <v>41</v>
      </c>
      <c r="F57" s="5" t="s">
        <v>27</v>
      </c>
      <c r="G57" s="294" t="s">
        <v>712</v>
      </c>
      <c r="H57" s="321" t="s">
        <v>713</v>
      </c>
      <c r="I57" s="132">
        <v>0.25</v>
      </c>
      <c r="J57" s="315">
        <v>0.98</v>
      </c>
      <c r="K57" s="314">
        <f>VLOOKUP(C57,'00-Monitoreo indicadores 2023'!C61:$EC$114,21,FALSE)</f>
        <v>766</v>
      </c>
      <c r="L57" s="297">
        <f>VLOOKUP(C57,'00-Monitoreo indicadores 2023'!C61:EC168,22,FALSE)</f>
        <v>766</v>
      </c>
      <c r="M57" s="133">
        <f t="shared" si="1"/>
        <v>1</v>
      </c>
      <c r="N57" s="134" t="str">
        <f>VLOOKUP(C57,'00-Monitoreo indicadores 2023'!C61:EC168,24,FALSE)</f>
        <v>bajo</v>
      </c>
      <c r="O57" s="252">
        <v>0</v>
      </c>
      <c r="P57" s="135">
        <f t="shared" si="0"/>
        <v>1.0204081632653061</v>
      </c>
      <c r="Q57" s="136" t="str">
        <f>VLOOKUP(C57,'00-Monitoreo indicadores 2023'!C61:EC168,30,FALSE)</f>
        <v>EN PROCESO
Al cierre del mes de febrero, CR informa que indicador se encuentra en proceso de medición, logrando un cumplimiento del 100%, superior al 98% proyectado para el periodo con 766 solicitudes de certificados respondidas.
Finalmente CR informa que no existen riesgos de incumplimiento del indicador.</v>
      </c>
    </row>
    <row r="58" spans="1:17" s="121" customFormat="1" ht="108" hidden="1">
      <c r="A58" s="3" t="s">
        <v>170</v>
      </c>
      <c r="B58" s="287" t="s">
        <v>771</v>
      </c>
      <c r="C58" s="3" t="s">
        <v>181</v>
      </c>
      <c r="D58" s="97" t="s">
        <v>31</v>
      </c>
      <c r="E58" s="129" t="s">
        <v>42</v>
      </c>
      <c r="F58" s="5" t="s">
        <v>27</v>
      </c>
      <c r="G58" s="294" t="s">
        <v>712</v>
      </c>
      <c r="H58" s="321" t="s">
        <v>713</v>
      </c>
      <c r="I58" s="132">
        <v>0.25</v>
      </c>
      <c r="J58" s="315">
        <v>0.98</v>
      </c>
      <c r="K58" s="314">
        <f>VLOOKUP(C58,'00-Monitoreo indicadores 2023'!C62:$EC$114,21,FALSE)</f>
        <v>130</v>
      </c>
      <c r="L58" s="297">
        <f>VLOOKUP(C58,'00-Monitoreo indicadores 2023'!C62:EC169,22,FALSE)</f>
        <v>130</v>
      </c>
      <c r="M58" s="133">
        <f t="shared" si="1"/>
        <v>1</v>
      </c>
      <c r="N58" s="134" t="str">
        <f>VLOOKUP(C58,'00-Monitoreo indicadores 2023'!C62:EC169,24,FALSE)</f>
        <v>bajo</v>
      </c>
      <c r="O58" s="252">
        <v>0</v>
      </c>
      <c r="P58" s="135">
        <f t="shared" si="0"/>
        <v>1.0204081632653061</v>
      </c>
      <c r="Q58" s="136" t="str">
        <f>VLOOKUP(C58,'00-Monitoreo indicadores 2023'!C62:EC169,30,FALSE)</f>
        <v>EN PROCESO
Al cierre del mes de febrero, CR informa que indicador se encuentra en proceso de medición, logrando un cumplimiento del 100%, superior al 98% proyectado para el periodo con 130 solicitudes de certificados respondidas.
Finalmente CR informa que no existen riesgos de incumplimiento del indicador.</v>
      </c>
    </row>
    <row r="59" spans="1:17" s="121" customFormat="1" ht="108" hidden="1">
      <c r="A59" s="3" t="s">
        <v>170</v>
      </c>
      <c r="B59" s="287" t="s">
        <v>776</v>
      </c>
      <c r="C59" s="3" t="s">
        <v>182</v>
      </c>
      <c r="D59" s="97" t="s">
        <v>31</v>
      </c>
      <c r="E59" s="129" t="s">
        <v>43</v>
      </c>
      <c r="F59" s="5" t="s">
        <v>27</v>
      </c>
      <c r="G59" s="294" t="s">
        <v>712</v>
      </c>
      <c r="H59" s="321" t="s">
        <v>713</v>
      </c>
      <c r="I59" s="132">
        <v>0.25</v>
      </c>
      <c r="J59" s="315">
        <v>0.98</v>
      </c>
      <c r="K59" s="314">
        <f>VLOOKUP(C59,'00-Monitoreo indicadores 2023'!C63:$EC$114,21,FALSE)</f>
        <v>244</v>
      </c>
      <c r="L59" s="297">
        <f>VLOOKUP(C59,'00-Monitoreo indicadores 2023'!C63:EC170,22,FALSE)</f>
        <v>244</v>
      </c>
      <c r="M59" s="133">
        <f t="shared" si="1"/>
        <v>1</v>
      </c>
      <c r="N59" s="134" t="str">
        <f>VLOOKUP(C59,'00-Monitoreo indicadores 2023'!C63:EC170,24,FALSE)</f>
        <v>bajo</v>
      </c>
      <c r="O59" s="252">
        <v>0</v>
      </c>
      <c r="P59" s="135">
        <f t="shared" si="0"/>
        <v>1.0204081632653061</v>
      </c>
      <c r="Q59" s="136" t="str">
        <f>VLOOKUP(C59,'00-Monitoreo indicadores 2023'!C63:EC170,30,FALSE)</f>
        <v>EN PROCESO
Al cierre del mes de febrero, CR informa que indicador se encuentra en proceso de medición, logrando un cumplimiento del 100%, superior al 98% proyectado para el periodo con 244 solicitudes de certificados respondidas.
Finalmente CR informa que no existen riesgos de incumplimiento del indicador.</v>
      </c>
    </row>
    <row r="60" spans="1:17" s="121" customFormat="1" ht="108" hidden="1">
      <c r="A60" s="3" t="s">
        <v>170</v>
      </c>
      <c r="B60" s="287" t="s">
        <v>782</v>
      </c>
      <c r="C60" s="3" t="s">
        <v>183</v>
      </c>
      <c r="D60" s="97" t="s">
        <v>31</v>
      </c>
      <c r="E60" s="129" t="s">
        <v>45</v>
      </c>
      <c r="F60" s="5" t="s">
        <v>27</v>
      </c>
      <c r="G60" s="294" t="s">
        <v>712</v>
      </c>
      <c r="H60" s="321" t="s">
        <v>713</v>
      </c>
      <c r="I60" s="132">
        <v>0.25</v>
      </c>
      <c r="J60" s="315">
        <v>0.98</v>
      </c>
      <c r="K60" s="314">
        <f>VLOOKUP(C60,'00-Monitoreo indicadores 2023'!C64:$EC$114,21,FALSE)</f>
        <v>463</v>
      </c>
      <c r="L60" s="297">
        <f>VLOOKUP(C60,'00-Monitoreo indicadores 2023'!C64:EC171,22,FALSE)</f>
        <v>463</v>
      </c>
      <c r="M60" s="133">
        <f t="shared" si="1"/>
        <v>1</v>
      </c>
      <c r="N60" s="134" t="str">
        <f>VLOOKUP(C60,'00-Monitoreo indicadores 2023'!C64:EC171,24,FALSE)</f>
        <v>bajo</v>
      </c>
      <c r="O60" s="252">
        <v>0</v>
      </c>
      <c r="P60" s="135">
        <f t="shared" si="0"/>
        <v>1.0204081632653061</v>
      </c>
      <c r="Q60" s="136" t="str">
        <f>VLOOKUP(C60,'00-Monitoreo indicadores 2023'!C64:EC171,30,FALSE)</f>
        <v>EN PROCESO
Al cierre del mes de febrero, CR informa que indicador se encuentra en proceso de medición, logrando un cumplimiento del 100%, superior al 98% proyectado para el periodo con 463 solicitudes de certificados respondidas.
Finalmente CR informa que no existen riesgos de incumplimiento del indicador.</v>
      </c>
    </row>
    <row r="61" spans="1:17" s="121" customFormat="1" ht="108" hidden="1">
      <c r="A61" s="3" t="s">
        <v>170</v>
      </c>
      <c r="B61" s="287" t="s">
        <v>787</v>
      </c>
      <c r="C61" s="3" t="s">
        <v>184</v>
      </c>
      <c r="D61" s="97" t="s">
        <v>31</v>
      </c>
      <c r="E61" s="129" t="s">
        <v>46</v>
      </c>
      <c r="F61" s="5" t="s">
        <v>27</v>
      </c>
      <c r="G61" s="294" t="s">
        <v>712</v>
      </c>
      <c r="H61" s="321" t="s">
        <v>713</v>
      </c>
      <c r="I61" s="132">
        <v>0.25</v>
      </c>
      <c r="J61" s="315">
        <v>0.98</v>
      </c>
      <c r="K61" s="314">
        <f>VLOOKUP(C61,'00-Monitoreo indicadores 2023'!C65:$EC$114,21,FALSE)</f>
        <v>663</v>
      </c>
      <c r="L61" s="297">
        <f>VLOOKUP(C61,'00-Monitoreo indicadores 2023'!C65:EC172,22,FALSE)</f>
        <v>663</v>
      </c>
      <c r="M61" s="133">
        <f t="shared" si="1"/>
        <v>1</v>
      </c>
      <c r="N61" s="134" t="str">
        <f>VLOOKUP(C61,'00-Monitoreo indicadores 2023'!C65:EC172,24,FALSE)</f>
        <v>bajo</v>
      </c>
      <c r="O61" s="252">
        <v>0</v>
      </c>
      <c r="P61" s="135">
        <f t="shared" si="0"/>
        <v>1.0204081632653061</v>
      </c>
      <c r="Q61" s="136" t="str">
        <f>VLOOKUP(C61,'00-Monitoreo indicadores 2023'!C65:EC172,30,FALSE)</f>
        <v>EN PROCESO
Al cierre del mes de febrero, CR informa que indicador se encuentra en proceso de medición, logrando un cumplimiento del 100%, superior al 98% proyectado para el periodo con 663 solicitudes de certificados respondidas.
Finalmente CR informa que no existen riesgos de incumplimiento del indicador.</v>
      </c>
    </row>
    <row r="62" spans="1:17" s="121" customFormat="1" ht="120" hidden="1">
      <c r="A62" s="3" t="s">
        <v>185</v>
      </c>
      <c r="B62" s="287" t="s">
        <v>711</v>
      </c>
      <c r="C62" s="3" t="s">
        <v>186</v>
      </c>
      <c r="D62" s="97" t="s">
        <v>31</v>
      </c>
      <c r="E62" s="129" t="s">
        <v>241</v>
      </c>
      <c r="F62" s="5" t="s">
        <v>27</v>
      </c>
      <c r="G62" s="324" t="s">
        <v>793</v>
      </c>
      <c r="H62" s="324" t="s">
        <v>794</v>
      </c>
      <c r="I62" s="132">
        <v>0.25</v>
      </c>
      <c r="J62" s="326" t="s">
        <v>795</v>
      </c>
      <c r="K62" s="314">
        <f>VLOOKUP(C62,'00-Monitoreo indicadores 2023'!C66:$EC$114,21,FALSE)</f>
        <v>0</v>
      </c>
      <c r="L62" s="297">
        <f>VLOOKUP(C62,'00-Monitoreo indicadores 2023'!C66:EC173,22,FALSE)</f>
        <v>0</v>
      </c>
      <c r="M62" s="133">
        <v>0</v>
      </c>
      <c r="N62" s="134" t="str">
        <f>VLOOKUP(C62,'00-Monitoreo indicadores 2023'!C66:EC173,24,FALSE)</f>
        <v>bajo</v>
      </c>
      <c r="O62" s="252">
        <v>0</v>
      </c>
      <c r="P62" s="135">
        <v>0</v>
      </c>
      <c r="Q62" s="136" t="str">
        <f>VLOOKUP(C62,'00-Monitoreo indicadores 2023'!C66:EC173,30,FALSE)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3" spans="1:17" s="121" customFormat="1" ht="120" hidden="1">
      <c r="A63" s="3" t="s">
        <v>187</v>
      </c>
      <c r="B63" s="287" t="s">
        <v>718</v>
      </c>
      <c r="C63" s="3" t="s">
        <v>188</v>
      </c>
      <c r="D63" s="97" t="s">
        <v>31</v>
      </c>
      <c r="E63" s="129" t="s">
        <v>33</v>
      </c>
      <c r="F63" s="5" t="s">
        <v>27</v>
      </c>
      <c r="G63" s="324" t="s">
        <v>793</v>
      </c>
      <c r="H63" s="324" t="s">
        <v>794</v>
      </c>
      <c r="I63" s="132">
        <v>0.25</v>
      </c>
      <c r="J63" s="326" t="s">
        <v>795</v>
      </c>
      <c r="K63" s="314">
        <f>VLOOKUP(C63,'00-Monitoreo indicadores 2023'!C67:$EC$114,21,FALSE)</f>
        <v>0</v>
      </c>
      <c r="L63" s="297">
        <f>VLOOKUP(C63,'00-Monitoreo indicadores 2023'!C67:EC174,22,FALSE)</f>
        <v>0</v>
      </c>
      <c r="M63" s="133">
        <v>0</v>
      </c>
      <c r="N63" s="134" t="str">
        <f>VLOOKUP(C63,'00-Monitoreo indicadores 2023'!C67:EC174,24,FALSE)</f>
        <v>bajo</v>
      </c>
      <c r="O63" s="252">
        <v>0</v>
      </c>
      <c r="P63" s="135">
        <v>0</v>
      </c>
      <c r="Q63" s="136" t="str">
        <f>VLOOKUP(C63,'00-Monitoreo indicadores 2023'!C67:EC174,30,FALSE)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4" spans="1:17" s="121" customFormat="1" ht="120" hidden="1">
      <c r="A64" s="3" t="s">
        <v>189</v>
      </c>
      <c r="B64" s="287" t="s">
        <v>724</v>
      </c>
      <c r="C64" s="3" t="s">
        <v>190</v>
      </c>
      <c r="D64" s="97" t="s">
        <v>31</v>
      </c>
      <c r="E64" s="320" t="s">
        <v>34</v>
      </c>
      <c r="F64" s="5" t="s">
        <v>27</v>
      </c>
      <c r="G64" s="324" t="s">
        <v>793</v>
      </c>
      <c r="H64" s="324" t="s">
        <v>794</v>
      </c>
      <c r="I64" s="132">
        <v>0.25</v>
      </c>
      <c r="J64" s="326" t="s">
        <v>795</v>
      </c>
      <c r="K64" s="314">
        <f>VLOOKUP(C64,'00-Monitoreo indicadores 2023'!C68:$EC$114,21,FALSE)</f>
        <v>0</v>
      </c>
      <c r="L64" s="297">
        <f>VLOOKUP(C64,'00-Monitoreo indicadores 2023'!C68:EC175,22,FALSE)</f>
        <v>0</v>
      </c>
      <c r="M64" s="133">
        <v>0</v>
      </c>
      <c r="N64" s="134" t="str">
        <f>VLOOKUP(C64,'00-Monitoreo indicadores 2023'!C68:EC175,24,FALSE)</f>
        <v>bajo</v>
      </c>
      <c r="O64" s="252">
        <v>0</v>
      </c>
      <c r="P64" s="135">
        <v>0</v>
      </c>
      <c r="Q64" s="136" t="str">
        <f>VLOOKUP(C64,'00-Monitoreo indicadores 2023'!C68:EC175,30,FALSE)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5" spans="1:17" s="121" customFormat="1" ht="120" hidden="1">
      <c r="A65" s="3" t="s">
        <v>191</v>
      </c>
      <c r="B65" s="287" t="s">
        <v>729</v>
      </c>
      <c r="C65" s="3" t="s">
        <v>192</v>
      </c>
      <c r="D65" s="97" t="s">
        <v>31</v>
      </c>
      <c r="E65" s="129" t="s">
        <v>35</v>
      </c>
      <c r="F65" s="5" t="s">
        <v>27</v>
      </c>
      <c r="G65" s="324" t="s">
        <v>793</v>
      </c>
      <c r="H65" s="324" t="s">
        <v>794</v>
      </c>
      <c r="I65" s="132">
        <v>0.25</v>
      </c>
      <c r="J65" s="326" t="s">
        <v>795</v>
      </c>
      <c r="K65" s="314">
        <f>VLOOKUP(C65,'00-Monitoreo indicadores 2023'!C69:$EC$114,21,FALSE)</f>
        <v>0</v>
      </c>
      <c r="L65" s="297">
        <f>VLOOKUP(C65,'00-Monitoreo indicadores 2023'!C69:EC176,22,FALSE)</f>
        <v>0</v>
      </c>
      <c r="M65" s="133">
        <v>0</v>
      </c>
      <c r="N65" s="134" t="str">
        <f>VLOOKUP(C65,'00-Monitoreo indicadores 2023'!C69:EC176,24,FALSE)</f>
        <v>bajo</v>
      </c>
      <c r="O65" s="252">
        <v>0</v>
      </c>
      <c r="P65" s="135">
        <v>0</v>
      </c>
      <c r="Q65" s="136" t="str">
        <f>VLOOKUP(C65,'00-Monitoreo indicadores 2023'!C69:EC176,30,FALSE)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6" spans="1:17" s="121" customFormat="1" ht="120" hidden="1">
      <c r="A66" s="3" t="s">
        <v>193</v>
      </c>
      <c r="B66" s="287" t="s">
        <v>735</v>
      </c>
      <c r="C66" s="3" t="s">
        <v>194</v>
      </c>
      <c r="D66" s="97" t="s">
        <v>31</v>
      </c>
      <c r="E66" s="129" t="s">
        <v>36</v>
      </c>
      <c r="F66" s="5" t="s">
        <v>27</v>
      </c>
      <c r="G66" s="324" t="s">
        <v>793</v>
      </c>
      <c r="H66" s="324" t="s">
        <v>794</v>
      </c>
      <c r="I66" s="132">
        <v>0.25</v>
      </c>
      <c r="J66" s="326" t="s">
        <v>795</v>
      </c>
      <c r="K66" s="314">
        <f>VLOOKUP(C66,'00-Monitoreo indicadores 2023'!C70:$EC$114,21,FALSE)</f>
        <v>0</v>
      </c>
      <c r="L66" s="297">
        <f>VLOOKUP(C66,'00-Monitoreo indicadores 2023'!C70:EC177,22,FALSE)</f>
        <v>0</v>
      </c>
      <c r="M66" s="133">
        <v>0</v>
      </c>
      <c r="N66" s="134" t="str">
        <f>VLOOKUP(C66,'00-Monitoreo indicadores 2023'!C70:EC177,24,FALSE)</f>
        <v>bajo</v>
      </c>
      <c r="O66" s="252">
        <v>0</v>
      </c>
      <c r="P66" s="135">
        <v>0</v>
      </c>
      <c r="Q66" s="136" t="str">
        <f>VLOOKUP(C66,'00-Monitoreo indicadores 2023'!C70:EC177,30,FALSE)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7" spans="1:17" s="121" customFormat="1" ht="120" hidden="1">
      <c r="A67" s="3" t="s">
        <v>195</v>
      </c>
      <c r="B67" s="287" t="s">
        <v>741</v>
      </c>
      <c r="C67" s="3" t="s">
        <v>196</v>
      </c>
      <c r="D67" s="97" t="s">
        <v>31</v>
      </c>
      <c r="E67" s="129" t="s">
        <v>37</v>
      </c>
      <c r="F67" s="5" t="s">
        <v>27</v>
      </c>
      <c r="G67" s="324" t="s">
        <v>793</v>
      </c>
      <c r="H67" s="324" t="s">
        <v>794</v>
      </c>
      <c r="I67" s="132">
        <v>0.25</v>
      </c>
      <c r="J67" s="326" t="s">
        <v>795</v>
      </c>
      <c r="K67" s="314">
        <f>VLOOKUP(C67,'00-Monitoreo indicadores 2023'!C71:$EC$114,21,FALSE)</f>
        <v>0</v>
      </c>
      <c r="L67" s="297">
        <f>VLOOKUP(C67,'00-Monitoreo indicadores 2023'!C71:EC178,22,FALSE)</f>
        <v>0</v>
      </c>
      <c r="M67" s="133">
        <v>0</v>
      </c>
      <c r="N67" s="134" t="str">
        <f>VLOOKUP(C67,'00-Monitoreo indicadores 2023'!C71:EC178,24,FALSE)</f>
        <v>bajo</v>
      </c>
      <c r="O67" s="252">
        <v>0</v>
      </c>
      <c r="P67" s="135">
        <v>0</v>
      </c>
      <c r="Q67" s="136" t="str">
        <f>VLOOKUP(C67,'00-Monitoreo indicadores 2023'!C71:EC178,30,FALSE)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8" spans="1:17" s="121" customFormat="1" ht="120" hidden="1">
      <c r="A68" s="3" t="s">
        <v>197</v>
      </c>
      <c r="B68" s="287" t="s">
        <v>747</v>
      </c>
      <c r="C68" s="3" t="s">
        <v>198</v>
      </c>
      <c r="D68" s="97" t="s">
        <v>31</v>
      </c>
      <c r="E68" s="129" t="s">
        <v>38</v>
      </c>
      <c r="F68" s="5" t="s">
        <v>27</v>
      </c>
      <c r="G68" s="324" t="s">
        <v>793</v>
      </c>
      <c r="H68" s="324" t="s">
        <v>794</v>
      </c>
      <c r="I68" s="132">
        <v>0.25</v>
      </c>
      <c r="J68" s="326" t="s">
        <v>795</v>
      </c>
      <c r="K68" s="314">
        <f>VLOOKUP(C68,'00-Monitoreo indicadores 2023'!C72:$EC$114,21,FALSE)</f>
        <v>0</v>
      </c>
      <c r="L68" s="297">
        <f>VLOOKUP(C68,'00-Monitoreo indicadores 2023'!C72:EC179,22,FALSE)</f>
        <v>0</v>
      </c>
      <c r="M68" s="133">
        <v>0</v>
      </c>
      <c r="N68" s="134" t="str">
        <f>VLOOKUP(C68,'00-Monitoreo indicadores 2023'!C72:EC179,24,FALSE)</f>
        <v>bajo</v>
      </c>
      <c r="O68" s="252">
        <v>0</v>
      </c>
      <c r="P68" s="135">
        <v>0</v>
      </c>
      <c r="Q68" s="136" t="str">
        <f>VLOOKUP(C68,'00-Monitoreo indicadores 2023'!C72:EC179,30,FALSE)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69" spans="1:17" s="121" customFormat="1" ht="142.5" hidden="1" customHeight="1">
      <c r="A69" s="3" t="s">
        <v>199</v>
      </c>
      <c r="B69" s="287" t="s">
        <v>753</v>
      </c>
      <c r="C69" s="3" t="s">
        <v>200</v>
      </c>
      <c r="D69" s="97" t="s">
        <v>31</v>
      </c>
      <c r="E69" s="129" t="s">
        <v>39</v>
      </c>
      <c r="F69" s="5" t="s">
        <v>27</v>
      </c>
      <c r="G69" s="324" t="s">
        <v>793</v>
      </c>
      <c r="H69" s="324" t="s">
        <v>794</v>
      </c>
      <c r="I69" s="132">
        <v>0.25</v>
      </c>
      <c r="J69" s="326" t="s">
        <v>795</v>
      </c>
      <c r="K69" s="314">
        <f>VLOOKUP(C69,'00-Monitoreo indicadores 2023'!C73:$EC$114,21,FALSE)</f>
        <v>0</v>
      </c>
      <c r="L69" s="297">
        <f>VLOOKUP(C69,'00-Monitoreo indicadores 2023'!C73:EC180,22,FALSE)</f>
        <v>0</v>
      </c>
      <c r="M69" s="133">
        <v>0</v>
      </c>
      <c r="N69" s="134" t="str">
        <f>VLOOKUP(C69,'00-Monitoreo indicadores 2023'!C73:EC180,24,FALSE)</f>
        <v>bajo</v>
      </c>
      <c r="O69" s="252">
        <v>0</v>
      </c>
      <c r="P69" s="135">
        <v>0</v>
      </c>
      <c r="Q69" s="136" t="str">
        <f>VLOOKUP(C69,'00-Monitoreo indicadores 2023'!C73:EC180,30,FALSE)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0" spans="1:17" s="121" customFormat="1" ht="120" hidden="1">
      <c r="A70" s="3" t="s">
        <v>201</v>
      </c>
      <c r="B70" s="287" t="s">
        <v>759</v>
      </c>
      <c r="C70" s="3" t="s">
        <v>202</v>
      </c>
      <c r="D70" s="97" t="s">
        <v>31</v>
      </c>
      <c r="E70" s="129" t="s">
        <v>40</v>
      </c>
      <c r="F70" s="5" t="s">
        <v>27</v>
      </c>
      <c r="G70" s="324" t="s">
        <v>793</v>
      </c>
      <c r="H70" s="324" t="s">
        <v>794</v>
      </c>
      <c r="I70" s="132">
        <v>0.25</v>
      </c>
      <c r="J70" s="326" t="s">
        <v>795</v>
      </c>
      <c r="K70" s="314">
        <f>VLOOKUP(C70,'00-Monitoreo indicadores 2023'!C74:$EC$114,21,FALSE)</f>
        <v>0</v>
      </c>
      <c r="L70" s="297">
        <f>VLOOKUP(C70,'00-Monitoreo indicadores 2023'!C74:EC181,22,FALSE)</f>
        <v>0</v>
      </c>
      <c r="M70" s="133">
        <v>0</v>
      </c>
      <c r="N70" s="134" t="str">
        <f>VLOOKUP(C70,'00-Monitoreo indicadores 2023'!C74:EC181,24,FALSE)</f>
        <v>bajo</v>
      </c>
      <c r="O70" s="252">
        <v>0</v>
      </c>
      <c r="P70" s="135">
        <v>0</v>
      </c>
      <c r="Q70" s="136" t="str">
        <f>VLOOKUP(C70,'00-Monitoreo indicadores 2023'!C74:EC181,30,FALSE)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1" spans="1:17" s="121" customFormat="1" ht="120" hidden="1">
      <c r="A71" s="3" t="s">
        <v>203</v>
      </c>
      <c r="B71" s="287" t="s">
        <v>765</v>
      </c>
      <c r="C71" s="3" t="s">
        <v>204</v>
      </c>
      <c r="D71" s="97" t="s">
        <v>31</v>
      </c>
      <c r="E71" s="129" t="s">
        <v>41</v>
      </c>
      <c r="F71" s="5" t="s">
        <v>27</v>
      </c>
      <c r="G71" s="324" t="s">
        <v>793</v>
      </c>
      <c r="H71" s="324" t="s">
        <v>794</v>
      </c>
      <c r="I71" s="132">
        <v>0.25</v>
      </c>
      <c r="J71" s="326" t="s">
        <v>795</v>
      </c>
      <c r="K71" s="314">
        <f>VLOOKUP(C71,'00-Monitoreo indicadores 2023'!C75:$EC$114,21,FALSE)</f>
        <v>0</v>
      </c>
      <c r="L71" s="297">
        <f>VLOOKUP(C71,'00-Monitoreo indicadores 2023'!C75:EC182,22,FALSE)</f>
        <v>0</v>
      </c>
      <c r="M71" s="133">
        <v>0</v>
      </c>
      <c r="N71" s="134" t="str">
        <f>VLOOKUP(C71,'00-Monitoreo indicadores 2023'!C75:EC182,24,FALSE)</f>
        <v>bajo</v>
      </c>
      <c r="O71" s="252">
        <v>0</v>
      </c>
      <c r="P71" s="135">
        <v>0</v>
      </c>
      <c r="Q71" s="136" t="str">
        <f>VLOOKUP(C71,'00-Monitoreo indicadores 2023'!C75:EC182,30,FALSE)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2" spans="1:17" s="121" customFormat="1" ht="120" hidden="1">
      <c r="A72" s="3" t="s">
        <v>205</v>
      </c>
      <c r="B72" s="287" t="s">
        <v>771</v>
      </c>
      <c r="C72" s="3" t="s">
        <v>206</v>
      </c>
      <c r="D72" s="97" t="s">
        <v>31</v>
      </c>
      <c r="E72" s="129" t="s">
        <v>42</v>
      </c>
      <c r="F72" s="5" t="s">
        <v>27</v>
      </c>
      <c r="G72" s="324" t="s">
        <v>793</v>
      </c>
      <c r="H72" s="324" t="s">
        <v>794</v>
      </c>
      <c r="I72" s="132">
        <v>0.25</v>
      </c>
      <c r="J72" s="326" t="s">
        <v>795</v>
      </c>
      <c r="K72" s="314">
        <f>VLOOKUP(C72,'00-Monitoreo indicadores 2023'!C76:$EC$114,21,FALSE)</f>
        <v>0</v>
      </c>
      <c r="L72" s="297">
        <f>VLOOKUP(C72,'00-Monitoreo indicadores 2023'!C76:EC183,22,FALSE)</f>
        <v>0</v>
      </c>
      <c r="M72" s="133">
        <v>0</v>
      </c>
      <c r="N72" s="134" t="str">
        <f>VLOOKUP(C72,'00-Monitoreo indicadores 2023'!C76:EC183,24,FALSE)</f>
        <v>bajo</v>
      </c>
      <c r="O72" s="252">
        <v>0</v>
      </c>
      <c r="P72" s="135">
        <v>0</v>
      </c>
      <c r="Q72" s="136" t="str">
        <f>VLOOKUP(C72,'00-Monitoreo indicadores 2023'!C76:EC183,30,FALSE)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3" spans="1:17" s="121" customFormat="1" ht="120" hidden="1">
      <c r="A73" s="3" t="s">
        <v>207</v>
      </c>
      <c r="B73" s="287" t="s">
        <v>776</v>
      </c>
      <c r="C73" s="3" t="s">
        <v>208</v>
      </c>
      <c r="D73" s="97" t="s">
        <v>31</v>
      </c>
      <c r="E73" s="129" t="s">
        <v>43</v>
      </c>
      <c r="F73" s="5" t="s">
        <v>27</v>
      </c>
      <c r="G73" s="324" t="s">
        <v>793</v>
      </c>
      <c r="H73" s="324" t="s">
        <v>794</v>
      </c>
      <c r="I73" s="132">
        <v>0.25</v>
      </c>
      <c r="J73" s="326" t="s">
        <v>795</v>
      </c>
      <c r="K73" s="314">
        <f>VLOOKUP(C73,'00-Monitoreo indicadores 2023'!C77:$EC$114,21,FALSE)</f>
        <v>0</v>
      </c>
      <c r="L73" s="297">
        <f>VLOOKUP(C73,'00-Monitoreo indicadores 2023'!C77:EC184,22,FALSE)</f>
        <v>0</v>
      </c>
      <c r="M73" s="133">
        <v>0</v>
      </c>
      <c r="N73" s="134" t="str">
        <f>VLOOKUP(C73,'00-Monitoreo indicadores 2023'!C77:EC184,24,FALSE)</f>
        <v>bajo</v>
      </c>
      <c r="O73" s="252">
        <v>0</v>
      </c>
      <c r="P73" s="135">
        <v>0</v>
      </c>
      <c r="Q73" s="136" t="str">
        <f>VLOOKUP(C73,'00-Monitoreo indicadores 2023'!C77:EC184,30,FALSE)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4" spans="1:17" s="121" customFormat="1" ht="120" hidden="1">
      <c r="A74" s="3" t="s">
        <v>209</v>
      </c>
      <c r="B74" s="287" t="s">
        <v>828</v>
      </c>
      <c r="C74" s="3" t="s">
        <v>210</v>
      </c>
      <c r="D74" s="97" t="s">
        <v>31</v>
      </c>
      <c r="E74" s="287" t="s">
        <v>44</v>
      </c>
      <c r="F74" s="5" t="s">
        <v>27</v>
      </c>
      <c r="G74" s="324" t="s">
        <v>793</v>
      </c>
      <c r="H74" s="324" t="s">
        <v>794</v>
      </c>
      <c r="I74" s="132">
        <v>0.33</v>
      </c>
      <c r="J74" s="326" t="s">
        <v>795</v>
      </c>
      <c r="K74" s="314">
        <f>VLOOKUP(C74,'00-Monitoreo indicadores 2023'!C78:$EC$114,21,FALSE)</f>
        <v>0</v>
      </c>
      <c r="L74" s="297">
        <f>VLOOKUP(C74,'00-Monitoreo indicadores 2023'!C78:EC185,22,FALSE)</f>
        <v>1065.5</v>
      </c>
      <c r="M74" s="133">
        <f t="shared" ref="M74:M109" si="2">K74/L74</f>
        <v>0</v>
      </c>
      <c r="N74" s="134" t="str">
        <f>VLOOKUP(C74,'00-Monitoreo indicadores 2023'!C78:EC185,24,FALSE)</f>
        <v>bajo</v>
      </c>
      <c r="O74" s="252">
        <v>0</v>
      </c>
      <c r="P74" s="135">
        <v>0</v>
      </c>
      <c r="Q74" s="136" t="str">
        <f>VLOOKUP(C74,'00-Monitoreo indicadores 2023'!C78:EC185,30,FALSE)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5" spans="1:17" s="121" customFormat="1" ht="120" hidden="1">
      <c r="A75" s="3" t="s">
        <v>211</v>
      </c>
      <c r="B75" s="287" t="s">
        <v>782</v>
      </c>
      <c r="C75" s="3" t="s">
        <v>212</v>
      </c>
      <c r="D75" s="97" t="s">
        <v>31</v>
      </c>
      <c r="E75" s="129" t="s">
        <v>45</v>
      </c>
      <c r="F75" s="5" t="s">
        <v>27</v>
      </c>
      <c r="G75" s="324" t="s">
        <v>793</v>
      </c>
      <c r="H75" s="324" t="s">
        <v>794</v>
      </c>
      <c r="I75" s="132">
        <v>0.25</v>
      </c>
      <c r="J75" s="326" t="s">
        <v>795</v>
      </c>
      <c r="K75" s="314">
        <f>VLOOKUP(C75,'00-Monitoreo indicadores 2023'!C79:$EC$114,21,FALSE)</f>
        <v>0</v>
      </c>
      <c r="L75" s="297">
        <f>VLOOKUP(C75,'00-Monitoreo indicadores 2023'!C79:EC186,22,FALSE)</f>
        <v>0</v>
      </c>
      <c r="M75" s="133">
        <v>0</v>
      </c>
      <c r="N75" s="134" t="str">
        <f>VLOOKUP(C75,'00-Monitoreo indicadores 2023'!C79:EC186,24,FALSE)</f>
        <v>bajo</v>
      </c>
      <c r="O75" s="252">
        <v>0</v>
      </c>
      <c r="P75" s="135">
        <v>0</v>
      </c>
      <c r="Q75" s="136" t="str">
        <f>VLOOKUP(C75,'00-Monitoreo indicadores 2023'!C79:EC186,30,FALSE)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6" spans="1:17" s="121" customFormat="1" ht="120" hidden="1">
      <c r="A76" s="3" t="s">
        <v>213</v>
      </c>
      <c r="B76" s="287" t="s">
        <v>787</v>
      </c>
      <c r="C76" s="3" t="s">
        <v>214</v>
      </c>
      <c r="D76" s="97" t="s">
        <v>31</v>
      </c>
      <c r="E76" s="129" t="s">
        <v>46</v>
      </c>
      <c r="F76" s="5" t="s">
        <v>27</v>
      </c>
      <c r="G76" s="324" t="s">
        <v>793</v>
      </c>
      <c r="H76" s="324" t="s">
        <v>794</v>
      </c>
      <c r="I76" s="132">
        <v>0.25</v>
      </c>
      <c r="J76" s="326" t="s">
        <v>795</v>
      </c>
      <c r="K76" s="314">
        <f>VLOOKUP(C76,'00-Monitoreo indicadores 2023'!C80:$EC$114,21,FALSE)</f>
        <v>0</v>
      </c>
      <c r="L76" s="297">
        <f>VLOOKUP(C76,'00-Monitoreo indicadores 2023'!C80:EC187,22,FALSE)</f>
        <v>0</v>
      </c>
      <c r="M76" s="133">
        <v>0</v>
      </c>
      <c r="N76" s="134" t="str">
        <f>VLOOKUP(C76,'00-Monitoreo indicadores 2023'!C80:EC187,24,FALSE)</f>
        <v>bajo</v>
      </c>
      <c r="O76" s="252">
        <v>0</v>
      </c>
      <c r="P76" s="135">
        <v>0</v>
      </c>
      <c r="Q76" s="136" t="str">
        <f>VLOOKUP(C76,'00-Monitoreo indicadores 2023'!C80:EC187,30,FALSE)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7" spans="1:17" s="121" customFormat="1" ht="120">
      <c r="A77" s="3" t="s">
        <v>215</v>
      </c>
      <c r="B77" s="287" t="s">
        <v>836</v>
      </c>
      <c r="C77" s="3" t="s">
        <v>216</v>
      </c>
      <c r="D77" s="97" t="s">
        <v>31</v>
      </c>
      <c r="E77" s="287" t="s">
        <v>47</v>
      </c>
      <c r="F77" s="5" t="s">
        <v>27</v>
      </c>
      <c r="G77" s="324" t="s">
        <v>793</v>
      </c>
      <c r="H77" s="324" t="s">
        <v>794</v>
      </c>
      <c r="I77" s="132">
        <v>0.33</v>
      </c>
      <c r="J77" s="326" t="s">
        <v>795</v>
      </c>
      <c r="K77" s="314">
        <f>VLOOKUP(C77,'00-Monitoreo indicadores 2023'!C81:$EC$114,21,FALSE)</f>
        <v>0</v>
      </c>
      <c r="L77" s="297">
        <f>VLOOKUP(C77,'00-Monitoreo indicadores 2023'!C81:EC188,22,FALSE)</f>
        <v>0</v>
      </c>
      <c r="M77" s="133">
        <v>0</v>
      </c>
      <c r="N77" s="134" t="str">
        <f>VLOOKUP(C77,'00-Monitoreo indicadores 2023'!C81:EC188,24,FALSE)</f>
        <v>bajo</v>
      </c>
      <c r="O77" s="252">
        <v>0</v>
      </c>
      <c r="P77" s="135">
        <v>0</v>
      </c>
      <c r="Q77" s="136" t="str">
        <f>VLOOKUP(C77,'00-Monitoreo indicadores 2023'!C81:EC188,30,FALSE)</f>
        <v>EN PROCESO
Al cierre del mes de febrero, CR informa que indicador se encuentra en proceso de medición y que durante el mes de abril se realizarán los lineamientos del indicador y la medición.
Finalmente CR informa que no existen riesgos de incumplimiento del indicador.</v>
      </c>
    </row>
    <row r="78" spans="1:17" s="121" customFormat="1" ht="120" hidden="1">
      <c r="A78" s="3" t="s">
        <v>217</v>
      </c>
      <c r="B78" s="287" t="s">
        <v>711</v>
      </c>
      <c r="C78" s="3" t="s">
        <v>218</v>
      </c>
      <c r="D78" s="97" t="s">
        <v>31</v>
      </c>
      <c r="E78" s="129" t="s">
        <v>241</v>
      </c>
      <c r="F78" s="5" t="s">
        <v>27</v>
      </c>
      <c r="G78" s="321" t="s">
        <v>840</v>
      </c>
      <c r="H78" s="321" t="s">
        <v>841</v>
      </c>
      <c r="I78" s="132">
        <v>0.25</v>
      </c>
      <c r="J78" s="296">
        <v>1</v>
      </c>
      <c r="K78" s="314">
        <f>VLOOKUP(C78,'00-Monitoreo indicadores 2023'!C82:$EC$114,21,FALSE)</f>
        <v>0</v>
      </c>
      <c r="L78" s="297">
        <f>VLOOKUP(C78,'00-Monitoreo indicadores 2023'!C82:EC189,22,FALSE)</f>
        <v>2</v>
      </c>
      <c r="M78" s="133">
        <f t="shared" si="2"/>
        <v>0</v>
      </c>
      <c r="N78" s="134" t="str">
        <f>VLOOKUP(C78,'00-Monitoreo indicadores 2023'!C82:EC189,24,FALSE)</f>
        <v>bajo</v>
      </c>
      <c r="O78" s="252">
        <v>0</v>
      </c>
      <c r="P78" s="135">
        <f t="shared" ref="P78:P109" si="3">M78/J78</f>
        <v>0</v>
      </c>
      <c r="Q78" s="136" t="str">
        <f>VLOOKUP(C78,'00-Monitoreo indicadores 2023'!C82:EC189,30,FALSE)</f>
        <v>EN PROCESO
Al cierre del mes de febrero, CR informa que indicador se encuentra en proceso de medición, iniciando las gestiones propias del indicador durante el mes de marzo.
Finalmente CR informa que no existen riesgos de incumplimiento del indicador.</v>
      </c>
    </row>
    <row r="79" spans="1:17" s="121" customFormat="1" ht="120" hidden="1">
      <c r="A79" s="3" t="s">
        <v>217</v>
      </c>
      <c r="B79" s="287" t="s">
        <v>718</v>
      </c>
      <c r="C79" s="3" t="s">
        <v>219</v>
      </c>
      <c r="D79" s="97" t="s">
        <v>31</v>
      </c>
      <c r="E79" s="129" t="s">
        <v>33</v>
      </c>
      <c r="F79" s="5" t="s">
        <v>27</v>
      </c>
      <c r="G79" s="321" t="s">
        <v>840</v>
      </c>
      <c r="H79" s="321" t="s">
        <v>841</v>
      </c>
      <c r="I79" s="132">
        <v>0.25</v>
      </c>
      <c r="J79" s="296">
        <v>1</v>
      </c>
      <c r="K79" s="314">
        <f>VLOOKUP(C79,'00-Monitoreo indicadores 2023'!C83:$EC$114,21,FALSE)</f>
        <v>0</v>
      </c>
      <c r="L79" s="297">
        <f>VLOOKUP(C79,'00-Monitoreo indicadores 2023'!C83:EC190,22,FALSE)</f>
        <v>2</v>
      </c>
      <c r="M79" s="133">
        <f t="shared" si="2"/>
        <v>0</v>
      </c>
      <c r="N79" s="134" t="str">
        <f>VLOOKUP(C79,'00-Monitoreo indicadores 2023'!C83:EC190,24,FALSE)</f>
        <v>bajo</v>
      </c>
      <c r="O79" s="252">
        <v>0</v>
      </c>
      <c r="P79" s="135">
        <f t="shared" si="3"/>
        <v>0</v>
      </c>
      <c r="Q79" s="136" t="str">
        <f>VLOOKUP(C79,'00-Monitoreo indicadores 2023'!C83:EC190,30,FALSE)</f>
        <v>EN PROCESO
Al cierre del mes de febrero, CR informa que indicador se encuentra en proceso de medición, iniciando las gestiones propias del indicador durante el mes de marzo.
Finalmente CR informa que no existen riesgos de incumplimiento del indicador.</v>
      </c>
    </row>
    <row r="80" spans="1:17" s="121" customFormat="1" ht="120" hidden="1">
      <c r="A80" s="3" t="s">
        <v>217</v>
      </c>
      <c r="B80" s="287" t="s">
        <v>724</v>
      </c>
      <c r="C80" s="3" t="s">
        <v>220</v>
      </c>
      <c r="D80" s="97" t="s">
        <v>31</v>
      </c>
      <c r="E80" s="320" t="s">
        <v>34</v>
      </c>
      <c r="F80" s="5" t="s">
        <v>27</v>
      </c>
      <c r="G80" s="321" t="s">
        <v>840</v>
      </c>
      <c r="H80" s="321" t="s">
        <v>841</v>
      </c>
      <c r="I80" s="132">
        <v>0.25</v>
      </c>
      <c r="J80" s="296">
        <v>1</v>
      </c>
      <c r="K80" s="314">
        <f>VLOOKUP(C80,'00-Monitoreo indicadores 2023'!C84:$EC$114,21,FALSE)</f>
        <v>0</v>
      </c>
      <c r="L80" s="297">
        <f>VLOOKUP(C80,'00-Monitoreo indicadores 2023'!C84:EC191,22,FALSE)</f>
        <v>0</v>
      </c>
      <c r="M80" s="133">
        <v>0</v>
      </c>
      <c r="N80" s="134" t="str">
        <f>VLOOKUP(C80,'00-Monitoreo indicadores 2023'!C84:EC191,24,FALSE)</f>
        <v>bajo</v>
      </c>
      <c r="O80" s="252">
        <v>0</v>
      </c>
      <c r="P80" s="135">
        <f t="shared" si="3"/>
        <v>0</v>
      </c>
      <c r="Q80" s="136" t="str">
        <f>VLOOKUP(C80,'00-Monitoreo indicadores 2023'!C84:EC191,30,FALSE)</f>
        <v>EN PROCESO
Al cierre del mes de febrero, CR informa que indicador se encuentra en proceso de medición, iniciando las gestiones propias del indicador durante el mes de marzo.
Finalmente CR informa que no existen riesgos de incumplimiento del indicador.</v>
      </c>
    </row>
    <row r="81" spans="1:17" s="121" customFormat="1" ht="120" hidden="1">
      <c r="A81" s="3" t="s">
        <v>217</v>
      </c>
      <c r="B81" s="287" t="s">
        <v>729</v>
      </c>
      <c r="C81" s="3" t="s">
        <v>221</v>
      </c>
      <c r="D81" s="97" t="s">
        <v>31</v>
      </c>
      <c r="E81" s="129" t="s">
        <v>35</v>
      </c>
      <c r="F81" s="5" t="s">
        <v>27</v>
      </c>
      <c r="G81" s="321" t="s">
        <v>840</v>
      </c>
      <c r="H81" s="321" t="s">
        <v>841</v>
      </c>
      <c r="I81" s="132">
        <v>0.25</v>
      </c>
      <c r="J81" s="296">
        <v>1</v>
      </c>
      <c r="K81" s="314">
        <f>VLOOKUP(C81,'00-Monitoreo indicadores 2023'!C85:$EC$114,21,FALSE)</f>
        <v>0</v>
      </c>
      <c r="L81" s="297">
        <f>VLOOKUP(C81,'00-Monitoreo indicadores 2023'!C85:EC192,22,FALSE)</f>
        <v>2</v>
      </c>
      <c r="M81" s="133">
        <f t="shared" si="2"/>
        <v>0</v>
      </c>
      <c r="N81" s="134" t="str">
        <f>VLOOKUP(C81,'00-Monitoreo indicadores 2023'!C85:EC192,24,FALSE)</f>
        <v>bajo</v>
      </c>
      <c r="O81" s="252">
        <v>0</v>
      </c>
      <c r="P81" s="135">
        <f t="shared" si="3"/>
        <v>0</v>
      </c>
      <c r="Q81" s="136" t="str">
        <f>VLOOKUP(C81,'00-Monitoreo indicadores 2023'!C85:EC192,30,FALSE)</f>
        <v>EN PROCESO
Al cierre del mes de febrero, CR informa que indicador se encuentra en proceso de medición, iniciando las gestiones propias del indicador durante el mes de marzo.
Finalmente CR informa que no existen riesgos de incumplimiento del indicador.</v>
      </c>
    </row>
    <row r="82" spans="1:17" s="121" customFormat="1" ht="120" hidden="1">
      <c r="A82" s="3" t="s">
        <v>217</v>
      </c>
      <c r="B82" s="287" t="s">
        <v>735</v>
      </c>
      <c r="C82" s="3" t="s">
        <v>222</v>
      </c>
      <c r="D82" s="97" t="s">
        <v>31</v>
      </c>
      <c r="E82" s="129" t="s">
        <v>36</v>
      </c>
      <c r="F82" s="5" t="s">
        <v>27</v>
      </c>
      <c r="G82" s="321" t="s">
        <v>840</v>
      </c>
      <c r="H82" s="321" t="s">
        <v>841</v>
      </c>
      <c r="I82" s="132">
        <v>0.25</v>
      </c>
      <c r="J82" s="296">
        <v>1</v>
      </c>
      <c r="K82" s="314">
        <f>VLOOKUP(C82,'00-Monitoreo indicadores 2023'!C86:$EC$114,21,FALSE)</f>
        <v>0</v>
      </c>
      <c r="L82" s="297">
        <f>VLOOKUP(C82,'00-Monitoreo indicadores 2023'!C86:EC193,22,FALSE)</f>
        <v>2</v>
      </c>
      <c r="M82" s="133">
        <f t="shared" si="2"/>
        <v>0</v>
      </c>
      <c r="N82" s="134" t="str">
        <f>VLOOKUP(C82,'00-Monitoreo indicadores 2023'!C86:EC193,24,FALSE)</f>
        <v>bajo</v>
      </c>
      <c r="O82" s="252">
        <v>0</v>
      </c>
      <c r="P82" s="135">
        <f t="shared" si="3"/>
        <v>0</v>
      </c>
      <c r="Q82" s="136" t="str">
        <f>VLOOKUP(C82,'00-Monitoreo indicadores 2023'!C86:EC193,30,FALSE)</f>
        <v>EN PROCESO
Al cierre del mes de febrero, CR informa que indicador se encuentra en proceso de medición, iniciando las gestiones propias del indicador durante el mes de marzo.
Finalmente CR informa que no existen riesgos de incumplimiento del indicador.</v>
      </c>
    </row>
    <row r="83" spans="1:17" s="121" customFormat="1" ht="120" hidden="1">
      <c r="A83" s="3" t="s">
        <v>217</v>
      </c>
      <c r="B83" s="287" t="s">
        <v>741</v>
      </c>
      <c r="C83" s="3" t="s">
        <v>223</v>
      </c>
      <c r="D83" s="97" t="s">
        <v>31</v>
      </c>
      <c r="E83" s="129" t="s">
        <v>37</v>
      </c>
      <c r="F83" s="5" t="s">
        <v>27</v>
      </c>
      <c r="G83" s="321" t="s">
        <v>840</v>
      </c>
      <c r="H83" s="321" t="s">
        <v>841</v>
      </c>
      <c r="I83" s="132">
        <v>0.25</v>
      </c>
      <c r="J83" s="296">
        <v>1</v>
      </c>
      <c r="K83" s="314">
        <f>VLOOKUP(C83,'00-Monitoreo indicadores 2023'!C87:$EC$114,21,FALSE)</f>
        <v>0</v>
      </c>
      <c r="L83" s="297">
        <f>VLOOKUP(C83,'00-Monitoreo indicadores 2023'!C87:EC194,22,FALSE)</f>
        <v>2</v>
      </c>
      <c r="M83" s="133">
        <f t="shared" si="2"/>
        <v>0</v>
      </c>
      <c r="N83" s="134" t="str">
        <f>VLOOKUP(C83,'00-Monitoreo indicadores 2023'!C87:EC194,24,FALSE)</f>
        <v>bajo</v>
      </c>
      <c r="O83" s="252">
        <v>0</v>
      </c>
      <c r="P83" s="135">
        <f t="shared" si="3"/>
        <v>0</v>
      </c>
      <c r="Q83" s="136" t="str">
        <f>VLOOKUP(C83,'00-Monitoreo indicadores 2023'!C87:EC194,30,FALSE)</f>
        <v>EN PROCESO
Al cierre del mes de febrero, CR informa que indicador se encuentra en proceso de medición, iniciando las gestiones propias del indicador durante el mes de marzo.
Finalmente CR informa que no existen riesgos de incumplimiento del indicador.</v>
      </c>
    </row>
    <row r="84" spans="1:17" s="121" customFormat="1" ht="120" hidden="1">
      <c r="A84" s="3" t="s">
        <v>217</v>
      </c>
      <c r="B84" s="287" t="s">
        <v>747</v>
      </c>
      <c r="C84" s="3" t="s">
        <v>224</v>
      </c>
      <c r="D84" s="97" t="s">
        <v>31</v>
      </c>
      <c r="E84" s="129" t="s">
        <v>38</v>
      </c>
      <c r="F84" s="5" t="s">
        <v>27</v>
      </c>
      <c r="G84" s="321" t="s">
        <v>840</v>
      </c>
      <c r="H84" s="321" t="s">
        <v>841</v>
      </c>
      <c r="I84" s="132">
        <v>0.25</v>
      </c>
      <c r="J84" s="296">
        <v>1</v>
      </c>
      <c r="K84" s="314">
        <f>VLOOKUP(C84,'00-Monitoreo indicadores 2023'!C88:$EC$114,21,FALSE)</f>
        <v>0</v>
      </c>
      <c r="L84" s="297">
        <f>VLOOKUP(C84,'00-Monitoreo indicadores 2023'!C88:EC195,22,FALSE)</f>
        <v>2</v>
      </c>
      <c r="M84" s="133">
        <f t="shared" si="2"/>
        <v>0</v>
      </c>
      <c r="N84" s="134" t="str">
        <f>VLOOKUP(C84,'00-Monitoreo indicadores 2023'!C88:EC195,24,FALSE)</f>
        <v>bajo</v>
      </c>
      <c r="O84" s="252">
        <v>0</v>
      </c>
      <c r="P84" s="135">
        <f t="shared" si="3"/>
        <v>0</v>
      </c>
      <c r="Q84" s="136" t="str">
        <f>VLOOKUP(C84,'00-Monitoreo indicadores 2023'!C88:EC195,30,FALSE)</f>
        <v>EN PROCESO
Al cierre del mes de febrero, CR informa que indicador se encuentra en proceso de medición, iniciando las gestiones propias del indicador durante el mes de marzo.
Finalmente CR informa que no existen riesgos de incumplimiento del indicador.</v>
      </c>
    </row>
    <row r="85" spans="1:17" s="121" customFormat="1" ht="120" hidden="1">
      <c r="A85" s="3" t="s">
        <v>217</v>
      </c>
      <c r="B85" s="287" t="s">
        <v>753</v>
      </c>
      <c r="C85" s="3" t="s">
        <v>225</v>
      </c>
      <c r="D85" s="97" t="s">
        <v>31</v>
      </c>
      <c r="E85" s="129" t="s">
        <v>39</v>
      </c>
      <c r="F85" s="5" t="s">
        <v>27</v>
      </c>
      <c r="G85" s="321" t="s">
        <v>840</v>
      </c>
      <c r="H85" s="321" t="s">
        <v>841</v>
      </c>
      <c r="I85" s="132">
        <v>0.25</v>
      </c>
      <c r="J85" s="296">
        <v>1</v>
      </c>
      <c r="K85" s="314">
        <f>VLOOKUP(C85,'00-Monitoreo indicadores 2023'!C89:$EC$114,21,FALSE)</f>
        <v>0</v>
      </c>
      <c r="L85" s="297">
        <f>VLOOKUP(C85,'00-Monitoreo indicadores 2023'!C89:EC196,22,FALSE)</f>
        <v>2</v>
      </c>
      <c r="M85" s="133">
        <f t="shared" si="2"/>
        <v>0</v>
      </c>
      <c r="N85" s="134" t="str">
        <f>VLOOKUP(C85,'00-Monitoreo indicadores 2023'!C89:EC196,24,FALSE)</f>
        <v>bajo</v>
      </c>
      <c r="O85" s="252">
        <v>0</v>
      </c>
      <c r="P85" s="135">
        <f t="shared" si="3"/>
        <v>0</v>
      </c>
      <c r="Q85" s="136" t="str">
        <f>VLOOKUP(C85,'00-Monitoreo indicadores 2023'!C89:EC196,30,FALSE)</f>
        <v>EN PROCESO
Al cierre del mes de febrero, CR informa que indicador se encuentra en proceso de medición, iniciando las gestiones propias del indicador durante el mes de marzo.
Finalmente CR informa que no existen riesgos de incumplimiento del indicador.</v>
      </c>
    </row>
    <row r="86" spans="1:17" s="121" customFormat="1" ht="120" hidden="1">
      <c r="A86" s="3" t="s">
        <v>217</v>
      </c>
      <c r="B86" s="287" t="s">
        <v>759</v>
      </c>
      <c r="C86" s="3" t="s">
        <v>226</v>
      </c>
      <c r="D86" s="97" t="s">
        <v>31</v>
      </c>
      <c r="E86" s="129" t="s">
        <v>40</v>
      </c>
      <c r="F86" s="5" t="s">
        <v>27</v>
      </c>
      <c r="G86" s="321" t="s">
        <v>840</v>
      </c>
      <c r="H86" s="321" t="s">
        <v>841</v>
      </c>
      <c r="I86" s="132">
        <v>0.25</v>
      </c>
      <c r="J86" s="296">
        <v>1</v>
      </c>
      <c r="K86" s="314">
        <f>VLOOKUP(C86,'00-Monitoreo indicadores 2023'!C90:$EC$114,21,FALSE)</f>
        <v>0</v>
      </c>
      <c r="L86" s="297">
        <f>VLOOKUP(C86,'00-Monitoreo indicadores 2023'!C90:EC197,22,FALSE)</f>
        <v>2</v>
      </c>
      <c r="M86" s="133">
        <f t="shared" si="2"/>
        <v>0</v>
      </c>
      <c r="N86" s="134" t="str">
        <f>VLOOKUP(C86,'00-Monitoreo indicadores 2023'!C90:EC197,24,FALSE)</f>
        <v>bajo</v>
      </c>
      <c r="O86" s="252">
        <v>0</v>
      </c>
      <c r="P86" s="135">
        <f t="shared" si="3"/>
        <v>0</v>
      </c>
      <c r="Q86" s="136" t="str">
        <f>VLOOKUP(C86,'00-Monitoreo indicadores 2023'!C90:EC197,30,FALSE)</f>
        <v>EN PROCESO
Al cierre del mes de febrero, CR informa que indicador se encuentra en proceso de medición, iniciando las gestiones propias del indicador durante el mes de marzo.
Finalmente CR informa que no existen riesgos de incumplimiento del indicador.</v>
      </c>
    </row>
    <row r="87" spans="1:17" s="121" customFormat="1" ht="120" hidden="1">
      <c r="A87" s="3" t="s">
        <v>217</v>
      </c>
      <c r="B87" s="287" t="s">
        <v>765</v>
      </c>
      <c r="C87" s="3" t="s">
        <v>227</v>
      </c>
      <c r="D87" s="97" t="s">
        <v>31</v>
      </c>
      <c r="E87" s="129" t="s">
        <v>41</v>
      </c>
      <c r="F87" s="5" t="s">
        <v>27</v>
      </c>
      <c r="G87" s="321" t="s">
        <v>840</v>
      </c>
      <c r="H87" s="321" t="s">
        <v>841</v>
      </c>
      <c r="I87" s="132">
        <v>0.25</v>
      </c>
      <c r="J87" s="296">
        <v>1</v>
      </c>
      <c r="K87" s="314">
        <f>VLOOKUP(C87,'00-Monitoreo indicadores 2023'!C91:$EC$114,21,FALSE)</f>
        <v>0</v>
      </c>
      <c r="L87" s="297">
        <f>VLOOKUP(C87,'00-Monitoreo indicadores 2023'!C91:EC198,22,FALSE)</f>
        <v>2</v>
      </c>
      <c r="M87" s="133">
        <f t="shared" si="2"/>
        <v>0</v>
      </c>
      <c r="N87" s="134" t="str">
        <f>VLOOKUP(C87,'00-Monitoreo indicadores 2023'!C91:EC198,24,FALSE)</f>
        <v>bajo</v>
      </c>
      <c r="O87" s="252">
        <v>0</v>
      </c>
      <c r="P87" s="135">
        <f t="shared" si="3"/>
        <v>0</v>
      </c>
      <c r="Q87" s="136" t="str">
        <f>VLOOKUP(C87,'00-Monitoreo indicadores 2023'!C91:EC198,30,FALSE)</f>
        <v>EN PROCESO
Al cierre del mes de febrero, CR informa que indicador se encuentra en proceso de medición, iniciando las gestiones propias del indicador durante el mes de marzo.
Finalmente CR informa que no existen riesgos de incumplimiento del indicador.</v>
      </c>
    </row>
    <row r="88" spans="1:17" s="121" customFormat="1" ht="120" hidden="1">
      <c r="A88" s="3" t="s">
        <v>217</v>
      </c>
      <c r="B88" s="287" t="s">
        <v>771</v>
      </c>
      <c r="C88" s="3" t="s">
        <v>228</v>
      </c>
      <c r="D88" s="97" t="s">
        <v>31</v>
      </c>
      <c r="E88" s="129" t="s">
        <v>42</v>
      </c>
      <c r="F88" s="5" t="s">
        <v>27</v>
      </c>
      <c r="G88" s="321" t="s">
        <v>840</v>
      </c>
      <c r="H88" s="321" t="s">
        <v>841</v>
      </c>
      <c r="I88" s="132">
        <v>0.25</v>
      </c>
      <c r="J88" s="296">
        <v>1</v>
      </c>
      <c r="K88" s="314">
        <f>VLOOKUP(C88,'00-Monitoreo indicadores 2023'!C92:$EC$114,21,FALSE)</f>
        <v>0</v>
      </c>
      <c r="L88" s="297">
        <f>VLOOKUP(C88,'00-Monitoreo indicadores 2023'!C92:EC199,22,FALSE)</f>
        <v>2</v>
      </c>
      <c r="M88" s="133">
        <f t="shared" si="2"/>
        <v>0</v>
      </c>
      <c r="N88" s="134" t="str">
        <f>VLOOKUP(C88,'00-Monitoreo indicadores 2023'!C92:EC199,24,FALSE)</f>
        <v>bajo</v>
      </c>
      <c r="O88" s="252">
        <v>0</v>
      </c>
      <c r="P88" s="135">
        <f t="shared" si="3"/>
        <v>0</v>
      </c>
      <c r="Q88" s="136" t="str">
        <f>VLOOKUP(C88,'00-Monitoreo indicadores 2023'!C92:EC199,30,FALSE)</f>
        <v>EN PROCESO
Al cierre del mes de febrero, CR informa que indicador se encuentra en proceso de medición, iniciando las gestiones propias del indicador durante el mes de marzo.
Finalmente CR informa que no existen riesgos de incumplimiento del indicador.</v>
      </c>
    </row>
    <row r="89" spans="1:17" s="121" customFormat="1" ht="120" hidden="1">
      <c r="A89" s="3" t="s">
        <v>217</v>
      </c>
      <c r="B89" s="287" t="s">
        <v>776</v>
      </c>
      <c r="C89" s="3" t="s">
        <v>229</v>
      </c>
      <c r="D89" s="97" t="s">
        <v>31</v>
      </c>
      <c r="E89" s="129" t="s">
        <v>43</v>
      </c>
      <c r="F89" s="5" t="s">
        <v>27</v>
      </c>
      <c r="G89" s="321" t="s">
        <v>840</v>
      </c>
      <c r="H89" s="321" t="s">
        <v>841</v>
      </c>
      <c r="I89" s="132">
        <v>0.25</v>
      </c>
      <c r="J89" s="296">
        <v>1</v>
      </c>
      <c r="K89" s="314">
        <f>VLOOKUP(C89,'00-Monitoreo indicadores 2023'!C93:$EC$114,21,FALSE)</f>
        <v>0</v>
      </c>
      <c r="L89" s="297">
        <f>VLOOKUP(C89,'00-Monitoreo indicadores 2023'!C93:EC200,22,FALSE)</f>
        <v>2</v>
      </c>
      <c r="M89" s="133">
        <f t="shared" si="2"/>
        <v>0</v>
      </c>
      <c r="N89" s="134" t="str">
        <f>VLOOKUP(C89,'00-Monitoreo indicadores 2023'!C93:EC200,24,FALSE)</f>
        <v>bajo</v>
      </c>
      <c r="O89" s="252">
        <v>0</v>
      </c>
      <c r="P89" s="135">
        <f t="shared" si="3"/>
        <v>0</v>
      </c>
      <c r="Q89" s="136" t="str">
        <f>VLOOKUP(C89,'00-Monitoreo indicadores 2023'!C93:EC200,30,FALSE)</f>
        <v>EN PROCESO
Al cierre del mes de febrero, CR informa que indicador se encuentra en proceso de medición, iniciando las gestiones propias del indicador durante el mes de marzo.
Finalmente CR informa que no existen riesgos de incumplimiento del indicador.</v>
      </c>
    </row>
    <row r="90" spans="1:17" s="121" customFormat="1" ht="120" hidden="1">
      <c r="A90" s="3" t="s">
        <v>217</v>
      </c>
      <c r="B90" s="287" t="s">
        <v>828</v>
      </c>
      <c r="C90" s="3" t="s">
        <v>230</v>
      </c>
      <c r="D90" s="97" t="s">
        <v>31</v>
      </c>
      <c r="E90" s="287" t="s">
        <v>44</v>
      </c>
      <c r="F90" s="5" t="s">
        <v>27</v>
      </c>
      <c r="G90" s="321" t="s">
        <v>840</v>
      </c>
      <c r="H90" s="321" t="s">
        <v>841</v>
      </c>
      <c r="I90" s="132">
        <v>0.34</v>
      </c>
      <c r="J90" s="296">
        <v>1</v>
      </c>
      <c r="K90" s="314">
        <f>VLOOKUP(C90,'00-Monitoreo indicadores 2023'!C94:$EC$114,21,FALSE)</f>
        <v>0</v>
      </c>
      <c r="L90" s="297">
        <f>VLOOKUP(C90,'00-Monitoreo indicadores 2023'!C94:EC201,22,FALSE)</f>
        <v>2</v>
      </c>
      <c r="M90" s="133">
        <f t="shared" si="2"/>
        <v>0</v>
      </c>
      <c r="N90" s="134" t="str">
        <f>VLOOKUP(C90,'00-Monitoreo indicadores 2023'!C94:EC201,24,FALSE)</f>
        <v>bajo</v>
      </c>
      <c r="O90" s="252">
        <v>0</v>
      </c>
      <c r="P90" s="135">
        <f t="shared" si="3"/>
        <v>0</v>
      </c>
      <c r="Q90" s="136" t="str">
        <f>VLOOKUP(C90,'00-Monitoreo indicadores 2023'!C94:EC201,30,FALSE)</f>
        <v>EN PROCESO
Al cierre del mes de febrero, CR informa que indicador se encuentra en proceso de medición, iniciando las gestiones propias del indicador durante el mes de marzo.
Finalmente CR informa que no existen riesgos de incumplimiento del indicador.</v>
      </c>
    </row>
    <row r="91" spans="1:17" s="121" customFormat="1" ht="120" hidden="1">
      <c r="A91" s="3" t="s">
        <v>217</v>
      </c>
      <c r="B91" s="287" t="s">
        <v>782</v>
      </c>
      <c r="C91" s="3" t="s">
        <v>231</v>
      </c>
      <c r="D91" s="97" t="s">
        <v>31</v>
      </c>
      <c r="E91" s="129" t="s">
        <v>45</v>
      </c>
      <c r="F91" s="5" t="s">
        <v>27</v>
      </c>
      <c r="G91" s="321" t="s">
        <v>840</v>
      </c>
      <c r="H91" s="321" t="s">
        <v>841</v>
      </c>
      <c r="I91" s="132">
        <v>0.25</v>
      </c>
      <c r="J91" s="296">
        <v>1</v>
      </c>
      <c r="K91" s="314">
        <f>VLOOKUP(C91,'00-Monitoreo indicadores 2023'!C95:$EC$114,21,FALSE)</f>
        <v>0</v>
      </c>
      <c r="L91" s="297">
        <f>VLOOKUP(C91,'00-Monitoreo indicadores 2023'!C95:EC202,22,FALSE)</f>
        <v>2</v>
      </c>
      <c r="M91" s="133">
        <f t="shared" si="2"/>
        <v>0</v>
      </c>
      <c r="N91" s="134" t="str">
        <f>VLOOKUP(C91,'00-Monitoreo indicadores 2023'!C95:EC202,24,FALSE)</f>
        <v>bajo</v>
      </c>
      <c r="O91" s="252">
        <v>0</v>
      </c>
      <c r="P91" s="135">
        <f t="shared" si="3"/>
        <v>0</v>
      </c>
      <c r="Q91" s="136" t="str">
        <f>VLOOKUP(C91,'00-Monitoreo indicadores 2023'!C95:EC202,30,FALSE)</f>
        <v>EN PROCESO
Al cierre del mes de febrero, CR informa que indicador se encuentra en proceso de medición, iniciando las gestiones propias del indicador durante el mes de marzo.
Finalmente CR informa que no existen riesgos de incumplimiento del indicador.</v>
      </c>
    </row>
    <row r="92" spans="1:17" s="121" customFormat="1" ht="120" hidden="1">
      <c r="A92" s="3" t="s">
        <v>217</v>
      </c>
      <c r="B92" s="287" t="s">
        <v>787</v>
      </c>
      <c r="C92" s="3" t="s">
        <v>232</v>
      </c>
      <c r="D92" s="97" t="s">
        <v>31</v>
      </c>
      <c r="E92" s="129" t="s">
        <v>46</v>
      </c>
      <c r="F92" s="5" t="s">
        <v>27</v>
      </c>
      <c r="G92" s="321" t="s">
        <v>840</v>
      </c>
      <c r="H92" s="321" t="s">
        <v>841</v>
      </c>
      <c r="I92" s="132">
        <v>0.25</v>
      </c>
      <c r="J92" s="296">
        <v>1</v>
      </c>
      <c r="K92" s="314">
        <f>VLOOKUP(C92,'00-Monitoreo indicadores 2023'!C96:$EC$114,21,FALSE)</f>
        <v>0</v>
      </c>
      <c r="L92" s="297">
        <f>VLOOKUP(C92,'00-Monitoreo indicadores 2023'!C96:EC203,22,FALSE)</f>
        <v>2</v>
      </c>
      <c r="M92" s="133">
        <f t="shared" si="2"/>
        <v>0</v>
      </c>
      <c r="N92" s="134" t="str">
        <f>VLOOKUP(C92,'00-Monitoreo indicadores 2023'!C96:EC203,24,FALSE)</f>
        <v>bajo</v>
      </c>
      <c r="O92" s="252">
        <v>0</v>
      </c>
      <c r="P92" s="135">
        <f t="shared" si="3"/>
        <v>0</v>
      </c>
      <c r="Q92" s="136" t="str">
        <f>VLOOKUP(C92,'00-Monitoreo indicadores 2023'!C96:EC203,30,FALSE)</f>
        <v>EN PROCESO
Al cierre del mes de febrero, CR informa que indicador se encuentra en proceso de medición, iniciando las gestiones propias del indicador durante el mes de marzo.
Finalmente CR informa que no existen riesgos de incumplimiento del indicador.</v>
      </c>
    </row>
    <row r="93" spans="1:17" s="121" customFormat="1" ht="120">
      <c r="A93" s="3" t="s">
        <v>217</v>
      </c>
      <c r="B93" s="287" t="s">
        <v>836</v>
      </c>
      <c r="C93" s="3" t="s">
        <v>233</v>
      </c>
      <c r="D93" s="97" t="s">
        <v>31</v>
      </c>
      <c r="E93" s="287" t="s">
        <v>47</v>
      </c>
      <c r="F93" s="5" t="s">
        <v>27</v>
      </c>
      <c r="G93" s="321" t="s">
        <v>840</v>
      </c>
      <c r="H93" s="321" t="s">
        <v>841</v>
      </c>
      <c r="I93" s="132">
        <v>0.34</v>
      </c>
      <c r="J93" s="296">
        <v>1</v>
      </c>
      <c r="K93" s="314">
        <f>VLOOKUP(C93,'00-Monitoreo indicadores 2023'!C97:$EC$114,21,FALSE)</f>
        <v>0</v>
      </c>
      <c r="L93" s="297">
        <f>VLOOKUP(C93,'00-Monitoreo indicadores 2023'!C97:EC204,22,FALSE)</f>
        <v>2</v>
      </c>
      <c r="M93" s="133">
        <f t="shared" si="2"/>
        <v>0</v>
      </c>
      <c r="N93" s="134" t="str">
        <f>VLOOKUP(C93,'00-Monitoreo indicadores 2023'!C97:EC204,24,FALSE)</f>
        <v>bajo</v>
      </c>
      <c r="O93" s="252">
        <v>0</v>
      </c>
      <c r="P93" s="135">
        <f t="shared" si="3"/>
        <v>0</v>
      </c>
      <c r="Q93" s="136" t="str">
        <f>VLOOKUP(C93,'00-Monitoreo indicadores 2023'!C97:EC204,30,FALSE)</f>
        <v>EN PROCESO
Al cierre del mes de febrero, CR informa que indicador se encuentra en proceso de medición, iniciando las gestiones propias del indicador durante el mes de marzo.
Finalmente CR informa que no existen riesgos de incumplimiento del indicador.</v>
      </c>
    </row>
    <row r="94" spans="1:17" s="121" customFormat="1" ht="48" hidden="1">
      <c r="A94" s="3" t="s">
        <v>152</v>
      </c>
      <c r="B94" s="287" t="s">
        <v>711</v>
      </c>
      <c r="C94" s="3" t="s">
        <v>153</v>
      </c>
      <c r="D94" s="97" t="s">
        <v>31</v>
      </c>
      <c r="E94" s="129" t="s">
        <v>241</v>
      </c>
      <c r="F94" s="5" t="s">
        <v>27</v>
      </c>
      <c r="G94" s="287" t="s">
        <v>883</v>
      </c>
      <c r="H94" s="287" t="s">
        <v>884</v>
      </c>
      <c r="I94" s="132">
        <v>0.25</v>
      </c>
      <c r="J94" s="326">
        <v>0.7</v>
      </c>
      <c r="K94" s="314">
        <f>VLOOKUP(C94,'00-Monitoreo indicadores 2023'!C98:$EC$114,21,FALSE)</f>
        <v>0</v>
      </c>
      <c r="L94" s="297">
        <f>VLOOKUP(C94,'00-Monitoreo indicadores 2023'!C98:EC205,22,FALSE)</f>
        <v>14</v>
      </c>
      <c r="M94" s="133">
        <f t="shared" si="2"/>
        <v>0</v>
      </c>
      <c r="N94" s="134" t="str">
        <f>VLOOKUP(C94,'00-Monitoreo indicadores 2023'!C98:EC205,24,FALSE)</f>
        <v>bajo</v>
      </c>
      <c r="O94" s="252">
        <v>0</v>
      </c>
      <c r="P94" s="135">
        <f t="shared" si="3"/>
        <v>0</v>
      </c>
      <c r="Q94" s="136" t="str">
        <f>VLOOKUP(C94,'00-Monitoreo indicadores 2023'!C98:EC205,30,FALSE)</f>
        <v>EN PROCESO
Al cierre del mes de febrero, CR informa que indicador se encuentra en proceso de medición, iniciando las gestiones propias del indicador durante el mes de marzo.
Finalmente CR informa que no existen riesgos de incumplimiento del indicador.</v>
      </c>
    </row>
    <row r="95" spans="1:17" s="121" customFormat="1" ht="48" hidden="1">
      <c r="A95" s="3" t="s">
        <v>152</v>
      </c>
      <c r="B95" s="287" t="s">
        <v>718</v>
      </c>
      <c r="C95" s="3" t="s">
        <v>155</v>
      </c>
      <c r="D95" s="97" t="s">
        <v>31</v>
      </c>
      <c r="E95" s="129" t="s">
        <v>33</v>
      </c>
      <c r="F95" s="5" t="s">
        <v>27</v>
      </c>
      <c r="G95" s="287" t="s">
        <v>883</v>
      </c>
      <c r="H95" s="287" t="s">
        <v>884</v>
      </c>
      <c r="I95" s="132">
        <v>0.25</v>
      </c>
      <c r="J95" s="326">
        <v>0.7</v>
      </c>
      <c r="K95" s="314">
        <f>VLOOKUP(C95,'00-Monitoreo indicadores 2023'!C99:$EC$114,21,FALSE)</f>
        <v>0</v>
      </c>
      <c r="L95" s="297">
        <f>VLOOKUP(C95,'00-Monitoreo indicadores 2023'!C99:EC206,22,FALSE)</f>
        <v>4</v>
      </c>
      <c r="M95" s="133">
        <f t="shared" si="2"/>
        <v>0</v>
      </c>
      <c r="N95" s="134" t="str">
        <f>VLOOKUP(C95,'00-Monitoreo indicadores 2023'!C99:EC206,24,FALSE)</f>
        <v>bajo</v>
      </c>
      <c r="O95" s="252">
        <v>0</v>
      </c>
      <c r="P95" s="135">
        <f t="shared" si="3"/>
        <v>0</v>
      </c>
      <c r="Q95" s="136" t="str">
        <f>VLOOKUP(C95,'00-Monitoreo indicadores 2023'!C99:EC206,30,FALSE)</f>
        <v>EN PROCESO
Al cierre del mes de febrero, CR informa que indicador se encuentra en proceso de medición, iniciando las gestiones propias del indicador durante el mes de marzo.
Finalmente CR informa que no existen riesgos de incumplimiento del indicador.</v>
      </c>
    </row>
    <row r="96" spans="1:17" s="121" customFormat="1" ht="48" hidden="1">
      <c r="A96" s="3" t="s">
        <v>152</v>
      </c>
      <c r="B96" s="287" t="s">
        <v>724</v>
      </c>
      <c r="C96" s="3" t="s">
        <v>156</v>
      </c>
      <c r="D96" s="97" t="s">
        <v>31</v>
      </c>
      <c r="E96" s="320" t="s">
        <v>34</v>
      </c>
      <c r="F96" s="5" t="s">
        <v>27</v>
      </c>
      <c r="G96" s="287" t="s">
        <v>883</v>
      </c>
      <c r="H96" s="287" t="s">
        <v>884</v>
      </c>
      <c r="I96" s="132">
        <v>0.25</v>
      </c>
      <c r="J96" s="326">
        <v>0.7</v>
      </c>
      <c r="K96" s="314">
        <f>VLOOKUP(C96,'00-Monitoreo indicadores 2023'!C100:$EC$114,21,FALSE)</f>
        <v>0</v>
      </c>
      <c r="L96" s="297">
        <f>VLOOKUP(C96,'00-Monitoreo indicadores 2023'!C100:EC207,22,FALSE)</f>
        <v>0</v>
      </c>
      <c r="M96" s="133">
        <v>0</v>
      </c>
      <c r="N96" s="134" t="str">
        <f>VLOOKUP(C96,'00-Monitoreo indicadores 2023'!C100:EC207,24,FALSE)</f>
        <v>bajo</v>
      </c>
      <c r="O96" s="252">
        <v>0</v>
      </c>
      <c r="P96" s="135">
        <f t="shared" si="3"/>
        <v>0</v>
      </c>
      <c r="Q96" s="136" t="str">
        <f>VLOOKUP(C96,'00-Monitoreo indicadores 2023'!C100:EC207,30,FALSE)</f>
        <v>EN PROCESO
Al cierre del mes de febrero, CR informa que indicador se encuentra en proceso de medición, iniciando las gestiones propias del indicador durante el mes de marzo.
Finalmente CR informa que no existen riesgos de incumplimiento del indicador.</v>
      </c>
    </row>
    <row r="97" spans="1:17" s="121" customFormat="1" ht="48" hidden="1">
      <c r="A97" s="3" t="s">
        <v>152</v>
      </c>
      <c r="B97" s="287" t="s">
        <v>729</v>
      </c>
      <c r="C97" s="3" t="s">
        <v>157</v>
      </c>
      <c r="D97" s="97" t="s">
        <v>31</v>
      </c>
      <c r="E97" s="129" t="s">
        <v>35</v>
      </c>
      <c r="F97" s="5" t="s">
        <v>27</v>
      </c>
      <c r="G97" s="287" t="s">
        <v>883</v>
      </c>
      <c r="H97" s="287" t="s">
        <v>884</v>
      </c>
      <c r="I97" s="132">
        <v>0.25</v>
      </c>
      <c r="J97" s="326">
        <v>0.7</v>
      </c>
      <c r="K97" s="314">
        <f>VLOOKUP(C97,'00-Monitoreo indicadores 2023'!C101:$EC$114,21,FALSE)</f>
        <v>0</v>
      </c>
      <c r="L97" s="297">
        <f>VLOOKUP(C97,'00-Monitoreo indicadores 2023'!C101:EC208,22,FALSE)</f>
        <v>10</v>
      </c>
      <c r="M97" s="133">
        <f t="shared" si="2"/>
        <v>0</v>
      </c>
      <c r="N97" s="134" t="str">
        <f>VLOOKUP(C97,'00-Monitoreo indicadores 2023'!C101:EC208,24,FALSE)</f>
        <v>bajo</v>
      </c>
      <c r="O97" s="252">
        <v>0</v>
      </c>
      <c r="P97" s="135">
        <f t="shared" si="3"/>
        <v>0</v>
      </c>
      <c r="Q97" s="136" t="str">
        <f>VLOOKUP(C97,'00-Monitoreo indicadores 2023'!C101:EC208,30,FALSE)</f>
        <v>EN PROCESO
Al cierre del mes de febrero, CR informa que indicador se encuentra en proceso de medición, iniciando las gestiones propias del indicador durante el mes de marzo.
Finalmente CR informa que no existen riesgos de incumplimiento del indicador.</v>
      </c>
    </row>
    <row r="98" spans="1:17" s="121" customFormat="1" ht="48" hidden="1">
      <c r="A98" s="3" t="s">
        <v>152</v>
      </c>
      <c r="B98" s="287" t="s">
        <v>735</v>
      </c>
      <c r="C98" s="3" t="s">
        <v>158</v>
      </c>
      <c r="D98" s="97" t="s">
        <v>31</v>
      </c>
      <c r="E98" s="129" t="s">
        <v>36</v>
      </c>
      <c r="F98" s="5" t="s">
        <v>27</v>
      </c>
      <c r="G98" s="287" t="s">
        <v>883</v>
      </c>
      <c r="H98" s="287" t="s">
        <v>884</v>
      </c>
      <c r="I98" s="132">
        <v>0.25</v>
      </c>
      <c r="J98" s="326">
        <v>0.7</v>
      </c>
      <c r="K98" s="314">
        <f>VLOOKUP(C98,'00-Monitoreo indicadores 2023'!C102:$EC$114,21,FALSE)</f>
        <v>0</v>
      </c>
      <c r="L98" s="297">
        <f>VLOOKUP(C98,'00-Monitoreo indicadores 2023'!C102:EC209,22,FALSE)</f>
        <v>21</v>
      </c>
      <c r="M98" s="133">
        <f t="shared" si="2"/>
        <v>0</v>
      </c>
      <c r="N98" s="134" t="str">
        <f>VLOOKUP(C98,'00-Monitoreo indicadores 2023'!C102:EC209,24,FALSE)</f>
        <v>bajo</v>
      </c>
      <c r="O98" s="252">
        <v>0</v>
      </c>
      <c r="P98" s="135">
        <f t="shared" si="3"/>
        <v>0</v>
      </c>
      <c r="Q98" s="136" t="str">
        <f>VLOOKUP(C98,'00-Monitoreo indicadores 2023'!C102:EC209,30,FALSE)</f>
        <v>EN PROCESO
Al cierre del mes de febrero, CR informa que indicador se encuentra en proceso de medición, iniciando las gestiones propias del indicador durante el mes de marzo.
Finalmente CR informa que no existen riesgos de incumplimiento del indicador.</v>
      </c>
    </row>
    <row r="99" spans="1:17" s="121" customFormat="1" ht="48" hidden="1">
      <c r="A99" s="3" t="s">
        <v>152</v>
      </c>
      <c r="B99" s="287" t="s">
        <v>741</v>
      </c>
      <c r="C99" s="3" t="s">
        <v>159</v>
      </c>
      <c r="D99" s="97" t="s">
        <v>31</v>
      </c>
      <c r="E99" s="129" t="s">
        <v>37</v>
      </c>
      <c r="F99" s="5" t="s">
        <v>27</v>
      </c>
      <c r="G99" s="287" t="s">
        <v>883</v>
      </c>
      <c r="H99" s="287" t="s">
        <v>884</v>
      </c>
      <c r="I99" s="132">
        <v>0.25</v>
      </c>
      <c r="J99" s="326">
        <v>0.7</v>
      </c>
      <c r="K99" s="314">
        <f>VLOOKUP(C99,'00-Monitoreo indicadores 2023'!C103:$EC$114,21,FALSE)</f>
        <v>0</v>
      </c>
      <c r="L99" s="297">
        <f>VLOOKUP(C99,'00-Monitoreo indicadores 2023'!C103:EC210,22,FALSE)</f>
        <v>14</v>
      </c>
      <c r="M99" s="133">
        <f t="shared" si="2"/>
        <v>0</v>
      </c>
      <c r="N99" s="134" t="str">
        <f>VLOOKUP(C99,'00-Monitoreo indicadores 2023'!C103:EC210,24,FALSE)</f>
        <v>bajo</v>
      </c>
      <c r="O99" s="252">
        <v>0</v>
      </c>
      <c r="P99" s="135">
        <f t="shared" si="3"/>
        <v>0</v>
      </c>
      <c r="Q99" s="136" t="str">
        <f>VLOOKUP(C99,'00-Monitoreo indicadores 2023'!C103:EC210,30,FALSE)</f>
        <v>EN PROCESO
Al cierre del mes de febrero, CR informa que indicador se encuentra en proceso de medición, iniciando las gestiones propias del indicador durante el mes de marzo.
Finalmente CR informa que no existen riesgos de incumplimiento del indicador.</v>
      </c>
    </row>
    <row r="100" spans="1:17" s="121" customFormat="1" ht="48" hidden="1">
      <c r="A100" s="3" t="s">
        <v>152</v>
      </c>
      <c r="B100" s="287" t="s">
        <v>747</v>
      </c>
      <c r="C100" s="3" t="s">
        <v>160</v>
      </c>
      <c r="D100" s="97" t="s">
        <v>31</v>
      </c>
      <c r="E100" s="129" t="s">
        <v>38</v>
      </c>
      <c r="F100" s="5" t="s">
        <v>27</v>
      </c>
      <c r="G100" s="287" t="s">
        <v>883</v>
      </c>
      <c r="H100" s="287" t="s">
        <v>884</v>
      </c>
      <c r="I100" s="132">
        <v>0.25</v>
      </c>
      <c r="J100" s="326">
        <v>0.7</v>
      </c>
      <c r="K100" s="314">
        <f>VLOOKUP(C100,'00-Monitoreo indicadores 2023'!C104:$EC$114,21,FALSE)</f>
        <v>0</v>
      </c>
      <c r="L100" s="297">
        <f>VLOOKUP(C100,'00-Monitoreo indicadores 2023'!C104:EC211,22,FALSE)</f>
        <v>0</v>
      </c>
      <c r="M100" s="133">
        <v>0</v>
      </c>
      <c r="N100" s="134" t="str">
        <f>VLOOKUP(C100,'00-Monitoreo indicadores 2023'!C104:EC211,24,FALSE)</f>
        <v>bajo</v>
      </c>
      <c r="O100" s="252">
        <v>0</v>
      </c>
      <c r="P100" s="135">
        <f t="shared" si="3"/>
        <v>0</v>
      </c>
      <c r="Q100" s="136" t="str">
        <f>VLOOKUP(C100,'00-Monitoreo indicadores 2023'!C104:EC211,30,FALSE)</f>
        <v>EN PROCESO
Al cierre del mes de febrero, CR informa que indicador se encuentra en proceso de medición, iniciando las gestiones propias del indicador durante el mes de marzo.
Finalmente CR informa que no existen riesgos de incumplimiento del indicador.</v>
      </c>
    </row>
    <row r="101" spans="1:17" s="121" customFormat="1" ht="48" hidden="1">
      <c r="A101" s="3" t="s">
        <v>152</v>
      </c>
      <c r="B101" s="287" t="s">
        <v>753</v>
      </c>
      <c r="C101" s="3" t="s">
        <v>161</v>
      </c>
      <c r="D101" s="97" t="s">
        <v>31</v>
      </c>
      <c r="E101" s="129" t="s">
        <v>39</v>
      </c>
      <c r="F101" s="5" t="s">
        <v>27</v>
      </c>
      <c r="G101" s="287" t="s">
        <v>883</v>
      </c>
      <c r="H101" s="287" t="s">
        <v>884</v>
      </c>
      <c r="I101" s="132">
        <v>0.25</v>
      </c>
      <c r="J101" s="326">
        <v>0.7</v>
      </c>
      <c r="K101" s="314">
        <f>VLOOKUP(C101,'00-Monitoreo indicadores 2023'!C105:$EC$114,21,FALSE)</f>
        <v>0</v>
      </c>
      <c r="L101" s="297">
        <f>VLOOKUP(C101,'00-Monitoreo indicadores 2023'!C105:EC212,22,FALSE)</f>
        <v>36</v>
      </c>
      <c r="M101" s="133">
        <f t="shared" si="2"/>
        <v>0</v>
      </c>
      <c r="N101" s="134" t="str">
        <f>VLOOKUP(C101,'00-Monitoreo indicadores 2023'!C105:EC212,24,FALSE)</f>
        <v>bajo</v>
      </c>
      <c r="O101" s="252">
        <v>0</v>
      </c>
      <c r="P101" s="135">
        <f t="shared" si="3"/>
        <v>0</v>
      </c>
      <c r="Q101" s="136" t="str">
        <f>VLOOKUP(C101,'00-Monitoreo indicadores 2023'!C105:EC212,30,FALSE)</f>
        <v>EN PROCESO
Al cierre del mes de febrero, CR informa que indicador se encuentra en proceso de medición, iniciando las gestiones propias del indicador durante el mes de marzo.
Finalmente CR informa que no existen riesgos de incumplimiento del indicador.</v>
      </c>
    </row>
    <row r="102" spans="1:17" s="121" customFormat="1" ht="48" hidden="1">
      <c r="A102" s="3" t="s">
        <v>152</v>
      </c>
      <c r="B102" s="287" t="s">
        <v>759</v>
      </c>
      <c r="C102" s="3" t="s">
        <v>162</v>
      </c>
      <c r="D102" s="97" t="s">
        <v>31</v>
      </c>
      <c r="E102" s="129" t="s">
        <v>40</v>
      </c>
      <c r="F102" s="5" t="s">
        <v>27</v>
      </c>
      <c r="G102" s="287" t="s">
        <v>883</v>
      </c>
      <c r="H102" s="287" t="s">
        <v>884</v>
      </c>
      <c r="I102" s="132">
        <v>0.25</v>
      </c>
      <c r="J102" s="326">
        <v>0.7</v>
      </c>
      <c r="K102" s="314">
        <f>VLOOKUP(C102,'00-Monitoreo indicadores 2023'!C106:$EC$114,21,FALSE)</f>
        <v>0</v>
      </c>
      <c r="L102" s="297">
        <f>VLOOKUP(C102,'00-Monitoreo indicadores 2023'!C106:EC213,22,FALSE)</f>
        <v>38</v>
      </c>
      <c r="M102" s="133">
        <f t="shared" si="2"/>
        <v>0</v>
      </c>
      <c r="N102" s="134" t="str">
        <f>VLOOKUP(C102,'00-Monitoreo indicadores 2023'!C106:EC213,24,FALSE)</f>
        <v>bajo</v>
      </c>
      <c r="O102" s="252">
        <v>0</v>
      </c>
      <c r="P102" s="135">
        <f t="shared" si="3"/>
        <v>0</v>
      </c>
      <c r="Q102" s="136" t="str">
        <f>VLOOKUP(C102,'00-Monitoreo indicadores 2023'!C106:EC213,30,FALSE)</f>
        <v>EN PROCESO
Al cierre del mes de febrero, CR informa que indicador se encuentra en proceso de medición, iniciando las gestiones propias del indicador durante el mes de marzo.
Finalmente CR informa que no existen riesgos de incumplimiento del indicador.</v>
      </c>
    </row>
    <row r="103" spans="1:17" s="121" customFormat="1" ht="48" hidden="1">
      <c r="A103" s="3" t="s">
        <v>152</v>
      </c>
      <c r="B103" s="287" t="s">
        <v>765</v>
      </c>
      <c r="C103" s="3" t="s">
        <v>163</v>
      </c>
      <c r="D103" s="97" t="s">
        <v>31</v>
      </c>
      <c r="E103" s="129" t="s">
        <v>41</v>
      </c>
      <c r="F103" s="5" t="s">
        <v>27</v>
      </c>
      <c r="G103" s="287" t="s">
        <v>883</v>
      </c>
      <c r="H103" s="287" t="s">
        <v>884</v>
      </c>
      <c r="I103" s="132">
        <v>0.25</v>
      </c>
      <c r="J103" s="326">
        <v>0.7</v>
      </c>
      <c r="K103" s="314">
        <f>VLOOKUP(C103,'00-Monitoreo indicadores 2023'!C107:$EC$114,21,FALSE)</f>
        <v>0</v>
      </c>
      <c r="L103" s="297">
        <f>VLOOKUP(C103,'00-Monitoreo indicadores 2023'!C107:EC214,22,FALSE)</f>
        <v>31</v>
      </c>
      <c r="M103" s="133">
        <f t="shared" si="2"/>
        <v>0</v>
      </c>
      <c r="N103" s="134" t="str">
        <f>VLOOKUP(C103,'00-Monitoreo indicadores 2023'!C107:EC214,24,FALSE)</f>
        <v>bajo</v>
      </c>
      <c r="O103" s="252">
        <v>0</v>
      </c>
      <c r="P103" s="135">
        <f t="shared" si="3"/>
        <v>0</v>
      </c>
      <c r="Q103" s="136" t="str">
        <f>VLOOKUP(C103,'00-Monitoreo indicadores 2023'!C107:EC214,30,FALSE)</f>
        <v>EN PROCESO
Al cierre del mes de febrero, CR informa que indicador se encuentra en proceso de medición, iniciando las gestiones propias del indicador durante el mes de marzo.
Finalmente CR informa que no existen riesgos de incumplimiento del indicador.</v>
      </c>
    </row>
    <row r="104" spans="1:17" s="121" customFormat="1" ht="48" hidden="1">
      <c r="A104" s="3" t="s">
        <v>152</v>
      </c>
      <c r="B104" s="287" t="s">
        <v>771</v>
      </c>
      <c r="C104" s="3" t="s">
        <v>164</v>
      </c>
      <c r="D104" s="97" t="s">
        <v>31</v>
      </c>
      <c r="E104" s="129" t="s">
        <v>42</v>
      </c>
      <c r="F104" s="5" t="s">
        <v>27</v>
      </c>
      <c r="G104" s="287" t="s">
        <v>883</v>
      </c>
      <c r="H104" s="287" t="s">
        <v>884</v>
      </c>
      <c r="I104" s="132">
        <v>0.25</v>
      </c>
      <c r="J104" s="326">
        <v>0.7</v>
      </c>
      <c r="K104" s="314">
        <f>VLOOKUP(C104,'00-Monitoreo indicadores 2023'!C108:$EC$114,21,FALSE)</f>
        <v>0</v>
      </c>
      <c r="L104" s="297">
        <f>VLOOKUP(C104,'00-Monitoreo indicadores 2023'!C108:EC215,22,FALSE)</f>
        <v>0</v>
      </c>
      <c r="M104" s="133">
        <v>0</v>
      </c>
      <c r="N104" s="134" t="str">
        <f>VLOOKUP(C104,'00-Monitoreo indicadores 2023'!C108:EC215,24,FALSE)</f>
        <v>bajo</v>
      </c>
      <c r="O104" s="252">
        <v>0</v>
      </c>
      <c r="P104" s="135">
        <f t="shared" si="3"/>
        <v>0</v>
      </c>
      <c r="Q104" s="136" t="str">
        <f>VLOOKUP(C104,'00-Monitoreo indicadores 2023'!C108:EC215,30,FALSE)</f>
        <v>EN PROCESO
Al cierre del mes de febrero, CR informa que indicador se encuentra en proceso de medición, iniciando las gestiones propias del indicador durante el mes de marzo.
Finalmente CR informa que no existen riesgos de incumplimiento del indicador.</v>
      </c>
    </row>
    <row r="105" spans="1:17" s="121" customFormat="1" ht="48" hidden="1">
      <c r="A105" s="3" t="s">
        <v>152</v>
      </c>
      <c r="B105" s="287" t="s">
        <v>776</v>
      </c>
      <c r="C105" s="3" t="s">
        <v>165</v>
      </c>
      <c r="D105" s="97" t="s">
        <v>31</v>
      </c>
      <c r="E105" s="129" t="s">
        <v>43</v>
      </c>
      <c r="F105" s="5" t="s">
        <v>27</v>
      </c>
      <c r="G105" s="287" t="s">
        <v>883</v>
      </c>
      <c r="H105" s="287" t="s">
        <v>884</v>
      </c>
      <c r="I105" s="132">
        <v>0.25</v>
      </c>
      <c r="J105" s="326">
        <v>0.7</v>
      </c>
      <c r="K105" s="314">
        <f>VLOOKUP(C105,'00-Monitoreo indicadores 2023'!C109:$EC$114,21,FALSE)</f>
        <v>0</v>
      </c>
      <c r="L105" s="297">
        <f>VLOOKUP(C105,'00-Monitoreo indicadores 2023'!C109:EC216,22,FALSE)</f>
        <v>6</v>
      </c>
      <c r="M105" s="133">
        <f t="shared" si="2"/>
        <v>0</v>
      </c>
      <c r="N105" s="134" t="str">
        <f>VLOOKUP(C105,'00-Monitoreo indicadores 2023'!C109:EC216,24,FALSE)</f>
        <v>bajo</v>
      </c>
      <c r="O105" s="252">
        <v>0</v>
      </c>
      <c r="P105" s="135">
        <f t="shared" si="3"/>
        <v>0</v>
      </c>
      <c r="Q105" s="136" t="str">
        <f>VLOOKUP(C105,'00-Monitoreo indicadores 2023'!C109:EC216,30,FALSE)</f>
        <v>EN PROCESO
Al cierre del mes de febrero, CR informa que indicador se encuentra en proceso de medición, iniciando las gestiones propias del indicador durante el mes de marzo.
Finalmente CR informa que no existen riesgos de incumplimiento del indicador.</v>
      </c>
    </row>
    <row r="106" spans="1:17" s="121" customFormat="1" ht="48" hidden="1">
      <c r="A106" s="3" t="s">
        <v>152</v>
      </c>
      <c r="B106" s="287" t="s">
        <v>828</v>
      </c>
      <c r="C106" s="3" t="s">
        <v>166</v>
      </c>
      <c r="D106" s="97" t="s">
        <v>31</v>
      </c>
      <c r="E106" s="287" t="s">
        <v>44</v>
      </c>
      <c r="F106" s="5" t="s">
        <v>27</v>
      </c>
      <c r="G106" s="287" t="s">
        <v>883</v>
      </c>
      <c r="H106" s="287" t="s">
        <v>884</v>
      </c>
      <c r="I106" s="132">
        <v>0.33</v>
      </c>
      <c r="J106" s="326">
        <v>0.7</v>
      </c>
      <c r="K106" s="314">
        <f>VLOOKUP(C106,'00-Monitoreo indicadores 2023'!C110:$EC$114,21,FALSE)</f>
        <v>0</v>
      </c>
      <c r="L106" s="297">
        <f>VLOOKUP(C106,'00-Monitoreo indicadores 2023'!C110:EC217,22,FALSE)</f>
        <v>15</v>
      </c>
      <c r="M106" s="133">
        <f t="shared" si="2"/>
        <v>0</v>
      </c>
      <c r="N106" s="134" t="str">
        <f>VLOOKUP(C106,'00-Monitoreo indicadores 2023'!C110:EC217,24,FALSE)</f>
        <v>bajo</v>
      </c>
      <c r="O106" s="252">
        <v>0</v>
      </c>
      <c r="P106" s="135">
        <f t="shared" si="3"/>
        <v>0</v>
      </c>
      <c r="Q106" s="136" t="str">
        <f>VLOOKUP(C106,'00-Monitoreo indicadores 2023'!C110:EC217,30,FALSE)</f>
        <v>EN PROCESO
Al cierre del mes de febrero, CR informa que indicador se encuentra en proceso de medición, iniciando las gestiones propias del indicador durante el mes de marzo.
Finalmente CR informa que no existen riesgos de incumplimiento del indicador.</v>
      </c>
    </row>
    <row r="107" spans="1:17" s="121" customFormat="1" ht="48" hidden="1">
      <c r="A107" s="3" t="s">
        <v>152</v>
      </c>
      <c r="B107" s="287" t="s">
        <v>782</v>
      </c>
      <c r="C107" s="3" t="s">
        <v>167</v>
      </c>
      <c r="D107" s="97" t="s">
        <v>31</v>
      </c>
      <c r="E107" s="129" t="s">
        <v>45</v>
      </c>
      <c r="F107" s="5" t="s">
        <v>27</v>
      </c>
      <c r="G107" s="287" t="s">
        <v>883</v>
      </c>
      <c r="H107" s="287" t="s">
        <v>884</v>
      </c>
      <c r="I107" s="132">
        <v>0.25</v>
      </c>
      <c r="J107" s="326">
        <v>0.7</v>
      </c>
      <c r="K107" s="314">
        <f>VLOOKUP(C107,'00-Monitoreo indicadores 2023'!C111:$EC$114,21,FALSE)</f>
        <v>0</v>
      </c>
      <c r="L107" s="297">
        <f>VLOOKUP(C107,'00-Monitoreo indicadores 2023'!C111:EC218,22,FALSE)</f>
        <v>30</v>
      </c>
      <c r="M107" s="133">
        <f t="shared" si="2"/>
        <v>0</v>
      </c>
      <c r="N107" s="134" t="str">
        <f>VLOOKUP(C107,'00-Monitoreo indicadores 2023'!C111:EC218,24,FALSE)</f>
        <v>bajo</v>
      </c>
      <c r="O107" s="252">
        <v>0</v>
      </c>
      <c r="P107" s="135">
        <f t="shared" si="3"/>
        <v>0</v>
      </c>
      <c r="Q107" s="136" t="str">
        <f>VLOOKUP(C107,'00-Monitoreo indicadores 2023'!C111:EC218,30,FALSE)</f>
        <v>EN PROCESO
Al cierre del mes de febrero, CR informa que indicador se encuentra en proceso de medición, iniciando las gestiones propias del indicador durante el mes de marzo.
Finalmente CR informa que no existen riesgos de incumplimiento del indicador.</v>
      </c>
    </row>
    <row r="108" spans="1:17" s="121" customFormat="1" ht="48" hidden="1">
      <c r="A108" s="3" t="s">
        <v>152</v>
      </c>
      <c r="B108" s="287" t="s">
        <v>787</v>
      </c>
      <c r="C108" s="3" t="s">
        <v>168</v>
      </c>
      <c r="D108" s="97" t="s">
        <v>31</v>
      </c>
      <c r="E108" s="129" t="s">
        <v>46</v>
      </c>
      <c r="F108" s="5" t="s">
        <v>27</v>
      </c>
      <c r="G108" s="287" t="s">
        <v>883</v>
      </c>
      <c r="H108" s="287" t="s">
        <v>884</v>
      </c>
      <c r="I108" s="132">
        <v>0.25</v>
      </c>
      <c r="J108" s="326">
        <v>0.7</v>
      </c>
      <c r="K108" s="314">
        <f>VLOOKUP(C108,'00-Monitoreo indicadores 2023'!C112:$EC$114,21,FALSE)</f>
        <v>0</v>
      </c>
      <c r="L108" s="297">
        <f>VLOOKUP(C108,'00-Monitoreo indicadores 2023'!C112:EC219,22,FALSE)</f>
        <v>19</v>
      </c>
      <c r="M108" s="133">
        <f t="shared" si="2"/>
        <v>0</v>
      </c>
      <c r="N108" s="134" t="str">
        <f>VLOOKUP(C108,'00-Monitoreo indicadores 2023'!C112:EC219,24,FALSE)</f>
        <v>bajo</v>
      </c>
      <c r="O108" s="252">
        <v>0</v>
      </c>
      <c r="P108" s="135">
        <f t="shared" si="3"/>
        <v>0</v>
      </c>
      <c r="Q108" s="136" t="str">
        <f>VLOOKUP(C108,'00-Monitoreo indicadores 2023'!C112:EC219,30,FALSE)</f>
        <v>EN PROCESO
Al cierre del mes de febrero, CR informa que indicador se encuentra en proceso de medición, iniciando las gestiones propias del indicador durante el mes de marzo.
Finalmente CR informa que no existen riesgos de incumplimiento del indicador.</v>
      </c>
    </row>
    <row r="109" spans="1:17" s="121" customFormat="1" ht="48">
      <c r="A109" s="3" t="s">
        <v>152</v>
      </c>
      <c r="B109" s="287" t="s">
        <v>836</v>
      </c>
      <c r="C109" s="3" t="s">
        <v>169</v>
      </c>
      <c r="D109" s="97" t="s">
        <v>31</v>
      </c>
      <c r="E109" s="287" t="s">
        <v>47</v>
      </c>
      <c r="F109" s="5" t="s">
        <v>27</v>
      </c>
      <c r="G109" s="287" t="s">
        <v>883</v>
      </c>
      <c r="H109" s="287" t="s">
        <v>884</v>
      </c>
      <c r="I109" s="132">
        <v>0.33</v>
      </c>
      <c r="J109" s="326">
        <v>0.7</v>
      </c>
      <c r="K109" s="314">
        <f>VLOOKUP(C109,'00-Monitoreo indicadores 2023'!C113:$EC$114,21,FALSE)</f>
        <v>0</v>
      </c>
      <c r="L109" s="297">
        <f>VLOOKUP(C109,'00-Monitoreo indicadores 2023'!C113:EC220,22,FALSE)</f>
        <v>37</v>
      </c>
      <c r="M109" s="133">
        <f t="shared" si="2"/>
        <v>0</v>
      </c>
      <c r="N109" s="134" t="str">
        <f>VLOOKUP(C109,'00-Monitoreo indicadores 2023'!C113:EC220,24,FALSE)</f>
        <v>bajo</v>
      </c>
      <c r="O109" s="252">
        <v>0</v>
      </c>
      <c r="P109" s="135">
        <f t="shared" si="3"/>
        <v>0</v>
      </c>
      <c r="Q109" s="136" t="str">
        <f>VLOOKUP(C109,'00-Monitoreo indicadores 2023'!C113:EC220,30,FALSE)</f>
        <v>EN PROCESO
Al cierre del mes de febrero, CR informa que indicador se encuentra en proceso de medición, iniciando las gestiones propias del indicador durante el mes de marzo.
Finalmente CR informa que no existen riesgos de incumplimiento del indicador.</v>
      </c>
    </row>
    <row r="111" spans="1:17">
      <c r="Q111" s="121"/>
    </row>
    <row r="113" spans="7:7">
      <c r="G113" s="121"/>
    </row>
  </sheetData>
  <autoFilter ref="A2:Q109" xr:uid="{F4A70A86-8005-4D54-BA53-74232C1FF76E}">
    <filterColumn colId="1">
      <filters>
        <filter val="SECREDUC 16"/>
      </filters>
    </filterColumn>
    <filterColumn colId="5">
      <filters>
        <filter val="CDC"/>
      </filters>
    </filterColumn>
  </autoFilter>
  <mergeCells count="1">
    <mergeCell ref="I1:L1"/>
  </mergeCells>
  <conditionalFormatting sqref="N1:N1048576">
    <cfRule type="iconSet" priority="1">
      <iconSet>
        <cfvo type="percent" val="0"/>
        <cfvo type="percent" val="33"/>
        <cfvo type="percent" val="67"/>
      </iconSet>
    </cfRule>
  </conditionalFormatting>
  <printOptions horizontalCentered="1"/>
  <pageMargins left="0.19685039370078741" right="0.23622047244094491" top="0.35433070866141736" bottom="0.35433070866141736" header="0.31496062992125984" footer="0.31496062992125984"/>
  <pageSetup paperSize="5" scale="76" fitToHeight="0" orientation="landscape" r:id="rId1"/>
  <rowBreaks count="19" manualBreakCount="19">
    <brk id="6" max="16383" man="1"/>
    <brk id="12" max="16383" man="1"/>
    <brk id="15" max="16383" man="1"/>
    <brk id="18" max="16383" man="1"/>
    <brk id="22" max="16383" man="1"/>
    <brk id="26" max="16383" man="1"/>
    <brk id="32" max="16383" man="1"/>
    <brk id="38" max="16383" man="1"/>
    <brk id="45" max="16383" man="1"/>
    <brk id="50" max="16383" man="1"/>
    <brk id="56" max="16383" man="1"/>
    <brk id="62" max="16383" man="1"/>
    <brk id="68" max="16383" man="1"/>
    <brk id="74" max="16383" man="1"/>
    <brk id="80" max="16383" man="1"/>
    <brk id="86" max="16383" man="1"/>
    <brk id="92" max="16383" man="1"/>
    <brk id="98" max="16383" man="1"/>
    <brk id="104" max="16383" man="1"/>
  </rowBreaks>
  <ignoredErrors>
    <ignoredError sqref="K3 K4:L109" unlockedFormula="1"/>
    <ignoredError sqref="M44" numberStoredAsText="1"/>
  </ignoredErrors>
  <extLst>
    <ext xmlns:x14="http://schemas.microsoft.com/office/spreadsheetml/2009/9/main" uri="{78C0D931-6437-407d-A8EE-F0AAD7539E65}">
      <x14:conditionalFormattings>
        <x14:conditionalFormatting xmlns:xm="http://schemas.microsoft.com/office/excel/2006/main">
          <x14:cfRule type="iconSet" priority="1176" id="{45920BC2-760A-4476-8756-E57145CD53B2}">
            <x14:iconSet custom="1">
              <x14:cfvo type="percent">
                <xm:f>0</xm:f>
              </x14:cfvo>
              <x14:cfvo type="num">
                <xm:f>0.5</xm:f>
              </x14:cfvo>
              <x14:cfvo type="num">
                <xm:f>1</xm:f>
              </x14:cfvo>
              <x14:cfIcon iconSet="3TrafficLights1" iconId="2"/>
              <x14:cfIcon iconSet="3TrafficLights1" iconId="1"/>
              <x14:cfIcon iconSet="3TrafficLights1" iconId="0"/>
            </x14:iconSet>
          </x14:cfRule>
          <xm:sqref>O3:O109</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72E39-0998-460E-AC04-51BF157F6222}">
  <sheetPr>
    <tabColor theme="7"/>
  </sheetPr>
  <dimension ref="A3:M245"/>
  <sheetViews>
    <sheetView view="pageBreakPreview" zoomScale="80" zoomScaleNormal="85" zoomScaleSheetLayoutView="80" workbookViewId="0">
      <selection activeCell="O42" sqref="O42"/>
    </sheetView>
  </sheetViews>
  <sheetFormatPr baseColWidth="10" defaultColWidth="11.42578125" defaultRowHeight="11.25"/>
  <cols>
    <col min="1" max="1" width="8.28515625" style="173" customWidth="1"/>
    <col min="2" max="2" width="4.7109375" style="173" customWidth="1"/>
    <col min="3" max="3" width="23.85546875" style="173" customWidth="1"/>
    <col min="4" max="4" width="26.85546875" style="173" customWidth="1"/>
    <col min="5" max="5" width="10.7109375" style="174" customWidth="1"/>
    <col min="6" max="6" width="8.85546875" style="175" customWidth="1"/>
    <col min="7" max="7" width="11.28515625" style="173" customWidth="1"/>
    <col min="8" max="8" width="13.140625" style="173" customWidth="1"/>
    <col min="9" max="9" width="9" style="173" customWidth="1"/>
    <col min="10" max="10" width="6.42578125" style="173" customWidth="1"/>
    <col min="11" max="11" width="5.42578125" style="173" customWidth="1"/>
    <col min="12" max="12" width="13.7109375" style="173" customWidth="1"/>
    <col min="13" max="13" width="83.140625" style="173" customWidth="1"/>
    <col min="14" max="16384" width="11.42578125" style="173"/>
  </cols>
  <sheetData>
    <row r="3" spans="1:13" ht="15.75">
      <c r="B3" s="1186" t="s">
        <v>923</v>
      </c>
      <c r="C3" s="1186"/>
      <c r="D3" s="1186"/>
    </row>
    <row r="4" spans="1:13" ht="12.75">
      <c r="A4" s="196"/>
      <c r="B4" s="196"/>
      <c r="C4" s="196"/>
      <c r="D4" s="196"/>
      <c r="E4" s="197"/>
      <c r="F4" s="1195" t="s">
        <v>1148</v>
      </c>
      <c r="G4" s="1195"/>
      <c r="H4" s="1195"/>
      <c r="I4" s="196"/>
      <c r="J4" s="196"/>
      <c r="K4" s="196"/>
      <c r="L4" s="196"/>
      <c r="M4" s="196"/>
    </row>
    <row r="5" spans="1:13" ht="25.5">
      <c r="A5" s="198" t="s">
        <v>279</v>
      </c>
      <c r="B5" s="198" t="s">
        <v>28</v>
      </c>
      <c r="C5" s="198" t="s">
        <v>925</v>
      </c>
      <c r="D5" s="198" t="s">
        <v>926</v>
      </c>
      <c r="E5" s="199" t="s">
        <v>927</v>
      </c>
      <c r="F5" s="200" t="s">
        <v>928</v>
      </c>
      <c r="G5" s="198" t="s">
        <v>929</v>
      </c>
      <c r="H5" s="198" t="s">
        <v>930</v>
      </c>
      <c r="I5" s="201" t="s">
        <v>931</v>
      </c>
      <c r="J5" s="202" t="s">
        <v>932</v>
      </c>
      <c r="K5" s="203"/>
      <c r="L5" s="198" t="s">
        <v>1145</v>
      </c>
      <c r="M5" s="198" t="s">
        <v>934</v>
      </c>
    </row>
    <row r="6" spans="1:13" ht="12">
      <c r="A6" s="129"/>
      <c r="B6" s="130"/>
      <c r="C6" s="131"/>
      <c r="D6" s="131"/>
      <c r="E6" s="132"/>
      <c r="F6" s="254"/>
      <c r="G6" s="130"/>
      <c r="H6" s="130"/>
      <c r="I6" s="133"/>
      <c r="J6" s="134"/>
      <c r="K6" s="252"/>
      <c r="L6" s="135"/>
      <c r="M6" s="136"/>
    </row>
    <row r="7" spans="1:13" ht="12">
      <c r="A7" s="129"/>
      <c r="B7" s="130"/>
      <c r="C7" s="131"/>
      <c r="D7" s="131"/>
      <c r="E7" s="132"/>
      <c r="F7" s="132"/>
      <c r="G7" s="130"/>
      <c r="H7" s="130"/>
      <c r="I7" s="133"/>
      <c r="J7" s="134"/>
      <c r="K7" s="252"/>
      <c r="L7" s="135"/>
      <c r="M7" s="136"/>
    </row>
    <row r="8" spans="1:13" ht="12">
      <c r="A8" s="129"/>
      <c r="B8" s="130"/>
      <c r="C8" s="131"/>
      <c r="D8" s="131"/>
      <c r="E8" s="132"/>
      <c r="F8" s="132"/>
      <c r="G8" s="130"/>
      <c r="H8" s="130"/>
      <c r="I8" s="133"/>
      <c r="J8" s="134"/>
      <c r="K8" s="238"/>
      <c r="L8" s="135"/>
      <c r="M8" s="285"/>
    </row>
    <row r="9" spans="1:13" ht="12">
      <c r="A9" s="129"/>
      <c r="B9" s="130"/>
      <c r="C9" s="131"/>
      <c r="D9" s="131"/>
      <c r="E9" s="132"/>
      <c r="F9" s="132"/>
      <c r="G9" s="130"/>
      <c r="H9" s="130"/>
      <c r="I9" s="133"/>
      <c r="J9" s="134"/>
      <c r="K9" s="252"/>
      <c r="L9" s="135"/>
      <c r="M9" s="136"/>
    </row>
    <row r="10" spans="1:13" ht="12">
      <c r="A10" s="129"/>
      <c r="B10" s="130"/>
      <c r="C10" s="131"/>
      <c r="D10" s="131"/>
      <c r="E10" s="132"/>
      <c r="F10" s="132"/>
      <c r="G10" s="130"/>
      <c r="H10" s="130"/>
      <c r="I10" s="133"/>
      <c r="J10" s="134"/>
      <c r="K10" s="252"/>
      <c r="L10" s="284"/>
      <c r="M10" s="136"/>
    </row>
    <row r="11" spans="1:13" ht="12">
      <c r="A11" s="129"/>
      <c r="B11" s="130"/>
      <c r="C11" s="131"/>
      <c r="D11" s="131"/>
      <c r="E11" s="132"/>
      <c r="F11" s="253"/>
      <c r="G11" s="130"/>
      <c r="H11" s="130"/>
      <c r="I11" s="133"/>
      <c r="J11" s="134"/>
      <c r="K11" s="252"/>
      <c r="L11" s="135"/>
      <c r="M11" s="136"/>
    </row>
    <row r="12" spans="1:13">
      <c r="A12" s="176"/>
      <c r="B12" s="177"/>
      <c r="C12" s="176"/>
      <c r="D12" s="176"/>
      <c r="E12" s="178"/>
      <c r="F12" s="179"/>
      <c r="G12" s="177"/>
      <c r="H12" s="177"/>
      <c r="I12" s="180"/>
      <c r="J12" s="177"/>
      <c r="K12" s="181"/>
      <c r="L12" s="182"/>
      <c r="M12" s="183"/>
    </row>
    <row r="13" spans="1:13">
      <c r="A13" s="176"/>
      <c r="B13" s="177"/>
      <c r="C13" s="176"/>
      <c r="D13" s="176"/>
      <c r="E13" s="178"/>
      <c r="F13" s="179"/>
      <c r="G13" s="177"/>
      <c r="H13" s="177"/>
      <c r="I13" s="180"/>
      <c r="J13" s="177"/>
      <c r="K13" s="181"/>
      <c r="L13" s="182"/>
      <c r="M13" s="183"/>
    </row>
    <row r="14" spans="1:13">
      <c r="A14" s="176"/>
      <c r="B14" s="177"/>
      <c r="C14" s="176"/>
      <c r="D14" s="176"/>
      <c r="E14" s="178"/>
      <c r="F14" s="179"/>
      <c r="G14" s="177"/>
      <c r="H14" s="177"/>
      <c r="I14" s="180"/>
      <c r="J14" s="177"/>
      <c r="K14" s="181"/>
      <c r="L14" s="182"/>
      <c r="M14" s="183"/>
    </row>
    <row r="15" spans="1:13" s="196" customFormat="1" ht="15.75">
      <c r="B15" s="1186" t="s">
        <v>951</v>
      </c>
      <c r="C15" s="1186"/>
      <c r="D15" s="1186"/>
      <c r="E15" s="1186"/>
      <c r="F15" s="1186"/>
    </row>
    <row r="16" spans="1:13" s="196" customFormat="1" ht="12.75">
      <c r="E16" s="197"/>
      <c r="F16" s="1195" t="s">
        <v>1148</v>
      </c>
      <c r="G16" s="1195"/>
      <c r="H16" s="1195"/>
    </row>
    <row r="17" spans="1:13" s="196" customFormat="1" ht="25.5">
      <c r="A17" s="198" t="s">
        <v>279</v>
      </c>
      <c r="B17" s="198" t="s">
        <v>28</v>
      </c>
      <c r="C17" s="198" t="s">
        <v>925</v>
      </c>
      <c r="D17" s="198" t="s">
        <v>926</v>
      </c>
      <c r="E17" s="199" t="s">
        <v>927</v>
      </c>
      <c r="F17" s="200" t="s">
        <v>928</v>
      </c>
      <c r="G17" s="198" t="s">
        <v>929</v>
      </c>
      <c r="H17" s="198" t="s">
        <v>930</v>
      </c>
      <c r="I17" s="201" t="s">
        <v>931</v>
      </c>
      <c r="J17" s="202" t="s">
        <v>932</v>
      </c>
      <c r="K17" s="203"/>
      <c r="L17" s="198" t="s">
        <v>1145</v>
      </c>
      <c r="M17" s="198" t="s">
        <v>934</v>
      </c>
    </row>
    <row r="18" spans="1:13" s="205" customFormat="1" ht="12">
      <c r="A18" s="129"/>
      <c r="B18" s="130"/>
      <c r="C18" s="131"/>
      <c r="D18" s="131"/>
      <c r="E18" s="132"/>
      <c r="F18" s="132"/>
      <c r="G18" s="130"/>
      <c r="H18" s="130"/>
      <c r="I18" s="133"/>
      <c r="J18" s="134"/>
      <c r="K18" s="252"/>
      <c r="L18" s="135"/>
      <c r="M18" s="136"/>
    </row>
    <row r="19" spans="1:13" s="205" customFormat="1" ht="12">
      <c r="A19" s="129"/>
      <c r="B19" s="130"/>
      <c r="C19" s="131"/>
      <c r="D19" s="131"/>
      <c r="E19" s="132"/>
      <c r="F19" s="132"/>
      <c r="G19" s="130"/>
      <c r="H19" s="130"/>
      <c r="I19" s="133"/>
      <c r="J19" s="134"/>
      <c r="K19" s="252"/>
      <c r="L19" s="135"/>
      <c r="M19" s="136"/>
    </row>
    <row r="20" spans="1:13" s="205" customFormat="1" ht="12">
      <c r="A20" s="129"/>
      <c r="B20" s="130"/>
      <c r="C20" s="131"/>
      <c r="D20" s="131"/>
      <c r="E20" s="132"/>
      <c r="F20" s="132"/>
      <c r="G20" s="130"/>
      <c r="H20" s="130"/>
      <c r="I20" s="133"/>
      <c r="J20" s="134"/>
      <c r="K20" s="252"/>
      <c r="L20" s="135"/>
      <c r="M20" s="136"/>
    </row>
    <row r="21" spans="1:13" s="205" customFormat="1" ht="12">
      <c r="A21" s="129"/>
      <c r="B21" s="130"/>
      <c r="C21" s="131"/>
      <c r="D21" s="131"/>
      <c r="E21" s="132"/>
      <c r="F21" s="253"/>
      <c r="G21" s="130"/>
      <c r="H21" s="130"/>
      <c r="I21" s="283"/>
      <c r="J21" s="134"/>
      <c r="K21" s="238"/>
      <c r="L21" s="135"/>
      <c r="M21" s="136"/>
    </row>
    <row r="22" spans="1:13" s="205" customFormat="1" ht="12">
      <c r="A22" s="129"/>
      <c r="B22" s="130"/>
      <c r="C22" s="131"/>
      <c r="D22" s="131"/>
      <c r="E22" s="132"/>
      <c r="F22" s="253"/>
      <c r="G22" s="130"/>
      <c r="H22" s="130"/>
      <c r="I22" s="283"/>
      <c r="J22" s="134"/>
      <c r="K22" s="252"/>
      <c r="L22" s="135"/>
      <c r="M22" s="136"/>
    </row>
    <row r="23" spans="1:13">
      <c r="A23" s="184"/>
      <c r="B23" s="185"/>
      <c r="C23" s="184"/>
      <c r="D23" s="184"/>
      <c r="E23" s="186"/>
      <c r="F23" s="186"/>
      <c r="G23" s="185"/>
      <c r="H23" s="185"/>
      <c r="I23" s="187"/>
      <c r="J23" s="185"/>
      <c r="K23" s="188"/>
      <c r="L23" s="189"/>
      <c r="M23" s="190"/>
    </row>
    <row r="24" spans="1:13">
      <c r="A24" s="176"/>
      <c r="B24" s="177"/>
      <c r="C24" s="176"/>
      <c r="D24" s="176"/>
      <c r="E24" s="178"/>
      <c r="F24" s="179"/>
      <c r="G24" s="177"/>
      <c r="H24" s="177"/>
      <c r="I24" s="180"/>
      <c r="J24" s="177"/>
      <c r="K24" s="181"/>
      <c r="L24" s="182"/>
      <c r="M24" s="183"/>
    </row>
    <row r="25" spans="1:13">
      <c r="A25" s="176"/>
      <c r="B25" s="177"/>
      <c r="C25" s="176"/>
      <c r="D25" s="176"/>
      <c r="E25" s="178"/>
      <c r="F25" s="179"/>
      <c r="G25" s="177"/>
      <c r="H25" s="177"/>
      <c r="I25" s="180"/>
      <c r="J25" s="177"/>
      <c r="K25" s="181"/>
      <c r="L25" s="182"/>
      <c r="M25" s="183"/>
    </row>
    <row r="26" spans="1:13" s="196" customFormat="1" ht="15.75">
      <c r="B26" s="1186" t="s">
        <v>962</v>
      </c>
      <c r="C26" s="1186"/>
      <c r="D26" s="1186"/>
      <c r="E26" s="197"/>
      <c r="F26" s="204"/>
    </row>
    <row r="27" spans="1:13" s="196" customFormat="1" ht="12.75">
      <c r="E27" s="197"/>
      <c r="F27" s="1195" t="s">
        <v>1148</v>
      </c>
      <c r="G27" s="1195"/>
      <c r="H27" s="1195"/>
    </row>
    <row r="28" spans="1:13" s="196" customFormat="1" ht="25.5">
      <c r="A28" s="198" t="s">
        <v>279</v>
      </c>
      <c r="B28" s="198" t="s">
        <v>28</v>
      </c>
      <c r="C28" s="198" t="s">
        <v>925</v>
      </c>
      <c r="D28" s="198" t="s">
        <v>926</v>
      </c>
      <c r="E28" s="199" t="s">
        <v>927</v>
      </c>
      <c r="F28" s="200" t="s">
        <v>928</v>
      </c>
      <c r="G28" s="198" t="s">
        <v>929</v>
      </c>
      <c r="H28" s="198" t="s">
        <v>930</v>
      </c>
      <c r="I28" s="201" t="s">
        <v>931</v>
      </c>
      <c r="J28" s="202" t="s">
        <v>932</v>
      </c>
      <c r="K28" s="203"/>
      <c r="L28" s="198" t="s">
        <v>1145</v>
      </c>
      <c r="M28" s="198" t="s">
        <v>934</v>
      </c>
    </row>
    <row r="29" spans="1:13" s="205" customFormat="1" ht="12">
      <c r="A29" s="129"/>
      <c r="B29" s="130"/>
      <c r="C29" s="131"/>
      <c r="D29" s="131"/>
      <c r="E29" s="132"/>
      <c r="F29" s="137"/>
      <c r="G29" s="130"/>
      <c r="H29" s="130"/>
      <c r="I29" s="283"/>
      <c r="J29" s="134"/>
      <c r="K29" s="252"/>
      <c r="L29" s="135"/>
      <c r="M29" s="136"/>
    </row>
    <row r="30" spans="1:13" s="205" customFormat="1" ht="12">
      <c r="A30" s="129"/>
      <c r="B30" s="130"/>
      <c r="C30" s="131"/>
      <c r="D30" s="131"/>
      <c r="E30" s="132"/>
      <c r="F30" s="137"/>
      <c r="G30" s="216"/>
      <c r="H30" s="216"/>
      <c r="I30" s="283"/>
      <c r="J30" s="134"/>
      <c r="K30" s="252"/>
      <c r="L30" s="135"/>
      <c r="M30" s="136"/>
    </row>
    <row r="31" spans="1:13" s="205" customFormat="1" ht="12">
      <c r="A31" s="129"/>
      <c r="B31" s="130"/>
      <c r="C31" s="131"/>
      <c r="D31" s="131"/>
      <c r="E31" s="132"/>
      <c r="F31" s="137"/>
      <c r="G31" s="216"/>
      <c r="H31" s="216"/>
      <c r="I31" s="283"/>
      <c r="J31" s="134"/>
      <c r="K31" s="252"/>
      <c r="L31" s="135"/>
      <c r="M31" s="136"/>
    </row>
    <row r="32" spans="1:13">
      <c r="A32" s="176"/>
      <c r="B32" s="177"/>
      <c r="C32" s="176"/>
      <c r="D32" s="176"/>
      <c r="E32" s="178"/>
      <c r="F32" s="179"/>
      <c r="G32" s="177"/>
      <c r="H32" s="177"/>
      <c r="I32" s="180"/>
      <c r="J32" s="177"/>
      <c r="K32" s="181"/>
      <c r="L32" s="182"/>
      <c r="M32" s="183"/>
    </row>
    <row r="33" spans="1:13">
      <c r="B33" s="1210"/>
      <c r="C33" s="1210"/>
      <c r="D33" s="1210"/>
    </row>
    <row r="34" spans="1:13" s="196" customFormat="1" ht="12.75">
      <c r="E34" s="197"/>
      <c r="F34" s="1195" t="s">
        <v>1148</v>
      </c>
      <c r="G34" s="1195"/>
      <c r="H34" s="1195"/>
    </row>
    <row r="35" spans="1:13" s="196" customFormat="1" ht="25.5">
      <c r="A35" s="198" t="s">
        <v>279</v>
      </c>
      <c r="B35" s="198" t="s">
        <v>28</v>
      </c>
      <c r="C35" s="198" t="s">
        <v>925</v>
      </c>
      <c r="D35" s="198" t="s">
        <v>926</v>
      </c>
      <c r="E35" s="199" t="s">
        <v>927</v>
      </c>
      <c r="F35" s="200" t="s">
        <v>928</v>
      </c>
      <c r="G35" s="198" t="s">
        <v>929</v>
      </c>
      <c r="H35" s="198" t="s">
        <v>930</v>
      </c>
      <c r="I35" s="201" t="s">
        <v>931</v>
      </c>
      <c r="J35" s="202" t="s">
        <v>932</v>
      </c>
      <c r="K35" s="203"/>
      <c r="L35" s="198" t="s">
        <v>1145</v>
      </c>
      <c r="M35" s="198" t="s">
        <v>934</v>
      </c>
    </row>
    <row r="36" spans="1:13" s="205" customFormat="1" ht="12">
      <c r="A36" s="129"/>
      <c r="B36" s="130"/>
      <c r="C36" s="131"/>
      <c r="D36" s="131"/>
      <c r="E36" s="132"/>
      <c r="F36" s="132"/>
      <c r="G36" s="130"/>
      <c r="H36" s="130"/>
      <c r="I36" s="133"/>
      <c r="J36" s="134"/>
      <c r="K36" s="252"/>
      <c r="L36" s="135"/>
      <c r="M36" s="136"/>
    </row>
    <row r="37" spans="1:13" s="205" customFormat="1" ht="12">
      <c r="A37" s="129"/>
      <c r="B37" s="130"/>
      <c r="C37" s="131"/>
      <c r="D37" s="131"/>
      <c r="E37" s="132"/>
      <c r="F37" s="132"/>
      <c r="G37" s="130"/>
      <c r="H37" s="130"/>
      <c r="I37" s="133"/>
      <c r="J37" s="134"/>
      <c r="K37" s="252"/>
      <c r="L37" s="135"/>
      <c r="M37" s="136"/>
    </row>
    <row r="38" spans="1:13" s="205" customFormat="1" ht="12">
      <c r="A38" s="129"/>
      <c r="B38" s="130"/>
      <c r="C38" s="131"/>
      <c r="D38" s="131"/>
      <c r="E38" s="132"/>
      <c r="F38" s="132"/>
      <c r="G38" s="130"/>
      <c r="H38" s="130"/>
      <c r="I38" s="133"/>
      <c r="J38" s="134"/>
      <c r="K38" s="252"/>
      <c r="L38" s="135"/>
      <c r="M38" s="136"/>
    </row>
    <row r="39" spans="1:13" s="205" customFormat="1" ht="12">
      <c r="A39" s="129"/>
      <c r="B39" s="130"/>
      <c r="C39" s="131"/>
      <c r="D39" s="131"/>
      <c r="E39" s="132"/>
      <c r="F39" s="132"/>
      <c r="G39" s="130"/>
      <c r="H39" s="130"/>
      <c r="I39" s="133"/>
      <c r="J39" s="134"/>
      <c r="K39" s="252"/>
      <c r="L39" s="135"/>
      <c r="M39" s="136"/>
    </row>
    <row r="40" spans="1:13">
      <c r="A40" s="176"/>
      <c r="B40" s="177"/>
      <c r="C40" s="176"/>
      <c r="D40" s="176"/>
      <c r="E40" s="178"/>
      <c r="F40" s="179"/>
      <c r="G40" s="177"/>
      <c r="H40" s="177"/>
      <c r="I40" s="180"/>
      <c r="J40" s="177"/>
      <c r="K40" s="181"/>
      <c r="L40" s="182"/>
      <c r="M40" s="183"/>
    </row>
    <row r="41" spans="1:13">
      <c r="B41" s="1210"/>
      <c r="C41" s="1210"/>
      <c r="D41" s="1210"/>
    </row>
    <row r="42" spans="1:13" s="196" customFormat="1" ht="12.75">
      <c r="E42" s="197"/>
      <c r="F42" s="1195" t="s">
        <v>1148</v>
      </c>
      <c r="G42" s="1195"/>
      <c r="H42" s="1195"/>
    </row>
    <row r="43" spans="1:13" s="196" customFormat="1" ht="25.5">
      <c r="A43" s="198" t="s">
        <v>279</v>
      </c>
      <c r="B43" s="198" t="s">
        <v>28</v>
      </c>
      <c r="C43" s="198" t="s">
        <v>925</v>
      </c>
      <c r="D43" s="198" t="s">
        <v>926</v>
      </c>
      <c r="E43" s="199" t="s">
        <v>927</v>
      </c>
      <c r="F43" s="200" t="s">
        <v>928</v>
      </c>
      <c r="G43" s="198" t="s">
        <v>929</v>
      </c>
      <c r="H43" s="198" t="s">
        <v>930</v>
      </c>
      <c r="I43" s="201" t="s">
        <v>931</v>
      </c>
      <c r="J43" s="202" t="s">
        <v>932</v>
      </c>
      <c r="K43" s="203"/>
      <c r="L43" s="198" t="s">
        <v>1145</v>
      </c>
      <c r="M43" s="198" t="s">
        <v>934</v>
      </c>
    </row>
    <row r="44" spans="1:13" s="205" customFormat="1" ht="12">
      <c r="A44" s="129"/>
      <c r="B44" s="130"/>
      <c r="C44" s="131"/>
      <c r="D44" s="131"/>
      <c r="E44" s="132"/>
      <c r="F44" s="132"/>
      <c r="G44" s="130"/>
      <c r="H44" s="130"/>
      <c r="I44" s="133"/>
      <c r="J44" s="134"/>
      <c r="K44" s="252"/>
      <c r="L44" s="135"/>
      <c r="M44" s="136"/>
    </row>
    <row r="45" spans="1:13" s="205" customFormat="1" ht="12">
      <c r="A45" s="129"/>
      <c r="B45" s="130"/>
      <c r="C45" s="131"/>
      <c r="D45" s="131"/>
      <c r="E45" s="132"/>
      <c r="F45" s="132"/>
      <c r="G45" s="130"/>
      <c r="H45" s="130"/>
      <c r="I45" s="133"/>
      <c r="J45" s="134"/>
      <c r="K45" s="252"/>
      <c r="L45" s="135"/>
      <c r="M45" s="136"/>
    </row>
    <row r="46" spans="1:13" s="205" customFormat="1" ht="12">
      <c r="A46" s="129"/>
      <c r="B46" s="130"/>
      <c r="C46" s="131"/>
      <c r="D46" s="131"/>
      <c r="E46" s="132"/>
      <c r="F46" s="132"/>
      <c r="G46" s="130"/>
      <c r="H46" s="130"/>
      <c r="I46" s="133"/>
      <c r="J46" s="134"/>
      <c r="K46" s="252"/>
      <c r="L46" s="135"/>
      <c r="M46" s="136"/>
    </row>
    <row r="47" spans="1:13">
      <c r="A47" s="184"/>
      <c r="B47" s="185"/>
      <c r="C47" s="184"/>
      <c r="D47" s="184"/>
      <c r="E47" s="186"/>
      <c r="F47" s="187"/>
      <c r="G47" s="187"/>
      <c r="H47" s="187"/>
      <c r="I47" s="187"/>
      <c r="J47" s="185"/>
      <c r="K47" s="188"/>
      <c r="L47" s="189"/>
      <c r="M47" s="190"/>
    </row>
    <row r="48" spans="1:13">
      <c r="A48" s="184"/>
      <c r="B48" s="185"/>
      <c r="C48" s="184"/>
      <c r="D48" s="184"/>
      <c r="E48" s="186"/>
      <c r="F48" s="191"/>
      <c r="G48" s="192"/>
      <c r="I48" s="187"/>
      <c r="J48" s="185"/>
      <c r="K48" s="188"/>
      <c r="L48" s="189"/>
      <c r="M48" s="190"/>
    </row>
    <row r="49" spans="1:13" s="196" customFormat="1" ht="12.75">
      <c r="E49" s="197"/>
      <c r="F49" s="1195" t="s">
        <v>1148</v>
      </c>
      <c r="G49" s="1195"/>
      <c r="H49" s="1195"/>
    </row>
    <row r="50" spans="1:13" s="196" customFormat="1" ht="25.5">
      <c r="A50" s="198" t="s">
        <v>279</v>
      </c>
      <c r="B50" s="198" t="s">
        <v>28</v>
      </c>
      <c r="C50" s="198" t="s">
        <v>925</v>
      </c>
      <c r="D50" s="198" t="s">
        <v>926</v>
      </c>
      <c r="E50" s="199" t="s">
        <v>927</v>
      </c>
      <c r="F50" s="200" t="s">
        <v>928</v>
      </c>
      <c r="G50" s="198" t="s">
        <v>929</v>
      </c>
      <c r="H50" s="198" t="s">
        <v>930</v>
      </c>
      <c r="I50" s="201" t="s">
        <v>931</v>
      </c>
      <c r="J50" s="202" t="s">
        <v>932</v>
      </c>
      <c r="K50" s="203"/>
      <c r="L50" s="198" t="s">
        <v>1145</v>
      </c>
      <c r="M50" s="198" t="s">
        <v>934</v>
      </c>
    </row>
    <row r="51" spans="1:13" s="205" customFormat="1" ht="12">
      <c r="A51" s="129"/>
      <c r="B51" s="130"/>
      <c r="C51" s="131"/>
      <c r="D51" s="131"/>
      <c r="E51" s="132"/>
      <c r="F51" s="132"/>
      <c r="G51" s="130"/>
      <c r="H51" s="130"/>
      <c r="I51" s="133"/>
      <c r="J51" s="134"/>
      <c r="K51" s="252"/>
      <c r="L51" s="135"/>
      <c r="M51" s="136"/>
    </row>
    <row r="52" spans="1:13" s="205" customFormat="1" ht="12">
      <c r="A52" s="129"/>
      <c r="B52" s="130"/>
      <c r="C52" s="131"/>
      <c r="D52" s="131"/>
      <c r="E52" s="132"/>
      <c r="F52" s="132"/>
      <c r="G52" s="130"/>
      <c r="H52" s="130"/>
      <c r="I52" s="133"/>
      <c r="J52" s="134"/>
      <c r="K52" s="252"/>
      <c r="L52" s="135"/>
      <c r="M52" s="136"/>
    </row>
    <row r="53" spans="1:13" s="205" customFormat="1" ht="12">
      <c r="A53" s="129"/>
      <c r="B53" s="130"/>
      <c r="C53" s="131"/>
      <c r="D53" s="131"/>
      <c r="E53" s="132"/>
      <c r="F53" s="132"/>
      <c r="G53" s="130"/>
      <c r="H53" s="130"/>
      <c r="I53" s="133"/>
      <c r="J53" s="134"/>
      <c r="K53" s="252"/>
      <c r="L53" s="135"/>
      <c r="M53" s="136"/>
    </row>
    <row r="54" spans="1:13" s="205" customFormat="1" ht="12">
      <c r="A54" s="129"/>
      <c r="B54" s="130"/>
      <c r="C54" s="131"/>
      <c r="D54" s="131"/>
      <c r="E54" s="132"/>
      <c r="F54" s="132"/>
      <c r="G54" s="130"/>
      <c r="H54" s="130"/>
      <c r="I54" s="133"/>
      <c r="J54" s="134"/>
      <c r="K54" s="252"/>
      <c r="L54" s="135"/>
      <c r="M54" s="136"/>
    </row>
    <row r="55" spans="1:13" s="205" customFormat="1" ht="12">
      <c r="A55" s="129"/>
      <c r="B55" s="130"/>
      <c r="C55" s="131"/>
      <c r="D55" s="131"/>
      <c r="E55" s="132"/>
      <c r="F55" s="132"/>
      <c r="G55" s="130"/>
      <c r="H55" s="130"/>
      <c r="I55" s="133"/>
      <c r="J55" s="134"/>
      <c r="K55" s="252"/>
      <c r="L55" s="135"/>
      <c r="M55" s="136"/>
    </row>
    <row r="56" spans="1:13" s="205" customFormat="1" ht="12">
      <c r="A56" s="129"/>
      <c r="B56" s="130"/>
      <c r="C56" s="131"/>
      <c r="D56" s="131"/>
      <c r="E56" s="132"/>
      <c r="F56" s="132"/>
      <c r="G56" s="130"/>
      <c r="H56" s="130"/>
      <c r="I56" s="133"/>
      <c r="J56" s="134"/>
      <c r="K56" s="252"/>
      <c r="L56" s="135"/>
      <c r="M56" s="136"/>
    </row>
    <row r="57" spans="1:13" s="205" customFormat="1" ht="12">
      <c r="E57" s="214"/>
      <c r="F57" s="215"/>
    </row>
    <row r="58" spans="1:13">
      <c r="A58" s="176"/>
      <c r="B58" s="177"/>
      <c r="C58" s="176"/>
      <c r="D58" s="176"/>
      <c r="E58" s="193"/>
      <c r="F58" s="194"/>
      <c r="G58" s="177"/>
      <c r="H58" s="177"/>
      <c r="I58" s="195"/>
      <c r="J58" s="177"/>
      <c r="K58" s="181"/>
      <c r="L58" s="182"/>
      <c r="M58" s="183"/>
    </row>
    <row r="59" spans="1:13">
      <c r="B59" s="1210"/>
      <c r="C59" s="1210"/>
      <c r="D59" s="1210"/>
    </row>
    <row r="60" spans="1:13" s="196" customFormat="1" ht="12.75">
      <c r="E60" s="197"/>
      <c r="F60" s="1195" t="s">
        <v>1148</v>
      </c>
      <c r="G60" s="1195"/>
      <c r="H60" s="1195"/>
    </row>
    <row r="61" spans="1:13" s="196" customFormat="1" ht="25.5">
      <c r="A61" s="198" t="s">
        <v>279</v>
      </c>
      <c r="B61" s="198" t="s">
        <v>28</v>
      </c>
      <c r="C61" s="198" t="s">
        <v>925</v>
      </c>
      <c r="D61" s="198" t="s">
        <v>926</v>
      </c>
      <c r="E61" s="199" t="s">
        <v>927</v>
      </c>
      <c r="F61" s="200" t="s">
        <v>928</v>
      </c>
      <c r="G61" s="198" t="s">
        <v>929</v>
      </c>
      <c r="H61" s="198" t="s">
        <v>930</v>
      </c>
      <c r="I61" s="201" t="s">
        <v>931</v>
      </c>
      <c r="J61" s="202" t="s">
        <v>932</v>
      </c>
      <c r="K61" s="203"/>
      <c r="L61" s="198" t="s">
        <v>1145</v>
      </c>
      <c r="M61" s="198" t="s">
        <v>934</v>
      </c>
    </row>
    <row r="62" spans="1:13" s="205" customFormat="1" ht="12">
      <c r="A62" s="129"/>
      <c r="B62" s="130"/>
      <c r="C62" s="131"/>
      <c r="D62" s="131"/>
      <c r="E62" s="132"/>
      <c r="F62" s="132"/>
      <c r="G62" s="130"/>
      <c r="H62" s="130"/>
      <c r="I62" s="133"/>
      <c r="J62" s="134"/>
      <c r="K62" s="252"/>
      <c r="L62" s="135"/>
      <c r="M62" s="136"/>
    </row>
    <row r="63" spans="1:13" s="205" customFormat="1" ht="12">
      <c r="A63" s="129"/>
      <c r="B63" s="130"/>
      <c r="C63" s="131"/>
      <c r="D63" s="131"/>
      <c r="E63" s="132"/>
      <c r="F63" s="132"/>
      <c r="G63" s="130"/>
      <c r="H63" s="130"/>
      <c r="I63" s="133"/>
      <c r="J63" s="134"/>
      <c r="K63" s="252"/>
      <c r="L63" s="135"/>
      <c r="M63" s="136"/>
    </row>
    <row r="64" spans="1:13" s="205" customFormat="1" ht="12">
      <c r="A64" s="129"/>
      <c r="B64" s="130"/>
      <c r="C64" s="131"/>
      <c r="D64" s="131"/>
      <c r="E64" s="132"/>
      <c r="F64" s="132"/>
      <c r="G64" s="130"/>
      <c r="H64" s="130"/>
      <c r="I64" s="133"/>
      <c r="J64" s="134"/>
      <c r="K64" s="252"/>
      <c r="L64" s="135"/>
      <c r="M64" s="136"/>
    </row>
    <row r="65" spans="1:13" s="205" customFormat="1" ht="12">
      <c r="A65" s="129"/>
      <c r="B65" s="130"/>
      <c r="C65" s="131"/>
      <c r="D65" s="131"/>
      <c r="E65" s="132"/>
      <c r="F65" s="132"/>
      <c r="G65" s="130"/>
      <c r="H65" s="130"/>
      <c r="I65" s="133"/>
      <c r="J65" s="134"/>
      <c r="K65" s="252"/>
      <c r="L65" s="135"/>
      <c r="M65" s="136"/>
    </row>
    <row r="66" spans="1:13" s="205" customFormat="1" ht="12">
      <c r="A66" s="129"/>
      <c r="B66" s="130"/>
      <c r="C66" s="131"/>
      <c r="D66" s="131"/>
      <c r="E66" s="132"/>
      <c r="F66" s="132"/>
      <c r="G66" s="130"/>
      <c r="H66" s="130"/>
      <c r="I66" s="133"/>
      <c r="J66" s="134"/>
      <c r="K66" s="252"/>
      <c r="L66" s="135"/>
      <c r="M66" s="136"/>
    </row>
    <row r="67" spans="1:13" s="205" customFormat="1" ht="12">
      <c r="A67" s="129"/>
      <c r="B67" s="130"/>
      <c r="C67" s="131"/>
      <c r="D67" s="131"/>
      <c r="E67" s="132"/>
      <c r="F67" s="132"/>
      <c r="G67" s="130"/>
      <c r="H67" s="130"/>
      <c r="I67" s="133"/>
      <c r="J67" s="134"/>
      <c r="K67" s="252"/>
      <c r="L67" s="135"/>
      <c r="M67" s="136"/>
    </row>
    <row r="68" spans="1:13" s="205" customFormat="1" ht="12">
      <c r="A68" s="129"/>
      <c r="B68" s="130"/>
      <c r="C68" s="131"/>
      <c r="D68" s="131"/>
      <c r="E68" s="132"/>
      <c r="F68" s="132"/>
      <c r="G68" s="130"/>
      <c r="H68" s="130"/>
      <c r="I68" s="133"/>
      <c r="J68" s="134"/>
      <c r="K68" s="252"/>
      <c r="L68" s="135"/>
      <c r="M68" s="136"/>
    </row>
    <row r="69" spans="1:13" s="205" customFormat="1" ht="12"/>
    <row r="70" spans="1:13">
      <c r="A70" s="176"/>
      <c r="B70" s="177"/>
      <c r="C70" s="176"/>
      <c r="D70" s="176"/>
      <c r="E70" s="193"/>
      <c r="F70" s="194"/>
      <c r="G70" s="177"/>
      <c r="H70" s="177"/>
      <c r="I70" s="195"/>
      <c r="J70" s="177"/>
      <c r="K70" s="181"/>
      <c r="L70" s="182"/>
      <c r="M70" s="183"/>
    </row>
    <row r="71" spans="1:13" s="196" customFormat="1" ht="12.75">
      <c r="E71" s="197"/>
      <c r="F71" s="1195" t="s">
        <v>1148</v>
      </c>
      <c r="G71" s="1195"/>
      <c r="H71" s="1195"/>
    </row>
    <row r="72" spans="1:13" s="196" customFormat="1" ht="25.5">
      <c r="A72" s="198" t="s">
        <v>279</v>
      </c>
      <c r="B72" s="198" t="s">
        <v>28</v>
      </c>
      <c r="C72" s="198" t="s">
        <v>925</v>
      </c>
      <c r="D72" s="198" t="s">
        <v>926</v>
      </c>
      <c r="E72" s="199" t="s">
        <v>927</v>
      </c>
      <c r="F72" s="200" t="s">
        <v>928</v>
      </c>
      <c r="G72" s="198" t="s">
        <v>929</v>
      </c>
      <c r="H72" s="198" t="s">
        <v>930</v>
      </c>
      <c r="I72" s="201" t="s">
        <v>931</v>
      </c>
      <c r="J72" s="202" t="s">
        <v>932</v>
      </c>
      <c r="K72" s="203"/>
      <c r="L72" s="198" t="s">
        <v>1145</v>
      </c>
      <c r="M72" s="198" t="s">
        <v>934</v>
      </c>
    </row>
    <row r="73" spans="1:13" s="205" customFormat="1" ht="12">
      <c r="A73" s="129"/>
      <c r="B73" s="130"/>
      <c r="C73" s="131"/>
      <c r="D73" s="131"/>
      <c r="E73" s="132"/>
      <c r="F73" s="132"/>
      <c r="G73" s="130"/>
      <c r="H73" s="130"/>
      <c r="I73" s="133"/>
      <c r="J73" s="134"/>
      <c r="K73" s="252"/>
      <c r="L73" s="135"/>
      <c r="M73" s="136"/>
    </row>
    <row r="74" spans="1:13" s="205" customFormat="1" ht="12">
      <c r="A74" s="129"/>
      <c r="B74" s="130"/>
      <c r="C74" s="131"/>
      <c r="D74" s="131"/>
      <c r="E74" s="132"/>
      <c r="F74" s="137"/>
      <c r="G74" s="130"/>
      <c r="H74" s="130"/>
      <c r="I74" s="283"/>
      <c r="J74" s="134"/>
      <c r="K74" s="252"/>
      <c r="L74" s="135"/>
      <c r="M74" s="136"/>
    </row>
    <row r="75" spans="1:13" s="205" customFormat="1" ht="12">
      <c r="A75" s="129"/>
      <c r="B75" s="130"/>
      <c r="C75" s="131"/>
      <c r="D75" s="131"/>
      <c r="E75" s="132"/>
      <c r="F75" s="132"/>
      <c r="G75" s="130"/>
      <c r="H75" s="130"/>
      <c r="I75" s="133"/>
      <c r="J75" s="134"/>
      <c r="K75" s="252"/>
      <c r="L75" s="135"/>
      <c r="M75" s="136"/>
    </row>
    <row r="76" spans="1:13" s="205" customFormat="1" ht="12">
      <c r="A76" s="129"/>
      <c r="B76" s="130"/>
      <c r="C76" s="131"/>
      <c r="D76" s="131"/>
      <c r="E76" s="132"/>
      <c r="F76" s="132"/>
      <c r="G76" s="130"/>
      <c r="H76" s="130"/>
      <c r="I76" s="133"/>
      <c r="J76" s="134"/>
      <c r="K76" s="252"/>
      <c r="L76" s="135"/>
      <c r="M76" s="136"/>
    </row>
    <row r="77" spans="1:13" s="205" customFormat="1" ht="12">
      <c r="A77" s="129"/>
      <c r="B77" s="130"/>
      <c r="C77" s="131"/>
      <c r="D77" s="131"/>
      <c r="E77" s="132"/>
      <c r="F77" s="132"/>
      <c r="G77" s="228"/>
      <c r="H77" s="228"/>
      <c r="I77" s="133"/>
      <c r="J77" s="134"/>
      <c r="K77" s="252"/>
      <c r="L77" s="135"/>
      <c r="M77" s="136"/>
    </row>
    <row r="78" spans="1:13" s="205" customFormat="1" ht="12">
      <c r="A78" s="129"/>
      <c r="B78" s="130"/>
      <c r="C78" s="131"/>
      <c r="D78" s="131"/>
      <c r="E78" s="132"/>
      <c r="F78" s="132"/>
      <c r="G78" s="130"/>
      <c r="H78" s="130"/>
      <c r="I78" s="133"/>
      <c r="J78" s="134"/>
      <c r="K78" s="252"/>
      <c r="L78" s="135"/>
      <c r="M78" s="136"/>
    </row>
    <row r="79" spans="1:13" s="205" customFormat="1" ht="12"/>
    <row r="80" spans="1:13" s="205" customFormat="1" ht="12">
      <c r="A80" s="176"/>
      <c r="B80" s="177"/>
      <c r="C80" s="176"/>
      <c r="D80" s="176"/>
      <c r="E80" s="193"/>
      <c r="F80" s="194"/>
      <c r="G80" s="177"/>
      <c r="H80" s="177"/>
      <c r="I80" s="195"/>
      <c r="J80" s="177"/>
      <c r="K80" s="181"/>
      <c r="L80" s="182"/>
      <c r="M80" s="183"/>
    </row>
    <row r="81" spans="1:13">
      <c r="A81" s="176"/>
      <c r="B81" s="177"/>
      <c r="C81" s="176"/>
      <c r="D81" s="176"/>
      <c r="E81" s="193"/>
      <c r="F81" s="194"/>
      <c r="G81" s="177"/>
      <c r="H81" s="177"/>
      <c r="I81" s="195"/>
      <c r="J81" s="177"/>
      <c r="K81" s="181"/>
      <c r="L81" s="182"/>
      <c r="M81" s="183"/>
    </row>
    <row r="82" spans="1:13" s="196" customFormat="1" ht="12.75">
      <c r="E82" s="197"/>
      <c r="F82" s="1195" t="s">
        <v>1148</v>
      </c>
      <c r="G82" s="1195"/>
      <c r="H82" s="1195"/>
    </row>
    <row r="83" spans="1:13" s="196" customFormat="1" ht="25.5">
      <c r="A83" s="198" t="s">
        <v>279</v>
      </c>
      <c r="B83" s="198" t="s">
        <v>28</v>
      </c>
      <c r="C83" s="198" t="s">
        <v>925</v>
      </c>
      <c r="D83" s="198" t="s">
        <v>926</v>
      </c>
      <c r="E83" s="199" t="s">
        <v>927</v>
      </c>
      <c r="F83" s="200" t="s">
        <v>928</v>
      </c>
      <c r="G83" s="198" t="s">
        <v>929</v>
      </c>
      <c r="H83" s="198" t="s">
        <v>930</v>
      </c>
      <c r="I83" s="201" t="s">
        <v>931</v>
      </c>
      <c r="J83" s="202" t="s">
        <v>932</v>
      </c>
      <c r="K83" s="203"/>
      <c r="L83" s="198" t="s">
        <v>1145</v>
      </c>
      <c r="M83" s="198" t="s">
        <v>934</v>
      </c>
    </row>
    <row r="84" spans="1:13" s="205" customFormat="1" ht="12">
      <c r="A84" s="129"/>
      <c r="B84" s="130"/>
      <c r="C84" s="131"/>
      <c r="D84" s="131"/>
      <c r="E84" s="132"/>
      <c r="F84" s="132"/>
      <c r="G84" s="130"/>
      <c r="H84" s="130"/>
      <c r="I84" s="133"/>
      <c r="J84" s="134"/>
      <c r="K84" s="252"/>
      <c r="L84" s="135"/>
      <c r="M84" s="136"/>
    </row>
    <row r="85" spans="1:13" s="205" customFormat="1" ht="12">
      <c r="A85" s="129"/>
      <c r="B85" s="130"/>
      <c r="C85" s="131"/>
      <c r="D85" s="131"/>
      <c r="E85" s="132"/>
      <c r="F85" s="132"/>
      <c r="G85" s="130"/>
      <c r="H85" s="130"/>
      <c r="I85" s="133"/>
      <c r="J85" s="134"/>
      <c r="K85" s="252"/>
      <c r="L85" s="135"/>
      <c r="M85" s="136"/>
    </row>
    <row r="86" spans="1:13" s="205" customFormat="1" ht="12">
      <c r="A86" s="129"/>
      <c r="B86" s="130"/>
      <c r="C86" s="131"/>
      <c r="D86" s="131"/>
      <c r="E86" s="132"/>
      <c r="F86" s="132"/>
      <c r="G86" s="130"/>
      <c r="H86" s="130"/>
      <c r="I86" s="133"/>
      <c r="J86" s="134"/>
      <c r="K86" s="252"/>
      <c r="L86" s="135"/>
      <c r="M86" s="136"/>
    </row>
    <row r="87" spans="1:13" s="205" customFormat="1" ht="12">
      <c r="A87" s="129"/>
      <c r="B87" s="130"/>
      <c r="C87" s="131"/>
      <c r="D87" s="131"/>
      <c r="E87" s="132"/>
      <c r="F87" s="132"/>
      <c r="G87" s="130"/>
      <c r="H87" s="130"/>
      <c r="I87" s="133"/>
      <c r="J87" s="134"/>
      <c r="K87" s="252"/>
      <c r="L87" s="135"/>
      <c r="M87" s="136"/>
    </row>
    <row r="88" spans="1:13" s="205" customFormat="1" ht="12">
      <c r="A88" s="129"/>
      <c r="B88" s="130"/>
      <c r="C88" s="131"/>
      <c r="D88" s="131"/>
      <c r="E88" s="132"/>
      <c r="F88" s="132"/>
      <c r="G88" s="130"/>
      <c r="H88" s="130"/>
      <c r="I88" s="133"/>
      <c r="J88" s="134"/>
      <c r="K88" s="252"/>
      <c r="L88" s="135"/>
      <c r="M88" s="136"/>
    </row>
    <row r="89" spans="1:13" s="205" customFormat="1" ht="12">
      <c r="E89" s="214"/>
      <c r="F89" s="215"/>
    </row>
    <row r="90" spans="1:13" s="196" customFormat="1" ht="15.75">
      <c r="B90" s="1186" t="s">
        <v>1042</v>
      </c>
      <c r="C90" s="1186"/>
      <c r="D90" s="1186"/>
      <c r="E90" s="1186"/>
      <c r="F90" s="204"/>
    </row>
    <row r="91" spans="1:13" s="196" customFormat="1" ht="12.75">
      <c r="E91" s="197"/>
      <c r="F91" s="1195" t="s">
        <v>1148</v>
      </c>
      <c r="G91" s="1195"/>
      <c r="H91" s="1195"/>
    </row>
    <row r="92" spans="1:13" s="196" customFormat="1" ht="25.5">
      <c r="A92" s="198" t="s">
        <v>279</v>
      </c>
      <c r="B92" s="198" t="s">
        <v>28</v>
      </c>
      <c r="C92" s="198" t="s">
        <v>925</v>
      </c>
      <c r="D92" s="198" t="s">
        <v>926</v>
      </c>
      <c r="E92" s="199" t="s">
        <v>927</v>
      </c>
      <c r="F92" s="200" t="s">
        <v>928</v>
      </c>
      <c r="G92" s="198" t="s">
        <v>929</v>
      </c>
      <c r="H92" s="198" t="s">
        <v>930</v>
      </c>
      <c r="I92" s="201" t="s">
        <v>931</v>
      </c>
      <c r="J92" s="202" t="s">
        <v>932</v>
      </c>
      <c r="K92" s="203"/>
      <c r="L92" s="198" t="s">
        <v>1145</v>
      </c>
      <c r="M92" s="198" t="s">
        <v>934</v>
      </c>
    </row>
    <row r="93" spans="1:13" s="205" customFormat="1" ht="12">
      <c r="A93" s="129"/>
      <c r="B93" s="130"/>
      <c r="C93" s="131"/>
      <c r="D93" s="131"/>
      <c r="E93" s="132"/>
      <c r="F93" s="132"/>
      <c r="G93" s="130"/>
      <c r="H93" s="130"/>
      <c r="I93" s="133"/>
      <c r="J93" s="134"/>
      <c r="K93" s="252"/>
      <c r="L93" s="135"/>
      <c r="M93" s="136"/>
    </row>
    <row r="94" spans="1:13" s="205" customFormat="1" ht="12">
      <c r="A94" s="129"/>
      <c r="B94" s="130"/>
      <c r="C94" s="131"/>
      <c r="D94" s="131"/>
      <c r="E94" s="132"/>
      <c r="F94" s="132"/>
      <c r="G94" s="130"/>
      <c r="H94" s="130"/>
      <c r="I94" s="133"/>
      <c r="J94" s="134"/>
      <c r="K94" s="252"/>
      <c r="L94" s="135"/>
      <c r="M94" s="136"/>
    </row>
    <row r="95" spans="1:13" s="205" customFormat="1" ht="12">
      <c r="A95" s="129"/>
      <c r="B95" s="130"/>
      <c r="C95" s="131"/>
      <c r="D95" s="131"/>
      <c r="E95" s="132"/>
      <c r="F95" s="132"/>
      <c r="G95" s="130"/>
      <c r="H95" s="130"/>
      <c r="I95" s="133"/>
      <c r="J95" s="134"/>
      <c r="K95" s="252"/>
      <c r="L95" s="135"/>
      <c r="M95" s="136"/>
    </row>
    <row r="96" spans="1:13" s="205" customFormat="1" ht="12">
      <c r="A96" s="129"/>
      <c r="B96" s="130"/>
      <c r="C96" s="131"/>
      <c r="D96" s="131"/>
      <c r="E96" s="132"/>
      <c r="F96" s="132"/>
      <c r="G96" s="130"/>
      <c r="H96" s="130"/>
      <c r="I96" s="133"/>
      <c r="J96" s="134"/>
      <c r="K96" s="252"/>
      <c r="L96" s="135"/>
      <c r="M96" s="136"/>
    </row>
    <row r="97" spans="1:13" s="205" customFormat="1" ht="12">
      <c r="A97" s="129"/>
      <c r="B97" s="130"/>
      <c r="C97" s="131"/>
      <c r="D97" s="131"/>
      <c r="E97" s="132"/>
      <c r="F97" s="132"/>
      <c r="G97" s="130"/>
      <c r="H97" s="130"/>
      <c r="I97" s="133"/>
      <c r="J97" s="134"/>
      <c r="K97" s="252"/>
      <c r="L97" s="135"/>
      <c r="M97" s="136"/>
    </row>
    <row r="98" spans="1:13" s="205" customFormat="1" ht="12">
      <c r="A98" s="129"/>
      <c r="B98" s="130"/>
      <c r="C98" s="131"/>
      <c r="D98" s="131"/>
      <c r="E98" s="132"/>
      <c r="F98" s="132"/>
      <c r="G98" s="130"/>
      <c r="H98" s="130"/>
      <c r="I98" s="133"/>
      <c r="J98" s="134"/>
      <c r="K98" s="252"/>
      <c r="L98" s="135"/>
      <c r="M98" s="136"/>
    </row>
    <row r="99" spans="1:13" s="196" customFormat="1" ht="15.75">
      <c r="B99" s="1186"/>
      <c r="C99" s="1186"/>
      <c r="D99" s="1186"/>
      <c r="E99" s="1186"/>
      <c r="F99" s="204"/>
    </row>
    <row r="100" spans="1:13" s="196" customFormat="1" ht="12.75">
      <c r="E100" s="197"/>
      <c r="F100" s="1195" t="s">
        <v>1148</v>
      </c>
      <c r="G100" s="1195"/>
      <c r="H100" s="1195"/>
    </row>
    <row r="101" spans="1:13" s="196" customFormat="1" ht="25.5">
      <c r="A101" s="198" t="s">
        <v>279</v>
      </c>
      <c r="B101" s="198" t="s">
        <v>28</v>
      </c>
      <c r="C101" s="198" t="s">
        <v>925</v>
      </c>
      <c r="D101" s="198" t="s">
        <v>926</v>
      </c>
      <c r="E101" s="199" t="s">
        <v>927</v>
      </c>
      <c r="F101" s="200" t="s">
        <v>928</v>
      </c>
      <c r="G101" s="198" t="s">
        <v>929</v>
      </c>
      <c r="H101" s="198" t="s">
        <v>930</v>
      </c>
      <c r="I101" s="201" t="s">
        <v>931</v>
      </c>
      <c r="J101" s="202" t="s">
        <v>932</v>
      </c>
      <c r="K101" s="203"/>
      <c r="L101" s="198" t="s">
        <v>1145</v>
      </c>
      <c r="M101" s="198" t="s">
        <v>934</v>
      </c>
    </row>
    <row r="102" spans="1:13" s="205" customFormat="1" ht="12">
      <c r="A102" s="129"/>
      <c r="B102" s="130"/>
      <c r="C102" s="131"/>
      <c r="D102" s="131"/>
      <c r="E102" s="132"/>
      <c r="F102" s="132"/>
      <c r="G102" s="130"/>
      <c r="H102" s="130"/>
      <c r="I102" s="133"/>
      <c r="J102" s="134"/>
      <c r="K102" s="252"/>
      <c r="L102" s="135"/>
      <c r="M102" s="136"/>
    </row>
    <row r="103" spans="1:13" s="205" customFormat="1" ht="12">
      <c r="A103" s="129"/>
      <c r="B103" s="130"/>
      <c r="C103" s="131"/>
      <c r="D103" s="131"/>
      <c r="E103" s="132"/>
      <c r="F103" s="132"/>
      <c r="G103" s="130"/>
      <c r="H103" s="130"/>
      <c r="I103" s="133"/>
      <c r="J103" s="134"/>
      <c r="K103" s="252"/>
      <c r="L103" s="135"/>
      <c r="M103" s="136"/>
    </row>
    <row r="104" spans="1:13" s="205" customFormat="1" ht="12">
      <c r="A104" s="129"/>
      <c r="B104" s="130"/>
      <c r="C104" s="131"/>
      <c r="D104" s="131"/>
      <c r="E104" s="132"/>
      <c r="F104" s="132"/>
      <c r="G104" s="130"/>
      <c r="H104" s="130"/>
      <c r="I104" s="133"/>
      <c r="J104" s="134"/>
      <c r="K104" s="252"/>
      <c r="L104" s="135"/>
      <c r="M104" s="136"/>
    </row>
    <row r="105" spans="1:13" s="205" customFormat="1" ht="12">
      <c r="A105" s="129"/>
      <c r="B105" s="130"/>
      <c r="C105" s="131"/>
      <c r="D105" s="131"/>
      <c r="E105" s="132"/>
      <c r="F105" s="132"/>
      <c r="G105" s="130"/>
      <c r="H105" s="130"/>
      <c r="I105" s="133"/>
      <c r="J105" s="134"/>
      <c r="K105" s="252"/>
      <c r="L105" s="135"/>
      <c r="M105" s="136"/>
    </row>
    <row r="106" spans="1:13" s="205" customFormat="1" ht="12">
      <c r="A106" s="129"/>
      <c r="B106" s="130"/>
      <c r="C106" s="131"/>
      <c r="D106" s="131"/>
      <c r="E106" s="132"/>
      <c r="F106" s="132"/>
      <c r="G106" s="130"/>
      <c r="H106" s="130"/>
      <c r="I106" s="133"/>
      <c r="J106" s="134"/>
      <c r="K106" s="252"/>
      <c r="L106" s="135"/>
      <c r="M106" s="136"/>
    </row>
    <row r="107" spans="1:13" s="205" customFormat="1" ht="12">
      <c r="A107" s="129"/>
      <c r="B107" s="130"/>
      <c r="C107" s="131"/>
      <c r="D107" s="131"/>
      <c r="E107" s="132"/>
      <c r="F107" s="132"/>
      <c r="G107" s="130"/>
      <c r="H107" s="130"/>
      <c r="I107" s="133"/>
      <c r="J107" s="134"/>
      <c r="K107" s="252"/>
      <c r="L107" s="135"/>
      <c r="M107" s="136"/>
    </row>
    <row r="108" spans="1:13" s="205" customFormat="1" ht="12">
      <c r="A108" s="206"/>
      <c r="B108" s="207"/>
      <c r="C108" s="206"/>
      <c r="D108" s="206"/>
      <c r="E108" s="208"/>
      <c r="F108" s="209"/>
      <c r="G108" s="207"/>
      <c r="H108" s="207"/>
      <c r="I108" s="210"/>
      <c r="J108" s="207"/>
      <c r="K108" s="211"/>
      <c r="L108" s="212"/>
      <c r="M108" s="213"/>
    </row>
    <row r="109" spans="1:13">
      <c r="B109" s="1210"/>
      <c r="C109" s="1210"/>
      <c r="D109" s="1210"/>
    </row>
    <row r="110" spans="1:13" s="196" customFormat="1" ht="12.75">
      <c r="E110" s="197"/>
      <c r="F110" s="1195" t="s">
        <v>1148</v>
      </c>
      <c r="G110" s="1195"/>
      <c r="H110" s="1195"/>
    </row>
    <row r="111" spans="1:13" s="196" customFormat="1" ht="25.5">
      <c r="A111" s="198" t="s">
        <v>279</v>
      </c>
      <c r="B111" s="198" t="s">
        <v>28</v>
      </c>
      <c r="C111" s="198" t="s">
        <v>925</v>
      </c>
      <c r="D111" s="198" t="s">
        <v>926</v>
      </c>
      <c r="E111" s="199" t="s">
        <v>927</v>
      </c>
      <c r="F111" s="200" t="s">
        <v>928</v>
      </c>
      <c r="G111" s="198" t="s">
        <v>929</v>
      </c>
      <c r="H111" s="198" t="s">
        <v>930</v>
      </c>
      <c r="I111" s="201" t="s">
        <v>931</v>
      </c>
      <c r="J111" s="202" t="s">
        <v>932</v>
      </c>
      <c r="K111" s="203"/>
      <c r="L111" s="198" t="s">
        <v>1145</v>
      </c>
      <c r="M111" s="198" t="s">
        <v>934</v>
      </c>
    </row>
    <row r="112" spans="1:13" s="205" customFormat="1" ht="12">
      <c r="A112" s="129"/>
      <c r="B112" s="130"/>
      <c r="C112" s="131"/>
      <c r="D112" s="131"/>
      <c r="E112" s="132"/>
      <c r="F112" s="132"/>
      <c r="G112" s="130"/>
      <c r="H112" s="130"/>
      <c r="I112" s="133"/>
      <c r="J112" s="134"/>
      <c r="K112" s="252"/>
      <c r="L112" s="135"/>
      <c r="M112" s="136"/>
    </row>
    <row r="113" spans="1:13" s="205" customFormat="1" ht="12">
      <c r="A113" s="129"/>
      <c r="B113" s="130"/>
      <c r="C113" s="131"/>
      <c r="D113" s="131"/>
      <c r="E113" s="132"/>
      <c r="F113" s="132"/>
      <c r="G113" s="130"/>
      <c r="H113" s="130"/>
      <c r="I113" s="133"/>
      <c r="J113" s="134"/>
      <c r="K113" s="252"/>
      <c r="L113" s="135"/>
      <c r="M113" s="136"/>
    </row>
    <row r="114" spans="1:13" s="205" customFormat="1" ht="12">
      <c r="A114" s="129"/>
      <c r="B114" s="130"/>
      <c r="C114" s="131"/>
      <c r="D114" s="131"/>
      <c r="E114" s="132"/>
      <c r="F114" s="132"/>
      <c r="G114" s="130"/>
      <c r="H114" s="130"/>
      <c r="I114" s="133"/>
      <c r="J114" s="134"/>
      <c r="K114" s="252"/>
      <c r="L114" s="135"/>
      <c r="M114" s="136"/>
    </row>
    <row r="115" spans="1:13" s="205" customFormat="1" ht="12">
      <c r="A115" s="129"/>
      <c r="B115" s="130"/>
      <c r="C115" s="131"/>
      <c r="D115" s="131"/>
      <c r="E115" s="132"/>
      <c r="F115" s="132"/>
      <c r="G115" s="130"/>
      <c r="H115" s="130"/>
      <c r="I115" s="133"/>
      <c r="J115" s="134"/>
      <c r="K115" s="252"/>
      <c r="L115" s="135"/>
      <c r="M115" s="136"/>
    </row>
    <row r="116" spans="1:13" s="205" customFormat="1" ht="12">
      <c r="A116" s="129"/>
      <c r="B116" s="130"/>
      <c r="C116" s="131"/>
      <c r="D116" s="131"/>
      <c r="E116" s="132"/>
      <c r="F116" s="132"/>
      <c r="G116" s="130"/>
      <c r="H116" s="130"/>
      <c r="I116" s="133"/>
      <c r="J116" s="134"/>
      <c r="K116" s="252"/>
      <c r="L116" s="135"/>
      <c r="M116" s="136"/>
    </row>
    <row r="117" spans="1:13" s="205" customFormat="1" ht="12">
      <c r="A117" s="129"/>
      <c r="B117" s="130"/>
      <c r="C117" s="131"/>
      <c r="D117" s="131"/>
      <c r="E117" s="132"/>
      <c r="F117" s="132"/>
      <c r="G117" s="130"/>
      <c r="H117" s="130"/>
      <c r="I117" s="133"/>
      <c r="J117" s="134"/>
      <c r="K117" s="252"/>
      <c r="L117" s="135"/>
      <c r="M117" s="136"/>
    </row>
    <row r="118" spans="1:13" s="205" customFormat="1" ht="12">
      <c r="A118" s="206"/>
      <c r="B118" s="207"/>
      <c r="C118" s="206"/>
      <c r="D118" s="206"/>
      <c r="E118" s="208"/>
      <c r="F118" s="209"/>
      <c r="G118" s="207"/>
      <c r="H118" s="207"/>
      <c r="I118" s="210"/>
      <c r="J118" s="207"/>
      <c r="K118" s="211"/>
      <c r="L118" s="212"/>
      <c r="M118" s="213"/>
    </row>
    <row r="119" spans="1:13">
      <c r="B119" s="1210"/>
      <c r="C119" s="1210"/>
      <c r="D119" s="1210"/>
    </row>
    <row r="120" spans="1:13" s="196" customFormat="1" ht="12.75">
      <c r="E120" s="197"/>
      <c r="F120" s="1195" t="s">
        <v>1148</v>
      </c>
      <c r="G120" s="1195"/>
      <c r="H120" s="1195"/>
    </row>
    <row r="121" spans="1:13" s="196" customFormat="1" ht="25.5">
      <c r="A121" s="198" t="s">
        <v>279</v>
      </c>
      <c r="B121" s="198" t="s">
        <v>28</v>
      </c>
      <c r="C121" s="198" t="s">
        <v>925</v>
      </c>
      <c r="D121" s="198" t="s">
        <v>926</v>
      </c>
      <c r="E121" s="199" t="s">
        <v>927</v>
      </c>
      <c r="F121" s="200" t="s">
        <v>928</v>
      </c>
      <c r="G121" s="198" t="s">
        <v>929</v>
      </c>
      <c r="H121" s="198" t="s">
        <v>930</v>
      </c>
      <c r="I121" s="201" t="s">
        <v>931</v>
      </c>
      <c r="J121" s="202" t="s">
        <v>932</v>
      </c>
      <c r="K121" s="203"/>
      <c r="L121" s="198" t="s">
        <v>1145</v>
      </c>
      <c r="M121" s="198" t="s">
        <v>934</v>
      </c>
    </row>
    <row r="122" spans="1:13" s="205" customFormat="1" ht="12">
      <c r="A122" s="129"/>
      <c r="B122" s="130"/>
      <c r="C122" s="131"/>
      <c r="D122" s="131"/>
      <c r="E122" s="132"/>
      <c r="F122" s="132"/>
      <c r="G122" s="130"/>
      <c r="H122" s="130"/>
      <c r="I122" s="133"/>
      <c r="J122" s="134"/>
      <c r="K122" s="252"/>
      <c r="L122" s="135"/>
      <c r="M122" s="136"/>
    </row>
    <row r="123" spans="1:13" s="205" customFormat="1" ht="12">
      <c r="A123" s="129"/>
      <c r="B123" s="130"/>
      <c r="C123" s="131"/>
      <c r="D123" s="131"/>
      <c r="E123" s="132"/>
      <c r="F123" s="132"/>
      <c r="G123" s="130"/>
      <c r="H123" s="130"/>
      <c r="I123" s="133"/>
      <c r="J123" s="134"/>
      <c r="K123" s="252"/>
      <c r="L123" s="135"/>
      <c r="M123" s="136"/>
    </row>
    <row r="124" spans="1:13" s="205" customFormat="1" ht="12">
      <c r="A124" s="129"/>
      <c r="B124" s="130"/>
      <c r="C124" s="131"/>
      <c r="D124" s="131"/>
      <c r="E124" s="132"/>
      <c r="F124" s="132"/>
      <c r="G124" s="130"/>
      <c r="H124" s="130"/>
      <c r="I124" s="133"/>
      <c r="J124" s="134"/>
      <c r="K124" s="252"/>
      <c r="L124" s="135"/>
      <c r="M124" s="136"/>
    </row>
    <row r="125" spans="1:13" s="205" customFormat="1" ht="12">
      <c r="A125" s="129"/>
      <c r="B125" s="130"/>
      <c r="C125" s="131"/>
      <c r="D125" s="131"/>
      <c r="E125" s="132"/>
      <c r="F125" s="132"/>
      <c r="G125" s="130"/>
      <c r="H125" s="130"/>
      <c r="I125" s="133"/>
      <c r="J125" s="134"/>
      <c r="K125" s="252"/>
      <c r="L125" s="135"/>
      <c r="M125" s="136"/>
    </row>
    <row r="126" spans="1:13" s="205" customFormat="1" ht="12">
      <c r="A126" s="129"/>
      <c r="B126" s="130"/>
      <c r="C126" s="131"/>
      <c r="D126" s="131"/>
      <c r="E126" s="132"/>
      <c r="F126" s="132"/>
      <c r="G126" s="130"/>
      <c r="H126" s="130"/>
      <c r="I126" s="133"/>
      <c r="J126" s="134"/>
      <c r="K126" s="252"/>
      <c r="L126" s="135"/>
      <c r="M126" s="136"/>
    </row>
    <row r="127" spans="1:13" s="205" customFormat="1" ht="12">
      <c r="A127" s="129"/>
      <c r="B127" s="130"/>
      <c r="C127" s="131"/>
      <c r="D127" s="131"/>
      <c r="E127" s="132"/>
      <c r="F127" s="132"/>
      <c r="G127" s="130"/>
      <c r="H127" s="130"/>
      <c r="I127" s="133"/>
      <c r="J127" s="134"/>
      <c r="K127" s="252"/>
      <c r="L127" s="135"/>
      <c r="M127" s="136"/>
    </row>
    <row r="128" spans="1:13" s="205" customFormat="1" ht="12">
      <c r="A128" s="206"/>
      <c r="B128" s="207"/>
      <c r="C128" s="206"/>
      <c r="D128" s="206"/>
      <c r="E128" s="208"/>
      <c r="F128" s="209"/>
      <c r="G128" s="207"/>
      <c r="H128" s="207"/>
      <c r="I128" s="210"/>
      <c r="J128" s="207"/>
      <c r="K128" s="211"/>
      <c r="L128" s="212"/>
      <c r="M128" s="213"/>
    </row>
    <row r="129" spans="1:13">
      <c r="B129" s="1210"/>
      <c r="C129" s="1210"/>
      <c r="D129" s="1210"/>
    </row>
    <row r="130" spans="1:13" s="196" customFormat="1" ht="12.75">
      <c r="E130" s="197"/>
      <c r="F130" s="1195" t="s">
        <v>1148</v>
      </c>
      <c r="G130" s="1195"/>
      <c r="H130" s="1195"/>
    </row>
    <row r="131" spans="1:13" s="196" customFormat="1" ht="25.5">
      <c r="A131" s="198" t="s">
        <v>279</v>
      </c>
      <c r="B131" s="198" t="s">
        <v>28</v>
      </c>
      <c r="C131" s="198" t="s">
        <v>925</v>
      </c>
      <c r="D131" s="198" t="s">
        <v>926</v>
      </c>
      <c r="E131" s="199" t="s">
        <v>927</v>
      </c>
      <c r="F131" s="200" t="s">
        <v>928</v>
      </c>
      <c r="G131" s="198" t="s">
        <v>929</v>
      </c>
      <c r="H131" s="198" t="s">
        <v>930</v>
      </c>
      <c r="I131" s="201" t="s">
        <v>931</v>
      </c>
      <c r="J131" s="202" t="s">
        <v>932</v>
      </c>
      <c r="K131" s="203"/>
      <c r="L131" s="198" t="s">
        <v>1145</v>
      </c>
      <c r="M131" s="198" t="s">
        <v>934</v>
      </c>
    </row>
    <row r="132" spans="1:13" s="205" customFormat="1" ht="12">
      <c r="A132" s="129"/>
      <c r="B132" s="130"/>
      <c r="C132" s="131"/>
      <c r="D132" s="131"/>
      <c r="E132" s="132"/>
      <c r="F132" s="132"/>
      <c r="G132" s="130"/>
      <c r="H132" s="130"/>
      <c r="I132" s="133"/>
      <c r="J132" s="134"/>
      <c r="K132" s="252"/>
      <c r="L132" s="135"/>
      <c r="M132" s="136"/>
    </row>
    <row r="133" spans="1:13" s="205" customFormat="1" ht="12">
      <c r="A133" s="129"/>
      <c r="B133" s="130"/>
      <c r="C133" s="131"/>
      <c r="D133" s="131"/>
      <c r="E133" s="132"/>
      <c r="F133" s="132"/>
      <c r="G133" s="130"/>
      <c r="H133" s="130"/>
      <c r="I133" s="133"/>
      <c r="J133" s="134"/>
      <c r="K133" s="252"/>
      <c r="L133" s="135"/>
      <c r="M133" s="136"/>
    </row>
    <row r="134" spans="1:13" s="205" customFormat="1" ht="12">
      <c r="A134" s="129"/>
      <c r="B134" s="130"/>
      <c r="C134" s="131"/>
      <c r="D134" s="131"/>
      <c r="E134" s="132"/>
      <c r="F134" s="132"/>
      <c r="G134" s="130"/>
      <c r="H134" s="130"/>
      <c r="I134" s="133"/>
      <c r="J134" s="134"/>
      <c r="K134" s="252"/>
      <c r="L134" s="135"/>
      <c r="M134" s="136"/>
    </row>
    <row r="135" spans="1:13" s="205" customFormat="1" ht="12">
      <c r="A135" s="129"/>
      <c r="B135" s="130"/>
      <c r="C135" s="131"/>
      <c r="D135" s="131"/>
      <c r="E135" s="132"/>
      <c r="F135" s="132"/>
      <c r="G135" s="130"/>
      <c r="H135" s="130"/>
      <c r="I135" s="133"/>
      <c r="J135" s="134"/>
      <c r="K135" s="252"/>
      <c r="L135" s="135"/>
      <c r="M135" s="136"/>
    </row>
    <row r="136" spans="1:13" s="205" customFormat="1" ht="12">
      <c r="A136" s="129"/>
      <c r="B136" s="130"/>
      <c r="C136" s="131"/>
      <c r="D136" s="131"/>
      <c r="E136" s="132"/>
      <c r="F136" s="132"/>
      <c r="G136" s="130"/>
      <c r="H136" s="130"/>
      <c r="I136" s="133"/>
      <c r="J136" s="134"/>
      <c r="K136" s="252"/>
      <c r="L136" s="135"/>
      <c r="M136" s="136"/>
    </row>
    <row r="137" spans="1:13" s="205" customFormat="1" ht="12">
      <c r="A137" s="129"/>
      <c r="B137" s="130"/>
      <c r="C137" s="131"/>
      <c r="D137" s="131"/>
      <c r="E137" s="132"/>
      <c r="F137" s="132"/>
      <c r="G137" s="130"/>
      <c r="H137" s="130"/>
      <c r="I137" s="133"/>
      <c r="J137" s="134"/>
      <c r="K137" s="252"/>
      <c r="L137" s="135"/>
      <c r="M137" s="136"/>
    </row>
    <row r="138" spans="1:13" s="205" customFormat="1" ht="12">
      <c r="A138" s="206"/>
      <c r="B138" s="207"/>
      <c r="C138" s="206"/>
      <c r="D138" s="206"/>
      <c r="E138" s="208"/>
      <c r="F138" s="209"/>
      <c r="G138" s="207"/>
      <c r="H138" s="207"/>
      <c r="I138" s="210"/>
      <c r="J138" s="207"/>
      <c r="K138" s="211"/>
      <c r="L138" s="212"/>
      <c r="M138" s="213"/>
    </row>
    <row r="139" spans="1:13" s="205" customFormat="1" ht="12">
      <c r="B139" s="1170"/>
      <c r="C139" s="1170"/>
      <c r="D139" s="1170"/>
      <c r="E139" s="214"/>
      <c r="F139" s="215"/>
    </row>
    <row r="140" spans="1:13" s="196" customFormat="1" ht="12.75">
      <c r="E140" s="197"/>
      <c r="F140" s="1195" t="s">
        <v>1148</v>
      </c>
      <c r="G140" s="1195"/>
      <c r="H140" s="1195"/>
    </row>
    <row r="141" spans="1:13" s="196" customFormat="1" ht="25.5">
      <c r="A141" s="198" t="s">
        <v>279</v>
      </c>
      <c r="B141" s="198" t="s">
        <v>28</v>
      </c>
      <c r="C141" s="198" t="s">
        <v>925</v>
      </c>
      <c r="D141" s="198" t="s">
        <v>926</v>
      </c>
      <c r="E141" s="199" t="s">
        <v>927</v>
      </c>
      <c r="F141" s="200" t="s">
        <v>928</v>
      </c>
      <c r="G141" s="198" t="s">
        <v>929</v>
      </c>
      <c r="H141" s="198" t="s">
        <v>930</v>
      </c>
      <c r="I141" s="201" t="s">
        <v>931</v>
      </c>
      <c r="J141" s="202" t="s">
        <v>932</v>
      </c>
      <c r="K141" s="203"/>
      <c r="L141" s="198" t="s">
        <v>1145</v>
      </c>
      <c r="M141" s="198" t="s">
        <v>934</v>
      </c>
    </row>
    <row r="142" spans="1:13" s="205" customFormat="1" ht="12">
      <c r="A142" s="129"/>
      <c r="B142" s="130"/>
      <c r="C142" s="131"/>
      <c r="D142" s="131"/>
      <c r="E142" s="132"/>
      <c r="F142" s="132"/>
      <c r="G142" s="130"/>
      <c r="H142" s="130"/>
      <c r="I142" s="133"/>
      <c r="J142" s="134"/>
      <c r="K142" s="252"/>
      <c r="L142" s="135"/>
      <c r="M142" s="136"/>
    </row>
    <row r="143" spans="1:13" s="205" customFormat="1" ht="12">
      <c r="A143" s="129"/>
      <c r="B143" s="130"/>
      <c r="C143" s="131"/>
      <c r="D143" s="131"/>
      <c r="E143" s="132"/>
      <c r="F143" s="132"/>
      <c r="G143" s="130"/>
      <c r="H143" s="130"/>
      <c r="I143" s="133"/>
      <c r="J143" s="134"/>
      <c r="K143" s="252"/>
      <c r="L143" s="135"/>
      <c r="M143" s="136"/>
    </row>
    <row r="144" spans="1:13" s="205" customFormat="1" ht="12">
      <c r="A144" s="129"/>
      <c r="B144" s="130"/>
      <c r="C144" s="131"/>
      <c r="D144" s="131"/>
      <c r="E144" s="132"/>
      <c r="F144" s="132"/>
      <c r="G144" s="130"/>
      <c r="H144" s="130"/>
      <c r="I144" s="133"/>
      <c r="J144" s="134"/>
      <c r="K144" s="252"/>
      <c r="L144" s="135"/>
      <c r="M144" s="136"/>
    </row>
    <row r="145" spans="1:13" s="205" customFormat="1" ht="12">
      <c r="A145" s="129"/>
      <c r="B145" s="130"/>
      <c r="C145" s="131"/>
      <c r="D145" s="131"/>
      <c r="E145" s="132"/>
      <c r="F145" s="132"/>
      <c r="G145" s="130"/>
      <c r="H145" s="130"/>
      <c r="I145" s="133"/>
      <c r="J145" s="134"/>
      <c r="K145" s="252"/>
      <c r="L145" s="135"/>
      <c r="M145" s="136"/>
    </row>
    <row r="146" spans="1:13" s="205" customFormat="1" ht="12">
      <c r="A146" s="129"/>
      <c r="B146" s="130"/>
      <c r="C146" s="131"/>
      <c r="D146" s="131"/>
      <c r="E146" s="132"/>
      <c r="F146" s="132"/>
      <c r="G146" s="130"/>
      <c r="H146" s="130"/>
      <c r="I146" s="133"/>
      <c r="J146" s="134"/>
      <c r="K146" s="252"/>
      <c r="L146" s="135"/>
      <c r="M146" s="136"/>
    </row>
    <row r="147" spans="1:13" s="205" customFormat="1" ht="12">
      <c r="A147" s="129"/>
      <c r="B147" s="130"/>
      <c r="C147" s="131"/>
      <c r="D147" s="131"/>
      <c r="E147" s="132"/>
      <c r="F147" s="132"/>
      <c r="G147" s="130"/>
      <c r="H147" s="130"/>
      <c r="I147" s="133"/>
      <c r="J147" s="134"/>
      <c r="K147" s="252"/>
      <c r="L147" s="135"/>
      <c r="M147" s="136"/>
    </row>
    <row r="148" spans="1:13" s="205" customFormat="1" ht="12">
      <c r="A148" s="206"/>
      <c r="B148" s="207"/>
      <c r="C148" s="206"/>
      <c r="D148" s="206"/>
      <c r="E148" s="208"/>
      <c r="F148" s="209"/>
      <c r="G148" s="207"/>
      <c r="H148" s="207"/>
      <c r="I148" s="210"/>
      <c r="J148" s="207"/>
      <c r="K148" s="211"/>
      <c r="L148" s="212"/>
      <c r="M148" s="213"/>
    </row>
    <row r="149" spans="1:13" s="205" customFormat="1" ht="12">
      <c r="B149" s="1170"/>
      <c r="C149" s="1170"/>
      <c r="D149" s="1170"/>
      <c r="E149" s="214"/>
      <c r="F149" s="215"/>
    </row>
    <row r="150" spans="1:13" s="196" customFormat="1" ht="12.75">
      <c r="E150" s="197"/>
      <c r="F150" s="1195" t="s">
        <v>1148</v>
      </c>
      <c r="G150" s="1195"/>
      <c r="H150" s="1195"/>
    </row>
    <row r="151" spans="1:13" s="196" customFormat="1" ht="25.5">
      <c r="A151" s="198" t="s">
        <v>279</v>
      </c>
      <c r="B151" s="198" t="s">
        <v>28</v>
      </c>
      <c r="C151" s="198" t="s">
        <v>925</v>
      </c>
      <c r="D151" s="198" t="s">
        <v>926</v>
      </c>
      <c r="E151" s="199" t="s">
        <v>927</v>
      </c>
      <c r="F151" s="200" t="s">
        <v>928</v>
      </c>
      <c r="G151" s="198" t="s">
        <v>929</v>
      </c>
      <c r="H151" s="198" t="s">
        <v>930</v>
      </c>
      <c r="I151" s="201" t="s">
        <v>931</v>
      </c>
      <c r="J151" s="202" t="s">
        <v>932</v>
      </c>
      <c r="K151" s="203"/>
      <c r="L151" s="198" t="s">
        <v>1145</v>
      </c>
      <c r="M151" s="198" t="s">
        <v>934</v>
      </c>
    </row>
    <row r="152" spans="1:13" s="205" customFormat="1" ht="12">
      <c r="A152" s="129"/>
      <c r="B152" s="130"/>
      <c r="C152" s="131"/>
      <c r="D152" s="131"/>
      <c r="E152" s="132"/>
      <c r="F152" s="132"/>
      <c r="G152" s="130"/>
      <c r="H152" s="130"/>
      <c r="I152" s="133"/>
      <c r="J152" s="134"/>
      <c r="K152" s="252"/>
      <c r="L152" s="135"/>
      <c r="M152" s="136"/>
    </row>
    <row r="153" spans="1:13" s="205" customFormat="1" ht="12">
      <c r="A153" s="129"/>
      <c r="B153" s="130"/>
      <c r="C153" s="131"/>
      <c r="D153" s="131"/>
      <c r="E153" s="132"/>
      <c r="F153" s="132"/>
      <c r="G153" s="130"/>
      <c r="H153" s="130"/>
      <c r="I153" s="133"/>
      <c r="J153" s="134"/>
      <c r="K153" s="252"/>
      <c r="L153" s="135"/>
      <c r="M153" s="136"/>
    </row>
    <row r="154" spans="1:13" s="205" customFormat="1" ht="12">
      <c r="A154" s="129"/>
      <c r="B154" s="130"/>
      <c r="C154" s="131"/>
      <c r="D154" s="131"/>
      <c r="E154" s="132"/>
      <c r="F154" s="132"/>
      <c r="G154" s="130"/>
      <c r="H154" s="130"/>
      <c r="I154" s="133"/>
      <c r="J154" s="134"/>
      <c r="K154" s="252"/>
      <c r="L154" s="135"/>
      <c r="M154" s="136"/>
    </row>
    <row r="155" spans="1:13" s="205" customFormat="1" ht="12">
      <c r="A155" s="129"/>
      <c r="B155" s="130"/>
      <c r="C155" s="131"/>
      <c r="D155" s="131"/>
      <c r="E155" s="132"/>
      <c r="F155" s="132"/>
      <c r="G155" s="130"/>
      <c r="H155" s="130"/>
      <c r="I155" s="133"/>
      <c r="J155" s="134"/>
      <c r="K155" s="252"/>
      <c r="L155" s="135"/>
      <c r="M155" s="136"/>
    </row>
    <row r="156" spans="1:13" s="205" customFormat="1" ht="12">
      <c r="A156" s="129"/>
      <c r="B156" s="130"/>
      <c r="C156" s="131"/>
      <c r="D156" s="131"/>
      <c r="E156" s="132"/>
      <c r="F156" s="132"/>
      <c r="G156" s="130"/>
      <c r="H156" s="130"/>
      <c r="I156" s="133"/>
      <c r="J156" s="134"/>
      <c r="K156" s="252"/>
      <c r="L156" s="135"/>
      <c r="M156" s="136"/>
    </row>
    <row r="157" spans="1:13" s="205" customFormat="1" ht="12">
      <c r="A157" s="129"/>
      <c r="B157" s="130"/>
      <c r="C157" s="131"/>
      <c r="D157" s="131"/>
      <c r="E157" s="132"/>
      <c r="F157" s="132"/>
      <c r="G157" s="130"/>
      <c r="H157" s="130"/>
      <c r="I157" s="133"/>
      <c r="J157" s="134"/>
      <c r="K157" s="252"/>
      <c r="L157" s="135"/>
      <c r="M157" s="136"/>
    </row>
    <row r="158" spans="1:13" s="205" customFormat="1" ht="12">
      <c r="A158" s="206"/>
      <c r="B158" s="207"/>
      <c r="C158" s="206"/>
      <c r="D158" s="206"/>
      <c r="E158" s="208"/>
      <c r="F158" s="209"/>
      <c r="G158" s="207"/>
      <c r="H158" s="207"/>
      <c r="I158" s="210"/>
      <c r="J158" s="207"/>
      <c r="K158" s="211"/>
      <c r="L158" s="212"/>
      <c r="M158" s="213"/>
    </row>
    <row r="159" spans="1:13" s="205" customFormat="1" ht="12">
      <c r="B159" s="1170"/>
      <c r="C159" s="1170"/>
      <c r="D159" s="1170"/>
      <c r="E159" s="214"/>
      <c r="F159" s="215"/>
    </row>
    <row r="160" spans="1:13" s="196" customFormat="1" ht="12.75">
      <c r="E160" s="197"/>
      <c r="F160" s="1195" t="s">
        <v>1148</v>
      </c>
      <c r="G160" s="1195"/>
      <c r="H160" s="1195"/>
    </row>
    <row r="161" spans="1:13" s="196" customFormat="1" ht="25.5">
      <c r="A161" s="198" t="s">
        <v>279</v>
      </c>
      <c r="B161" s="198" t="s">
        <v>28</v>
      </c>
      <c r="C161" s="198" t="s">
        <v>925</v>
      </c>
      <c r="D161" s="198" t="s">
        <v>926</v>
      </c>
      <c r="E161" s="199" t="s">
        <v>927</v>
      </c>
      <c r="F161" s="200" t="s">
        <v>928</v>
      </c>
      <c r="G161" s="198" t="s">
        <v>929</v>
      </c>
      <c r="H161" s="198" t="s">
        <v>930</v>
      </c>
      <c r="I161" s="201" t="s">
        <v>931</v>
      </c>
      <c r="J161" s="202" t="s">
        <v>932</v>
      </c>
      <c r="K161" s="203"/>
      <c r="L161" s="198" t="s">
        <v>1145</v>
      </c>
      <c r="M161" s="198" t="s">
        <v>934</v>
      </c>
    </row>
    <row r="162" spans="1:13" s="205" customFormat="1" ht="12">
      <c r="A162" s="129"/>
      <c r="B162" s="130"/>
      <c r="C162" s="131"/>
      <c r="D162" s="131"/>
      <c r="E162" s="132"/>
      <c r="F162" s="132"/>
      <c r="G162" s="130"/>
      <c r="H162" s="130"/>
      <c r="I162" s="133"/>
      <c r="J162" s="134"/>
      <c r="K162" s="252"/>
      <c r="L162" s="135"/>
      <c r="M162" s="136"/>
    </row>
    <row r="163" spans="1:13" s="205" customFormat="1" ht="12">
      <c r="A163" s="129"/>
      <c r="B163" s="130"/>
      <c r="C163" s="131"/>
      <c r="D163" s="131"/>
      <c r="E163" s="132"/>
      <c r="F163" s="132"/>
      <c r="G163" s="130"/>
      <c r="H163" s="130"/>
      <c r="I163" s="133"/>
      <c r="J163" s="134"/>
      <c r="K163" s="252"/>
      <c r="L163" s="135"/>
      <c r="M163" s="136"/>
    </row>
    <row r="164" spans="1:13" s="205" customFormat="1" ht="12">
      <c r="A164" s="129"/>
      <c r="B164" s="130"/>
      <c r="C164" s="131"/>
      <c r="D164" s="131"/>
      <c r="E164" s="132"/>
      <c r="F164" s="132"/>
      <c r="G164" s="130"/>
      <c r="H164" s="130"/>
      <c r="I164" s="133"/>
      <c r="J164" s="134"/>
      <c r="K164" s="252"/>
      <c r="L164" s="135"/>
      <c r="M164" s="136"/>
    </row>
    <row r="165" spans="1:13" s="205" customFormat="1" ht="12">
      <c r="A165" s="129"/>
      <c r="B165" s="130"/>
      <c r="C165" s="131"/>
      <c r="D165" s="131"/>
      <c r="E165" s="132"/>
      <c r="F165" s="132"/>
      <c r="G165" s="130"/>
      <c r="H165" s="130"/>
      <c r="I165" s="133"/>
      <c r="J165" s="134"/>
      <c r="K165" s="252"/>
      <c r="L165" s="135"/>
      <c r="M165" s="136"/>
    </row>
    <row r="166" spans="1:13" s="205" customFormat="1" ht="12">
      <c r="A166" s="129"/>
      <c r="B166" s="130"/>
      <c r="C166" s="131"/>
      <c r="D166" s="131"/>
      <c r="E166" s="132"/>
      <c r="F166" s="132"/>
      <c r="G166" s="130"/>
      <c r="H166" s="130"/>
      <c r="I166" s="133"/>
      <c r="J166" s="134"/>
      <c r="K166" s="252"/>
      <c r="L166" s="135"/>
      <c r="M166" s="136"/>
    </row>
    <row r="167" spans="1:13" s="205" customFormat="1" ht="12">
      <c r="A167" s="129"/>
      <c r="B167" s="130"/>
      <c r="C167" s="131"/>
      <c r="D167" s="131"/>
      <c r="E167" s="132"/>
      <c r="F167" s="132"/>
      <c r="G167" s="130"/>
      <c r="H167" s="130"/>
      <c r="I167" s="133"/>
      <c r="J167" s="134"/>
      <c r="K167" s="252"/>
      <c r="L167" s="135"/>
      <c r="M167" s="136"/>
    </row>
    <row r="168" spans="1:13" s="205" customFormat="1" ht="12">
      <c r="A168" s="206"/>
      <c r="B168" s="207"/>
      <c r="C168" s="206"/>
      <c r="D168" s="206"/>
      <c r="E168" s="208"/>
      <c r="F168" s="209"/>
      <c r="G168" s="207"/>
      <c r="H168" s="207"/>
      <c r="I168" s="210"/>
      <c r="J168" s="207"/>
      <c r="K168" s="211"/>
      <c r="L168" s="212"/>
      <c r="M168" s="213"/>
    </row>
    <row r="169" spans="1:13" s="205" customFormat="1" ht="12">
      <c r="B169" s="1170"/>
      <c r="C169" s="1170"/>
      <c r="D169" s="1170"/>
      <c r="E169" s="214"/>
      <c r="F169" s="215"/>
    </row>
    <row r="170" spans="1:13" s="196" customFormat="1" ht="12.75">
      <c r="E170" s="197"/>
      <c r="F170" s="1195" t="s">
        <v>1148</v>
      </c>
      <c r="G170" s="1195"/>
      <c r="H170" s="1195"/>
    </row>
    <row r="171" spans="1:13" s="196" customFormat="1" ht="25.5">
      <c r="A171" s="198" t="s">
        <v>279</v>
      </c>
      <c r="B171" s="198" t="s">
        <v>28</v>
      </c>
      <c r="C171" s="198" t="s">
        <v>925</v>
      </c>
      <c r="D171" s="198" t="s">
        <v>926</v>
      </c>
      <c r="E171" s="199" t="s">
        <v>927</v>
      </c>
      <c r="F171" s="200" t="s">
        <v>928</v>
      </c>
      <c r="G171" s="198" t="s">
        <v>929</v>
      </c>
      <c r="H171" s="198" t="s">
        <v>930</v>
      </c>
      <c r="I171" s="201" t="s">
        <v>931</v>
      </c>
      <c r="J171" s="202" t="s">
        <v>932</v>
      </c>
      <c r="K171" s="203"/>
      <c r="L171" s="198" t="s">
        <v>1145</v>
      </c>
      <c r="M171" s="198" t="s">
        <v>934</v>
      </c>
    </row>
    <row r="172" spans="1:13" s="205" customFormat="1" ht="12">
      <c r="A172" s="129"/>
      <c r="B172" s="130"/>
      <c r="C172" s="131"/>
      <c r="D172" s="131"/>
      <c r="E172" s="132"/>
      <c r="F172" s="132"/>
      <c r="G172" s="130"/>
      <c r="H172" s="130"/>
      <c r="I172" s="133"/>
      <c r="J172" s="134"/>
      <c r="K172" s="252"/>
      <c r="L172" s="135"/>
      <c r="M172" s="136"/>
    </row>
    <row r="173" spans="1:13" s="205" customFormat="1" ht="12">
      <c r="A173" s="129"/>
      <c r="B173" s="130"/>
      <c r="C173" s="131"/>
      <c r="D173" s="131"/>
      <c r="E173" s="132"/>
      <c r="F173" s="132"/>
      <c r="G173" s="130"/>
      <c r="H173" s="130"/>
      <c r="I173" s="133"/>
      <c r="J173" s="134"/>
      <c r="K173" s="252"/>
      <c r="L173" s="135"/>
      <c r="M173" s="136"/>
    </row>
    <row r="174" spans="1:13" s="205" customFormat="1" ht="12">
      <c r="A174" s="129"/>
      <c r="B174" s="130"/>
      <c r="C174" s="131"/>
      <c r="D174" s="131"/>
      <c r="E174" s="132"/>
      <c r="F174" s="132"/>
      <c r="G174" s="130"/>
      <c r="H174" s="130"/>
      <c r="I174" s="133"/>
      <c r="J174" s="134"/>
      <c r="K174" s="252"/>
      <c r="L174" s="135"/>
      <c r="M174" s="136"/>
    </row>
    <row r="175" spans="1:13" s="205" customFormat="1" ht="12">
      <c r="A175" s="129"/>
      <c r="B175" s="130"/>
      <c r="C175" s="131"/>
      <c r="D175" s="131"/>
      <c r="E175" s="132"/>
      <c r="F175" s="132"/>
      <c r="G175" s="130"/>
      <c r="H175" s="130"/>
      <c r="I175" s="133"/>
      <c r="J175" s="134"/>
      <c r="K175" s="252"/>
      <c r="L175" s="135"/>
      <c r="M175" s="136"/>
    </row>
    <row r="176" spans="1:13" s="205" customFormat="1" ht="12">
      <c r="A176" s="129"/>
      <c r="B176" s="130"/>
      <c r="C176" s="131"/>
      <c r="D176" s="131"/>
      <c r="E176" s="132"/>
      <c r="F176" s="132"/>
      <c r="G176" s="130"/>
      <c r="H176" s="130"/>
      <c r="I176" s="133"/>
      <c r="J176" s="134"/>
      <c r="K176" s="252"/>
      <c r="L176" s="135"/>
      <c r="M176" s="136"/>
    </row>
    <row r="177" spans="1:13" s="205" customFormat="1" ht="12">
      <c r="A177" s="129"/>
      <c r="B177" s="130"/>
      <c r="C177" s="131"/>
      <c r="D177" s="131"/>
      <c r="E177" s="132"/>
      <c r="F177" s="132"/>
      <c r="G177" s="130"/>
      <c r="H177" s="130"/>
      <c r="I177" s="133"/>
      <c r="J177" s="134"/>
      <c r="K177" s="252"/>
      <c r="L177" s="135"/>
      <c r="M177" s="136"/>
    </row>
    <row r="178" spans="1:13" s="205" customFormat="1" ht="12">
      <c r="A178" s="206"/>
      <c r="B178" s="207"/>
      <c r="C178" s="206"/>
      <c r="D178" s="206"/>
      <c r="E178" s="208"/>
      <c r="F178" s="209"/>
      <c r="G178" s="207"/>
      <c r="H178" s="207"/>
      <c r="I178" s="210"/>
      <c r="J178" s="207"/>
      <c r="K178" s="211"/>
      <c r="L178" s="212"/>
      <c r="M178" s="213"/>
    </row>
    <row r="179" spans="1:13" s="205" customFormat="1" ht="12">
      <c r="B179" s="1170"/>
      <c r="C179" s="1170"/>
      <c r="D179" s="1170"/>
      <c r="E179" s="214"/>
      <c r="F179" s="215"/>
    </row>
    <row r="180" spans="1:13" s="196" customFormat="1" ht="12.75">
      <c r="E180" s="197"/>
      <c r="F180" s="1195" t="s">
        <v>1148</v>
      </c>
      <c r="G180" s="1195"/>
      <c r="H180" s="1195"/>
    </row>
    <row r="181" spans="1:13" s="196" customFormat="1" ht="25.5">
      <c r="A181" s="198" t="s">
        <v>279</v>
      </c>
      <c r="B181" s="198" t="s">
        <v>28</v>
      </c>
      <c r="C181" s="198" t="s">
        <v>925</v>
      </c>
      <c r="D181" s="198" t="s">
        <v>926</v>
      </c>
      <c r="E181" s="199" t="s">
        <v>927</v>
      </c>
      <c r="F181" s="200" t="s">
        <v>928</v>
      </c>
      <c r="G181" s="198" t="s">
        <v>929</v>
      </c>
      <c r="H181" s="198" t="s">
        <v>930</v>
      </c>
      <c r="I181" s="201" t="s">
        <v>931</v>
      </c>
      <c r="J181" s="202" t="s">
        <v>932</v>
      </c>
      <c r="K181" s="203"/>
      <c r="L181" s="198" t="s">
        <v>1145</v>
      </c>
      <c r="M181" s="198" t="s">
        <v>934</v>
      </c>
    </row>
    <row r="182" spans="1:13" s="205" customFormat="1" ht="12">
      <c r="A182" s="129"/>
      <c r="B182" s="130"/>
      <c r="C182" s="131"/>
      <c r="D182" s="131"/>
      <c r="E182" s="132"/>
      <c r="F182" s="132"/>
      <c r="G182" s="130"/>
      <c r="H182" s="130"/>
      <c r="I182" s="133"/>
      <c r="J182" s="134"/>
      <c r="K182" s="252"/>
      <c r="L182" s="135"/>
      <c r="M182" s="136"/>
    </row>
    <row r="183" spans="1:13" s="205" customFormat="1" ht="12">
      <c r="A183" s="129"/>
      <c r="B183" s="130"/>
      <c r="C183" s="131"/>
      <c r="D183" s="131"/>
      <c r="E183" s="132"/>
      <c r="F183" s="132"/>
      <c r="G183" s="130"/>
      <c r="H183" s="130"/>
      <c r="I183" s="133"/>
      <c r="J183" s="134"/>
      <c r="K183" s="252"/>
      <c r="L183" s="135"/>
      <c r="M183" s="136"/>
    </row>
    <row r="184" spans="1:13" s="205" customFormat="1" ht="12">
      <c r="A184" s="129"/>
      <c r="B184" s="130"/>
      <c r="C184" s="131"/>
      <c r="D184" s="131"/>
      <c r="E184" s="132"/>
      <c r="F184" s="132"/>
      <c r="G184" s="130"/>
      <c r="H184" s="130"/>
      <c r="I184" s="133"/>
      <c r="J184" s="134"/>
      <c r="K184" s="252"/>
      <c r="L184" s="135"/>
      <c r="M184" s="136"/>
    </row>
    <row r="185" spans="1:13" s="205" customFormat="1" ht="12">
      <c r="A185" s="129"/>
      <c r="B185" s="130"/>
      <c r="C185" s="131"/>
      <c r="D185" s="131"/>
      <c r="E185" s="132"/>
      <c r="F185" s="132"/>
      <c r="G185" s="130"/>
      <c r="H185" s="130"/>
      <c r="I185" s="133"/>
      <c r="J185" s="134"/>
      <c r="K185" s="252"/>
      <c r="L185" s="135"/>
      <c r="M185" s="136"/>
    </row>
    <row r="186" spans="1:13" s="205" customFormat="1" ht="12">
      <c r="A186" s="129"/>
      <c r="B186" s="130"/>
      <c r="C186" s="131"/>
      <c r="D186" s="131"/>
      <c r="E186" s="132"/>
      <c r="F186" s="132"/>
      <c r="G186" s="130"/>
      <c r="H186" s="130"/>
      <c r="I186" s="133"/>
      <c r="J186" s="134"/>
      <c r="K186" s="252"/>
      <c r="L186" s="135"/>
      <c r="M186" s="136"/>
    </row>
    <row r="187" spans="1:13" s="205" customFormat="1" ht="12">
      <c r="A187" s="129"/>
      <c r="B187" s="130"/>
      <c r="C187" s="131"/>
      <c r="D187" s="131"/>
      <c r="E187" s="132"/>
      <c r="F187" s="132"/>
      <c r="G187" s="130"/>
      <c r="H187" s="130"/>
      <c r="I187" s="133"/>
      <c r="J187" s="134"/>
      <c r="K187" s="252"/>
      <c r="L187" s="135"/>
      <c r="M187" s="136"/>
    </row>
    <row r="188" spans="1:13" s="205" customFormat="1" ht="12">
      <c r="A188" s="206"/>
      <c r="B188" s="207"/>
      <c r="C188" s="206"/>
      <c r="D188" s="206"/>
      <c r="E188" s="208"/>
      <c r="F188" s="209"/>
      <c r="G188" s="207"/>
      <c r="H188" s="207"/>
      <c r="I188" s="210"/>
      <c r="J188" s="207"/>
      <c r="K188" s="211"/>
      <c r="L188" s="212"/>
      <c r="M188" s="213"/>
    </row>
    <row r="189" spans="1:13" s="205" customFormat="1" ht="12">
      <c r="B189" s="1170"/>
      <c r="C189" s="1170"/>
      <c r="D189" s="1170"/>
      <c r="E189" s="214"/>
      <c r="F189" s="215"/>
    </row>
    <row r="190" spans="1:13" s="196" customFormat="1" ht="12.75">
      <c r="E190" s="197"/>
      <c r="F190" s="1195" t="s">
        <v>1148</v>
      </c>
      <c r="G190" s="1195"/>
      <c r="H190" s="1195"/>
    </row>
    <row r="191" spans="1:13" s="196" customFormat="1" ht="25.5">
      <c r="A191" s="198" t="s">
        <v>279</v>
      </c>
      <c r="B191" s="198" t="s">
        <v>28</v>
      </c>
      <c r="C191" s="198" t="s">
        <v>925</v>
      </c>
      <c r="D191" s="198" t="s">
        <v>926</v>
      </c>
      <c r="E191" s="199" t="s">
        <v>927</v>
      </c>
      <c r="F191" s="200" t="s">
        <v>928</v>
      </c>
      <c r="G191" s="198" t="s">
        <v>929</v>
      </c>
      <c r="H191" s="198" t="s">
        <v>930</v>
      </c>
      <c r="I191" s="201" t="s">
        <v>931</v>
      </c>
      <c r="J191" s="202" t="s">
        <v>932</v>
      </c>
      <c r="K191" s="203"/>
      <c r="L191" s="198" t="s">
        <v>1145</v>
      </c>
      <c r="M191" s="198" t="s">
        <v>934</v>
      </c>
    </row>
    <row r="192" spans="1:13" s="205" customFormat="1" ht="12">
      <c r="A192" s="129"/>
      <c r="B192" s="130"/>
      <c r="C192" s="131"/>
      <c r="D192" s="131"/>
      <c r="E192" s="132"/>
      <c r="F192" s="132"/>
      <c r="G192" s="130"/>
      <c r="H192" s="130"/>
      <c r="I192" s="133"/>
      <c r="J192" s="134"/>
      <c r="K192" s="252"/>
      <c r="L192" s="135"/>
      <c r="M192" s="136"/>
    </row>
    <row r="193" spans="1:13" s="205" customFormat="1" ht="12">
      <c r="A193" s="129"/>
      <c r="B193" s="130"/>
      <c r="C193" s="131"/>
      <c r="D193" s="131"/>
      <c r="E193" s="132"/>
      <c r="F193" s="132"/>
      <c r="G193" s="130"/>
      <c r="H193" s="130"/>
      <c r="I193" s="133"/>
      <c r="J193" s="134"/>
      <c r="K193" s="252"/>
      <c r="L193" s="135"/>
      <c r="M193" s="136"/>
    </row>
    <row r="194" spans="1:13" s="205" customFormat="1" ht="12">
      <c r="A194" s="129"/>
      <c r="B194" s="130"/>
      <c r="C194" s="131"/>
      <c r="D194" s="131"/>
      <c r="E194" s="132"/>
      <c r="F194" s="132"/>
      <c r="G194" s="130"/>
      <c r="H194" s="130"/>
      <c r="I194" s="133"/>
      <c r="J194" s="134"/>
      <c r="K194" s="252"/>
      <c r="L194" s="135"/>
      <c r="M194" s="136"/>
    </row>
    <row r="195" spans="1:13" s="205" customFormat="1" ht="12">
      <c r="A195" s="129"/>
      <c r="B195" s="130"/>
      <c r="C195" s="131"/>
      <c r="D195" s="131"/>
      <c r="E195" s="132"/>
      <c r="F195" s="132"/>
      <c r="G195" s="130"/>
      <c r="H195" s="130"/>
      <c r="I195" s="133"/>
      <c r="J195" s="134"/>
      <c r="K195" s="252"/>
      <c r="L195" s="135"/>
      <c r="M195" s="136"/>
    </row>
    <row r="196" spans="1:13" s="205" customFormat="1" ht="12">
      <c r="A196" s="129"/>
      <c r="B196" s="130"/>
      <c r="C196" s="131"/>
      <c r="D196" s="131"/>
      <c r="E196" s="132"/>
      <c r="F196" s="132"/>
      <c r="G196" s="130"/>
      <c r="H196" s="130"/>
      <c r="I196" s="133"/>
      <c r="J196" s="134"/>
      <c r="K196" s="252"/>
      <c r="L196" s="135"/>
      <c r="M196" s="136"/>
    </row>
    <row r="197" spans="1:13" s="205" customFormat="1" ht="12">
      <c r="A197" s="129"/>
      <c r="B197" s="130"/>
      <c r="C197" s="131"/>
      <c r="D197" s="131"/>
      <c r="E197" s="132"/>
      <c r="F197" s="132"/>
      <c r="G197" s="130"/>
      <c r="H197" s="130"/>
      <c r="I197" s="133"/>
      <c r="J197" s="134"/>
      <c r="K197" s="252"/>
      <c r="L197" s="135"/>
      <c r="M197" s="136"/>
    </row>
    <row r="198" spans="1:13" s="205" customFormat="1" ht="12">
      <c r="A198" s="206"/>
      <c r="B198" s="207"/>
      <c r="C198" s="206"/>
      <c r="D198" s="206"/>
      <c r="E198" s="208"/>
      <c r="F198" s="209"/>
      <c r="G198" s="207"/>
      <c r="H198" s="207"/>
      <c r="I198" s="210"/>
      <c r="J198" s="207"/>
      <c r="K198" s="211"/>
      <c r="L198" s="212"/>
      <c r="M198" s="213"/>
    </row>
    <row r="199" spans="1:13" s="205" customFormat="1" ht="12">
      <c r="B199" s="1170"/>
      <c r="C199" s="1170"/>
      <c r="D199" s="1170"/>
      <c r="E199" s="214"/>
      <c r="F199" s="215"/>
    </row>
    <row r="200" spans="1:13" s="196" customFormat="1" ht="12.75">
      <c r="E200" s="197"/>
      <c r="F200" s="1195" t="s">
        <v>1148</v>
      </c>
      <c r="G200" s="1195"/>
      <c r="H200" s="1195"/>
    </row>
    <row r="201" spans="1:13" s="196" customFormat="1" ht="25.5">
      <c r="A201" s="198" t="s">
        <v>279</v>
      </c>
      <c r="B201" s="198" t="s">
        <v>28</v>
      </c>
      <c r="C201" s="198" t="s">
        <v>925</v>
      </c>
      <c r="D201" s="198" t="s">
        <v>926</v>
      </c>
      <c r="E201" s="199" t="s">
        <v>927</v>
      </c>
      <c r="F201" s="200" t="s">
        <v>928</v>
      </c>
      <c r="G201" s="198" t="s">
        <v>929</v>
      </c>
      <c r="H201" s="198" t="s">
        <v>930</v>
      </c>
      <c r="I201" s="201" t="s">
        <v>931</v>
      </c>
      <c r="J201" s="202" t="s">
        <v>932</v>
      </c>
      <c r="K201" s="203"/>
      <c r="L201" s="198" t="s">
        <v>1145</v>
      </c>
      <c r="M201" s="198" t="s">
        <v>934</v>
      </c>
    </row>
    <row r="202" spans="1:13" s="205" customFormat="1" ht="12">
      <c r="A202" s="129"/>
      <c r="B202" s="130"/>
      <c r="C202" s="131"/>
      <c r="D202" s="131"/>
      <c r="E202" s="132"/>
      <c r="F202" s="132"/>
      <c r="G202" s="130"/>
      <c r="H202" s="130"/>
      <c r="I202" s="133"/>
      <c r="J202" s="134"/>
      <c r="K202" s="252"/>
      <c r="L202" s="135"/>
      <c r="M202" s="136"/>
    </row>
    <row r="203" spans="1:13" s="205" customFormat="1" ht="12">
      <c r="A203" s="129"/>
      <c r="B203" s="130"/>
      <c r="C203" s="131"/>
      <c r="D203" s="131"/>
      <c r="E203" s="132"/>
      <c r="F203" s="132"/>
      <c r="G203" s="130"/>
      <c r="H203" s="130"/>
      <c r="I203" s="133"/>
      <c r="J203" s="134"/>
      <c r="K203" s="252"/>
      <c r="L203" s="135"/>
      <c r="M203" s="136"/>
    </row>
    <row r="204" spans="1:13" s="205" customFormat="1" ht="12">
      <c r="A204" s="129"/>
      <c r="B204" s="130"/>
      <c r="C204" s="131"/>
      <c r="D204" s="131"/>
      <c r="E204" s="132"/>
      <c r="F204" s="132"/>
      <c r="G204" s="130"/>
      <c r="H204" s="130"/>
      <c r="I204" s="133"/>
      <c r="J204" s="134"/>
      <c r="K204" s="252"/>
      <c r="L204" s="135"/>
      <c r="M204" s="136"/>
    </row>
    <row r="205" spans="1:13" s="205" customFormat="1" ht="12">
      <c r="A205" s="129"/>
      <c r="B205" s="130"/>
      <c r="C205" s="131"/>
      <c r="D205" s="131"/>
      <c r="E205" s="132"/>
      <c r="F205" s="132"/>
      <c r="G205" s="130"/>
      <c r="H205" s="130"/>
      <c r="I205" s="133"/>
      <c r="J205" s="134"/>
      <c r="K205" s="252"/>
      <c r="L205" s="135"/>
      <c r="M205" s="136"/>
    </row>
    <row r="206" spans="1:13" s="205" customFormat="1" ht="12">
      <c r="A206" s="129"/>
      <c r="B206" s="130"/>
      <c r="C206" s="131"/>
      <c r="D206" s="131"/>
      <c r="E206" s="132"/>
      <c r="F206" s="132"/>
      <c r="G206" s="130"/>
      <c r="H206" s="130"/>
      <c r="I206" s="133"/>
      <c r="J206" s="134"/>
      <c r="K206" s="252"/>
      <c r="L206" s="135"/>
      <c r="M206" s="136"/>
    </row>
    <row r="207" spans="1:13" s="205" customFormat="1" ht="12">
      <c r="A207" s="129"/>
      <c r="B207" s="130"/>
      <c r="C207" s="131"/>
      <c r="D207" s="131"/>
      <c r="E207" s="132"/>
      <c r="F207" s="132"/>
      <c r="G207" s="130"/>
      <c r="H207" s="130"/>
      <c r="I207" s="133"/>
      <c r="J207" s="134"/>
      <c r="K207" s="252"/>
      <c r="L207" s="135"/>
      <c r="M207" s="136"/>
    </row>
    <row r="208" spans="1:13" s="205" customFormat="1" ht="12">
      <c r="A208" s="206"/>
      <c r="B208" s="207"/>
      <c r="C208" s="206"/>
      <c r="D208" s="206"/>
      <c r="E208" s="208"/>
      <c r="F208" s="209"/>
      <c r="G208" s="207"/>
      <c r="H208" s="207"/>
      <c r="I208" s="210"/>
      <c r="J208" s="207"/>
      <c r="K208" s="211"/>
      <c r="L208" s="212"/>
      <c r="M208" s="213"/>
    </row>
    <row r="209" spans="1:13" s="205" customFormat="1" ht="12">
      <c r="B209" s="1170"/>
      <c r="C209" s="1170"/>
      <c r="D209" s="1170"/>
      <c r="E209" s="214"/>
      <c r="F209" s="215"/>
    </row>
    <row r="210" spans="1:13" s="196" customFormat="1" ht="12.75">
      <c r="E210" s="197"/>
      <c r="F210" s="1195" t="s">
        <v>1148</v>
      </c>
      <c r="G210" s="1195"/>
      <c r="H210" s="1195"/>
    </row>
    <row r="211" spans="1:13" s="196" customFormat="1" ht="25.5">
      <c r="A211" s="198" t="s">
        <v>279</v>
      </c>
      <c r="B211" s="198" t="s">
        <v>28</v>
      </c>
      <c r="C211" s="198" t="s">
        <v>925</v>
      </c>
      <c r="D211" s="198" t="s">
        <v>926</v>
      </c>
      <c r="E211" s="199" t="s">
        <v>927</v>
      </c>
      <c r="F211" s="200" t="s">
        <v>928</v>
      </c>
      <c r="G211" s="198" t="s">
        <v>929</v>
      </c>
      <c r="H211" s="198" t="s">
        <v>930</v>
      </c>
      <c r="I211" s="201" t="s">
        <v>931</v>
      </c>
      <c r="J211" s="202" t="s">
        <v>932</v>
      </c>
      <c r="K211" s="203"/>
      <c r="L211" s="198" t="s">
        <v>1145</v>
      </c>
      <c r="M211" s="198" t="s">
        <v>934</v>
      </c>
    </row>
    <row r="212" spans="1:13" s="205" customFormat="1" ht="12">
      <c r="A212" s="129"/>
      <c r="B212" s="130"/>
      <c r="C212" s="131"/>
      <c r="D212" s="131"/>
      <c r="E212" s="132"/>
      <c r="F212" s="132"/>
      <c r="G212" s="130"/>
      <c r="H212" s="130"/>
      <c r="I212" s="133"/>
      <c r="J212" s="134"/>
      <c r="K212" s="252"/>
      <c r="L212" s="135"/>
      <c r="M212" s="136"/>
    </row>
    <row r="213" spans="1:13" s="205" customFormat="1" ht="12">
      <c r="A213" s="129"/>
      <c r="B213" s="130"/>
      <c r="C213" s="131"/>
      <c r="D213" s="131"/>
      <c r="E213" s="132"/>
      <c r="F213" s="132"/>
      <c r="G213" s="130"/>
      <c r="H213" s="130"/>
      <c r="I213" s="133"/>
      <c r="J213" s="134"/>
      <c r="K213" s="252"/>
      <c r="L213" s="135"/>
      <c r="M213" s="136"/>
    </row>
    <row r="214" spans="1:13" s="205" customFormat="1" ht="12">
      <c r="A214" s="129"/>
      <c r="B214" s="130"/>
      <c r="C214" s="131"/>
      <c r="D214" s="131"/>
      <c r="E214" s="132"/>
      <c r="F214" s="132"/>
      <c r="G214" s="130"/>
      <c r="H214" s="130"/>
      <c r="I214" s="133"/>
      <c r="J214" s="134"/>
      <c r="K214" s="252"/>
      <c r="L214" s="135"/>
      <c r="M214" s="136"/>
    </row>
    <row r="215" spans="1:13" s="205" customFormat="1" ht="12">
      <c r="A215" s="129"/>
      <c r="B215" s="130"/>
      <c r="C215" s="131"/>
      <c r="D215" s="131"/>
      <c r="E215" s="132"/>
      <c r="F215" s="132"/>
      <c r="G215" s="130"/>
      <c r="H215" s="130"/>
      <c r="I215" s="133"/>
      <c r="J215" s="134"/>
      <c r="K215" s="252"/>
      <c r="L215" s="135"/>
      <c r="M215" s="136"/>
    </row>
    <row r="216" spans="1:13" s="205" customFormat="1" ht="12">
      <c r="A216" s="129"/>
      <c r="B216" s="130"/>
      <c r="C216" s="131"/>
      <c r="D216" s="131"/>
      <c r="E216" s="132"/>
      <c r="F216" s="132"/>
      <c r="G216" s="130"/>
      <c r="H216" s="130"/>
      <c r="I216" s="133"/>
      <c r="J216" s="134"/>
      <c r="K216" s="252"/>
      <c r="L216" s="135"/>
      <c r="M216" s="136"/>
    </row>
    <row r="217" spans="1:13" s="205" customFormat="1" ht="12">
      <c r="A217" s="206"/>
      <c r="B217" s="207"/>
      <c r="C217" s="206"/>
      <c r="D217" s="206"/>
      <c r="E217" s="208"/>
      <c r="F217" s="209"/>
      <c r="G217" s="207"/>
      <c r="H217" s="207"/>
      <c r="I217" s="210"/>
      <c r="J217" s="207"/>
      <c r="K217" s="211"/>
      <c r="L217" s="212"/>
      <c r="M217" s="213"/>
    </row>
    <row r="218" spans="1:13" s="205" customFormat="1" ht="12">
      <c r="B218" s="1170"/>
      <c r="C218" s="1170"/>
      <c r="D218" s="1170"/>
      <c r="E218" s="214"/>
      <c r="F218" s="215"/>
    </row>
    <row r="219" spans="1:13" s="196" customFormat="1" ht="12.75">
      <c r="E219" s="197"/>
      <c r="F219" s="1195" t="s">
        <v>1148</v>
      </c>
      <c r="G219" s="1195"/>
      <c r="H219" s="1195"/>
    </row>
    <row r="220" spans="1:13" s="196" customFormat="1" ht="25.5">
      <c r="A220" s="198" t="s">
        <v>279</v>
      </c>
      <c r="B220" s="198" t="s">
        <v>28</v>
      </c>
      <c r="C220" s="198" t="s">
        <v>925</v>
      </c>
      <c r="D220" s="198" t="s">
        <v>926</v>
      </c>
      <c r="E220" s="199" t="s">
        <v>927</v>
      </c>
      <c r="F220" s="200" t="s">
        <v>928</v>
      </c>
      <c r="G220" s="198" t="s">
        <v>929</v>
      </c>
      <c r="H220" s="198" t="s">
        <v>930</v>
      </c>
      <c r="I220" s="201" t="s">
        <v>931</v>
      </c>
      <c r="J220" s="202" t="s">
        <v>932</v>
      </c>
      <c r="K220" s="203"/>
      <c r="L220" s="198" t="s">
        <v>1145</v>
      </c>
      <c r="M220" s="198" t="s">
        <v>934</v>
      </c>
    </row>
    <row r="221" spans="1:13" s="205" customFormat="1" ht="12">
      <c r="A221" s="129"/>
      <c r="B221" s="130"/>
      <c r="C221" s="131"/>
      <c r="D221" s="131"/>
      <c r="E221" s="132"/>
      <c r="F221" s="132"/>
      <c r="G221" s="130"/>
      <c r="H221" s="130"/>
      <c r="I221" s="133"/>
      <c r="J221" s="134"/>
      <c r="K221" s="252"/>
      <c r="L221" s="135"/>
      <c r="M221" s="136"/>
    </row>
    <row r="222" spans="1:13" s="205" customFormat="1" ht="12">
      <c r="A222" s="129"/>
      <c r="B222" s="130"/>
      <c r="C222" s="131"/>
      <c r="D222" s="131"/>
      <c r="E222" s="132"/>
      <c r="F222" s="132"/>
      <c r="G222" s="130"/>
      <c r="H222" s="130"/>
      <c r="I222" s="133"/>
      <c r="J222" s="134"/>
      <c r="K222" s="252"/>
      <c r="L222" s="135"/>
      <c r="M222" s="136"/>
    </row>
    <row r="223" spans="1:13" s="205" customFormat="1" ht="12">
      <c r="A223" s="129"/>
      <c r="B223" s="130"/>
      <c r="C223" s="131"/>
      <c r="D223" s="131"/>
      <c r="E223" s="132"/>
      <c r="F223" s="132"/>
      <c r="G223" s="130"/>
      <c r="H223" s="130"/>
      <c r="I223" s="133"/>
      <c r="J223" s="134"/>
      <c r="K223" s="252"/>
      <c r="L223" s="135"/>
      <c r="M223" s="136"/>
    </row>
    <row r="224" spans="1:13" s="205" customFormat="1" ht="12">
      <c r="A224" s="129"/>
      <c r="B224" s="130"/>
      <c r="C224" s="131"/>
      <c r="D224" s="131"/>
      <c r="E224" s="132"/>
      <c r="F224" s="132"/>
      <c r="G224" s="130"/>
      <c r="H224" s="130"/>
      <c r="I224" s="133"/>
      <c r="J224" s="134"/>
      <c r="K224" s="252"/>
      <c r="L224" s="135"/>
      <c r="M224" s="136"/>
    </row>
    <row r="225" spans="1:13" s="205" customFormat="1" ht="12">
      <c r="A225" s="129"/>
      <c r="B225" s="130"/>
      <c r="C225" s="131"/>
      <c r="D225" s="131"/>
      <c r="E225" s="132"/>
      <c r="F225" s="132"/>
      <c r="G225" s="130"/>
      <c r="H225" s="130"/>
      <c r="I225" s="133"/>
      <c r="J225" s="134"/>
      <c r="K225" s="252"/>
      <c r="L225" s="135"/>
      <c r="M225" s="136"/>
    </row>
    <row r="226" spans="1:13" s="205" customFormat="1" ht="12">
      <c r="A226" s="129"/>
      <c r="B226" s="130"/>
      <c r="C226" s="131"/>
      <c r="D226" s="131"/>
      <c r="E226" s="132"/>
      <c r="F226" s="132"/>
      <c r="G226" s="130"/>
      <c r="H226" s="130"/>
      <c r="I226" s="133"/>
      <c r="J226" s="134"/>
      <c r="K226" s="252"/>
      <c r="L226" s="135"/>
      <c r="M226" s="136"/>
    </row>
    <row r="227" spans="1:13" s="205" customFormat="1" ht="12">
      <c r="B227" s="1170"/>
      <c r="C227" s="1170"/>
      <c r="D227" s="1170"/>
      <c r="E227" s="214"/>
      <c r="F227" s="215"/>
    </row>
    <row r="228" spans="1:13" s="196" customFormat="1" ht="12.75">
      <c r="E228" s="197"/>
      <c r="F228" s="1195" t="s">
        <v>1148</v>
      </c>
      <c r="G228" s="1195"/>
      <c r="H228" s="1195"/>
    </row>
    <row r="229" spans="1:13" s="196" customFormat="1" ht="25.5">
      <c r="A229" s="198" t="s">
        <v>279</v>
      </c>
      <c r="B229" s="198" t="s">
        <v>28</v>
      </c>
      <c r="C229" s="198" t="s">
        <v>925</v>
      </c>
      <c r="D229" s="198" t="s">
        <v>926</v>
      </c>
      <c r="E229" s="199" t="s">
        <v>927</v>
      </c>
      <c r="F229" s="200" t="s">
        <v>928</v>
      </c>
      <c r="G229" s="198" t="s">
        <v>929</v>
      </c>
      <c r="H229" s="198" t="s">
        <v>930</v>
      </c>
      <c r="I229" s="201" t="s">
        <v>931</v>
      </c>
      <c r="J229" s="202" t="s">
        <v>932</v>
      </c>
      <c r="K229" s="203"/>
      <c r="L229" s="198" t="s">
        <v>1145</v>
      </c>
      <c r="M229" s="198" t="s">
        <v>934</v>
      </c>
    </row>
    <row r="230" spans="1:13" s="205" customFormat="1" ht="12">
      <c r="A230" s="129"/>
      <c r="B230" s="130"/>
      <c r="C230" s="131"/>
      <c r="D230" s="131"/>
      <c r="E230" s="132"/>
      <c r="F230" s="132"/>
      <c r="G230" s="130"/>
      <c r="H230" s="130"/>
      <c r="I230" s="133"/>
      <c r="J230" s="134"/>
      <c r="K230" s="252"/>
      <c r="L230" s="135"/>
      <c r="M230" s="136"/>
    </row>
    <row r="231" spans="1:13" s="205" customFormat="1" ht="12">
      <c r="A231" s="129"/>
      <c r="B231" s="130"/>
      <c r="C231" s="131"/>
      <c r="D231" s="131"/>
      <c r="E231" s="132"/>
      <c r="F231" s="132"/>
      <c r="G231" s="130"/>
      <c r="H231" s="130"/>
      <c r="I231" s="133"/>
      <c r="J231" s="134"/>
      <c r="K231" s="252"/>
      <c r="L231" s="135"/>
      <c r="M231" s="136"/>
    </row>
    <row r="232" spans="1:13" s="205" customFormat="1" ht="12">
      <c r="A232" s="129"/>
      <c r="B232" s="130"/>
      <c r="C232" s="131"/>
      <c r="D232" s="131"/>
      <c r="E232" s="132"/>
      <c r="F232" s="132"/>
      <c r="G232" s="130"/>
      <c r="H232" s="130"/>
      <c r="I232" s="133"/>
      <c r="J232" s="134"/>
      <c r="K232" s="252"/>
      <c r="L232" s="135"/>
      <c r="M232" s="136"/>
    </row>
    <row r="233" spans="1:13" s="205" customFormat="1" ht="12">
      <c r="A233" s="129"/>
      <c r="B233" s="130"/>
      <c r="C233" s="131"/>
      <c r="D233" s="131"/>
      <c r="E233" s="132"/>
      <c r="F233" s="132"/>
      <c r="G233" s="130"/>
      <c r="H233" s="130"/>
      <c r="I233" s="133"/>
      <c r="J233" s="134"/>
      <c r="K233" s="252"/>
      <c r="L233" s="135"/>
      <c r="M233" s="136"/>
    </row>
    <row r="234" spans="1:13" s="205" customFormat="1" ht="12">
      <c r="A234" s="129"/>
      <c r="B234" s="130"/>
      <c r="C234" s="131"/>
      <c r="D234" s="131"/>
      <c r="E234" s="132"/>
      <c r="F234" s="132"/>
      <c r="G234" s="130"/>
      <c r="H234" s="130"/>
      <c r="I234" s="133"/>
      <c r="J234" s="134"/>
      <c r="K234" s="252"/>
      <c r="L234" s="135"/>
      <c r="M234" s="136"/>
    </row>
    <row r="235" spans="1:13" s="205" customFormat="1" ht="12">
      <c r="A235" s="129"/>
      <c r="B235" s="130"/>
      <c r="C235" s="131"/>
      <c r="D235" s="131"/>
      <c r="E235" s="132"/>
      <c r="F235" s="132"/>
      <c r="G235" s="130"/>
      <c r="H235" s="130"/>
      <c r="I235" s="133"/>
      <c r="J235" s="134"/>
      <c r="K235" s="252"/>
      <c r="L235" s="135"/>
      <c r="M235" s="136"/>
    </row>
    <row r="236" spans="1:13" s="205" customFormat="1" ht="12">
      <c r="A236" s="206"/>
      <c r="B236" s="207"/>
      <c r="C236" s="206"/>
      <c r="D236" s="206"/>
      <c r="E236" s="208"/>
      <c r="F236" s="209"/>
      <c r="G236" s="207"/>
      <c r="H236" s="207"/>
      <c r="I236" s="210"/>
      <c r="J236" s="207"/>
      <c r="K236" s="211"/>
      <c r="L236" s="212"/>
      <c r="M236" s="213"/>
    </row>
    <row r="237" spans="1:13" s="205" customFormat="1" ht="12">
      <c r="B237" s="1170"/>
      <c r="C237" s="1170"/>
      <c r="D237" s="1170"/>
      <c r="E237" s="214"/>
      <c r="F237" s="215"/>
    </row>
    <row r="238" spans="1:13" s="196" customFormat="1" ht="12.75">
      <c r="E238" s="197"/>
      <c r="F238" s="1195" t="s">
        <v>1148</v>
      </c>
      <c r="G238" s="1195"/>
      <c r="H238" s="1195"/>
    </row>
    <row r="239" spans="1:13" s="196" customFormat="1" ht="25.5">
      <c r="A239" s="198" t="s">
        <v>279</v>
      </c>
      <c r="B239" s="198" t="s">
        <v>28</v>
      </c>
      <c r="C239" s="198" t="s">
        <v>925</v>
      </c>
      <c r="D239" s="198" t="s">
        <v>926</v>
      </c>
      <c r="E239" s="199" t="s">
        <v>927</v>
      </c>
      <c r="F239" s="200" t="s">
        <v>928</v>
      </c>
      <c r="G239" s="198" t="s">
        <v>929</v>
      </c>
      <c r="H239" s="198" t="s">
        <v>930</v>
      </c>
      <c r="I239" s="201" t="s">
        <v>931</v>
      </c>
      <c r="J239" s="202" t="s">
        <v>932</v>
      </c>
      <c r="K239" s="203"/>
      <c r="L239" s="198" t="s">
        <v>1145</v>
      </c>
      <c r="M239" s="198" t="s">
        <v>934</v>
      </c>
    </row>
    <row r="240" spans="1:13" s="205" customFormat="1" ht="12">
      <c r="A240" s="129"/>
      <c r="B240" s="130"/>
      <c r="C240" s="131"/>
      <c r="D240" s="131"/>
      <c r="E240" s="132"/>
      <c r="F240" s="132"/>
      <c r="G240" s="130"/>
      <c r="H240" s="130"/>
      <c r="I240" s="133"/>
      <c r="J240" s="134"/>
      <c r="K240" s="252"/>
      <c r="L240" s="135"/>
      <c r="M240" s="136"/>
    </row>
    <row r="241" spans="1:13" s="205" customFormat="1" ht="12">
      <c r="A241" s="129"/>
      <c r="B241" s="130"/>
      <c r="C241" s="131"/>
      <c r="D241" s="131"/>
      <c r="E241" s="132"/>
      <c r="F241" s="132"/>
      <c r="G241" s="130"/>
      <c r="H241" s="130"/>
      <c r="I241" s="133"/>
      <c r="J241" s="134"/>
      <c r="K241" s="252"/>
      <c r="L241" s="135"/>
      <c r="M241" s="136"/>
    </row>
    <row r="242" spans="1:13" s="205" customFormat="1" ht="12">
      <c r="A242" s="129"/>
      <c r="B242" s="130"/>
      <c r="C242" s="131"/>
      <c r="D242" s="131"/>
      <c r="E242" s="132"/>
      <c r="F242" s="132"/>
      <c r="G242" s="130"/>
      <c r="H242" s="130"/>
      <c r="I242" s="133"/>
      <c r="J242" s="134"/>
      <c r="K242" s="252"/>
      <c r="L242" s="135"/>
      <c r="M242" s="136"/>
    </row>
    <row r="243" spans="1:13" s="205" customFormat="1" ht="12">
      <c r="A243" s="129"/>
      <c r="B243" s="130"/>
      <c r="C243" s="131"/>
      <c r="D243" s="131"/>
      <c r="E243" s="132"/>
      <c r="F243" s="132"/>
      <c r="G243" s="130"/>
      <c r="H243" s="130"/>
      <c r="I243" s="133"/>
      <c r="J243" s="134"/>
      <c r="K243" s="252"/>
      <c r="L243" s="135"/>
      <c r="M243" s="136"/>
    </row>
    <row r="244" spans="1:13" s="205" customFormat="1" ht="12">
      <c r="A244" s="129"/>
      <c r="B244" s="130"/>
      <c r="C244" s="131"/>
      <c r="D244" s="131"/>
      <c r="E244" s="132"/>
      <c r="F244" s="132"/>
      <c r="G244" s="130"/>
      <c r="H244" s="130"/>
      <c r="I244" s="133"/>
      <c r="J244" s="134"/>
      <c r="K244" s="252"/>
      <c r="L244" s="135"/>
      <c r="M244" s="136"/>
    </row>
    <row r="245" spans="1:13" s="205" customFormat="1" ht="12">
      <c r="A245" s="206"/>
      <c r="B245" s="207"/>
      <c r="C245" s="206"/>
      <c r="D245" s="206"/>
      <c r="E245" s="208"/>
      <c r="F245" s="209"/>
      <c r="G245" s="207"/>
      <c r="H245" s="207"/>
      <c r="I245" s="210"/>
      <c r="J245" s="207"/>
      <c r="K245" s="211"/>
      <c r="L245" s="212"/>
      <c r="M245" s="213"/>
    </row>
  </sheetData>
  <mergeCells count="47">
    <mergeCell ref="F27:H27"/>
    <mergeCell ref="B3:D3"/>
    <mergeCell ref="F4:H4"/>
    <mergeCell ref="B15:F15"/>
    <mergeCell ref="F16:H16"/>
    <mergeCell ref="B26:D26"/>
    <mergeCell ref="B99:E99"/>
    <mergeCell ref="B33:D33"/>
    <mergeCell ref="F34:H34"/>
    <mergeCell ref="B41:D41"/>
    <mergeCell ref="F42:H42"/>
    <mergeCell ref="F49:H49"/>
    <mergeCell ref="B59:D59"/>
    <mergeCell ref="F60:H60"/>
    <mergeCell ref="F71:H71"/>
    <mergeCell ref="F82:H82"/>
    <mergeCell ref="B90:E90"/>
    <mergeCell ref="F91:H91"/>
    <mergeCell ref="B159:D159"/>
    <mergeCell ref="F100:H100"/>
    <mergeCell ref="B109:D109"/>
    <mergeCell ref="F110:H110"/>
    <mergeCell ref="B119:D119"/>
    <mergeCell ref="F120:H120"/>
    <mergeCell ref="B129:D129"/>
    <mergeCell ref="F130:H130"/>
    <mergeCell ref="B139:D139"/>
    <mergeCell ref="F140:H140"/>
    <mergeCell ref="B149:D149"/>
    <mergeCell ref="F150:H150"/>
    <mergeCell ref="B218:D218"/>
    <mergeCell ref="F160:H160"/>
    <mergeCell ref="B169:D169"/>
    <mergeCell ref="F170:H170"/>
    <mergeCell ref="B179:D179"/>
    <mergeCell ref="F180:H180"/>
    <mergeCell ref="B189:D189"/>
    <mergeCell ref="F190:H190"/>
    <mergeCell ref="B199:D199"/>
    <mergeCell ref="F200:H200"/>
    <mergeCell ref="B209:D209"/>
    <mergeCell ref="F210:H210"/>
    <mergeCell ref="F219:H219"/>
    <mergeCell ref="B227:D227"/>
    <mergeCell ref="F228:H228"/>
    <mergeCell ref="B237:D237"/>
    <mergeCell ref="F238:H238"/>
  </mergeCells>
  <conditionalFormatting sqref="J6:J11">
    <cfRule type="iconSet" priority="38">
      <iconSet>
        <cfvo type="percent" val="0"/>
        <cfvo type="percent" val="33"/>
        <cfvo type="percent" val="67"/>
      </iconSet>
    </cfRule>
  </conditionalFormatting>
  <conditionalFormatting sqref="J18:J20">
    <cfRule type="iconSet" priority="56">
      <iconSet>
        <cfvo type="percent" val="0"/>
        <cfvo type="percent" val="33"/>
        <cfvo type="percent" val="67"/>
      </iconSet>
    </cfRule>
  </conditionalFormatting>
  <conditionalFormatting sqref="J21:J22">
    <cfRule type="iconSet" priority="54">
      <iconSet>
        <cfvo type="percent" val="0"/>
        <cfvo type="percent" val="33"/>
        <cfvo type="percent" val="67"/>
      </iconSet>
    </cfRule>
  </conditionalFormatting>
  <conditionalFormatting sqref="J23">
    <cfRule type="iconSet" priority="77">
      <iconSet>
        <cfvo type="percent" val="0"/>
        <cfvo type="percent" val="33"/>
        <cfvo type="percent" val="67"/>
      </iconSet>
    </cfRule>
  </conditionalFormatting>
  <conditionalFormatting sqref="J29:J31">
    <cfRule type="iconSet" priority="52">
      <iconSet>
        <cfvo type="percent" val="0"/>
        <cfvo type="percent" val="33"/>
        <cfvo type="percent" val="67"/>
      </iconSet>
    </cfRule>
  </conditionalFormatting>
  <conditionalFormatting sqref="J36:J39">
    <cfRule type="iconSet" priority="50">
      <iconSet>
        <cfvo type="percent" val="0"/>
        <cfvo type="percent" val="33"/>
        <cfvo type="percent" val="67"/>
      </iconSet>
    </cfRule>
  </conditionalFormatting>
  <conditionalFormatting sqref="J44:J46">
    <cfRule type="iconSet" priority="48">
      <iconSet>
        <cfvo type="percent" val="0"/>
        <cfvo type="percent" val="33"/>
        <cfvo type="percent" val="67"/>
      </iconSet>
    </cfRule>
  </conditionalFormatting>
  <conditionalFormatting sqref="J51:J56">
    <cfRule type="iconSet" priority="46">
      <iconSet>
        <cfvo type="percent" val="0"/>
        <cfvo type="percent" val="33"/>
        <cfvo type="percent" val="67"/>
      </iconSet>
    </cfRule>
  </conditionalFormatting>
  <conditionalFormatting sqref="J62:J68">
    <cfRule type="iconSet" priority="44">
      <iconSet>
        <cfvo type="percent" val="0"/>
        <cfvo type="percent" val="33"/>
        <cfvo type="percent" val="67"/>
      </iconSet>
    </cfRule>
  </conditionalFormatting>
  <conditionalFormatting sqref="J73:J75">
    <cfRule type="iconSet" priority="42">
      <iconSet>
        <cfvo type="percent" val="0"/>
        <cfvo type="percent" val="33"/>
        <cfvo type="percent" val="67"/>
      </iconSet>
    </cfRule>
  </conditionalFormatting>
  <conditionalFormatting sqref="J76:J78">
    <cfRule type="iconSet" priority="40">
      <iconSet>
        <cfvo type="percent" val="0"/>
        <cfvo type="percent" val="33"/>
        <cfvo type="percent" val="67"/>
      </iconSet>
    </cfRule>
  </conditionalFormatting>
  <conditionalFormatting sqref="J84:J88">
    <cfRule type="iconSet" priority="4">
      <iconSet>
        <cfvo type="percent" val="0"/>
        <cfvo type="percent" val="33"/>
        <cfvo type="percent" val="67"/>
      </iconSet>
    </cfRule>
  </conditionalFormatting>
  <conditionalFormatting sqref="J93:J98">
    <cfRule type="iconSet" priority="36">
      <iconSet>
        <cfvo type="percent" val="0"/>
        <cfvo type="percent" val="33"/>
        <cfvo type="percent" val="67"/>
      </iconSet>
    </cfRule>
  </conditionalFormatting>
  <conditionalFormatting sqref="J102:J107">
    <cfRule type="iconSet" priority="34">
      <iconSet>
        <cfvo type="percent" val="0"/>
        <cfvo type="percent" val="33"/>
        <cfvo type="percent" val="67"/>
      </iconSet>
    </cfRule>
  </conditionalFormatting>
  <conditionalFormatting sqref="J112:J117">
    <cfRule type="iconSet" priority="32">
      <iconSet>
        <cfvo type="percent" val="0"/>
        <cfvo type="percent" val="33"/>
        <cfvo type="percent" val="67"/>
      </iconSet>
    </cfRule>
  </conditionalFormatting>
  <conditionalFormatting sqref="J122:J127">
    <cfRule type="iconSet" priority="30">
      <iconSet>
        <cfvo type="percent" val="0"/>
        <cfvo type="percent" val="33"/>
        <cfvo type="percent" val="67"/>
      </iconSet>
    </cfRule>
  </conditionalFormatting>
  <conditionalFormatting sqref="J132:J137">
    <cfRule type="iconSet" priority="28">
      <iconSet>
        <cfvo type="percent" val="0"/>
        <cfvo type="percent" val="33"/>
        <cfvo type="percent" val="67"/>
      </iconSet>
    </cfRule>
  </conditionalFormatting>
  <conditionalFormatting sqref="J142:J147">
    <cfRule type="iconSet" priority="26">
      <iconSet>
        <cfvo type="percent" val="0"/>
        <cfvo type="percent" val="33"/>
        <cfvo type="percent" val="67"/>
      </iconSet>
    </cfRule>
  </conditionalFormatting>
  <conditionalFormatting sqref="J152:J157">
    <cfRule type="iconSet" priority="24">
      <iconSet>
        <cfvo type="percent" val="0"/>
        <cfvo type="percent" val="33"/>
        <cfvo type="percent" val="67"/>
      </iconSet>
    </cfRule>
  </conditionalFormatting>
  <conditionalFormatting sqref="J162:J167">
    <cfRule type="iconSet" priority="22">
      <iconSet>
        <cfvo type="percent" val="0"/>
        <cfvo type="percent" val="33"/>
        <cfvo type="percent" val="67"/>
      </iconSet>
    </cfRule>
  </conditionalFormatting>
  <conditionalFormatting sqref="J172:J177">
    <cfRule type="iconSet" priority="20">
      <iconSet>
        <cfvo type="percent" val="0"/>
        <cfvo type="percent" val="33"/>
        <cfvo type="percent" val="67"/>
      </iconSet>
    </cfRule>
  </conditionalFormatting>
  <conditionalFormatting sqref="J182:J187">
    <cfRule type="iconSet" priority="18">
      <iconSet>
        <cfvo type="percent" val="0"/>
        <cfvo type="percent" val="33"/>
        <cfvo type="percent" val="67"/>
      </iconSet>
    </cfRule>
  </conditionalFormatting>
  <conditionalFormatting sqref="J192:J197">
    <cfRule type="iconSet" priority="16">
      <iconSet>
        <cfvo type="percent" val="0"/>
        <cfvo type="percent" val="33"/>
        <cfvo type="percent" val="67"/>
      </iconSet>
    </cfRule>
  </conditionalFormatting>
  <conditionalFormatting sqref="J202:J207">
    <cfRule type="iconSet" priority="14">
      <iconSet>
        <cfvo type="percent" val="0"/>
        <cfvo type="percent" val="33"/>
        <cfvo type="percent" val="67"/>
      </iconSet>
    </cfRule>
  </conditionalFormatting>
  <conditionalFormatting sqref="J212:J216">
    <cfRule type="iconSet" priority="12">
      <iconSet>
        <cfvo type="percent" val="0"/>
        <cfvo type="percent" val="33"/>
        <cfvo type="percent" val="67"/>
      </iconSet>
    </cfRule>
  </conditionalFormatting>
  <conditionalFormatting sqref="J221:J226">
    <cfRule type="iconSet" priority="10">
      <iconSet>
        <cfvo type="percent" val="0"/>
        <cfvo type="percent" val="33"/>
        <cfvo type="percent" val="67"/>
      </iconSet>
    </cfRule>
  </conditionalFormatting>
  <conditionalFormatting sqref="J230:J235">
    <cfRule type="iconSet" priority="8">
      <iconSet>
        <cfvo type="percent" val="0"/>
        <cfvo type="percent" val="33"/>
        <cfvo type="percent" val="67"/>
      </iconSet>
    </cfRule>
  </conditionalFormatting>
  <conditionalFormatting sqref="J240:J244">
    <cfRule type="iconSet" priority="6">
      <iconSet>
        <cfvo type="percent" val="0"/>
        <cfvo type="percent" val="33"/>
        <cfvo type="percent" val="67"/>
      </iconSet>
    </cfRule>
  </conditionalFormatting>
  <printOptions horizontalCentered="1" verticalCentered="1"/>
  <pageMargins left="0" right="0" top="0" bottom="0" header="0" footer="0"/>
  <pageSetup paperSize="14" scale="65" orientation="landscape" r:id="rId1"/>
  <rowBreaks count="25" manualBreakCount="25">
    <brk id="12" min="4" max="12" man="1"/>
    <brk id="23" min="4" max="12" man="1"/>
    <brk id="32" min="4" max="12" man="1"/>
    <brk id="40" min="4" max="12" man="1"/>
    <brk id="47" min="4" max="12" man="1"/>
    <brk id="58" min="4" max="12" man="1"/>
    <brk id="69" max="12" man="1"/>
    <brk id="79" max="12" man="1"/>
    <brk id="89" max="12" man="1"/>
    <brk id="98" max="12" man="1"/>
    <brk id="108" min="4" max="12" man="1"/>
    <brk id="118" min="4" max="12" man="1"/>
    <brk id="128" min="4" max="12" man="1"/>
    <brk id="138" min="4" max="12" man="1"/>
    <brk id="148" min="4" max="12" man="1"/>
    <brk id="158" min="4" max="12" man="1"/>
    <brk id="168" min="4" max="12" man="1"/>
    <brk id="178" min="4" max="12" man="1"/>
    <brk id="188" min="4" max="12" man="1"/>
    <brk id="198" min="4" max="12" man="1"/>
    <brk id="208" min="4" max="12" man="1"/>
    <brk id="217" min="4" max="12" man="1"/>
    <brk id="226" min="4" max="12" man="1"/>
    <brk id="236" min="4" max="12" man="1"/>
    <brk id="246" max="12" man="1"/>
  </rowBreaks>
  <extLst>
    <ext xmlns:x14="http://schemas.microsoft.com/office/spreadsheetml/2009/9/main" uri="{78C0D931-6437-407d-A8EE-F0AAD7539E65}">
      <x14:conditionalFormattings>
        <x14:conditionalFormatting xmlns:xm="http://schemas.microsoft.com/office/excel/2006/main">
          <x14:cfRule type="iconSet" priority="39" id="{AF6E82AB-1424-4544-863C-C137DBF42E65}">
            <x14:iconSet custom="1">
              <x14:cfvo type="percent">
                <xm:f>0</xm:f>
              </x14:cfvo>
              <x14:cfvo type="num">
                <xm:f>0.5</xm:f>
              </x14:cfvo>
              <x14:cfvo type="num">
                <xm:f>1</xm:f>
              </x14:cfvo>
              <x14:cfIcon iconSet="3TrafficLights1" iconId="2"/>
              <x14:cfIcon iconSet="3TrafficLights1" iconId="1"/>
              <x14:cfIcon iconSet="3TrafficLights1" iconId="0"/>
            </x14:iconSet>
          </x14:cfRule>
          <xm:sqref>K6:K11</xm:sqref>
        </x14:conditionalFormatting>
        <x14:conditionalFormatting xmlns:xm="http://schemas.microsoft.com/office/excel/2006/main">
          <x14:cfRule type="iconSet" priority="76" id="{FF1E5189-9DD7-4138-BBBE-5AE81DAC6B72}">
            <x14:iconSet custom="1">
              <x14:cfvo type="percent">
                <xm:f>0</xm:f>
              </x14:cfvo>
              <x14:cfvo type="num">
                <xm:f>0.5</xm:f>
              </x14:cfvo>
              <x14:cfvo type="num">
                <xm:f>1</xm:f>
              </x14:cfvo>
              <x14:cfIcon iconSet="3TrafficLights1" iconId="2"/>
              <x14:cfIcon iconSet="3TrafficLights1" iconId="1"/>
              <x14:cfIcon iconSet="3TrafficLights1" iconId="0"/>
            </x14:iconSet>
          </x14:cfRule>
          <xm:sqref>K12:K14</xm:sqref>
        </x14:conditionalFormatting>
        <x14:conditionalFormatting xmlns:xm="http://schemas.microsoft.com/office/excel/2006/main">
          <x14:cfRule type="iconSet" priority="57" id="{B83D09BB-864D-4E1E-AE47-A6ABA67D3648}">
            <x14:iconSet custom="1">
              <x14:cfvo type="percent">
                <xm:f>0</xm:f>
              </x14:cfvo>
              <x14:cfvo type="num">
                <xm:f>0.5</xm:f>
              </x14:cfvo>
              <x14:cfvo type="num">
                <xm:f>1</xm:f>
              </x14:cfvo>
              <x14:cfIcon iconSet="3TrafficLights1" iconId="2"/>
              <x14:cfIcon iconSet="3TrafficLights1" iconId="1"/>
              <x14:cfIcon iconSet="3TrafficLights1" iconId="0"/>
            </x14:iconSet>
          </x14:cfRule>
          <xm:sqref>K18:K20</xm:sqref>
        </x14:conditionalFormatting>
        <x14:conditionalFormatting xmlns:xm="http://schemas.microsoft.com/office/excel/2006/main">
          <x14:cfRule type="iconSet" priority="55" id="{F2039308-2C3C-4BC1-B4D6-1E9AA06DB79E}">
            <x14:iconSet custom="1">
              <x14:cfvo type="percent">
                <xm:f>0</xm:f>
              </x14:cfvo>
              <x14:cfvo type="num">
                <xm:f>0.5</xm:f>
              </x14:cfvo>
              <x14:cfvo type="num">
                <xm:f>1</xm:f>
              </x14:cfvo>
              <x14:cfIcon iconSet="3TrafficLights1" iconId="2"/>
              <x14:cfIcon iconSet="3TrafficLights1" iconId="1"/>
              <x14:cfIcon iconSet="3TrafficLights1" iconId="0"/>
            </x14:iconSet>
          </x14:cfRule>
          <xm:sqref>K21:K22</xm:sqref>
        </x14:conditionalFormatting>
        <x14:conditionalFormatting xmlns:xm="http://schemas.microsoft.com/office/excel/2006/main">
          <x14:cfRule type="iconSet" priority="78" id="{90E60DB6-A23F-41BD-81F2-585411729860}">
            <x14:iconSet custom="1">
              <x14:cfvo type="percent">
                <xm:f>0</xm:f>
              </x14:cfvo>
              <x14:cfvo type="num">
                <xm:f>0.5</xm:f>
              </x14:cfvo>
              <x14:cfvo type="num">
                <xm:f>1</xm:f>
              </x14:cfvo>
              <x14:cfIcon iconSet="3TrafficLights1" iconId="2"/>
              <x14:cfIcon iconSet="3TrafficLights1" iconId="1"/>
              <x14:cfIcon iconSet="3TrafficLights1" iconId="0"/>
            </x14:iconSet>
          </x14:cfRule>
          <xm:sqref>K23</xm:sqref>
        </x14:conditionalFormatting>
        <x14:conditionalFormatting xmlns:xm="http://schemas.microsoft.com/office/excel/2006/main">
          <x14:cfRule type="iconSet" priority="79" id="{789665D7-55F5-4EC9-9DAF-069F9C0ECE27}">
            <x14:iconSet custom="1">
              <x14:cfvo type="percent">
                <xm:f>0</xm:f>
              </x14:cfvo>
              <x14:cfvo type="num">
                <xm:f>0.5</xm:f>
              </x14:cfvo>
              <x14:cfvo type="num">
                <xm:f>1</xm:f>
              </x14:cfvo>
              <x14:cfIcon iconSet="3TrafficLights1" iconId="2"/>
              <x14:cfIcon iconSet="3TrafficLights1" iconId="1"/>
              <x14:cfIcon iconSet="3TrafficLights1" iconId="0"/>
            </x14:iconSet>
          </x14:cfRule>
          <xm:sqref>K24:K25</xm:sqref>
        </x14:conditionalFormatting>
        <x14:conditionalFormatting xmlns:xm="http://schemas.microsoft.com/office/excel/2006/main">
          <x14:cfRule type="iconSet" priority="53" id="{79A26A54-5507-434A-BFC9-D6D0F332D5E7}">
            <x14:iconSet custom="1">
              <x14:cfvo type="percent">
                <xm:f>0</xm:f>
              </x14:cfvo>
              <x14:cfvo type="num">
                <xm:f>0.5</xm:f>
              </x14:cfvo>
              <x14:cfvo type="num">
                <xm:f>1</xm:f>
              </x14:cfvo>
              <x14:cfIcon iconSet="3TrafficLights1" iconId="2"/>
              <x14:cfIcon iconSet="3TrafficLights1" iconId="1"/>
              <x14:cfIcon iconSet="3TrafficLights1" iconId="0"/>
            </x14:iconSet>
          </x14:cfRule>
          <xm:sqref>K29:K31</xm:sqref>
        </x14:conditionalFormatting>
        <x14:conditionalFormatting xmlns:xm="http://schemas.microsoft.com/office/excel/2006/main">
          <x14:cfRule type="iconSet" priority="60" id="{6016EA86-152E-44DA-A021-5B508F46AF50}">
            <x14:iconSet custom="1">
              <x14:cfvo type="percent">
                <xm:f>0</xm:f>
              </x14:cfvo>
              <x14:cfvo type="num">
                <xm:f>0.5</xm:f>
              </x14:cfvo>
              <x14:cfvo type="num">
                <xm:f>1</xm:f>
              </x14:cfvo>
              <x14:cfIcon iconSet="3TrafficLights1" iconId="2"/>
              <x14:cfIcon iconSet="3TrafficLights1" iconId="1"/>
              <x14:cfIcon iconSet="3TrafficLights1" iconId="0"/>
            </x14:iconSet>
          </x14:cfRule>
          <xm:sqref>K32</xm:sqref>
        </x14:conditionalFormatting>
        <x14:conditionalFormatting xmlns:xm="http://schemas.microsoft.com/office/excel/2006/main">
          <x14:cfRule type="iconSet" priority="51" id="{CFB72708-FD66-43C5-B405-E5672FB4E2E0}">
            <x14:iconSet custom="1">
              <x14:cfvo type="percent">
                <xm:f>0</xm:f>
              </x14:cfvo>
              <x14:cfvo type="num">
                <xm:f>0.5</xm:f>
              </x14:cfvo>
              <x14:cfvo type="num">
                <xm:f>1</xm:f>
              </x14:cfvo>
              <x14:cfIcon iconSet="3TrafficLights1" iconId="2"/>
              <x14:cfIcon iconSet="3TrafficLights1" iconId="1"/>
              <x14:cfIcon iconSet="3TrafficLights1" iconId="0"/>
            </x14:iconSet>
          </x14:cfRule>
          <xm:sqref>K36:K39</xm:sqref>
        </x14:conditionalFormatting>
        <x14:conditionalFormatting xmlns:xm="http://schemas.microsoft.com/office/excel/2006/main">
          <x14:cfRule type="iconSet" priority="75" id="{57B0AA42-6962-4ACA-B3BC-8BF3635FA380}">
            <x14:iconSet custom="1">
              <x14:cfvo type="percent">
                <xm:f>0</xm:f>
              </x14:cfvo>
              <x14:cfvo type="num">
                <xm:f>0.5</xm:f>
              </x14:cfvo>
              <x14:cfvo type="num">
                <xm:f>1</xm:f>
              </x14:cfvo>
              <x14:cfIcon iconSet="3TrafficLights1" iconId="2"/>
              <x14:cfIcon iconSet="3TrafficLights1" iconId="1"/>
              <x14:cfIcon iconSet="3TrafficLights1" iconId="0"/>
            </x14:iconSet>
          </x14:cfRule>
          <xm:sqref>K40</xm:sqref>
        </x14:conditionalFormatting>
        <x14:conditionalFormatting xmlns:xm="http://schemas.microsoft.com/office/excel/2006/main">
          <x14:cfRule type="iconSet" priority="49" id="{82AEA83C-9AEA-41C6-97B2-9DFEB1ED9FF0}">
            <x14:iconSet custom="1">
              <x14:cfvo type="percent">
                <xm:f>0</xm:f>
              </x14:cfvo>
              <x14:cfvo type="num">
                <xm:f>0.5</xm:f>
              </x14:cfvo>
              <x14:cfvo type="num">
                <xm:f>1</xm:f>
              </x14:cfvo>
              <x14:cfIcon iconSet="3TrafficLights1" iconId="2"/>
              <x14:cfIcon iconSet="3TrafficLights1" iconId="1"/>
              <x14:cfIcon iconSet="3TrafficLights1" iconId="0"/>
            </x14:iconSet>
          </x14:cfRule>
          <xm:sqref>K44:K46</xm:sqref>
        </x14:conditionalFormatting>
        <x14:conditionalFormatting xmlns:xm="http://schemas.microsoft.com/office/excel/2006/main">
          <x14:cfRule type="iconSet" priority="58" id="{9E3CCBA5-DD1B-40E3-A02E-25F7D098B9CD}">
            <x14:iconSet custom="1">
              <x14:cfvo type="percent">
                <xm:f>0</xm:f>
              </x14:cfvo>
              <x14:cfvo type="num">
                <xm:f>0.5</xm:f>
              </x14:cfvo>
              <x14:cfvo type="num">
                <xm:f>1</xm:f>
              </x14:cfvo>
              <x14:cfIcon iconSet="3TrafficLights1" iconId="2"/>
              <x14:cfIcon iconSet="3TrafficLights1" iconId="1"/>
              <x14:cfIcon iconSet="3TrafficLights1" iconId="0"/>
            </x14:iconSet>
          </x14:cfRule>
          <xm:sqref>K47:K48</xm:sqref>
        </x14:conditionalFormatting>
        <x14:conditionalFormatting xmlns:xm="http://schemas.microsoft.com/office/excel/2006/main">
          <x14:cfRule type="iconSet" priority="47" id="{F68BC748-7E5C-41E3-AE69-C7187D1B22F0}">
            <x14:iconSet custom="1">
              <x14:cfvo type="percent">
                <xm:f>0</xm:f>
              </x14:cfvo>
              <x14:cfvo type="num">
                <xm:f>0.5</xm:f>
              </x14:cfvo>
              <x14:cfvo type="num">
                <xm:f>1</xm:f>
              </x14:cfvo>
              <x14:cfIcon iconSet="3TrafficLights1" iconId="2"/>
              <x14:cfIcon iconSet="3TrafficLights1" iconId="1"/>
              <x14:cfIcon iconSet="3TrafficLights1" iconId="0"/>
            </x14:iconSet>
          </x14:cfRule>
          <xm:sqref>K51:K56</xm:sqref>
        </x14:conditionalFormatting>
        <x14:conditionalFormatting xmlns:xm="http://schemas.microsoft.com/office/excel/2006/main">
          <x14:cfRule type="iconSet" priority="59" id="{BFA9CA3B-FC80-4114-A670-B81353FAC5E3}">
            <x14:iconSet custom="1">
              <x14:cfvo type="percent">
                <xm:f>0</xm:f>
              </x14:cfvo>
              <x14:cfvo type="num">
                <xm:f>0.5</xm:f>
              </x14:cfvo>
              <x14:cfvo type="num">
                <xm:f>1</xm:f>
              </x14:cfvo>
              <x14:cfIcon iconSet="3TrafficLights1" iconId="2"/>
              <x14:cfIcon iconSet="3TrafficLights1" iconId="1"/>
              <x14:cfIcon iconSet="3TrafficLights1" iconId="0"/>
            </x14:iconSet>
          </x14:cfRule>
          <xm:sqref>K58</xm:sqref>
        </x14:conditionalFormatting>
        <x14:conditionalFormatting xmlns:xm="http://schemas.microsoft.com/office/excel/2006/main">
          <x14:cfRule type="iconSet" priority="45" id="{400FC327-63FF-48FA-AE6B-ADB5F652686B}">
            <x14:iconSet custom="1">
              <x14:cfvo type="percent">
                <xm:f>0</xm:f>
              </x14:cfvo>
              <x14:cfvo type="num">
                <xm:f>0.5</xm:f>
              </x14:cfvo>
              <x14:cfvo type="num">
                <xm:f>1</xm:f>
              </x14:cfvo>
              <x14:cfIcon iconSet="3TrafficLights1" iconId="2"/>
              <x14:cfIcon iconSet="3TrafficLights1" iconId="1"/>
              <x14:cfIcon iconSet="3TrafficLights1" iconId="0"/>
            </x14:iconSet>
          </x14:cfRule>
          <xm:sqref>K62:K68</xm:sqref>
        </x14:conditionalFormatting>
        <x14:conditionalFormatting xmlns:xm="http://schemas.microsoft.com/office/excel/2006/main">
          <x14:cfRule type="iconSet" priority="2" id="{AD57E62B-B927-46A9-B9C7-10A8F8E0437F}">
            <x14:iconSet custom="1">
              <x14:cfvo type="percent">
                <xm:f>0</xm:f>
              </x14:cfvo>
              <x14:cfvo type="num">
                <xm:f>0.5</xm:f>
              </x14:cfvo>
              <x14:cfvo type="num">
                <xm:f>1</xm:f>
              </x14:cfvo>
              <x14:cfIcon iconSet="3TrafficLights1" iconId="2"/>
              <x14:cfIcon iconSet="3TrafficLights1" iconId="1"/>
              <x14:cfIcon iconSet="3TrafficLights1" iconId="0"/>
            </x14:iconSet>
          </x14:cfRule>
          <xm:sqref>K70</xm:sqref>
        </x14:conditionalFormatting>
        <x14:conditionalFormatting xmlns:xm="http://schemas.microsoft.com/office/excel/2006/main">
          <x14:cfRule type="iconSet" priority="43" id="{EAC13AAE-7C24-4E2E-B16C-0BCC4377E94C}">
            <x14:iconSet custom="1">
              <x14:cfvo type="percent">
                <xm:f>0</xm:f>
              </x14:cfvo>
              <x14:cfvo type="num">
                <xm:f>0.5</xm:f>
              </x14:cfvo>
              <x14:cfvo type="num">
                <xm:f>1</xm:f>
              </x14:cfvo>
              <x14:cfIcon iconSet="3TrafficLights1" iconId="2"/>
              <x14:cfIcon iconSet="3TrafficLights1" iconId="1"/>
              <x14:cfIcon iconSet="3TrafficLights1" iconId="0"/>
            </x14:iconSet>
          </x14:cfRule>
          <xm:sqref>K73:K75</xm:sqref>
        </x14:conditionalFormatting>
        <x14:conditionalFormatting xmlns:xm="http://schemas.microsoft.com/office/excel/2006/main">
          <x14:cfRule type="iconSet" priority="41" id="{B8A8F97E-BAD8-4ACF-9112-88E473B8D02C}">
            <x14:iconSet custom="1">
              <x14:cfvo type="percent">
                <xm:f>0</xm:f>
              </x14:cfvo>
              <x14:cfvo type="num">
                <xm:f>0.5</xm:f>
              </x14:cfvo>
              <x14:cfvo type="num">
                <xm:f>1</xm:f>
              </x14:cfvo>
              <x14:cfIcon iconSet="3TrafficLights1" iconId="2"/>
              <x14:cfIcon iconSet="3TrafficLights1" iconId="1"/>
              <x14:cfIcon iconSet="3TrafficLights1" iconId="0"/>
            </x14:iconSet>
          </x14:cfRule>
          <xm:sqref>K76:K78</xm:sqref>
        </x14:conditionalFormatting>
        <x14:conditionalFormatting xmlns:xm="http://schemas.microsoft.com/office/excel/2006/main">
          <x14:cfRule type="iconSet" priority="1" id="{A72A7271-0AB0-4C52-BAAE-45C520AE5164}">
            <x14:iconSet custom="1">
              <x14:cfvo type="percent">
                <xm:f>0</xm:f>
              </x14:cfvo>
              <x14:cfvo type="num">
                <xm:f>0.5</xm:f>
              </x14:cfvo>
              <x14:cfvo type="num">
                <xm:f>1</xm:f>
              </x14:cfvo>
              <x14:cfIcon iconSet="3TrafficLights1" iconId="2"/>
              <x14:cfIcon iconSet="3TrafficLights1" iconId="1"/>
              <x14:cfIcon iconSet="3TrafficLights1" iconId="0"/>
            </x14:iconSet>
          </x14:cfRule>
          <xm:sqref>K80</xm:sqref>
        </x14:conditionalFormatting>
        <x14:conditionalFormatting xmlns:xm="http://schemas.microsoft.com/office/excel/2006/main">
          <x14:cfRule type="iconSet" priority="3" id="{796504F1-7054-4310-A657-B8A6D2827283}">
            <x14:iconSet custom="1">
              <x14:cfvo type="percent">
                <xm:f>0</xm:f>
              </x14:cfvo>
              <x14:cfvo type="num">
                <xm:f>0.5</xm:f>
              </x14:cfvo>
              <x14:cfvo type="num">
                <xm:f>1</xm:f>
              </x14:cfvo>
              <x14:cfIcon iconSet="3TrafficLights1" iconId="2"/>
              <x14:cfIcon iconSet="3TrafficLights1" iconId="1"/>
              <x14:cfIcon iconSet="3TrafficLights1" iconId="0"/>
            </x14:iconSet>
          </x14:cfRule>
          <xm:sqref>K81</xm:sqref>
        </x14:conditionalFormatting>
        <x14:conditionalFormatting xmlns:xm="http://schemas.microsoft.com/office/excel/2006/main">
          <x14:cfRule type="iconSet" priority="5" id="{32A1C350-92D8-4BEC-BABC-386091D8649B}">
            <x14:iconSet custom="1">
              <x14:cfvo type="percent">
                <xm:f>0</xm:f>
              </x14:cfvo>
              <x14:cfvo type="num">
                <xm:f>0.5</xm:f>
              </x14:cfvo>
              <x14:cfvo type="num">
                <xm:f>1</xm:f>
              </x14:cfvo>
              <x14:cfIcon iconSet="3TrafficLights1" iconId="2"/>
              <x14:cfIcon iconSet="3TrafficLights1" iconId="1"/>
              <x14:cfIcon iconSet="3TrafficLights1" iconId="0"/>
            </x14:iconSet>
          </x14:cfRule>
          <xm:sqref>K84:K88</xm:sqref>
        </x14:conditionalFormatting>
        <x14:conditionalFormatting xmlns:xm="http://schemas.microsoft.com/office/excel/2006/main">
          <x14:cfRule type="iconSet" priority="37" id="{D5995B2C-FCED-449A-A884-F646CBB697B3}">
            <x14:iconSet custom="1">
              <x14:cfvo type="percent">
                <xm:f>0</xm:f>
              </x14:cfvo>
              <x14:cfvo type="num">
                <xm:f>0.5</xm:f>
              </x14:cfvo>
              <x14:cfvo type="num">
                <xm:f>1</xm:f>
              </x14:cfvo>
              <x14:cfIcon iconSet="3TrafficLights1" iconId="2"/>
              <x14:cfIcon iconSet="3TrafficLights1" iconId="1"/>
              <x14:cfIcon iconSet="3TrafficLights1" iconId="0"/>
            </x14:iconSet>
          </x14:cfRule>
          <xm:sqref>K93:K98</xm:sqref>
        </x14:conditionalFormatting>
        <x14:conditionalFormatting xmlns:xm="http://schemas.microsoft.com/office/excel/2006/main">
          <x14:cfRule type="iconSet" priority="35" id="{12FE43EA-BAC5-46B6-875F-ED7D44AB8867}">
            <x14:iconSet custom="1">
              <x14:cfvo type="percent">
                <xm:f>0</xm:f>
              </x14:cfvo>
              <x14:cfvo type="num">
                <xm:f>0.5</xm:f>
              </x14:cfvo>
              <x14:cfvo type="num">
                <xm:f>1</xm:f>
              </x14:cfvo>
              <x14:cfIcon iconSet="3TrafficLights1" iconId="2"/>
              <x14:cfIcon iconSet="3TrafficLights1" iconId="1"/>
              <x14:cfIcon iconSet="3TrafficLights1" iconId="0"/>
            </x14:iconSet>
          </x14:cfRule>
          <xm:sqref>K102:K107</xm:sqref>
        </x14:conditionalFormatting>
        <x14:conditionalFormatting xmlns:xm="http://schemas.microsoft.com/office/excel/2006/main">
          <x14:cfRule type="iconSet" priority="74" id="{08F3B294-809F-4103-9A25-1BDDBEF71C9B}">
            <x14:iconSet custom="1">
              <x14:cfvo type="percent">
                <xm:f>0</xm:f>
              </x14:cfvo>
              <x14:cfvo type="num">
                <xm:f>0.5</xm:f>
              </x14:cfvo>
              <x14:cfvo type="num">
                <xm:f>1</xm:f>
              </x14:cfvo>
              <x14:cfIcon iconSet="3TrafficLights1" iconId="2"/>
              <x14:cfIcon iconSet="3TrafficLights1" iconId="1"/>
              <x14:cfIcon iconSet="3TrafficLights1" iconId="0"/>
            </x14:iconSet>
          </x14:cfRule>
          <xm:sqref>K108</xm:sqref>
        </x14:conditionalFormatting>
        <x14:conditionalFormatting xmlns:xm="http://schemas.microsoft.com/office/excel/2006/main">
          <x14:cfRule type="iconSet" priority="33" id="{31ABF595-E724-4E66-BE16-DE3155EDBC31}">
            <x14:iconSet custom="1">
              <x14:cfvo type="percent">
                <xm:f>0</xm:f>
              </x14:cfvo>
              <x14:cfvo type="num">
                <xm:f>0.5</xm:f>
              </x14:cfvo>
              <x14:cfvo type="num">
                <xm:f>1</xm:f>
              </x14:cfvo>
              <x14:cfIcon iconSet="3TrafficLights1" iconId="2"/>
              <x14:cfIcon iconSet="3TrafficLights1" iconId="1"/>
              <x14:cfIcon iconSet="3TrafficLights1" iconId="0"/>
            </x14:iconSet>
          </x14:cfRule>
          <xm:sqref>K112:K117</xm:sqref>
        </x14:conditionalFormatting>
        <x14:conditionalFormatting xmlns:xm="http://schemas.microsoft.com/office/excel/2006/main">
          <x14:cfRule type="iconSet" priority="73" id="{B3AA3D7C-B6A3-4E91-8478-89011DF14FBD}">
            <x14:iconSet custom="1">
              <x14:cfvo type="percent">
                <xm:f>0</xm:f>
              </x14:cfvo>
              <x14:cfvo type="num">
                <xm:f>0.5</xm:f>
              </x14:cfvo>
              <x14:cfvo type="num">
                <xm:f>1</xm:f>
              </x14:cfvo>
              <x14:cfIcon iconSet="3TrafficLights1" iconId="2"/>
              <x14:cfIcon iconSet="3TrafficLights1" iconId="1"/>
              <x14:cfIcon iconSet="3TrafficLights1" iconId="0"/>
            </x14:iconSet>
          </x14:cfRule>
          <xm:sqref>K118</xm:sqref>
        </x14:conditionalFormatting>
        <x14:conditionalFormatting xmlns:xm="http://schemas.microsoft.com/office/excel/2006/main">
          <x14:cfRule type="iconSet" priority="31" id="{FBFE0187-9EC2-433B-931A-4FC5C5F4072C}">
            <x14:iconSet custom="1">
              <x14:cfvo type="percent">
                <xm:f>0</xm:f>
              </x14:cfvo>
              <x14:cfvo type="num">
                <xm:f>0.5</xm:f>
              </x14:cfvo>
              <x14:cfvo type="num">
                <xm:f>1</xm:f>
              </x14:cfvo>
              <x14:cfIcon iconSet="3TrafficLights1" iconId="2"/>
              <x14:cfIcon iconSet="3TrafficLights1" iconId="1"/>
              <x14:cfIcon iconSet="3TrafficLights1" iconId="0"/>
            </x14:iconSet>
          </x14:cfRule>
          <xm:sqref>K122:K127</xm:sqref>
        </x14:conditionalFormatting>
        <x14:conditionalFormatting xmlns:xm="http://schemas.microsoft.com/office/excel/2006/main">
          <x14:cfRule type="iconSet" priority="72" id="{A866012B-D963-48A4-8FDE-4BADC7D80956}">
            <x14:iconSet custom="1">
              <x14:cfvo type="percent">
                <xm:f>0</xm:f>
              </x14:cfvo>
              <x14:cfvo type="num">
                <xm:f>0.5</xm:f>
              </x14:cfvo>
              <x14:cfvo type="num">
                <xm:f>1</xm:f>
              </x14:cfvo>
              <x14:cfIcon iconSet="3TrafficLights1" iconId="2"/>
              <x14:cfIcon iconSet="3TrafficLights1" iconId="1"/>
              <x14:cfIcon iconSet="3TrafficLights1" iconId="0"/>
            </x14:iconSet>
          </x14:cfRule>
          <xm:sqref>K128</xm:sqref>
        </x14:conditionalFormatting>
        <x14:conditionalFormatting xmlns:xm="http://schemas.microsoft.com/office/excel/2006/main">
          <x14:cfRule type="iconSet" priority="29" id="{A97CC178-1736-4265-BA87-4878619B027B}">
            <x14:iconSet custom="1">
              <x14:cfvo type="percent">
                <xm:f>0</xm:f>
              </x14:cfvo>
              <x14:cfvo type="num">
                <xm:f>0.5</xm:f>
              </x14:cfvo>
              <x14:cfvo type="num">
                <xm:f>1</xm:f>
              </x14:cfvo>
              <x14:cfIcon iconSet="3TrafficLights1" iconId="2"/>
              <x14:cfIcon iconSet="3TrafficLights1" iconId="1"/>
              <x14:cfIcon iconSet="3TrafficLights1" iconId="0"/>
            </x14:iconSet>
          </x14:cfRule>
          <xm:sqref>K132:K137</xm:sqref>
        </x14:conditionalFormatting>
        <x14:conditionalFormatting xmlns:xm="http://schemas.microsoft.com/office/excel/2006/main">
          <x14:cfRule type="iconSet" priority="71" id="{CA1C7FE6-7F39-47CB-8336-328F2C3CB921}">
            <x14:iconSet custom="1">
              <x14:cfvo type="percent">
                <xm:f>0</xm:f>
              </x14:cfvo>
              <x14:cfvo type="num">
                <xm:f>0.5</xm:f>
              </x14:cfvo>
              <x14:cfvo type="num">
                <xm:f>1</xm:f>
              </x14:cfvo>
              <x14:cfIcon iconSet="3TrafficLights1" iconId="2"/>
              <x14:cfIcon iconSet="3TrafficLights1" iconId="1"/>
              <x14:cfIcon iconSet="3TrafficLights1" iconId="0"/>
            </x14:iconSet>
          </x14:cfRule>
          <xm:sqref>K138</xm:sqref>
        </x14:conditionalFormatting>
        <x14:conditionalFormatting xmlns:xm="http://schemas.microsoft.com/office/excel/2006/main">
          <x14:cfRule type="iconSet" priority="27" id="{8D9E2975-DEA9-4E61-A03A-0E58E4622B44}">
            <x14:iconSet custom="1">
              <x14:cfvo type="percent">
                <xm:f>0</xm:f>
              </x14:cfvo>
              <x14:cfvo type="num">
                <xm:f>0.5</xm:f>
              </x14:cfvo>
              <x14:cfvo type="num">
                <xm:f>1</xm:f>
              </x14:cfvo>
              <x14:cfIcon iconSet="3TrafficLights1" iconId="2"/>
              <x14:cfIcon iconSet="3TrafficLights1" iconId="1"/>
              <x14:cfIcon iconSet="3TrafficLights1" iconId="0"/>
            </x14:iconSet>
          </x14:cfRule>
          <xm:sqref>K142:K147</xm:sqref>
        </x14:conditionalFormatting>
        <x14:conditionalFormatting xmlns:xm="http://schemas.microsoft.com/office/excel/2006/main">
          <x14:cfRule type="iconSet" priority="70" id="{679C6F3B-25EF-4949-A3D8-495757967DB8}">
            <x14:iconSet custom="1">
              <x14:cfvo type="percent">
                <xm:f>0</xm:f>
              </x14:cfvo>
              <x14:cfvo type="num">
                <xm:f>0.5</xm:f>
              </x14:cfvo>
              <x14:cfvo type="num">
                <xm:f>1</xm:f>
              </x14:cfvo>
              <x14:cfIcon iconSet="3TrafficLights1" iconId="2"/>
              <x14:cfIcon iconSet="3TrafficLights1" iconId="1"/>
              <x14:cfIcon iconSet="3TrafficLights1" iconId="0"/>
            </x14:iconSet>
          </x14:cfRule>
          <xm:sqref>K148</xm:sqref>
        </x14:conditionalFormatting>
        <x14:conditionalFormatting xmlns:xm="http://schemas.microsoft.com/office/excel/2006/main">
          <x14:cfRule type="iconSet" priority="25" id="{355F4DD2-EE39-4C03-8C11-8ED72914ECAC}">
            <x14:iconSet custom="1">
              <x14:cfvo type="percent">
                <xm:f>0</xm:f>
              </x14:cfvo>
              <x14:cfvo type="num">
                <xm:f>0.5</xm:f>
              </x14:cfvo>
              <x14:cfvo type="num">
                <xm:f>1</xm:f>
              </x14:cfvo>
              <x14:cfIcon iconSet="3TrafficLights1" iconId="2"/>
              <x14:cfIcon iconSet="3TrafficLights1" iconId="1"/>
              <x14:cfIcon iconSet="3TrafficLights1" iconId="0"/>
            </x14:iconSet>
          </x14:cfRule>
          <xm:sqref>K152:K157</xm:sqref>
        </x14:conditionalFormatting>
        <x14:conditionalFormatting xmlns:xm="http://schemas.microsoft.com/office/excel/2006/main">
          <x14:cfRule type="iconSet" priority="69" id="{5DEC5F13-1575-4215-B852-0D2438898746}">
            <x14:iconSet custom="1">
              <x14:cfvo type="percent">
                <xm:f>0</xm:f>
              </x14:cfvo>
              <x14:cfvo type="num">
                <xm:f>0.5</xm:f>
              </x14:cfvo>
              <x14:cfvo type="num">
                <xm:f>1</xm:f>
              </x14:cfvo>
              <x14:cfIcon iconSet="3TrafficLights1" iconId="2"/>
              <x14:cfIcon iconSet="3TrafficLights1" iconId="1"/>
              <x14:cfIcon iconSet="3TrafficLights1" iconId="0"/>
            </x14:iconSet>
          </x14:cfRule>
          <xm:sqref>K158</xm:sqref>
        </x14:conditionalFormatting>
        <x14:conditionalFormatting xmlns:xm="http://schemas.microsoft.com/office/excel/2006/main">
          <x14:cfRule type="iconSet" priority="23" id="{027EE0FD-23CC-4C73-A5B8-CFFD11ADE305}">
            <x14:iconSet custom="1">
              <x14:cfvo type="percent">
                <xm:f>0</xm:f>
              </x14:cfvo>
              <x14:cfvo type="num">
                <xm:f>0.5</xm:f>
              </x14:cfvo>
              <x14:cfvo type="num">
                <xm:f>1</xm:f>
              </x14:cfvo>
              <x14:cfIcon iconSet="3TrafficLights1" iconId="2"/>
              <x14:cfIcon iconSet="3TrafficLights1" iconId="1"/>
              <x14:cfIcon iconSet="3TrafficLights1" iconId="0"/>
            </x14:iconSet>
          </x14:cfRule>
          <xm:sqref>K162:K167</xm:sqref>
        </x14:conditionalFormatting>
        <x14:conditionalFormatting xmlns:xm="http://schemas.microsoft.com/office/excel/2006/main">
          <x14:cfRule type="iconSet" priority="68" id="{9994E0D8-610C-4847-8BCB-DE23ECA248F4}">
            <x14:iconSet custom="1">
              <x14:cfvo type="percent">
                <xm:f>0</xm:f>
              </x14:cfvo>
              <x14:cfvo type="num">
                <xm:f>0.5</xm:f>
              </x14:cfvo>
              <x14:cfvo type="num">
                <xm:f>1</xm:f>
              </x14:cfvo>
              <x14:cfIcon iconSet="3TrafficLights1" iconId="2"/>
              <x14:cfIcon iconSet="3TrafficLights1" iconId="1"/>
              <x14:cfIcon iconSet="3TrafficLights1" iconId="0"/>
            </x14:iconSet>
          </x14:cfRule>
          <xm:sqref>K168</xm:sqref>
        </x14:conditionalFormatting>
        <x14:conditionalFormatting xmlns:xm="http://schemas.microsoft.com/office/excel/2006/main">
          <x14:cfRule type="iconSet" priority="21" id="{66736327-67D8-4CB4-BB24-7545047E60CC}">
            <x14:iconSet custom="1">
              <x14:cfvo type="percent">
                <xm:f>0</xm:f>
              </x14:cfvo>
              <x14:cfvo type="num">
                <xm:f>0.5</xm:f>
              </x14:cfvo>
              <x14:cfvo type="num">
                <xm:f>1</xm:f>
              </x14:cfvo>
              <x14:cfIcon iconSet="3TrafficLights1" iconId="2"/>
              <x14:cfIcon iconSet="3TrafficLights1" iconId="1"/>
              <x14:cfIcon iconSet="3TrafficLights1" iconId="0"/>
            </x14:iconSet>
          </x14:cfRule>
          <xm:sqref>K172:K177</xm:sqref>
        </x14:conditionalFormatting>
        <x14:conditionalFormatting xmlns:xm="http://schemas.microsoft.com/office/excel/2006/main">
          <x14:cfRule type="iconSet" priority="67" id="{DF51BCEF-4B9B-40A2-B5CE-E563C0E8E3FC}">
            <x14:iconSet custom="1">
              <x14:cfvo type="percent">
                <xm:f>0</xm:f>
              </x14:cfvo>
              <x14:cfvo type="num">
                <xm:f>0.5</xm:f>
              </x14:cfvo>
              <x14:cfvo type="num">
                <xm:f>1</xm:f>
              </x14:cfvo>
              <x14:cfIcon iconSet="3TrafficLights1" iconId="2"/>
              <x14:cfIcon iconSet="3TrafficLights1" iconId="1"/>
              <x14:cfIcon iconSet="3TrafficLights1" iconId="0"/>
            </x14:iconSet>
          </x14:cfRule>
          <xm:sqref>K178</xm:sqref>
        </x14:conditionalFormatting>
        <x14:conditionalFormatting xmlns:xm="http://schemas.microsoft.com/office/excel/2006/main">
          <x14:cfRule type="iconSet" priority="19" id="{F5BB9662-2134-45BB-BBFD-EF51E22D0DC0}">
            <x14:iconSet custom="1">
              <x14:cfvo type="percent">
                <xm:f>0</xm:f>
              </x14:cfvo>
              <x14:cfvo type="num">
                <xm:f>0.5</xm:f>
              </x14:cfvo>
              <x14:cfvo type="num">
                <xm:f>1</xm:f>
              </x14:cfvo>
              <x14:cfIcon iconSet="3TrafficLights1" iconId="2"/>
              <x14:cfIcon iconSet="3TrafficLights1" iconId="1"/>
              <x14:cfIcon iconSet="3TrafficLights1" iconId="0"/>
            </x14:iconSet>
          </x14:cfRule>
          <xm:sqref>K182:K187</xm:sqref>
        </x14:conditionalFormatting>
        <x14:conditionalFormatting xmlns:xm="http://schemas.microsoft.com/office/excel/2006/main">
          <x14:cfRule type="iconSet" priority="66" id="{4FB9A0D3-DA36-4A4C-B77B-1624E2DC8A97}">
            <x14:iconSet custom="1">
              <x14:cfvo type="percent">
                <xm:f>0</xm:f>
              </x14:cfvo>
              <x14:cfvo type="num">
                <xm:f>0.5</xm:f>
              </x14:cfvo>
              <x14:cfvo type="num">
                <xm:f>1</xm:f>
              </x14:cfvo>
              <x14:cfIcon iconSet="3TrafficLights1" iconId="2"/>
              <x14:cfIcon iconSet="3TrafficLights1" iconId="1"/>
              <x14:cfIcon iconSet="3TrafficLights1" iconId="0"/>
            </x14:iconSet>
          </x14:cfRule>
          <xm:sqref>K188</xm:sqref>
        </x14:conditionalFormatting>
        <x14:conditionalFormatting xmlns:xm="http://schemas.microsoft.com/office/excel/2006/main">
          <x14:cfRule type="iconSet" priority="17" id="{FC116561-A201-4D34-95DB-56C70ABBF540}">
            <x14:iconSet custom="1">
              <x14:cfvo type="percent">
                <xm:f>0</xm:f>
              </x14:cfvo>
              <x14:cfvo type="num">
                <xm:f>0.5</xm:f>
              </x14:cfvo>
              <x14:cfvo type="num">
                <xm:f>1</xm:f>
              </x14:cfvo>
              <x14:cfIcon iconSet="3TrafficLights1" iconId="2"/>
              <x14:cfIcon iconSet="3TrafficLights1" iconId="1"/>
              <x14:cfIcon iconSet="3TrafficLights1" iconId="0"/>
            </x14:iconSet>
          </x14:cfRule>
          <xm:sqref>K192:K197</xm:sqref>
        </x14:conditionalFormatting>
        <x14:conditionalFormatting xmlns:xm="http://schemas.microsoft.com/office/excel/2006/main">
          <x14:cfRule type="iconSet" priority="65" id="{CACFA56F-E2E8-4547-8604-50F073CBBD68}">
            <x14:iconSet custom="1">
              <x14:cfvo type="percent">
                <xm:f>0</xm:f>
              </x14:cfvo>
              <x14:cfvo type="num">
                <xm:f>0.5</xm:f>
              </x14:cfvo>
              <x14:cfvo type="num">
                <xm:f>1</xm:f>
              </x14:cfvo>
              <x14:cfIcon iconSet="3TrafficLights1" iconId="2"/>
              <x14:cfIcon iconSet="3TrafficLights1" iconId="1"/>
              <x14:cfIcon iconSet="3TrafficLights1" iconId="0"/>
            </x14:iconSet>
          </x14:cfRule>
          <xm:sqref>K198</xm:sqref>
        </x14:conditionalFormatting>
        <x14:conditionalFormatting xmlns:xm="http://schemas.microsoft.com/office/excel/2006/main">
          <x14:cfRule type="iconSet" priority="15" id="{6ADF1B3B-D67A-4949-9958-E47C9968E6EC}">
            <x14:iconSet custom="1">
              <x14:cfvo type="percent">
                <xm:f>0</xm:f>
              </x14:cfvo>
              <x14:cfvo type="num">
                <xm:f>0.5</xm:f>
              </x14:cfvo>
              <x14:cfvo type="num">
                <xm:f>1</xm:f>
              </x14:cfvo>
              <x14:cfIcon iconSet="3TrafficLights1" iconId="2"/>
              <x14:cfIcon iconSet="3TrafficLights1" iconId="1"/>
              <x14:cfIcon iconSet="3TrafficLights1" iconId="0"/>
            </x14:iconSet>
          </x14:cfRule>
          <xm:sqref>K202:K207</xm:sqref>
        </x14:conditionalFormatting>
        <x14:conditionalFormatting xmlns:xm="http://schemas.microsoft.com/office/excel/2006/main">
          <x14:cfRule type="iconSet" priority="64" id="{81D6116A-016F-4BA2-AC42-21A0719969F5}">
            <x14:iconSet custom="1">
              <x14:cfvo type="percent">
                <xm:f>0</xm:f>
              </x14:cfvo>
              <x14:cfvo type="num">
                <xm:f>0.5</xm:f>
              </x14:cfvo>
              <x14:cfvo type="num">
                <xm:f>1</xm:f>
              </x14:cfvo>
              <x14:cfIcon iconSet="3TrafficLights1" iconId="2"/>
              <x14:cfIcon iconSet="3TrafficLights1" iconId="1"/>
              <x14:cfIcon iconSet="3TrafficLights1" iconId="0"/>
            </x14:iconSet>
          </x14:cfRule>
          <xm:sqref>K208</xm:sqref>
        </x14:conditionalFormatting>
        <x14:conditionalFormatting xmlns:xm="http://schemas.microsoft.com/office/excel/2006/main">
          <x14:cfRule type="iconSet" priority="13" id="{E32D1409-8D19-41D3-9AAF-67DAED9D7ADD}">
            <x14:iconSet custom="1">
              <x14:cfvo type="percent">
                <xm:f>0</xm:f>
              </x14:cfvo>
              <x14:cfvo type="num">
                <xm:f>0.5</xm:f>
              </x14:cfvo>
              <x14:cfvo type="num">
                <xm:f>1</xm:f>
              </x14:cfvo>
              <x14:cfIcon iconSet="3TrafficLights1" iconId="2"/>
              <x14:cfIcon iconSet="3TrafficLights1" iconId="1"/>
              <x14:cfIcon iconSet="3TrafficLights1" iconId="0"/>
            </x14:iconSet>
          </x14:cfRule>
          <xm:sqref>K212:K216</xm:sqref>
        </x14:conditionalFormatting>
        <x14:conditionalFormatting xmlns:xm="http://schemas.microsoft.com/office/excel/2006/main">
          <x14:cfRule type="iconSet" priority="63" id="{D44A36AF-977D-4FE4-B290-1964BD9F7330}">
            <x14:iconSet custom="1">
              <x14:cfvo type="percent">
                <xm:f>0</xm:f>
              </x14:cfvo>
              <x14:cfvo type="num">
                <xm:f>0.5</xm:f>
              </x14:cfvo>
              <x14:cfvo type="num">
                <xm:f>1</xm:f>
              </x14:cfvo>
              <x14:cfIcon iconSet="3TrafficLights1" iconId="2"/>
              <x14:cfIcon iconSet="3TrafficLights1" iconId="1"/>
              <x14:cfIcon iconSet="3TrafficLights1" iconId="0"/>
            </x14:iconSet>
          </x14:cfRule>
          <xm:sqref>K217</xm:sqref>
        </x14:conditionalFormatting>
        <x14:conditionalFormatting xmlns:xm="http://schemas.microsoft.com/office/excel/2006/main">
          <x14:cfRule type="iconSet" priority="11" id="{8253BA2C-56E3-45C6-BA38-9F57D42D2852}">
            <x14:iconSet custom="1">
              <x14:cfvo type="percent">
                <xm:f>0</xm:f>
              </x14:cfvo>
              <x14:cfvo type="num">
                <xm:f>0.5</xm:f>
              </x14:cfvo>
              <x14:cfvo type="num">
                <xm:f>1</xm:f>
              </x14:cfvo>
              <x14:cfIcon iconSet="3TrafficLights1" iconId="2"/>
              <x14:cfIcon iconSet="3TrafficLights1" iconId="1"/>
              <x14:cfIcon iconSet="3TrafficLights1" iconId="0"/>
            </x14:iconSet>
          </x14:cfRule>
          <xm:sqref>K221:K226</xm:sqref>
        </x14:conditionalFormatting>
        <x14:conditionalFormatting xmlns:xm="http://schemas.microsoft.com/office/excel/2006/main">
          <x14:cfRule type="iconSet" priority="9" id="{C48FB283-DA95-4DC6-987B-A37C31D5D0C0}">
            <x14:iconSet custom="1">
              <x14:cfvo type="percent">
                <xm:f>0</xm:f>
              </x14:cfvo>
              <x14:cfvo type="num">
                <xm:f>0.5</xm:f>
              </x14:cfvo>
              <x14:cfvo type="num">
                <xm:f>1</xm:f>
              </x14:cfvo>
              <x14:cfIcon iconSet="3TrafficLights1" iconId="2"/>
              <x14:cfIcon iconSet="3TrafficLights1" iconId="1"/>
              <x14:cfIcon iconSet="3TrafficLights1" iconId="0"/>
            </x14:iconSet>
          </x14:cfRule>
          <xm:sqref>K230:K235</xm:sqref>
        </x14:conditionalFormatting>
        <x14:conditionalFormatting xmlns:xm="http://schemas.microsoft.com/office/excel/2006/main">
          <x14:cfRule type="iconSet" priority="62" id="{049A4D8D-8FBF-4A1F-83E4-B19DDFADEBA3}">
            <x14:iconSet custom="1">
              <x14:cfvo type="percent">
                <xm:f>0</xm:f>
              </x14:cfvo>
              <x14:cfvo type="num">
                <xm:f>0.5</xm:f>
              </x14:cfvo>
              <x14:cfvo type="num">
                <xm:f>1</xm:f>
              </x14:cfvo>
              <x14:cfIcon iconSet="3TrafficLights1" iconId="2"/>
              <x14:cfIcon iconSet="3TrafficLights1" iconId="1"/>
              <x14:cfIcon iconSet="3TrafficLights1" iconId="0"/>
            </x14:iconSet>
          </x14:cfRule>
          <xm:sqref>K236</xm:sqref>
        </x14:conditionalFormatting>
        <x14:conditionalFormatting xmlns:xm="http://schemas.microsoft.com/office/excel/2006/main">
          <x14:cfRule type="iconSet" priority="7" id="{DD4CF6EF-444C-431F-ADCD-F047937668E5}">
            <x14:iconSet custom="1">
              <x14:cfvo type="percent">
                <xm:f>0</xm:f>
              </x14:cfvo>
              <x14:cfvo type="num">
                <xm:f>0.5</xm:f>
              </x14:cfvo>
              <x14:cfvo type="num">
                <xm:f>1</xm:f>
              </x14:cfvo>
              <x14:cfIcon iconSet="3TrafficLights1" iconId="2"/>
              <x14:cfIcon iconSet="3TrafficLights1" iconId="1"/>
              <x14:cfIcon iconSet="3TrafficLights1" iconId="0"/>
            </x14:iconSet>
          </x14:cfRule>
          <xm:sqref>K240:K244</xm:sqref>
        </x14:conditionalFormatting>
        <x14:conditionalFormatting xmlns:xm="http://schemas.microsoft.com/office/excel/2006/main">
          <x14:cfRule type="iconSet" priority="61" id="{85BC781D-E8AC-40DE-A628-741348656847}">
            <x14:iconSet custom="1">
              <x14:cfvo type="percent">
                <xm:f>0</xm:f>
              </x14:cfvo>
              <x14:cfvo type="num">
                <xm:f>0.5</xm:f>
              </x14:cfvo>
              <x14:cfvo type="num">
                <xm:f>1</xm:f>
              </x14:cfvo>
              <x14:cfIcon iconSet="3TrafficLights1" iconId="2"/>
              <x14:cfIcon iconSet="3TrafficLights1" iconId="1"/>
              <x14:cfIcon iconSet="3TrafficLights1" iconId="0"/>
            </x14:iconSet>
          </x14:cfRule>
          <xm:sqref>K245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FCCD6-0769-45FB-A71B-BC9605B127F0}">
  <sheetPr>
    <tabColor theme="6" tint="0.79998168889431442"/>
  </sheetPr>
  <dimension ref="B3:H88"/>
  <sheetViews>
    <sheetView topLeftCell="A7" zoomScale="85" zoomScaleNormal="85" workbookViewId="0">
      <selection activeCell="B25" sqref="B25:E40"/>
    </sheetView>
  </sheetViews>
  <sheetFormatPr baseColWidth="10" defaultColWidth="11.42578125" defaultRowHeight="15"/>
  <cols>
    <col min="1" max="2" width="12.5703125" bestFit="1" customWidth="1"/>
    <col min="4" max="4" width="14.7109375" bestFit="1" customWidth="1"/>
  </cols>
  <sheetData>
    <row r="3" spans="2:5">
      <c r="B3" s="103" t="s">
        <v>6</v>
      </c>
      <c r="C3" s="103" t="s">
        <v>16</v>
      </c>
      <c r="D3" s="103" t="s">
        <v>17</v>
      </c>
      <c r="E3" s="103" t="s">
        <v>18</v>
      </c>
    </row>
    <row r="4" spans="2:5">
      <c r="B4" s="101"/>
      <c r="C4" s="101"/>
      <c r="D4" s="101"/>
      <c r="E4" s="101"/>
    </row>
    <row r="5" spans="2:5">
      <c r="B5" s="101"/>
      <c r="C5" s="101"/>
      <c r="D5" s="101"/>
      <c r="E5" s="101"/>
    </row>
    <row r="6" spans="2:5">
      <c r="B6" s="101"/>
      <c r="C6" s="101"/>
      <c r="D6" s="101"/>
      <c r="E6" s="101"/>
    </row>
    <row r="7" spans="2:5">
      <c r="B7" s="103" t="s">
        <v>7</v>
      </c>
      <c r="C7" s="103" t="s">
        <v>16</v>
      </c>
      <c r="D7" s="103" t="s">
        <v>17</v>
      </c>
      <c r="E7" s="103" t="s">
        <v>18</v>
      </c>
    </row>
    <row r="8" spans="2:5">
      <c r="B8" s="101"/>
      <c r="C8" s="101"/>
      <c r="D8" s="101"/>
      <c r="E8" s="101"/>
    </row>
    <row r="9" spans="2:5">
      <c r="B9" s="101"/>
      <c r="C9" s="28"/>
      <c r="D9" s="101"/>
      <c r="E9" s="101"/>
    </row>
    <row r="10" spans="2:5">
      <c r="B10" s="101"/>
      <c r="C10" s="101"/>
      <c r="D10" s="101"/>
      <c r="E10" s="101"/>
    </row>
    <row r="11" spans="2:5">
      <c r="B11" s="101"/>
      <c r="C11" s="101"/>
      <c r="D11" s="101"/>
      <c r="E11" s="101"/>
    </row>
    <row r="12" spans="2:5">
      <c r="B12" s="103" t="s">
        <v>27</v>
      </c>
      <c r="C12" s="103" t="s">
        <v>16</v>
      </c>
      <c r="D12" s="103" t="s">
        <v>17</v>
      </c>
      <c r="E12" s="103" t="s">
        <v>18</v>
      </c>
    </row>
    <row r="13" spans="2:5">
      <c r="B13" s="101"/>
      <c r="C13" s="101"/>
      <c r="D13" s="101"/>
      <c r="E13" s="101"/>
    </row>
    <row r="14" spans="2:5">
      <c r="B14" s="101"/>
      <c r="C14" s="101"/>
      <c r="D14" s="101"/>
      <c r="E14" s="101"/>
    </row>
    <row r="15" spans="2:5">
      <c r="B15" s="101"/>
      <c r="C15" s="101"/>
      <c r="D15" s="101"/>
      <c r="E15" s="101"/>
    </row>
    <row r="16" spans="2:5">
      <c r="B16" s="101"/>
      <c r="C16" s="101"/>
      <c r="D16" s="101"/>
      <c r="E16" s="101"/>
    </row>
    <row r="17" spans="2:5">
      <c r="B17" s="101"/>
      <c r="C17" s="101"/>
      <c r="D17" s="101"/>
      <c r="E17" s="101"/>
    </row>
    <row r="18" spans="2:5">
      <c r="B18" s="101"/>
      <c r="C18" s="101"/>
      <c r="D18" s="101"/>
      <c r="E18" s="101"/>
    </row>
    <row r="19" spans="2:5">
      <c r="B19" s="101"/>
      <c r="C19" s="101"/>
      <c r="D19" s="101"/>
      <c r="E19" s="101"/>
    </row>
    <row r="20" spans="2:5">
      <c r="B20" s="101"/>
      <c r="C20" s="101"/>
      <c r="D20" s="101"/>
      <c r="E20" s="101"/>
    </row>
    <row r="22" spans="2:5" ht="31.5" customHeight="1"/>
    <row r="24" spans="2:5" ht="31.5" customHeight="1">
      <c r="B24" s="102" t="s">
        <v>27</v>
      </c>
      <c r="C24" s="102" t="s">
        <v>16</v>
      </c>
      <c r="D24" s="102" t="s">
        <v>17</v>
      </c>
      <c r="E24" s="102" t="s">
        <v>18</v>
      </c>
    </row>
    <row r="25" spans="2:5">
      <c r="B25" s="670"/>
      <c r="C25" s="101"/>
      <c r="D25" s="101"/>
      <c r="E25" s="101"/>
    </row>
    <row r="26" spans="2:5">
      <c r="B26" s="670"/>
      <c r="C26" s="101"/>
      <c r="D26" s="101"/>
      <c r="E26" s="101"/>
    </row>
    <row r="27" spans="2:5">
      <c r="B27" s="670"/>
      <c r="C27" s="101"/>
      <c r="D27" s="101"/>
      <c r="E27" s="101"/>
    </row>
    <row r="28" spans="2:5">
      <c r="B28" s="670"/>
      <c r="C28" s="101"/>
      <c r="D28" s="101"/>
      <c r="E28" s="101"/>
    </row>
    <row r="29" spans="2:5">
      <c r="B29" s="670"/>
      <c r="C29" s="101"/>
      <c r="D29" s="101"/>
      <c r="E29" s="101"/>
    </row>
    <row r="30" spans="2:5">
      <c r="B30" s="670"/>
      <c r="C30" s="101"/>
      <c r="D30" s="101"/>
      <c r="E30" s="101"/>
    </row>
    <row r="31" spans="2:5">
      <c r="B31" s="670"/>
      <c r="C31" s="101"/>
      <c r="D31" s="101"/>
      <c r="E31" s="101"/>
    </row>
    <row r="32" spans="2:5">
      <c r="B32" s="670"/>
      <c r="C32" s="101"/>
      <c r="D32" s="101"/>
      <c r="E32" s="101"/>
    </row>
    <row r="33" spans="2:5">
      <c r="B33" s="670"/>
      <c r="C33" s="101"/>
      <c r="D33" s="101"/>
      <c r="E33" s="101"/>
    </row>
    <row r="34" spans="2:5">
      <c r="B34" s="670"/>
      <c r="C34" s="101"/>
      <c r="D34" s="101"/>
      <c r="E34" s="101"/>
    </row>
    <row r="35" spans="2:5">
      <c r="B35" s="670"/>
      <c r="C35" s="101"/>
      <c r="D35" s="101"/>
      <c r="E35" s="101"/>
    </row>
    <row r="36" spans="2:5">
      <c r="B36" s="670"/>
      <c r="C36" s="101"/>
      <c r="D36" s="101"/>
      <c r="E36" s="101"/>
    </row>
    <row r="37" spans="2:5">
      <c r="B37" s="670"/>
      <c r="C37" s="101"/>
      <c r="D37" s="101"/>
      <c r="E37" s="101"/>
    </row>
    <row r="38" spans="2:5">
      <c r="B38" s="670"/>
      <c r="C38" s="101"/>
      <c r="D38" s="101"/>
      <c r="E38" s="101"/>
    </row>
    <row r="39" spans="2:5">
      <c r="B39" s="670"/>
      <c r="C39" s="101"/>
      <c r="D39" s="101"/>
      <c r="E39" s="101"/>
    </row>
    <row r="40" spans="2:5">
      <c r="B40" s="670"/>
      <c r="C40" s="101"/>
      <c r="D40" s="101"/>
      <c r="E40" s="101"/>
    </row>
    <row r="58" spans="8:8">
      <c r="H58" s="125"/>
    </row>
    <row r="59" spans="8:8" ht="41.25" customHeight="1">
      <c r="H59" s="125"/>
    </row>
    <row r="60" spans="8:8" ht="41.25" customHeight="1">
      <c r="H60" s="125"/>
    </row>
    <row r="61" spans="8:8" ht="41.25" customHeight="1">
      <c r="H61" s="125"/>
    </row>
    <row r="62" spans="8:8" ht="41.25" customHeight="1">
      <c r="H62" s="125"/>
    </row>
    <row r="63" spans="8:8" ht="41.25" customHeight="1">
      <c r="H63" s="125"/>
    </row>
    <row r="64" spans="8:8" ht="41.25" customHeight="1">
      <c r="H64" s="125"/>
    </row>
    <row r="65" spans="8:8">
      <c r="H65" s="125"/>
    </row>
    <row r="73" spans="8:8" ht="21" customHeight="1"/>
    <row r="74" spans="8:8" ht="21" customHeight="1"/>
    <row r="75" spans="8:8" ht="21" customHeight="1"/>
    <row r="76" spans="8:8" ht="21" customHeight="1"/>
    <row r="77" spans="8:8" ht="21" customHeight="1"/>
    <row r="78" spans="8:8" ht="21" customHeight="1"/>
    <row r="79" spans="8:8" ht="21" customHeight="1"/>
    <row r="80" spans="8:8" ht="21" customHeight="1"/>
    <row r="81" ht="21" customHeight="1"/>
    <row r="82" ht="21" customHeight="1"/>
    <row r="83" ht="21" customHeight="1"/>
    <row r="84" ht="21" customHeight="1"/>
    <row r="85" ht="21" customHeight="1"/>
    <row r="86" ht="21" customHeight="1"/>
    <row r="87" ht="21" customHeight="1"/>
    <row r="88" ht="21" customHeight="1"/>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5E66D-117A-4817-8B76-F5D039C10E30}">
  <sheetPr>
    <tabColor theme="9"/>
  </sheetPr>
  <dimension ref="A1:AA61"/>
  <sheetViews>
    <sheetView showGridLines="0" view="pageBreakPreview" zoomScale="70" zoomScaleNormal="40" zoomScaleSheetLayoutView="70" workbookViewId="0">
      <selection activeCell="T2" sqref="T2:AA2"/>
    </sheetView>
  </sheetViews>
  <sheetFormatPr baseColWidth="10" defaultColWidth="11.42578125" defaultRowHeight="15"/>
  <cols>
    <col min="1" max="1" width="12.5703125" customWidth="1"/>
    <col min="2" max="2" width="1.42578125" customWidth="1"/>
    <col min="3" max="3" width="25.42578125" customWidth="1"/>
    <col min="4" max="4" width="11.42578125" customWidth="1"/>
    <col min="12" max="12" width="11.5703125" customWidth="1"/>
    <col min="20" max="20" width="13.5703125" bestFit="1" customWidth="1"/>
    <col min="27" max="27" width="29.140625" customWidth="1"/>
  </cols>
  <sheetData>
    <row r="1" spans="1:27" ht="6.6" customHeight="1">
      <c r="A1" s="143"/>
      <c r="B1" s="144"/>
      <c r="C1" s="144"/>
      <c r="D1" s="145"/>
      <c r="E1" s="145"/>
      <c r="F1" s="145"/>
      <c r="G1" s="145"/>
      <c r="H1" s="145"/>
      <c r="I1" s="145"/>
      <c r="J1" s="145"/>
      <c r="K1" s="145"/>
      <c r="L1" s="145"/>
      <c r="M1" s="145"/>
      <c r="N1" s="145"/>
      <c r="O1" s="145"/>
      <c r="P1" s="145"/>
      <c r="Q1" s="145"/>
      <c r="R1" s="145"/>
      <c r="S1" s="145"/>
      <c r="T1" s="145"/>
      <c r="U1" s="145"/>
      <c r="V1" s="144"/>
      <c r="W1" s="144"/>
      <c r="X1" s="144"/>
      <c r="Y1" s="144"/>
      <c r="Z1" s="144"/>
      <c r="AA1" s="146"/>
    </row>
    <row r="2" spans="1:27" ht="37.15" customHeight="1">
      <c r="A2" s="940" t="s">
        <v>1242</v>
      </c>
      <c r="B2" s="941"/>
      <c r="C2" s="941"/>
      <c r="D2" s="941"/>
      <c r="E2" s="941"/>
      <c r="F2" s="941"/>
      <c r="G2" s="941"/>
      <c r="H2" s="941"/>
      <c r="I2" s="941"/>
      <c r="J2" s="941"/>
      <c r="K2" s="941"/>
      <c r="L2" s="941"/>
      <c r="M2" s="941"/>
      <c r="N2" s="941"/>
      <c r="O2" s="941"/>
      <c r="P2" s="941"/>
      <c r="Q2" s="941"/>
      <c r="R2" s="941"/>
      <c r="S2" s="941"/>
      <c r="T2" s="942" t="s">
        <v>144</v>
      </c>
      <c r="U2" s="942"/>
      <c r="V2" s="942"/>
      <c r="W2" s="942"/>
      <c r="X2" s="942"/>
      <c r="Y2" s="942"/>
      <c r="Z2" s="942"/>
      <c r="AA2" s="943"/>
    </row>
    <row r="3" spans="1:27" ht="2.4500000000000002" customHeight="1">
      <c r="A3" s="147"/>
      <c r="B3" s="142"/>
      <c r="C3" s="142"/>
      <c r="D3" s="142"/>
      <c r="E3" s="142"/>
      <c r="F3" s="142"/>
      <c r="G3" s="142"/>
      <c r="H3" s="142"/>
      <c r="I3" s="142"/>
      <c r="J3" s="142"/>
      <c r="K3" s="142"/>
      <c r="L3" s="142"/>
      <c r="M3" s="142"/>
      <c r="N3" s="142"/>
      <c r="O3" s="142"/>
      <c r="P3" s="142"/>
      <c r="Q3" s="142"/>
      <c r="R3" s="142"/>
      <c r="S3" s="142"/>
      <c r="T3" s="142"/>
      <c r="U3" s="142"/>
      <c r="V3" s="142"/>
      <c r="W3" s="142"/>
      <c r="X3" s="142"/>
      <c r="Y3" s="142"/>
      <c r="Z3" s="142"/>
      <c r="AA3" s="148"/>
    </row>
    <row r="4" spans="1:27" ht="15.75">
      <c r="A4" s="147"/>
      <c r="B4" s="142"/>
      <c r="C4" s="142"/>
      <c r="D4" s="142"/>
      <c r="E4" s="142"/>
      <c r="F4" s="142"/>
      <c r="G4" s="142"/>
      <c r="H4" s="142"/>
      <c r="I4" s="142"/>
      <c r="J4" s="142"/>
      <c r="K4" s="142"/>
      <c r="L4" s="142"/>
      <c r="M4" s="142"/>
      <c r="N4" s="142"/>
      <c r="O4" s="142"/>
      <c r="P4" s="142"/>
      <c r="Q4" s="142"/>
      <c r="R4" s="142"/>
      <c r="S4" s="142"/>
      <c r="T4" s="142"/>
      <c r="U4" s="142"/>
      <c r="V4" s="142"/>
      <c r="W4" s="142"/>
      <c r="X4" s="142"/>
      <c r="Y4" s="142"/>
      <c r="Z4" s="142"/>
      <c r="AA4" s="148"/>
    </row>
    <row r="5" spans="1:27" ht="15.75">
      <c r="A5" s="147"/>
      <c r="B5" s="142"/>
      <c r="C5" s="142"/>
      <c r="D5" s="142"/>
      <c r="E5" s="142"/>
      <c r="F5" s="142"/>
      <c r="G5" s="142"/>
      <c r="H5" s="142"/>
      <c r="I5" s="142"/>
      <c r="J5" s="142"/>
      <c r="K5" s="142"/>
      <c r="L5" s="142"/>
      <c r="M5" s="142"/>
      <c r="N5" s="142"/>
      <c r="O5" s="142"/>
      <c r="P5" s="142"/>
      <c r="Q5" s="142"/>
      <c r="R5" s="142"/>
      <c r="S5" s="142"/>
      <c r="T5" s="142"/>
      <c r="U5" s="142"/>
      <c r="V5" s="142"/>
      <c r="W5" s="142"/>
      <c r="X5" s="142"/>
      <c r="Y5" s="142"/>
      <c r="Z5" s="142"/>
      <c r="AA5" s="148"/>
    </row>
    <row r="6" spans="1:27" ht="15.75">
      <c r="A6" s="147"/>
      <c r="B6" s="142"/>
      <c r="C6" s="142"/>
      <c r="D6" s="142"/>
      <c r="E6" s="142"/>
      <c r="F6" s="142"/>
      <c r="G6" s="142"/>
      <c r="H6" s="142"/>
      <c r="I6" s="142"/>
      <c r="J6" s="142"/>
      <c r="K6" s="142"/>
      <c r="L6" s="142"/>
      <c r="M6" s="142"/>
      <c r="N6" s="142"/>
      <c r="O6" s="142"/>
      <c r="P6" s="142"/>
      <c r="Q6" s="142"/>
      <c r="R6" s="142"/>
      <c r="S6" s="142"/>
      <c r="T6" s="142"/>
      <c r="U6" s="142"/>
      <c r="V6" s="142"/>
      <c r="W6" s="142"/>
      <c r="X6" s="142"/>
      <c r="Y6" s="142"/>
      <c r="Z6" s="142"/>
      <c r="AA6" s="148"/>
    </row>
    <row r="7" spans="1:27" ht="15.75">
      <c r="A7" s="147"/>
      <c r="B7" s="142"/>
      <c r="C7" s="142"/>
      <c r="D7" s="142"/>
      <c r="E7" s="142"/>
      <c r="F7" s="142"/>
      <c r="G7" s="142"/>
      <c r="H7" s="142"/>
      <c r="I7" s="142"/>
      <c r="J7" s="142"/>
      <c r="K7" s="142"/>
      <c r="L7" s="142"/>
      <c r="M7" s="142"/>
      <c r="N7" s="142"/>
      <c r="O7" s="142"/>
      <c r="P7" s="142"/>
      <c r="Q7" s="142"/>
      <c r="R7" s="142"/>
      <c r="S7" s="142"/>
      <c r="T7" s="142"/>
      <c r="U7" s="142"/>
      <c r="V7" s="142"/>
      <c r="W7" s="142"/>
      <c r="X7" s="142"/>
      <c r="Y7" s="142"/>
      <c r="Z7" s="142"/>
      <c r="AA7" s="148"/>
    </row>
    <row r="8" spans="1:27" ht="15.75">
      <c r="A8" s="147"/>
      <c r="B8" s="142"/>
      <c r="C8" s="142"/>
      <c r="D8" s="142"/>
      <c r="E8" s="142"/>
      <c r="F8" s="142"/>
      <c r="G8" s="142"/>
      <c r="H8" s="142"/>
      <c r="I8" s="142"/>
      <c r="J8" s="142"/>
      <c r="K8" s="142"/>
      <c r="L8" s="142"/>
      <c r="M8" s="142"/>
      <c r="N8" s="142"/>
      <c r="O8" s="142"/>
      <c r="P8" s="142"/>
      <c r="Q8" s="142"/>
      <c r="R8" s="142"/>
      <c r="S8" s="142"/>
      <c r="T8" s="142"/>
      <c r="U8" s="142"/>
      <c r="V8" s="142"/>
      <c r="W8" s="142"/>
      <c r="X8" s="142"/>
      <c r="Y8" s="142"/>
      <c r="Z8" s="142"/>
      <c r="AA8" s="148"/>
    </row>
    <row r="9" spans="1:27" ht="15.75">
      <c r="A9" s="147"/>
      <c r="B9" s="142"/>
      <c r="C9" s="142"/>
      <c r="D9" s="142"/>
      <c r="E9" s="142"/>
      <c r="F9" s="142"/>
      <c r="G9" s="142"/>
      <c r="H9" s="142"/>
      <c r="I9" s="142"/>
      <c r="J9" s="142"/>
      <c r="K9" s="142"/>
      <c r="L9" s="142"/>
      <c r="M9" s="142"/>
      <c r="N9" s="142"/>
      <c r="O9" s="142"/>
      <c r="P9" s="142"/>
      <c r="Q9" s="142"/>
      <c r="R9" s="142"/>
      <c r="S9" s="142"/>
      <c r="T9" s="142"/>
      <c r="U9" s="142"/>
      <c r="V9" s="142"/>
      <c r="W9" s="142"/>
      <c r="X9" s="142"/>
      <c r="Y9" s="142"/>
      <c r="Z9" s="142"/>
      <c r="AA9" s="148"/>
    </row>
    <row r="10" spans="1:27" ht="15.75">
      <c r="A10" s="147"/>
      <c r="B10" s="142"/>
      <c r="C10" s="142"/>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8"/>
    </row>
    <row r="11" spans="1:27" ht="15.75">
      <c r="A11" s="147"/>
      <c r="B11" s="142"/>
      <c r="C11" s="142"/>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8"/>
    </row>
    <row r="12" spans="1:27" ht="15.75">
      <c r="A12" s="147"/>
      <c r="B12" s="142"/>
      <c r="C12" s="142"/>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8"/>
    </row>
    <row r="13" spans="1:27" ht="15.75">
      <c r="A13" s="147"/>
      <c r="B13" s="142"/>
      <c r="C13" s="142"/>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8"/>
    </row>
    <row r="14" spans="1:27" ht="15.75">
      <c r="A14" s="147"/>
      <c r="B14" s="142"/>
      <c r="C14" s="142"/>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8"/>
    </row>
    <row r="15" spans="1:27" ht="15.75">
      <c r="A15" s="147"/>
      <c r="B15" s="142"/>
      <c r="C15" s="142"/>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8"/>
    </row>
    <row r="16" spans="1:27" ht="15.75">
      <c r="A16" s="147"/>
      <c r="B16" s="142"/>
      <c r="C16" s="142"/>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8"/>
    </row>
    <row r="17" spans="1:27" ht="15.75">
      <c r="A17" s="147"/>
      <c r="B17" s="142"/>
      <c r="C17" s="142"/>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8"/>
    </row>
    <row r="18" spans="1:27" ht="15.75">
      <c r="A18" s="147"/>
      <c r="B18" s="142"/>
      <c r="C18" s="142"/>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8"/>
    </row>
    <row r="19" spans="1:27" ht="15.75">
      <c r="A19" s="147"/>
      <c r="B19" s="142"/>
      <c r="C19" s="142"/>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8"/>
    </row>
    <row r="20" spans="1:27" ht="15.75">
      <c r="A20" s="147"/>
      <c r="B20" s="142"/>
      <c r="C20" s="142"/>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8"/>
    </row>
    <row r="21" spans="1:27" ht="15.75">
      <c r="A21" s="147"/>
      <c r="B21" s="142"/>
      <c r="C21" s="142"/>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8"/>
    </row>
    <row r="22" spans="1:27" ht="15.75">
      <c r="A22" s="147"/>
      <c r="B22" s="142"/>
      <c r="C22" s="142"/>
      <c r="D22" s="142"/>
      <c r="E22" s="142"/>
      <c r="F22" s="142"/>
      <c r="G22" s="142"/>
      <c r="H22" s="142"/>
      <c r="I22" s="142"/>
      <c r="J22" s="142"/>
      <c r="K22" s="142"/>
      <c r="L22" s="142"/>
      <c r="M22" s="142"/>
      <c r="N22" s="142"/>
      <c r="O22" s="142"/>
      <c r="P22" s="142"/>
      <c r="Q22" s="142"/>
      <c r="R22" s="142"/>
      <c r="S22" s="142"/>
      <c r="T22" s="142"/>
      <c r="U22" s="142"/>
      <c r="V22" s="142"/>
      <c r="W22" s="142"/>
      <c r="X22" s="142"/>
      <c r="Y22" s="142"/>
      <c r="Z22" s="142"/>
      <c r="AA22" s="148"/>
    </row>
    <row r="23" spans="1:27" ht="15.75">
      <c r="A23" s="147"/>
      <c r="B23" s="142"/>
      <c r="C23" s="142"/>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8"/>
    </row>
    <row r="24" spans="1:27" ht="15.75">
      <c r="A24" s="147"/>
      <c r="B24" s="142"/>
      <c r="C24" s="142"/>
      <c r="D24" s="142"/>
      <c r="E24" s="142"/>
      <c r="F24" s="142"/>
      <c r="G24" s="142"/>
      <c r="H24" s="142"/>
      <c r="I24" s="142"/>
      <c r="J24" s="142"/>
      <c r="K24" s="142"/>
      <c r="L24" s="142"/>
      <c r="M24" s="142"/>
      <c r="N24" s="142"/>
      <c r="O24" s="142"/>
      <c r="P24" s="142"/>
      <c r="Q24" s="142"/>
      <c r="R24" s="142"/>
      <c r="S24" s="142"/>
      <c r="T24" s="142"/>
      <c r="U24" s="142"/>
      <c r="V24" s="142"/>
      <c r="W24" s="142"/>
      <c r="X24" s="142"/>
      <c r="Y24" s="142"/>
      <c r="Z24" s="142"/>
      <c r="AA24" s="148"/>
    </row>
    <row r="25" spans="1:27" ht="15.75">
      <c r="A25" s="147"/>
      <c r="B25" s="142"/>
      <c r="C25" s="142"/>
      <c r="D25" s="142"/>
      <c r="E25" s="142"/>
      <c r="F25" s="142"/>
      <c r="G25" s="142"/>
      <c r="H25" s="142"/>
      <c r="I25" s="142"/>
      <c r="J25" s="142"/>
      <c r="K25" s="142"/>
      <c r="L25" s="142"/>
      <c r="M25" s="142"/>
      <c r="N25" s="142"/>
      <c r="O25" s="142"/>
      <c r="P25" s="142"/>
      <c r="Q25" s="142"/>
      <c r="R25" s="142"/>
      <c r="S25" s="142"/>
      <c r="T25" s="142"/>
      <c r="U25" s="142"/>
      <c r="V25" s="142"/>
      <c r="W25" s="142"/>
      <c r="X25" s="142"/>
      <c r="Y25" s="142"/>
      <c r="Z25" s="142"/>
      <c r="AA25" s="148"/>
    </row>
    <row r="26" spans="1:27" ht="15.75">
      <c r="A26" s="147"/>
      <c r="B26" s="142"/>
      <c r="C26" s="142"/>
      <c r="D26" s="142"/>
      <c r="E26" s="142"/>
      <c r="F26" s="142"/>
      <c r="G26" s="142"/>
      <c r="H26" s="142"/>
      <c r="I26" s="142"/>
      <c r="J26" s="142"/>
      <c r="K26" s="142"/>
      <c r="L26" s="142"/>
      <c r="M26" s="142"/>
      <c r="N26" s="142"/>
      <c r="O26" s="142"/>
      <c r="P26" s="142"/>
      <c r="Q26" s="142"/>
      <c r="R26" s="142"/>
      <c r="S26" s="142"/>
      <c r="T26" s="142"/>
      <c r="U26" s="142"/>
      <c r="V26" s="142"/>
      <c r="W26" s="142"/>
      <c r="X26" s="142"/>
      <c r="Y26" s="142"/>
      <c r="Z26" s="142"/>
      <c r="AA26" s="148"/>
    </row>
    <row r="27" spans="1:27" ht="15.75">
      <c r="A27" s="147"/>
      <c r="B27" s="142"/>
      <c r="C27" s="142"/>
      <c r="D27" s="142"/>
      <c r="E27" s="142"/>
      <c r="F27" s="142"/>
      <c r="G27" s="142"/>
      <c r="H27" s="142"/>
      <c r="I27" s="142"/>
      <c r="J27" s="142"/>
      <c r="K27" s="142"/>
      <c r="L27" s="142"/>
      <c r="M27" s="142"/>
      <c r="N27" s="142"/>
      <c r="O27" s="142"/>
      <c r="P27" s="142"/>
      <c r="Q27" s="142"/>
      <c r="R27" s="142"/>
      <c r="S27" s="142"/>
      <c r="T27" s="142"/>
      <c r="U27" s="142"/>
      <c r="V27" s="142"/>
      <c r="W27" s="142"/>
      <c r="X27" s="142"/>
      <c r="Y27" s="142"/>
      <c r="Z27" s="142"/>
      <c r="AA27" s="148"/>
    </row>
    <row r="28" spans="1:27" ht="15.75">
      <c r="A28" s="147"/>
      <c r="B28" s="142"/>
      <c r="C28" s="142"/>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8"/>
    </row>
    <row r="29" spans="1:27" ht="15.75">
      <c r="A29" s="147"/>
      <c r="B29" s="142"/>
      <c r="C29" s="142"/>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8"/>
    </row>
    <row r="30" spans="1:27" ht="15.75">
      <c r="A30" s="147"/>
      <c r="B30" s="142"/>
      <c r="C30" s="142"/>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8"/>
    </row>
    <row r="31" spans="1:27" ht="15.75">
      <c r="A31" s="147"/>
      <c r="B31" s="142"/>
      <c r="C31" s="142"/>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8"/>
    </row>
    <row r="32" spans="1:27" ht="15.75">
      <c r="A32" s="147"/>
      <c r="B32" s="142"/>
      <c r="C32" s="142"/>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8"/>
    </row>
    <row r="33" spans="1:27" ht="15.75">
      <c r="A33" s="147"/>
      <c r="B33" s="142"/>
      <c r="C33" s="142"/>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8"/>
    </row>
    <row r="34" spans="1:27" ht="15.75">
      <c r="A34" s="147"/>
      <c r="B34" s="142"/>
      <c r="C34" s="142"/>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8"/>
    </row>
    <row r="35" spans="1:27" ht="15.75">
      <c r="A35" s="147"/>
      <c r="B35" s="142"/>
      <c r="C35" s="142"/>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8"/>
    </row>
    <row r="36" spans="1:27" ht="15.75">
      <c r="A36" s="147"/>
      <c r="B36" s="142"/>
      <c r="C36" s="142"/>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8"/>
    </row>
    <row r="37" spans="1:27" ht="15.75">
      <c r="A37" s="147"/>
      <c r="B37" s="142"/>
      <c r="C37" s="142"/>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8"/>
    </row>
    <row r="38" spans="1:27" ht="15.75">
      <c r="A38" s="147"/>
      <c r="B38" s="142"/>
      <c r="C38" s="142"/>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8"/>
    </row>
    <row r="39" spans="1:27" ht="15.75">
      <c r="A39" s="147"/>
      <c r="B39" s="142"/>
      <c r="C39" s="142"/>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8"/>
    </row>
    <row r="40" spans="1:27" ht="15.75">
      <c r="A40" s="147"/>
      <c r="B40" s="142"/>
      <c r="C40" s="142"/>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8"/>
    </row>
    <row r="41" spans="1:27" ht="15.75">
      <c r="A41" s="147"/>
      <c r="B41" s="142"/>
      <c r="C41" s="142"/>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8"/>
    </row>
    <row r="42" spans="1:27" ht="15.75">
      <c r="A42" s="147"/>
      <c r="B42" s="142"/>
      <c r="C42" s="142"/>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8"/>
    </row>
    <row r="43" spans="1:27" ht="15.75">
      <c r="A43" s="147"/>
      <c r="B43" s="142"/>
      <c r="C43" s="142"/>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8"/>
    </row>
    <row r="44" spans="1:27" ht="15.75">
      <c r="A44" s="147"/>
      <c r="B44" s="142"/>
      <c r="C44" s="142"/>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8"/>
    </row>
    <row r="45" spans="1:27" ht="15.75">
      <c r="A45" s="147"/>
      <c r="B45" s="142"/>
      <c r="C45" s="142"/>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8"/>
    </row>
    <row r="46" spans="1:27" ht="15.75">
      <c r="A46" s="147"/>
      <c r="B46" s="142"/>
      <c r="C46" s="142"/>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8"/>
    </row>
    <row r="47" spans="1:27" ht="15.75">
      <c r="A47" s="147"/>
      <c r="B47" s="142"/>
      <c r="C47" s="142"/>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8"/>
    </row>
    <row r="48" spans="1:27" ht="15.75">
      <c r="A48" s="147"/>
      <c r="B48" s="142"/>
      <c r="C48" s="142"/>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8"/>
    </row>
    <row r="49" spans="1:27" ht="15.75">
      <c r="A49" s="147"/>
      <c r="B49" s="142"/>
      <c r="C49" s="142"/>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8"/>
    </row>
    <row r="50" spans="1:27" ht="15.75">
      <c r="A50" s="147"/>
      <c r="B50" s="142"/>
      <c r="C50" s="142"/>
      <c r="D50" s="142"/>
      <c r="E50" s="142"/>
      <c r="F50" s="142"/>
      <c r="G50" s="142"/>
      <c r="H50" s="142"/>
      <c r="I50" s="142"/>
      <c r="J50" s="142"/>
      <c r="K50" s="142"/>
      <c r="L50" s="142"/>
      <c r="M50" s="142"/>
      <c r="N50" s="142"/>
      <c r="O50" s="142"/>
      <c r="P50" s="142"/>
      <c r="Q50" s="142"/>
      <c r="R50" s="142"/>
      <c r="S50" s="142"/>
      <c r="T50" s="142"/>
      <c r="U50" s="142"/>
      <c r="V50" s="142"/>
      <c r="W50" s="142"/>
      <c r="X50" s="142"/>
      <c r="Y50" s="142"/>
      <c r="Z50" s="142"/>
      <c r="AA50" s="148"/>
    </row>
    <row r="51" spans="1:27" ht="15.75">
      <c r="A51" s="147"/>
      <c r="B51" s="142"/>
      <c r="C51" s="142"/>
      <c r="D51" s="142"/>
      <c r="E51" s="142"/>
      <c r="F51" s="142"/>
      <c r="G51" s="142"/>
      <c r="H51" s="142"/>
      <c r="I51" s="142"/>
      <c r="J51" s="142"/>
      <c r="K51" s="142"/>
      <c r="L51" s="142"/>
      <c r="M51" s="142"/>
      <c r="N51" s="142"/>
      <c r="O51" s="142"/>
      <c r="P51" s="142"/>
      <c r="Q51" s="142"/>
      <c r="R51" s="142"/>
      <c r="S51" s="142"/>
      <c r="T51" s="142"/>
      <c r="U51" s="142"/>
      <c r="V51" s="142"/>
      <c r="W51" s="142"/>
      <c r="X51" s="142"/>
      <c r="Y51" s="142"/>
      <c r="Z51" s="142"/>
      <c r="AA51" s="148"/>
    </row>
    <row r="52" spans="1:27" ht="15.75">
      <c r="A52" s="147"/>
      <c r="B52" s="142"/>
      <c r="C52" s="142"/>
      <c r="D52" s="142"/>
      <c r="E52" s="142"/>
      <c r="F52" s="142"/>
      <c r="G52" s="142"/>
      <c r="H52" s="142"/>
      <c r="I52" s="142"/>
      <c r="J52" s="142"/>
      <c r="K52" s="142"/>
      <c r="L52" s="142"/>
      <c r="M52" s="142"/>
      <c r="N52" s="142"/>
      <c r="O52" s="142"/>
      <c r="P52" s="142"/>
      <c r="Q52" s="142"/>
      <c r="R52" s="142"/>
      <c r="S52" s="142"/>
      <c r="T52" s="142"/>
      <c r="U52" s="142"/>
      <c r="V52" s="142"/>
      <c r="W52" s="142"/>
      <c r="X52" s="142"/>
      <c r="Y52" s="142"/>
      <c r="Z52" s="142"/>
      <c r="AA52" s="148"/>
    </row>
    <row r="53" spans="1:27" s="31" customFormat="1" ht="15.75">
      <c r="A53" s="147"/>
      <c r="B53" s="142"/>
      <c r="C53" s="142"/>
      <c r="D53" s="142"/>
      <c r="E53" s="142"/>
      <c r="F53" s="142"/>
      <c r="G53" s="142"/>
      <c r="H53" s="142"/>
      <c r="I53" s="142"/>
      <c r="J53" s="142"/>
      <c r="K53" s="142"/>
      <c r="L53" s="142"/>
      <c r="M53" s="142"/>
      <c r="N53" s="142"/>
      <c r="O53" s="142"/>
      <c r="P53" s="142"/>
      <c r="Q53" s="142"/>
      <c r="R53" s="142"/>
      <c r="S53" s="142"/>
      <c r="T53" s="142"/>
      <c r="U53" s="142"/>
      <c r="V53" s="142"/>
      <c r="W53" s="142"/>
      <c r="X53" s="142"/>
      <c r="Y53" s="142"/>
      <c r="Z53" s="142"/>
      <c r="AA53" s="148"/>
    </row>
    <row r="54" spans="1:27" ht="15.75">
      <c r="A54" s="147"/>
      <c r="B54" s="142"/>
      <c r="C54" s="142"/>
      <c r="D54" s="142"/>
      <c r="E54" s="142"/>
      <c r="F54" s="142"/>
      <c r="G54" s="142"/>
      <c r="H54" s="142"/>
      <c r="I54" s="142"/>
      <c r="J54" s="142"/>
      <c r="K54" s="142"/>
      <c r="L54" s="142"/>
      <c r="M54" s="142"/>
      <c r="N54" s="142"/>
      <c r="O54" s="142"/>
      <c r="P54" s="142"/>
      <c r="Q54" s="142"/>
      <c r="R54" s="142"/>
      <c r="S54" s="142"/>
      <c r="T54" s="142"/>
      <c r="U54" s="142"/>
      <c r="V54" s="142"/>
      <c r="W54" s="142"/>
      <c r="X54" s="142"/>
      <c r="Y54" s="142"/>
      <c r="Z54" s="142"/>
      <c r="AA54" s="148"/>
    </row>
    <row r="55" spans="1:27" ht="15.75">
      <c r="A55" s="147"/>
      <c r="B55" s="142"/>
      <c r="C55" s="142"/>
      <c r="D55" s="142"/>
      <c r="E55" s="142"/>
      <c r="F55" s="142"/>
      <c r="G55" s="142"/>
      <c r="H55" s="142"/>
      <c r="I55" s="142"/>
      <c r="J55" s="142"/>
      <c r="K55" s="142"/>
      <c r="L55" s="142"/>
      <c r="M55" s="142"/>
      <c r="N55" s="142"/>
      <c r="O55" s="142"/>
      <c r="P55" s="142"/>
      <c r="Q55" s="142"/>
      <c r="R55" s="142"/>
      <c r="S55" s="142"/>
      <c r="T55" s="142"/>
      <c r="U55" s="142"/>
      <c r="V55" s="142"/>
      <c r="W55" s="142"/>
      <c r="X55" s="142"/>
      <c r="Y55" s="142"/>
      <c r="Z55" s="142"/>
      <c r="AA55" s="148"/>
    </row>
    <row r="56" spans="1:27" ht="15.75">
      <c r="A56" s="147"/>
      <c r="B56" s="142"/>
      <c r="C56" s="142"/>
      <c r="D56" s="142"/>
      <c r="E56" s="142"/>
      <c r="F56" s="142"/>
      <c r="G56" s="142"/>
      <c r="H56" s="142"/>
      <c r="I56" s="142"/>
      <c r="J56" s="142"/>
      <c r="K56" s="142"/>
      <c r="L56" s="142"/>
      <c r="M56" s="142"/>
      <c r="N56" s="142"/>
      <c r="O56" s="142"/>
      <c r="P56" s="142"/>
      <c r="Q56" s="142"/>
      <c r="R56" s="142"/>
      <c r="S56" s="142"/>
      <c r="T56" s="142"/>
      <c r="U56" s="142"/>
      <c r="V56" s="142"/>
      <c r="W56" s="142"/>
      <c r="X56" s="142"/>
      <c r="Y56" s="142"/>
      <c r="Z56" s="142"/>
      <c r="AA56" s="148"/>
    </row>
    <row r="57" spans="1:27" ht="15.75">
      <c r="A57" s="147"/>
      <c r="B57" s="142"/>
      <c r="C57" s="142"/>
      <c r="D57" s="142"/>
      <c r="E57" s="142"/>
      <c r="F57" s="142"/>
      <c r="G57" s="142"/>
      <c r="H57" s="142"/>
      <c r="I57" s="142"/>
      <c r="J57" s="142"/>
      <c r="K57" s="142"/>
      <c r="L57" s="142"/>
      <c r="M57" s="142"/>
      <c r="N57" s="142"/>
      <c r="O57" s="142"/>
      <c r="P57" s="142"/>
      <c r="Q57" s="142"/>
      <c r="R57" s="142"/>
      <c r="S57" s="142"/>
      <c r="T57" s="142"/>
      <c r="U57" s="142"/>
      <c r="V57" s="142"/>
      <c r="W57" s="142"/>
      <c r="X57" s="142"/>
      <c r="Y57" s="142"/>
      <c r="Z57" s="142"/>
      <c r="AA57" s="148"/>
    </row>
    <row r="58" spans="1:27" ht="15.75">
      <c r="A58" s="147"/>
      <c r="B58" s="142"/>
      <c r="C58" s="142"/>
      <c r="D58" s="142"/>
      <c r="E58" s="142"/>
      <c r="F58" s="142"/>
      <c r="G58" s="142"/>
      <c r="H58" s="142"/>
      <c r="I58" s="142"/>
      <c r="J58" s="142"/>
      <c r="K58" s="142"/>
      <c r="L58" s="142"/>
      <c r="M58" s="142"/>
      <c r="N58" s="142"/>
      <c r="O58" s="142"/>
      <c r="P58" s="142"/>
      <c r="Q58" s="142"/>
      <c r="R58" s="142"/>
      <c r="S58" s="142"/>
      <c r="T58" s="142"/>
      <c r="U58" s="142"/>
      <c r="V58" s="142"/>
      <c r="W58" s="142"/>
      <c r="X58" s="142"/>
      <c r="Y58" s="142"/>
      <c r="Z58" s="142"/>
      <c r="AA58" s="148"/>
    </row>
    <row r="59" spans="1:27" ht="15.75">
      <c r="A59" s="147"/>
      <c r="B59" s="142"/>
      <c r="C59" s="142"/>
      <c r="D59" s="142"/>
      <c r="E59" s="142"/>
      <c r="F59" s="142"/>
      <c r="G59" s="142"/>
      <c r="H59" s="142"/>
      <c r="I59" s="142"/>
      <c r="J59" s="142"/>
      <c r="K59" s="142"/>
      <c r="L59" s="142"/>
      <c r="M59" s="142"/>
      <c r="N59" s="142"/>
      <c r="O59" s="142"/>
      <c r="P59" s="142"/>
      <c r="Q59" s="142"/>
      <c r="R59" s="142"/>
      <c r="S59" s="142"/>
      <c r="T59" s="142"/>
      <c r="U59" s="142"/>
      <c r="V59" s="142"/>
      <c r="W59" s="142"/>
      <c r="X59" s="142"/>
      <c r="Y59" s="142"/>
      <c r="Z59" s="142"/>
      <c r="AA59" s="148"/>
    </row>
    <row r="60" spans="1:27" ht="15.75">
      <c r="A60" s="147"/>
      <c r="B60" s="142"/>
      <c r="C60" s="142"/>
      <c r="D60" s="142"/>
      <c r="E60" s="142"/>
      <c r="F60" s="142"/>
      <c r="G60" s="142"/>
      <c r="H60" s="142"/>
      <c r="I60" s="142"/>
      <c r="J60" s="142"/>
      <c r="K60" s="142"/>
      <c r="L60" s="142"/>
      <c r="M60" s="142"/>
      <c r="N60" s="142"/>
      <c r="O60" s="142"/>
      <c r="P60" s="142"/>
      <c r="Q60" s="142"/>
      <c r="R60" s="142"/>
      <c r="S60" s="142"/>
      <c r="T60" s="142"/>
      <c r="U60" s="142"/>
      <c r="V60" s="142"/>
      <c r="W60" s="142"/>
      <c r="X60" s="142"/>
      <c r="Y60" s="142"/>
      <c r="Z60" s="142"/>
      <c r="AA60" s="148"/>
    </row>
    <row r="61" spans="1:27" ht="153" customHeight="1" thickBot="1">
      <c r="A61" s="149"/>
      <c r="B61" s="150"/>
      <c r="C61" s="150"/>
      <c r="D61" s="150"/>
      <c r="E61" s="150"/>
      <c r="F61" s="150"/>
      <c r="G61" s="150"/>
      <c r="H61" s="150"/>
      <c r="I61" s="150"/>
      <c r="J61" s="150"/>
      <c r="K61" s="150"/>
      <c r="L61" s="150"/>
      <c r="M61" s="150"/>
      <c r="N61" s="150"/>
      <c r="O61" s="150"/>
      <c r="P61" s="150"/>
      <c r="Q61" s="150"/>
      <c r="R61" s="150"/>
      <c r="S61" s="150"/>
      <c r="T61" s="150"/>
      <c r="U61" s="150"/>
      <c r="V61" s="150"/>
      <c r="W61" s="150"/>
      <c r="X61" s="150"/>
      <c r="Y61" s="150"/>
      <c r="Z61" s="150"/>
      <c r="AA61" s="151"/>
    </row>
  </sheetData>
  <mergeCells count="2">
    <mergeCell ref="A2:S2"/>
    <mergeCell ref="T2:AA2"/>
  </mergeCells>
  <printOptions horizontalCentered="1" verticalCentered="1"/>
  <pageMargins left="0" right="0" top="0" bottom="0" header="0" footer="0"/>
  <pageSetup paperSize="14" scale="47" orientation="landscape" r:id="rId1"/>
  <headerFooter>
    <oddFooter>&amp;R&amp;P</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15AAE-ABF1-4B0E-B409-B7FA32B8E52D}">
  <sheetPr>
    <tabColor rgb="FFFF0000"/>
  </sheetPr>
  <dimension ref="A1:Q100"/>
  <sheetViews>
    <sheetView showGridLines="0" view="pageBreakPreview" zoomScale="130" zoomScaleNormal="84" zoomScaleSheetLayoutView="130" workbookViewId="0">
      <selection activeCell="B3" sqref="B3:P3"/>
    </sheetView>
  </sheetViews>
  <sheetFormatPr baseColWidth="10" defaultColWidth="11.42578125" defaultRowHeight="15" outlineLevelRow="1"/>
  <cols>
    <col min="1" max="1" width="1.42578125" customWidth="1"/>
    <col min="2" max="2" width="11.5703125" customWidth="1"/>
    <col min="3" max="3" width="32.28515625" customWidth="1"/>
    <col min="4" max="4" width="18.7109375" bestFit="1" customWidth="1"/>
    <col min="5" max="5" width="5.42578125" customWidth="1"/>
    <col min="6" max="6" width="4.140625" customWidth="1"/>
    <col min="7" max="7" width="12" customWidth="1"/>
    <col min="8" max="8" width="4.42578125" customWidth="1"/>
    <col min="9" max="9" width="6.7109375" customWidth="1"/>
    <col min="10" max="10" width="12" customWidth="1"/>
    <col min="11" max="11" width="4.42578125" customWidth="1"/>
    <col min="12" max="13" width="12" customWidth="1"/>
    <col min="14" max="14" width="4.42578125" customWidth="1"/>
    <col min="15" max="15" width="12" customWidth="1"/>
    <col min="16" max="16" width="6.140625" customWidth="1"/>
    <col min="17" max="17" width="1.42578125" customWidth="1"/>
  </cols>
  <sheetData>
    <row r="1" spans="1:17">
      <c r="A1" s="29"/>
      <c r="B1" s="34"/>
      <c r="C1" s="34"/>
      <c r="D1" s="34"/>
      <c r="E1" s="34"/>
      <c r="F1" s="34"/>
      <c r="G1" s="34"/>
      <c r="H1" s="34"/>
      <c r="I1" s="34"/>
      <c r="J1" s="34"/>
      <c r="K1" s="34"/>
      <c r="L1" s="34"/>
      <c r="M1" s="34"/>
      <c r="N1" s="34"/>
      <c r="O1" s="34"/>
      <c r="P1" s="34"/>
      <c r="Q1" s="30"/>
    </row>
    <row r="2" spans="1:17" ht="18.75">
      <c r="A2" s="172"/>
      <c r="B2" s="946" t="s">
        <v>143</v>
      </c>
      <c r="C2" s="946"/>
      <c r="D2" s="946"/>
      <c r="E2" s="946"/>
      <c r="F2" s="946"/>
      <c r="G2" s="946"/>
      <c r="H2" s="946"/>
      <c r="I2" s="946"/>
      <c r="J2" s="946"/>
      <c r="K2" s="946"/>
      <c r="L2" s="946"/>
      <c r="M2" s="946"/>
      <c r="N2" s="946"/>
      <c r="O2" s="946"/>
      <c r="P2" s="946"/>
      <c r="Q2" s="172"/>
    </row>
    <row r="3" spans="1:17" ht="18.75">
      <c r="A3" s="172"/>
      <c r="B3" s="947" t="s">
        <v>144</v>
      </c>
      <c r="C3" s="947"/>
      <c r="D3" s="947"/>
      <c r="E3" s="947"/>
      <c r="F3" s="947"/>
      <c r="G3" s="947"/>
      <c r="H3" s="947"/>
      <c r="I3" s="947"/>
      <c r="J3" s="947"/>
      <c r="K3" s="947"/>
      <c r="L3" s="947"/>
      <c r="M3" s="947"/>
      <c r="N3" s="947"/>
      <c r="O3" s="947"/>
      <c r="P3" s="947"/>
      <c r="Q3" s="172"/>
    </row>
    <row r="4" spans="1:17">
      <c r="A4" s="158"/>
      <c r="B4" s="31"/>
      <c r="C4" s="31"/>
      <c r="D4" s="31"/>
      <c r="E4" s="31"/>
      <c r="F4" s="31"/>
      <c r="G4" s="31"/>
      <c r="H4" s="31"/>
      <c r="I4" s="31"/>
      <c r="J4" s="31"/>
      <c r="K4" s="31"/>
      <c r="L4" s="31"/>
      <c r="M4" s="31"/>
      <c r="N4" s="31"/>
      <c r="O4" s="31"/>
      <c r="P4" s="31"/>
      <c r="Q4" s="159"/>
    </row>
    <row r="5" spans="1:17">
      <c r="A5" s="158"/>
      <c r="B5" s="31"/>
      <c r="C5" s="166"/>
      <c r="D5" s="166"/>
      <c r="E5" s="31"/>
      <c r="F5" s="31"/>
      <c r="G5" s="31"/>
      <c r="H5" s="31"/>
      <c r="I5" s="31"/>
      <c r="J5" s="31"/>
      <c r="K5" s="31"/>
      <c r="L5" s="31"/>
      <c r="M5" s="31"/>
      <c r="N5" s="31"/>
      <c r="O5" s="31"/>
      <c r="P5" s="31"/>
      <c r="Q5" s="159"/>
    </row>
    <row r="6" spans="1:17" ht="88.5" customHeight="1">
      <c r="A6" s="158"/>
      <c r="B6" s="31"/>
      <c r="C6" s="115" t="s">
        <v>145</v>
      </c>
      <c r="D6" s="944" t="s">
        <v>146</v>
      </c>
      <c r="E6" s="944"/>
      <c r="F6" s="944"/>
      <c r="G6" s="944" t="s">
        <v>147</v>
      </c>
      <c r="H6" s="944"/>
      <c r="I6" s="944"/>
      <c r="J6" s="944" t="s">
        <v>148</v>
      </c>
      <c r="K6" s="944"/>
      <c r="L6" s="944"/>
      <c r="M6" s="944" t="s">
        <v>149</v>
      </c>
      <c r="N6" s="944"/>
      <c r="O6" s="945"/>
      <c r="P6" s="31"/>
      <c r="Q6" s="159"/>
    </row>
    <row r="7" spans="1:17" ht="21">
      <c r="A7" s="158"/>
      <c r="B7" s="31"/>
      <c r="C7" s="106" t="s">
        <v>32</v>
      </c>
      <c r="D7" s="167"/>
      <c r="E7" s="168" t="str">
        <f>IF(data_status_reg!$E4="bajo",0,IF(data_status_reg!$E4="medio",0.5,IF(data_status_reg!$E4="alto",1,"falta riesgo")))</f>
        <v>falta riesgo</v>
      </c>
      <c r="F7" s="169"/>
      <c r="G7" s="169"/>
      <c r="H7" s="168" t="str">
        <f>IF(data_status_reg!$E20="bajo",0,IF(data_status_reg!$E20="medio",0.5,IF(data_status_reg!$E20="alto",1,"falta riesgo")))</f>
        <v>falta riesgo</v>
      </c>
      <c r="I7" s="169"/>
      <c r="J7" s="169"/>
      <c r="K7" s="168" t="str">
        <f>IF(data_status_reg!$E36="bajo",0,IF(data_status_reg!$E36="medio",0.5,IF(data_status_reg!$E36="alto",1,"falta riesgo")))</f>
        <v>falta riesgo</v>
      </c>
      <c r="L7" s="169"/>
      <c r="M7" s="169"/>
      <c r="N7" s="168" t="str">
        <f>IF(data_status_reg!$E52="bajo",0,IF(data_status_reg!$E52="medio",0.5,IF(data_status_reg!$E52="alto",1,"falta riesgo")))</f>
        <v>falta riesgo</v>
      </c>
      <c r="O7" s="108"/>
      <c r="P7" s="31"/>
      <c r="Q7" s="159"/>
    </row>
    <row r="8" spans="1:17" ht="21">
      <c r="A8" s="158"/>
      <c r="B8" s="31"/>
      <c r="C8" s="106" t="s">
        <v>33</v>
      </c>
      <c r="D8" s="167"/>
      <c r="E8" s="168" t="str">
        <f>IF(data_status_reg!$E5="bajo",0,IF(data_status_reg!$E5="medio",0.5,IF(data_status_reg!$E5="alto",1,"falta riesgo")))</f>
        <v>falta riesgo</v>
      </c>
      <c r="F8" s="169"/>
      <c r="G8" s="169"/>
      <c r="H8" s="168" t="str">
        <f>IF(data_status_reg!$E21="bajo",0,IF(data_status_reg!$E21="medio",0.5,IF(data_status_reg!$E21="alto",1,"falta riesgo")))</f>
        <v>falta riesgo</v>
      </c>
      <c r="I8" s="169"/>
      <c r="J8" s="169"/>
      <c r="K8" s="168" t="str">
        <f>IF(data_status_reg!$E37="bajo",0,IF(data_status_reg!$E37="medio",0.5,IF(data_status_reg!$E37="alto",1,"falta riesgo")))</f>
        <v>falta riesgo</v>
      </c>
      <c r="L8" s="169"/>
      <c r="M8" s="169"/>
      <c r="N8" s="168" t="str">
        <f>IF(data_status_reg!$E53="bajo",0,IF(data_status_reg!$E53="medio",0.5,IF(data_status_reg!$E53="alto",1,"falta riesgo")))</f>
        <v>falta riesgo</v>
      </c>
      <c r="O8" s="108"/>
      <c r="P8" s="31"/>
      <c r="Q8" s="159"/>
    </row>
    <row r="9" spans="1:17" ht="21">
      <c r="A9" s="158"/>
      <c r="B9" s="31"/>
      <c r="C9" s="106" t="s">
        <v>34</v>
      </c>
      <c r="D9" s="167"/>
      <c r="E9" s="168" t="str">
        <f>IF(data_status_reg!$E6="bajo",0,IF(data_status_reg!$E6="medio",0.5,IF(data_status_reg!$E6="alto",1,"falta riesgo")))</f>
        <v>falta riesgo</v>
      </c>
      <c r="F9" s="169"/>
      <c r="G9" s="169"/>
      <c r="H9" s="168" t="str">
        <f>IF(data_status_reg!$E22="bajo",0,IF(data_status_reg!$E22="medio",0.5,IF(data_status_reg!$E22="alto",1,"falta riesgo")))</f>
        <v>falta riesgo</v>
      </c>
      <c r="I9" s="169"/>
      <c r="J9" s="169"/>
      <c r="K9" s="168" t="str">
        <f>IF(data_status_reg!$E38="bajo",0,IF(data_status_reg!$E38="medio",0.5,IF(data_status_reg!$E38="alto",1,"falta riesgo")))</f>
        <v>falta riesgo</v>
      </c>
      <c r="L9" s="169"/>
      <c r="M9" s="169"/>
      <c r="N9" s="168" t="str">
        <f>IF(data_status_reg!$E54="bajo",0,IF(data_status_reg!$E54="medio",0.5,IF(data_status_reg!$E54="alto",1,"falta riesgo")))</f>
        <v>falta riesgo</v>
      </c>
      <c r="O9" s="108"/>
      <c r="P9" s="31"/>
      <c r="Q9" s="159"/>
    </row>
    <row r="10" spans="1:17" ht="21">
      <c r="A10" s="158"/>
      <c r="B10" s="31"/>
      <c r="C10" s="106" t="s">
        <v>35</v>
      </c>
      <c r="D10" s="167"/>
      <c r="E10" s="168" t="str">
        <f>IF(data_status_reg!$E7="bajo",0,IF(data_status_reg!$E7="medio",0.5,IF(data_status_reg!$E7="alto",1,"falta riesgo")))</f>
        <v>falta riesgo</v>
      </c>
      <c r="F10" s="169"/>
      <c r="G10" s="169"/>
      <c r="H10" s="168" t="str">
        <f>IF(data_status_reg!$E23="bajo",0,IF(data_status_reg!$E23="medio",0.5,IF(data_status_reg!$E23="alto",1,"falta riesgo")))</f>
        <v>falta riesgo</v>
      </c>
      <c r="I10" s="169"/>
      <c r="J10" s="169"/>
      <c r="K10" s="168" t="str">
        <f>IF(data_status_reg!$E39="bajo",0,IF(data_status_reg!$E39="medio",0.5,IF(data_status_reg!$E39="alto",1,"falta riesgo")))</f>
        <v>falta riesgo</v>
      </c>
      <c r="L10" s="169"/>
      <c r="M10" s="169"/>
      <c r="N10" s="168" t="str">
        <f>IF(data_status_reg!$E55="bajo",0,IF(data_status_reg!$E55="medio",0.5,IF(data_status_reg!$E55="alto",1,"falta riesgo")))</f>
        <v>falta riesgo</v>
      </c>
      <c r="O10" s="108"/>
      <c r="P10" s="31"/>
      <c r="Q10" s="159"/>
    </row>
    <row r="11" spans="1:17" ht="21">
      <c r="A11" s="158"/>
      <c r="B11" s="31"/>
      <c r="C11" s="106" t="s">
        <v>36</v>
      </c>
      <c r="D11" s="167"/>
      <c r="E11" s="168" t="str">
        <f>IF(data_status_reg!$E8="bajo",0,IF(data_status_reg!$E8="medio",0.5,IF(data_status_reg!$E8="alto",1,"falta riesgo")))</f>
        <v>falta riesgo</v>
      </c>
      <c r="F11" s="169"/>
      <c r="G11" s="169"/>
      <c r="H11" s="168" t="str">
        <f>IF(data_status_reg!$E24="bajo",0,IF(data_status_reg!$E24="medio",0.5,IF(data_status_reg!$E24="alto",1,"falta riesgo")))</f>
        <v>falta riesgo</v>
      </c>
      <c r="I11" s="169"/>
      <c r="J11" s="169"/>
      <c r="K11" s="168" t="str">
        <f>IF(data_status_reg!$E40="bajo",0,IF(data_status_reg!$E40="medio",0.5,IF(data_status_reg!$E40="alto",1,"falta riesgo")))</f>
        <v>falta riesgo</v>
      </c>
      <c r="L11" s="169"/>
      <c r="M11" s="169"/>
      <c r="N11" s="168" t="str">
        <f>IF(data_status_reg!$E56="bajo",0,IF(data_status_reg!$E56="medio",0.5,IF(data_status_reg!$E56="alto",1,"falta riesgo")))</f>
        <v>falta riesgo</v>
      </c>
      <c r="O11" s="108"/>
      <c r="P11" s="31"/>
      <c r="Q11" s="159"/>
    </row>
    <row r="12" spans="1:17" ht="21">
      <c r="A12" s="158"/>
      <c r="B12" s="31"/>
      <c r="C12" s="106" t="s">
        <v>37</v>
      </c>
      <c r="D12" s="167"/>
      <c r="E12" s="168" t="str">
        <f>IF(data_status_reg!$E9="bajo",0,IF(data_status_reg!$E9="medio",0.5,IF(data_status_reg!$E9="alto",1,"falta riesgo")))</f>
        <v>falta riesgo</v>
      </c>
      <c r="F12" s="169"/>
      <c r="G12" s="169"/>
      <c r="H12" s="168" t="str">
        <f>IF(data_status_reg!$E25="bajo",0,IF(data_status_reg!$E25="medio",0.5,IF(data_status_reg!$E25="alto",1,"falta riesgo")))</f>
        <v>falta riesgo</v>
      </c>
      <c r="I12" s="169"/>
      <c r="J12" s="169"/>
      <c r="K12" s="168" t="str">
        <f>IF(data_status_reg!$E41="bajo",0,IF(data_status_reg!$E41="medio",0.5,IF(data_status_reg!$E41="alto",1,"falta riesgo")))</f>
        <v>falta riesgo</v>
      </c>
      <c r="L12" s="169"/>
      <c r="M12" s="169"/>
      <c r="N12" s="168" t="str">
        <f>IF(data_status_reg!$E57="bajo",0,IF(data_status_reg!$E57="medio",0.5,IF(data_status_reg!$E57="alto",1,"falta riesgo")))</f>
        <v>falta riesgo</v>
      </c>
      <c r="O12" s="108"/>
      <c r="P12" s="31"/>
      <c r="Q12" s="159"/>
    </row>
    <row r="13" spans="1:17" ht="21">
      <c r="A13" s="158"/>
      <c r="B13" s="31"/>
      <c r="C13" s="106" t="s">
        <v>38</v>
      </c>
      <c r="D13" s="167"/>
      <c r="E13" s="168" t="str">
        <f>IF(data_status_reg!$E10="bajo",0,IF(data_status_reg!$E10="medio",0.5,IF(data_status_reg!$E10="alto",1,"falta riesgo")))</f>
        <v>falta riesgo</v>
      </c>
      <c r="F13" s="169"/>
      <c r="G13" s="169"/>
      <c r="H13" s="168" t="str">
        <f>IF(data_status_reg!$E26="bajo",0,IF(data_status_reg!$E26="medio",0.5,IF(data_status_reg!$E26="alto",1,"falta riesgo")))</f>
        <v>falta riesgo</v>
      </c>
      <c r="I13" s="169"/>
      <c r="J13" s="170"/>
      <c r="K13" s="168" t="str">
        <f>IF(data_status_reg!$E42="bajo",0,IF(data_status_reg!$E42="medio",0.5,IF(data_status_reg!$E42="alto",1,"falta riesgo")))</f>
        <v>falta riesgo</v>
      </c>
      <c r="L13" s="170"/>
      <c r="M13" s="170"/>
      <c r="N13" s="168" t="str">
        <f>IF(data_status_reg!$E58="bajo",0,IF(data_status_reg!$E58="medio",0.5,IF(data_status_reg!$E58="alto",1,"falta riesgo")))</f>
        <v>falta riesgo</v>
      </c>
      <c r="O13" s="109"/>
      <c r="P13" s="31"/>
      <c r="Q13" s="159"/>
    </row>
    <row r="14" spans="1:17" ht="21">
      <c r="A14" s="158"/>
      <c r="B14" s="31"/>
      <c r="C14" s="106" t="s">
        <v>39</v>
      </c>
      <c r="D14" s="167"/>
      <c r="E14" s="168" t="str">
        <f>IF(data_status_reg!$E11="bajo",0,IF(data_status_reg!$E11="medio",0.5,IF(data_status_reg!$E11="alto",1,"falta riesgo")))</f>
        <v>falta riesgo</v>
      </c>
      <c r="F14" s="169"/>
      <c r="G14" s="169"/>
      <c r="H14" s="168" t="str">
        <f>IF(data_status_reg!$E27="bajo",0,IF(data_status_reg!$E27="medio",0.5,IF(data_status_reg!$E27="alto",1,"falta riesgo")))</f>
        <v>falta riesgo</v>
      </c>
      <c r="I14" s="169"/>
      <c r="J14" s="169"/>
      <c r="K14" s="168" t="str">
        <f>IF(data_status_reg!$E43="bajo",0,IF(data_status_reg!$E43="medio",0.5,IF(data_status_reg!$E43="alto",1,"falta riesgo")))</f>
        <v>falta riesgo</v>
      </c>
      <c r="L14" s="169"/>
      <c r="M14" s="169"/>
      <c r="N14" s="168" t="str">
        <f>IF(data_status_reg!$E59="bajo",0,IF(data_status_reg!$E59="medio",0.5,IF(data_status_reg!$E59="alto",1,"falta riesgo")))</f>
        <v>falta riesgo</v>
      </c>
      <c r="O14" s="108"/>
      <c r="P14" s="31"/>
      <c r="Q14" s="159"/>
    </row>
    <row r="15" spans="1:17" ht="21">
      <c r="A15" s="158"/>
      <c r="B15" s="31"/>
      <c r="C15" s="106" t="s">
        <v>40</v>
      </c>
      <c r="D15" s="167"/>
      <c r="E15" s="168" t="str">
        <f>IF(data_status_reg!$E12="bajo",0,IF(data_status_reg!$E12="medio",0.5,IF(data_status_reg!$E12="alto",1,"falta riesgo")))</f>
        <v>falta riesgo</v>
      </c>
      <c r="F15" s="169"/>
      <c r="G15" s="169"/>
      <c r="H15" s="168" t="str">
        <f>IF(data_status_reg!$E28="bajo",0,IF(data_status_reg!$E28="medio",0.5,IF(data_status_reg!$E28="alto",1,"falta riesgo")))</f>
        <v>falta riesgo</v>
      </c>
      <c r="I15" s="169"/>
      <c r="J15" s="169"/>
      <c r="K15" s="168" t="str">
        <f>IF(data_status_reg!$E44="bajo",0,IF(data_status_reg!$E44="medio",0.5,IF(data_status_reg!$E44="alto",1,"falta riesgo")))</f>
        <v>falta riesgo</v>
      </c>
      <c r="L15" s="169"/>
      <c r="M15" s="169"/>
      <c r="N15" s="168" t="str">
        <f>IF(data_status_reg!$E60="bajo",0,IF(data_status_reg!$E60="medio",0.5,IF(data_status_reg!$E60="alto",1,"falta riesgo")))</f>
        <v>falta riesgo</v>
      </c>
      <c r="O15" s="108"/>
      <c r="P15" s="31"/>
      <c r="Q15" s="159"/>
    </row>
    <row r="16" spans="1:17" ht="21">
      <c r="A16" s="158"/>
      <c r="B16" s="31"/>
      <c r="C16" s="106" t="s">
        <v>41</v>
      </c>
      <c r="D16" s="167"/>
      <c r="E16" s="168" t="str">
        <f>IF(data_status_reg!$E13="bajo",0,IF(data_status_reg!$E13="medio",0.5,IF(data_status_reg!$E13="alto",1,"falta riesgo")))</f>
        <v>falta riesgo</v>
      </c>
      <c r="F16" s="169"/>
      <c r="G16" s="169"/>
      <c r="H16" s="168" t="str">
        <f>IF(data_status_reg!$E29="bajo",0,IF(data_status_reg!$E29="medio",0.5,IF(data_status_reg!$E29="alto",1,"falta riesgo")))</f>
        <v>falta riesgo</v>
      </c>
      <c r="I16" s="169"/>
      <c r="J16" s="170"/>
      <c r="K16" s="168" t="str">
        <f>IF(data_status_reg!$E45="bajo",0,IF(data_status_reg!$E45="medio",0.5,IF(data_status_reg!$E45="alto",1,"falta riesgo")))</f>
        <v>falta riesgo</v>
      </c>
      <c r="L16" s="170"/>
      <c r="M16" s="170"/>
      <c r="N16" s="168" t="str">
        <f>IF(data_status_reg!$E61="bajo",0,IF(data_status_reg!$E61="medio",0.5,IF(data_status_reg!$E61="alto",1,"falta riesgo")))</f>
        <v>falta riesgo</v>
      </c>
      <c r="O16" s="109"/>
      <c r="P16" s="31"/>
      <c r="Q16" s="159"/>
    </row>
    <row r="17" spans="1:17" ht="21">
      <c r="A17" s="158"/>
      <c r="B17" s="31"/>
      <c r="C17" s="106" t="s">
        <v>42</v>
      </c>
      <c r="D17" s="167"/>
      <c r="E17" s="168" t="str">
        <f>IF(data_status_reg!$E14="bajo",0,IF(data_status_reg!$E14="medio",0.5,IF(data_status_reg!$E14="alto",1,"falta riesgo")))</f>
        <v>falta riesgo</v>
      </c>
      <c r="F17" s="169"/>
      <c r="G17" s="169"/>
      <c r="H17" s="168" t="str">
        <f>IF(data_status_reg!$E30="bajo",0,IF(data_status_reg!$E30="medio",0.5,IF(data_status_reg!$E30="alto",1,"falta riesgo")))</f>
        <v>falta riesgo</v>
      </c>
      <c r="I17" s="169"/>
      <c r="J17" s="169"/>
      <c r="K17" s="168" t="str">
        <f>IF(data_status_reg!$E46="bajo",0,IF(data_status_reg!$E46="medio",0.5,IF(data_status_reg!$E46="alto",1,"falta riesgo")))</f>
        <v>falta riesgo</v>
      </c>
      <c r="L17" s="169"/>
      <c r="M17" s="169"/>
      <c r="N17" s="168" t="str">
        <f>IF(data_status_reg!$E62="bajo",0,IF(data_status_reg!$E62="medio",0.5,IF(data_status_reg!$E62="alto",1,"falta riesgo")))</f>
        <v>falta riesgo</v>
      </c>
      <c r="O17" s="108"/>
      <c r="P17" s="31"/>
      <c r="Q17" s="159"/>
    </row>
    <row r="18" spans="1:17" ht="21">
      <c r="A18" s="158"/>
      <c r="B18" s="31"/>
      <c r="C18" s="106" t="s">
        <v>43</v>
      </c>
      <c r="D18" s="167"/>
      <c r="E18" s="168" t="str">
        <f>IF(data_status_reg!$E15="bajo",0,IF(data_status_reg!$E15="medio",0.5,IF(data_status_reg!$E15="alto",1,"falta riesgo")))</f>
        <v>falta riesgo</v>
      </c>
      <c r="F18" s="169"/>
      <c r="G18" s="169"/>
      <c r="H18" s="168" t="str">
        <f>IF(data_status_reg!$E31="bajo",0,IF(data_status_reg!$E31="medio",0.5,IF(data_status_reg!$E31="alto",1,"falta riesgo")))</f>
        <v>falta riesgo</v>
      </c>
      <c r="I18" s="169"/>
      <c r="J18" s="169"/>
      <c r="K18" s="168" t="str">
        <f>IF(data_status_reg!$E47="bajo",0,IF(data_status_reg!$E47="medio",0.5,IF(data_status_reg!$E47="alto",1,"falta riesgo")))</f>
        <v>falta riesgo</v>
      </c>
      <c r="L18" s="169"/>
      <c r="M18" s="169"/>
      <c r="N18" s="168" t="str">
        <f>IF(data_status_reg!$E63="bajo",0,IF(data_status_reg!$E63="medio",0.5,IF(data_status_reg!$E63="alto",1,"falta riesgo")))</f>
        <v>falta riesgo</v>
      </c>
      <c r="O18" s="108"/>
      <c r="P18" s="31"/>
      <c r="Q18" s="159"/>
    </row>
    <row r="19" spans="1:17" ht="21">
      <c r="A19" s="158"/>
      <c r="B19" s="31"/>
      <c r="C19" s="106" t="s">
        <v>44</v>
      </c>
      <c r="D19" s="167"/>
      <c r="E19" s="168" t="str">
        <f>IF(data_status_reg!$E16="bajo",0,IF(data_status_reg!$E16="medio",0.5,IF(data_status_reg!$E16="alto",1,"falta riesgo")))</f>
        <v>falta riesgo</v>
      </c>
      <c r="F19" s="169"/>
      <c r="G19" s="169"/>
      <c r="H19" s="171" t="s">
        <v>150</v>
      </c>
      <c r="I19" s="169"/>
      <c r="J19" s="169"/>
      <c r="K19" s="168" t="str">
        <f>IF(data_status_reg!$E48="bajo",0,IF(data_status_reg!$E48="medio",0.5,IF(data_status_reg!$E48="alto",1,"falta riesgo")))</f>
        <v>falta riesgo</v>
      </c>
      <c r="L19" s="169"/>
      <c r="N19" s="168" t="str">
        <f>IF(data_status_reg!$E64="bajo",0,IF(data_status_reg!$E64="medio",0.5,IF(data_status_reg!$E64="alto",1,"falta riesgo")))</f>
        <v>falta riesgo</v>
      </c>
      <c r="O19" s="109"/>
      <c r="P19" s="31"/>
      <c r="Q19" s="159"/>
    </row>
    <row r="20" spans="1:17" ht="21">
      <c r="A20" s="158"/>
      <c r="B20" s="31"/>
      <c r="C20" s="106" t="s">
        <v>45</v>
      </c>
      <c r="D20" s="167"/>
      <c r="E20" s="168" t="str">
        <f>IF(data_status_reg!$E17="bajo",0,IF(data_status_reg!$E17="medio",0.5,IF(data_status_reg!$E17="alto",1,"falta riesgo")))</f>
        <v>falta riesgo</v>
      </c>
      <c r="F20" s="169"/>
      <c r="G20" s="169"/>
      <c r="H20" s="168" t="str">
        <f>IF(data_status_reg!$E33="bajo",0,IF(data_status_reg!$E33="medio",0.5,IF(data_status_reg!$E33="alto",1,"falta riesgo")))</f>
        <v>falta riesgo</v>
      </c>
      <c r="I20" s="169"/>
      <c r="J20" s="169"/>
      <c r="K20" s="168" t="str">
        <f>IF(data_status_reg!$E49="bajo",0,IF(data_status_reg!$E49="medio",0.5,IF(data_status_reg!$E49="alto",1,"falta riesgo")))</f>
        <v>falta riesgo</v>
      </c>
      <c r="L20" s="169"/>
      <c r="M20" s="169"/>
      <c r="N20" s="168" t="str">
        <f>IF(data_status_reg!$E65="bajo",0,IF(data_status_reg!$E65="medio",0.5,IF(data_status_reg!$E65="alto",1,"falta riesgo")))</f>
        <v>falta riesgo</v>
      </c>
      <c r="O20" s="108"/>
      <c r="P20" s="31"/>
      <c r="Q20" s="159"/>
    </row>
    <row r="21" spans="1:17" ht="21">
      <c r="A21" s="158"/>
      <c r="B21" s="31"/>
      <c r="C21" s="106" t="s">
        <v>46</v>
      </c>
      <c r="D21" s="167"/>
      <c r="E21" s="168" t="str">
        <f>IF(data_status_reg!$E18="bajo",0,IF(data_status_reg!$E18="medio",0.5,IF(data_status_reg!$E18="alto",1,"falta riesgo")))</f>
        <v>falta riesgo</v>
      </c>
      <c r="F21" s="169"/>
      <c r="G21" s="169"/>
      <c r="H21" s="168" t="str">
        <f>IF(data_status_reg!$E34="bajo",0,IF(data_status_reg!$E34="medio",0.5,IF(data_status_reg!$E34="alto",1,"falta riesgo")))</f>
        <v>falta riesgo</v>
      </c>
      <c r="I21" s="169"/>
      <c r="J21" s="169"/>
      <c r="K21" s="168" t="str">
        <f>IF(data_status_reg!$E50="bajo",0,IF(data_status_reg!$E50="medio",0.5,IF(data_status_reg!$E50="alto",1,"falta riesgo")))</f>
        <v>falta riesgo</v>
      </c>
      <c r="L21" s="169"/>
      <c r="M21" s="169"/>
      <c r="N21" s="168" t="str">
        <f>IF(data_status_reg!$E66="bajo",0,IF(data_status_reg!$E66="medio",0.5,IF(data_status_reg!$E66="alto",1,"falta riesgo")))</f>
        <v>falta riesgo</v>
      </c>
      <c r="O21" s="108"/>
      <c r="P21" s="31"/>
      <c r="Q21" s="159"/>
    </row>
    <row r="22" spans="1:17" ht="21">
      <c r="A22" s="158"/>
      <c r="B22" s="31"/>
      <c r="C22" s="107" t="s">
        <v>47</v>
      </c>
      <c r="D22" s="110"/>
      <c r="E22" s="112" t="str">
        <f>IF(data_status_reg!$E19="bajo",0,IF(data_status_reg!$E19="medio",0.5,IF(data_status_reg!$E19="alto",1,"falta riesgo")))</f>
        <v>falta riesgo</v>
      </c>
      <c r="F22" s="111"/>
      <c r="G22" s="111"/>
      <c r="H22" s="116" t="s">
        <v>150</v>
      </c>
      <c r="I22" s="111"/>
      <c r="J22" s="111"/>
      <c r="K22" s="112" t="str">
        <f>IF(data_status_reg!$E51="bajo",0,IF(data_status_reg!$E51="medio",0.5,IF(data_status_reg!$E51="alto",1,"falta riesgo")))</f>
        <v>falta riesgo</v>
      </c>
      <c r="L22" s="111"/>
      <c r="M22" s="26"/>
      <c r="N22" s="113" t="str">
        <f>IF(data_status_reg!$E67="bajo",0,IF(data_status_reg!$E67="medio",0.5,IF(data_status_reg!$E67="alto",1,"falta riesgo")))</f>
        <v>falta riesgo</v>
      </c>
      <c r="O22" s="114"/>
      <c r="P22" s="31"/>
      <c r="Q22" s="159"/>
    </row>
    <row r="23" spans="1:17">
      <c r="A23" s="158"/>
      <c r="B23" s="31"/>
      <c r="C23" s="31"/>
      <c r="D23" s="31"/>
      <c r="E23" s="31"/>
      <c r="F23" s="31"/>
      <c r="G23" s="31"/>
      <c r="H23" s="31"/>
      <c r="I23" s="31"/>
      <c r="J23" s="31"/>
      <c r="K23" s="31"/>
      <c r="L23" s="31"/>
      <c r="M23" s="31"/>
      <c r="N23" s="31"/>
      <c r="O23" s="31"/>
      <c r="P23" s="31"/>
      <c r="Q23" s="159"/>
    </row>
    <row r="24" spans="1:17">
      <c r="A24" s="158"/>
      <c r="B24" s="31"/>
      <c r="C24" s="31"/>
      <c r="D24" s="31"/>
      <c r="E24" s="31"/>
      <c r="F24" s="31"/>
      <c r="G24" s="31"/>
      <c r="H24" s="31"/>
      <c r="I24" s="31"/>
      <c r="J24" s="31"/>
      <c r="K24" s="31"/>
      <c r="L24" s="31"/>
      <c r="M24" s="31"/>
      <c r="N24" s="31"/>
      <c r="O24" s="31"/>
      <c r="P24" s="31"/>
      <c r="Q24" s="159"/>
    </row>
    <row r="25" spans="1:17">
      <c r="A25" s="158"/>
      <c r="B25" s="31"/>
      <c r="C25" s="31"/>
      <c r="D25" s="31"/>
      <c r="E25" s="31"/>
      <c r="F25" s="31"/>
      <c r="G25" s="31"/>
      <c r="H25" s="31"/>
      <c r="I25" s="31"/>
      <c r="J25" s="31"/>
      <c r="K25" s="31"/>
      <c r="L25" s="31"/>
      <c r="M25" s="31"/>
      <c r="N25" s="31"/>
      <c r="O25" s="31"/>
      <c r="P25" s="31"/>
      <c r="Q25" s="159"/>
    </row>
    <row r="26" spans="1:17">
      <c r="A26" s="158"/>
      <c r="B26" s="31"/>
      <c r="C26" s="31"/>
      <c r="D26" s="31"/>
      <c r="E26" s="31"/>
      <c r="F26" s="31"/>
      <c r="G26" s="31"/>
      <c r="H26" s="31"/>
      <c r="I26" s="31"/>
      <c r="J26" s="31"/>
      <c r="K26" s="31"/>
      <c r="L26" s="31"/>
      <c r="M26" s="31"/>
      <c r="N26" s="31"/>
      <c r="O26" s="31"/>
      <c r="P26" s="31"/>
      <c r="Q26" s="159"/>
    </row>
    <row r="27" spans="1:17" ht="15.75" thickBot="1">
      <c r="A27" s="160"/>
      <c r="B27" s="161"/>
      <c r="C27" s="161"/>
      <c r="D27" s="161"/>
      <c r="E27" s="161"/>
      <c r="F27" s="161"/>
      <c r="G27" s="161"/>
      <c r="H27" s="161"/>
      <c r="I27" s="161"/>
      <c r="J27" s="161"/>
      <c r="K27" s="161"/>
      <c r="L27" s="161"/>
      <c r="M27" s="161"/>
      <c r="N27" s="161"/>
      <c r="O27" s="161"/>
      <c r="P27" s="161"/>
      <c r="Q27" s="162"/>
    </row>
    <row r="30" spans="1:17" outlineLevel="1"/>
    <row r="31" spans="1:17" outlineLevel="1">
      <c r="C31" s="73"/>
      <c r="D31" s="73"/>
      <c r="E31" s="73"/>
      <c r="F31" s="74"/>
    </row>
    <row r="32" spans="1:17" outlineLevel="1">
      <c r="F32" s="40"/>
    </row>
    <row r="33" spans="6:6" outlineLevel="1">
      <c r="F33" s="40"/>
    </row>
    <row r="34" spans="6:6" outlineLevel="1">
      <c r="F34" s="40"/>
    </row>
    <row r="35" spans="6:6" outlineLevel="1">
      <c r="F35" s="40"/>
    </row>
    <row r="36" spans="6:6" outlineLevel="1">
      <c r="F36" s="40"/>
    </row>
    <row r="37" spans="6:6" outlineLevel="1">
      <c r="F37" s="40"/>
    </row>
    <row r="38" spans="6:6" outlineLevel="1">
      <c r="F38" s="40"/>
    </row>
    <row r="39" spans="6:6" outlineLevel="1">
      <c r="F39" s="40"/>
    </row>
    <row r="40" spans="6:6" outlineLevel="1">
      <c r="F40" s="40"/>
    </row>
    <row r="41" spans="6:6" outlineLevel="1">
      <c r="F41" s="40"/>
    </row>
    <row r="42" spans="6:6" outlineLevel="1">
      <c r="F42" s="40"/>
    </row>
    <row r="43" spans="6:6" outlineLevel="1">
      <c r="F43" s="40"/>
    </row>
    <row r="44" spans="6:6" outlineLevel="1">
      <c r="F44" s="40"/>
    </row>
    <row r="45" spans="6:6" outlineLevel="1">
      <c r="F45" s="40"/>
    </row>
    <row r="46" spans="6:6" outlineLevel="1">
      <c r="F46" s="40"/>
    </row>
    <row r="47" spans="6:6" outlineLevel="1">
      <c r="F47" s="40"/>
    </row>
    <row r="48" spans="6:6" outlineLevel="1">
      <c r="F48" s="40"/>
    </row>
    <row r="49" spans="6:6" outlineLevel="1">
      <c r="F49" s="40"/>
    </row>
    <row r="50" spans="6:6" outlineLevel="1">
      <c r="F50" s="40"/>
    </row>
    <row r="51" spans="6:6" outlineLevel="1">
      <c r="F51" s="40"/>
    </row>
    <row r="52" spans="6:6" outlineLevel="1">
      <c r="F52" s="40"/>
    </row>
    <row r="53" spans="6:6" outlineLevel="1">
      <c r="F53" s="40"/>
    </row>
    <row r="54" spans="6:6" outlineLevel="1">
      <c r="F54" s="40"/>
    </row>
    <row r="55" spans="6:6" outlineLevel="1">
      <c r="F55" s="40"/>
    </row>
    <row r="56" spans="6:6" outlineLevel="1">
      <c r="F56" s="40"/>
    </row>
    <row r="57" spans="6:6" outlineLevel="1">
      <c r="F57" s="40"/>
    </row>
    <row r="58" spans="6:6" outlineLevel="1">
      <c r="F58" s="40"/>
    </row>
    <row r="59" spans="6:6" outlineLevel="1">
      <c r="F59" s="40"/>
    </row>
    <row r="60" spans="6:6" outlineLevel="1">
      <c r="F60" s="40"/>
    </row>
    <row r="61" spans="6:6" outlineLevel="1">
      <c r="F61" s="40"/>
    </row>
    <row r="62" spans="6:6" outlineLevel="1">
      <c r="F62" s="40"/>
    </row>
    <row r="63" spans="6:6" outlineLevel="1">
      <c r="F63" s="40"/>
    </row>
    <row r="64" spans="6:6" outlineLevel="1">
      <c r="F64" s="40"/>
    </row>
    <row r="65" spans="6:6" outlineLevel="1">
      <c r="F65" s="40"/>
    </row>
    <row r="66" spans="6:6" outlineLevel="1">
      <c r="F66" s="40"/>
    </row>
    <row r="67" spans="6:6" outlineLevel="1">
      <c r="F67" s="40"/>
    </row>
    <row r="68" spans="6:6" outlineLevel="1">
      <c r="F68" s="40"/>
    </row>
    <row r="69" spans="6:6" outlineLevel="1">
      <c r="F69" s="40"/>
    </row>
    <row r="70" spans="6:6" outlineLevel="1">
      <c r="F70" s="40"/>
    </row>
    <row r="71" spans="6:6" outlineLevel="1">
      <c r="F71" s="40"/>
    </row>
    <row r="72" spans="6:6" outlineLevel="1">
      <c r="F72" s="40"/>
    </row>
    <row r="73" spans="6:6" outlineLevel="1">
      <c r="F73" s="40"/>
    </row>
    <row r="74" spans="6:6" outlineLevel="1">
      <c r="F74" s="40"/>
    </row>
    <row r="75" spans="6:6" outlineLevel="1">
      <c r="F75" s="40"/>
    </row>
    <row r="76" spans="6:6" outlineLevel="1">
      <c r="F76" s="40"/>
    </row>
    <row r="77" spans="6:6" outlineLevel="1">
      <c r="F77" s="40"/>
    </row>
    <row r="78" spans="6:6" outlineLevel="1">
      <c r="F78" s="40"/>
    </row>
    <row r="79" spans="6:6" outlineLevel="1">
      <c r="F79" s="40"/>
    </row>
    <row r="80" spans="6:6" outlineLevel="1">
      <c r="F80" s="40"/>
    </row>
    <row r="81" spans="6:6" outlineLevel="1">
      <c r="F81" s="40"/>
    </row>
    <row r="82" spans="6:6" outlineLevel="1">
      <c r="F82" s="40"/>
    </row>
    <row r="83" spans="6:6" outlineLevel="1">
      <c r="F83" s="40"/>
    </row>
    <row r="84" spans="6:6" outlineLevel="1">
      <c r="F84" s="40"/>
    </row>
    <row r="85" spans="6:6" outlineLevel="1">
      <c r="F85" s="40"/>
    </row>
    <row r="86" spans="6:6" outlineLevel="1">
      <c r="F86" s="40"/>
    </row>
    <row r="87" spans="6:6" outlineLevel="1">
      <c r="F87" s="40"/>
    </row>
    <row r="88" spans="6:6" outlineLevel="1">
      <c r="F88" s="40"/>
    </row>
    <row r="89" spans="6:6" outlineLevel="1">
      <c r="F89" s="40"/>
    </row>
    <row r="90" spans="6:6" outlineLevel="1">
      <c r="F90" s="40"/>
    </row>
    <row r="91" spans="6:6" outlineLevel="1">
      <c r="F91" s="40"/>
    </row>
    <row r="92" spans="6:6" outlineLevel="1">
      <c r="F92" s="40"/>
    </row>
    <row r="93" spans="6:6" outlineLevel="1">
      <c r="F93" s="40"/>
    </row>
    <row r="94" spans="6:6" outlineLevel="1">
      <c r="F94" s="40"/>
    </row>
    <row r="95" spans="6:6" outlineLevel="1">
      <c r="F95" s="40"/>
    </row>
    <row r="96" spans="6:6" outlineLevel="1">
      <c r="F96" s="40"/>
    </row>
    <row r="97" spans="6:6" outlineLevel="1">
      <c r="F97" s="40"/>
    </row>
    <row r="98" spans="6:6" outlineLevel="1">
      <c r="F98" s="40"/>
    </row>
    <row r="99" spans="6:6" outlineLevel="1"/>
    <row r="100" spans="6:6" outlineLevel="1"/>
  </sheetData>
  <mergeCells count="6">
    <mergeCell ref="M6:O6"/>
    <mergeCell ref="D6:F6"/>
    <mergeCell ref="G6:I6"/>
    <mergeCell ref="J6:L6"/>
    <mergeCell ref="B2:P2"/>
    <mergeCell ref="B3:P3"/>
  </mergeCells>
  <printOptions horizontalCentered="1" verticalCentered="1"/>
  <pageMargins left="0" right="0" top="0" bottom="0" header="0" footer="0"/>
  <pageSetup paperSize="14" scale="75" orientation="landscape" r:id="rId1"/>
  <headerFooter>
    <oddFooter>&amp;R&amp;P</oddFooter>
  </headerFooter>
  <rowBreaks count="1" manualBreakCount="1">
    <brk id="27" max="16383" man="1"/>
  </rowBreaks>
  <extLst>
    <ext xmlns:x14="http://schemas.microsoft.com/office/spreadsheetml/2009/9/main" uri="{78C0D931-6437-407d-A8EE-F0AAD7539E65}">
      <x14:conditionalFormattings>
        <x14:conditionalFormatting xmlns:xm="http://schemas.microsoft.com/office/excel/2006/main">
          <x14:cfRule type="iconSet" priority="1" id="{8A3749FF-1455-47BB-8310-D19095C4A02D}">
            <x14:iconSet custom="1">
              <x14:cfvo type="percent">
                <xm:f>0</xm:f>
              </x14:cfvo>
              <x14:cfvo type="num">
                <xm:f>0.5</xm:f>
              </x14:cfvo>
              <x14:cfvo type="num">
                <xm:f>1</xm:f>
              </x14:cfvo>
              <x14:cfIcon iconSet="3TrafficLights1" iconId="2"/>
              <x14:cfIcon iconSet="3TrafficLights1" iconId="1"/>
              <x14:cfIcon iconSet="3TrafficLights1" iconId="0"/>
            </x14:iconSet>
          </x14:cfRule>
          <xm:sqref>E23:O23 F22:L22 E7:O7 E8:E22 L8:M18 L19 L20:M21 F8:K21 N8:O22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622C-8D61-4DEA-8CD3-3B78A1155B5C}">
  <sheetPr>
    <tabColor theme="9" tint="0.79998168889431442"/>
  </sheetPr>
  <dimension ref="A1:J58"/>
  <sheetViews>
    <sheetView showGridLines="0" topLeftCell="A44" zoomScale="85" zoomScaleNormal="85" workbookViewId="0">
      <selection activeCell="I3" sqref="I3:J50"/>
    </sheetView>
  </sheetViews>
  <sheetFormatPr baseColWidth="10" defaultColWidth="11.42578125" defaultRowHeight="18.75" outlineLevelCol="1"/>
  <cols>
    <col min="1" max="1" width="14.42578125" customWidth="1"/>
    <col min="2" max="2" width="17.85546875" customWidth="1"/>
    <col min="3" max="3" width="73.28515625" style="327" customWidth="1"/>
    <col min="4" max="4" width="11.5703125" style="99" bestFit="1" customWidth="1"/>
    <col min="9" max="9" width="47.7109375" bestFit="1" customWidth="1" outlineLevel="1"/>
    <col min="10" max="10" width="22" style="40" bestFit="1" customWidth="1" outlineLevel="1"/>
  </cols>
  <sheetData>
    <row r="1" spans="1:10">
      <c r="I1" s="75" t="s">
        <v>48</v>
      </c>
      <c r="J1" s="74" t="s">
        <v>49</v>
      </c>
    </row>
    <row r="2" spans="1:10" ht="18" customHeight="1">
      <c r="A2" s="117" t="s">
        <v>50</v>
      </c>
      <c r="B2" s="117"/>
    </row>
    <row r="3" spans="1:10" ht="18" customHeight="1">
      <c r="A3" s="117"/>
      <c r="B3" s="117"/>
      <c r="C3" s="328" t="s">
        <v>53</v>
      </c>
      <c r="D3" s="33" t="str">
        <f>IF(J5="bajo",0,IF(J5="medio",0.5,IF(J5="alto",1,"falta riesgo")))</f>
        <v>falta riesgo</v>
      </c>
      <c r="E3" s="32"/>
    </row>
    <row r="4" spans="1:10" ht="18" customHeight="1">
      <c r="A4" s="117"/>
      <c r="B4" s="117"/>
      <c r="C4" s="328" t="s">
        <v>55</v>
      </c>
      <c r="D4" s="33" t="str">
        <f t="shared" ref="D4" si="0">IF(J4="bajo",0,IF(J4="medio",0.5,IF(J4="alto",1,"falta riesgo")))</f>
        <v>falta riesgo</v>
      </c>
      <c r="E4" s="32"/>
    </row>
    <row r="5" spans="1:10" ht="18" customHeight="1">
      <c r="A5" s="117"/>
      <c r="B5" s="117"/>
      <c r="C5" s="328" t="s">
        <v>51</v>
      </c>
      <c r="D5" s="33" t="str">
        <f>IF(J3="bajo",0,IF(J3="medio",0.5,IF(J3="alto",1,"falta riesgo")))</f>
        <v>falta riesgo</v>
      </c>
      <c r="E5" s="32"/>
    </row>
    <row r="6" spans="1:10" s="683" customFormat="1" ht="18" customHeight="1">
      <c r="A6" s="679"/>
      <c r="B6" s="679"/>
      <c r="C6" s="680"/>
      <c r="D6" s="681"/>
      <c r="E6" s="682"/>
      <c r="J6" s="684"/>
    </row>
    <row r="7" spans="1:10" ht="18" customHeight="1">
      <c r="A7" s="117" t="s">
        <v>60</v>
      </c>
      <c r="B7" s="117"/>
      <c r="C7" s="328" t="s">
        <v>61</v>
      </c>
      <c r="D7" s="33" t="str">
        <f>IF(J9="bajo",0,IF(J9="medio",0.5,IF(J9="alto",1,"falta riesgo")))</f>
        <v>falta riesgo</v>
      </c>
      <c r="E7" s="32"/>
    </row>
    <row r="8" spans="1:10" ht="18" customHeight="1">
      <c r="A8" s="117"/>
      <c r="B8" s="117"/>
      <c r="C8" s="328" t="s">
        <v>63</v>
      </c>
      <c r="D8" s="33" t="str">
        <f>IF(J14="bajo",0,IF(J14="medio",0.5,IF(J14="alto",1,"falta riesgo")))</f>
        <v>falta riesgo</v>
      </c>
      <c r="E8" s="32"/>
    </row>
    <row r="9" spans="1:10" ht="18" customHeight="1">
      <c r="A9" s="117"/>
      <c r="B9" s="117"/>
      <c r="C9" s="328" t="s">
        <v>65</v>
      </c>
      <c r="D9" s="33" t="str">
        <f>IF(J15="bajo",0,IF(J15="medio",0.5,IF(J15="alto",1,"falta riesgo")))</f>
        <v>falta riesgo</v>
      </c>
      <c r="E9" s="32"/>
    </row>
    <row r="10" spans="1:10" ht="18" customHeight="1">
      <c r="A10" s="117"/>
      <c r="B10" s="117"/>
      <c r="C10" s="328" t="s">
        <v>67</v>
      </c>
      <c r="D10" s="33" t="str">
        <f>IF(J10="bajo",0,IF(J10="medio",0.5,IF(J10="alto",1,"falta riesgo")))</f>
        <v>falta riesgo</v>
      </c>
      <c r="E10" s="32"/>
    </row>
    <row r="11" spans="1:10" ht="18" customHeight="1">
      <c r="A11" s="117"/>
      <c r="B11" s="117"/>
      <c r="C11" s="328" t="s">
        <v>69</v>
      </c>
      <c r="D11" s="33" t="str">
        <f>IF(J12="bajo",0,IF(J12="medio",0.5,IF(J12="alto",1,"falta riesgo")))</f>
        <v>falta riesgo</v>
      </c>
      <c r="E11" s="32"/>
    </row>
    <row r="12" spans="1:10" ht="18" customHeight="1">
      <c r="A12" s="117"/>
      <c r="B12" s="117"/>
      <c r="C12" s="328" t="s">
        <v>71</v>
      </c>
      <c r="D12" s="33" t="str">
        <f>IF(J13="bajo",0,IF(J13="medio",0.5,IF(J13="alto",1,"falta riesgo")))</f>
        <v>falta riesgo</v>
      </c>
      <c r="E12" s="32"/>
    </row>
    <row r="13" spans="1:10" ht="18" customHeight="1">
      <c r="A13" s="117"/>
      <c r="B13" s="117"/>
      <c r="C13" s="328" t="s">
        <v>57</v>
      </c>
      <c r="D13" s="33" t="str">
        <f>IF(J11="bajo",0,IF(J11="medio",0.5,IF(J11="alto",1,"falta riesgo")))</f>
        <v>falta riesgo</v>
      </c>
      <c r="E13" s="32"/>
    </row>
    <row r="14" spans="1:10" s="683" customFormat="1" ht="18" customHeight="1">
      <c r="A14" s="679"/>
      <c r="B14" s="679"/>
      <c r="C14" s="680"/>
      <c r="D14" s="681"/>
      <c r="E14" s="682"/>
      <c r="J14" s="684"/>
    </row>
    <row r="15" spans="1:10" ht="18" customHeight="1">
      <c r="A15" s="117" t="s">
        <v>23</v>
      </c>
      <c r="B15" s="117"/>
      <c r="C15" s="328" t="s">
        <v>75</v>
      </c>
      <c r="D15" s="33" t="str">
        <f>IF(J18="bajo",0,IF(J18="medio",0.5,IF(J18="alto",1,"falta riesgo")))</f>
        <v>falta riesgo</v>
      </c>
      <c r="E15" s="32"/>
    </row>
    <row r="16" spans="1:10" ht="18" customHeight="1">
      <c r="A16" s="117"/>
      <c r="B16" s="117"/>
      <c r="C16" s="328" t="s">
        <v>77</v>
      </c>
      <c r="D16" s="33" t="str">
        <f>IF(J17="bajo",0,IF(J17="medio",0.5,IF(J17="alto",1,"falta riesgo")))</f>
        <v>falta riesgo</v>
      </c>
      <c r="E16" s="32"/>
    </row>
    <row r="17" spans="1:10" ht="18" customHeight="1">
      <c r="A17" s="117"/>
      <c r="B17" s="117"/>
      <c r="C17" s="328" t="s">
        <v>79</v>
      </c>
      <c r="D17" s="33" t="str">
        <f>IF(J19="bajo",0,IF(J19="medio",0.5,IF(J19="alto",1,"falta riesgo")))</f>
        <v>falta riesgo</v>
      </c>
      <c r="E17" s="32"/>
    </row>
    <row r="18" spans="1:10" ht="21">
      <c r="A18" s="117"/>
      <c r="B18" s="117"/>
      <c r="C18" s="328" t="s">
        <v>81</v>
      </c>
      <c r="D18" s="33" t="str">
        <f>IF(J16="bajo",0,IF(J16="medio",0.5,IF(J16="alto",1,"falta riesgo")))</f>
        <v>falta riesgo</v>
      </c>
      <c r="E18" s="32"/>
    </row>
    <row r="19" spans="1:10" s="683" customFormat="1" ht="18" customHeight="1">
      <c r="A19" s="679"/>
      <c r="B19" s="679"/>
      <c r="C19" s="680"/>
      <c r="D19" s="681"/>
      <c r="E19" s="682"/>
      <c r="J19" s="684"/>
    </row>
    <row r="20" spans="1:10" ht="18" customHeight="1">
      <c r="A20" s="117" t="s">
        <v>25</v>
      </c>
      <c r="B20" s="117"/>
      <c r="C20" s="328" t="s">
        <v>83</v>
      </c>
      <c r="D20" s="33" t="str">
        <f>IF(J22="bajo",0,IF(J22="medio",0.5,IF(J22="alto",1,"falta riesgo")))</f>
        <v>falta riesgo</v>
      </c>
      <c r="E20" s="32"/>
    </row>
    <row r="21" spans="1:10" ht="18" customHeight="1">
      <c r="A21" s="117"/>
      <c r="B21" s="117"/>
      <c r="C21" s="328" t="s">
        <v>85</v>
      </c>
      <c r="D21" s="33" t="str">
        <f>IF(J24="bajo",0,IF(J24="medio",0.5,IF(J24="alto",1,"falta riesgo")))</f>
        <v>falta riesgo</v>
      </c>
      <c r="E21" s="32"/>
    </row>
    <row r="22" spans="1:10" ht="18" customHeight="1">
      <c r="A22" s="117"/>
      <c r="B22" s="117"/>
      <c r="C22" s="328" t="s">
        <v>87</v>
      </c>
      <c r="D22" s="33" t="str">
        <f>IF(J23="bajo",0,IF(J23="medio",0.5,IF(J23="alto",1,"falta riesgo")))</f>
        <v>falta riesgo</v>
      </c>
      <c r="E22" s="32"/>
    </row>
    <row r="23" spans="1:10" ht="18" customHeight="1">
      <c r="A23" s="117"/>
      <c r="B23" s="117"/>
      <c r="C23" s="328" t="s">
        <v>89</v>
      </c>
      <c r="D23" s="33" t="str">
        <f>IF(J21="bajo",0,IF(J21="medio",0.5,IF(J21="alto",1,"falta riesgo")))</f>
        <v>falta riesgo</v>
      </c>
      <c r="E23" s="32"/>
    </row>
    <row r="24" spans="1:10" ht="18" customHeight="1">
      <c r="A24" s="117"/>
      <c r="B24" s="117"/>
      <c r="C24" s="328" t="s">
        <v>73</v>
      </c>
      <c r="D24" s="33" t="str">
        <f>IF(J20="bajo",0,IF(J20="medio",0.5,IF(J20="alto",1,"falta riesgo")))</f>
        <v>falta riesgo</v>
      </c>
      <c r="E24" s="32"/>
    </row>
    <row r="25" spans="1:10" s="683" customFormat="1" ht="18" customHeight="1">
      <c r="A25" s="679"/>
      <c r="B25" s="679"/>
      <c r="C25" s="680"/>
      <c r="D25" s="681"/>
      <c r="E25" s="682"/>
      <c r="J25" s="684"/>
    </row>
    <row r="26" spans="1:10" ht="18" customHeight="1">
      <c r="A26" s="117" t="s">
        <v>21</v>
      </c>
      <c r="B26" s="117"/>
      <c r="C26" s="328" t="s">
        <v>91</v>
      </c>
      <c r="D26" s="33" t="str">
        <f>IF(J27="bajo",0,IF(J27="medio",0.5,IF(J27="alto",1,"falta riesgo")))</f>
        <v>falta riesgo</v>
      </c>
      <c r="E26" s="32"/>
    </row>
    <row r="27" spans="1:10" ht="22.5" customHeight="1">
      <c r="A27" s="117"/>
      <c r="B27" s="117"/>
      <c r="C27" s="328" t="s">
        <v>93</v>
      </c>
      <c r="D27" s="33" t="str">
        <f>IF(J26="bajo",0,IF(J26="medio",0.5,IF(J26="alto",1,"falta riesgo")))</f>
        <v>falta riesgo</v>
      </c>
      <c r="E27" s="32"/>
    </row>
    <row r="28" spans="1:10" ht="18" customHeight="1">
      <c r="A28" s="117"/>
      <c r="B28" s="117"/>
      <c r="C28" s="328" t="s">
        <v>95</v>
      </c>
      <c r="D28" s="33" t="str">
        <f>IF(J25="bajo",0,IF(J25="medio",0.5,IF(J25="alto",1,"falta riesgo")))</f>
        <v>falta riesgo</v>
      </c>
      <c r="E28" s="32"/>
    </row>
    <row r="29" spans="1:10" ht="18" customHeight="1">
      <c r="A29" s="117"/>
      <c r="B29" s="117"/>
      <c r="C29" s="328" t="s">
        <v>97</v>
      </c>
      <c r="D29" s="33" t="str">
        <f>IF(J30="bajo",0,IF(J30="medio",0.5,IF(J30="alto",1,"falta riesgo")))</f>
        <v>falta riesgo</v>
      </c>
      <c r="E29" s="32"/>
    </row>
    <row r="30" spans="1:10" ht="18" customHeight="1">
      <c r="A30" s="117"/>
      <c r="B30" s="117"/>
      <c r="C30" s="328" t="s">
        <v>99</v>
      </c>
      <c r="D30" s="33" t="str">
        <f>IF(J31="bajo",0,IF(J31="medio",0.5,IF(J31="alto",1,"falta riesgo")))</f>
        <v>falta riesgo</v>
      </c>
      <c r="E30" s="32"/>
    </row>
    <row r="31" spans="1:10" ht="18" customHeight="1">
      <c r="A31" s="117"/>
      <c r="B31" s="117"/>
      <c r="C31" s="328" t="s">
        <v>101</v>
      </c>
      <c r="D31" s="33" t="str">
        <f>IF(J32="bajo",0,IF(J32="medio",0.5,IF(J32="alto",1,"falta riesgo")))</f>
        <v>falta riesgo</v>
      </c>
      <c r="E31" s="32"/>
    </row>
    <row r="32" spans="1:10" ht="18" customHeight="1">
      <c r="A32" s="117"/>
      <c r="B32" s="117"/>
      <c r="C32" s="328" t="s">
        <v>103</v>
      </c>
      <c r="D32" s="33" t="str">
        <f>IF(J28="bajo",0,IF(J28="medio",0.5,IF(J28="alto",1,"falta riesgo")))</f>
        <v>falta riesgo</v>
      </c>
      <c r="E32" s="32"/>
    </row>
    <row r="33" spans="1:10" ht="18" customHeight="1">
      <c r="A33" s="117"/>
      <c r="B33" s="117"/>
      <c r="C33" s="328" t="s">
        <v>105</v>
      </c>
      <c r="D33" s="33" t="str">
        <f>IF(J29="bajo",0,IF(J29="medio",0.5,IF(J29="alto",1,"falta riesgo")))</f>
        <v>falta riesgo</v>
      </c>
      <c r="E33" s="32"/>
    </row>
    <row r="34" spans="1:10" s="683" customFormat="1" ht="18" customHeight="1">
      <c r="A34" s="679"/>
      <c r="B34" s="679"/>
      <c r="C34" s="680"/>
      <c r="D34" s="681"/>
      <c r="E34" s="682"/>
      <c r="J34" s="684"/>
    </row>
    <row r="35" spans="1:10" ht="18" customHeight="1">
      <c r="A35" s="117" t="s">
        <v>20</v>
      </c>
      <c r="B35" s="117"/>
      <c r="C35" s="328" t="s">
        <v>107</v>
      </c>
      <c r="D35" s="33" t="str">
        <f>IF(J33="bajo",0,IF(J33="medio",0.5,IF(J33="alto",1,"falta riesgo")))</f>
        <v>falta riesgo</v>
      </c>
      <c r="E35" s="32"/>
    </row>
    <row r="36" spans="1:10" ht="18" customHeight="1">
      <c r="A36" s="117"/>
      <c r="B36" s="117"/>
      <c r="C36" s="328" t="s">
        <v>109</v>
      </c>
      <c r="D36" s="33" t="str">
        <f>IF(J34="bajo",0,IF(J34="medio",0.5,IF(J34="alto",1,"falta riesgo")))</f>
        <v>falta riesgo</v>
      </c>
      <c r="E36" s="32"/>
    </row>
    <row r="37" spans="1:10" ht="18" customHeight="1">
      <c r="A37" s="117"/>
      <c r="B37" s="117"/>
      <c r="C37" s="328" t="s">
        <v>111</v>
      </c>
      <c r="D37" s="33" t="str">
        <f>IF(J36="bajo",0,IF(J36="medio",0.5,IF(J36="alto",1,"falta riesgo")))</f>
        <v>falta riesgo</v>
      </c>
      <c r="E37" s="32"/>
    </row>
    <row r="38" spans="1:10" ht="18" customHeight="1">
      <c r="A38" s="117"/>
      <c r="B38" s="117"/>
      <c r="C38" s="328" t="s">
        <v>113</v>
      </c>
      <c r="D38" s="33" t="str">
        <f>IF(J37="bajo",0,IF(J37="medio",0.5,IF(J37="alto",1,"falta riesgo")))</f>
        <v>falta riesgo</v>
      </c>
      <c r="E38" s="32"/>
    </row>
    <row r="39" spans="1:10" ht="18" customHeight="1">
      <c r="A39" s="117"/>
      <c r="B39" s="117"/>
      <c r="C39" s="328" t="s">
        <v>115</v>
      </c>
      <c r="D39" s="33" t="str">
        <f>IF(J35="bajo",0,IF(J35="medio",0.5,IF(J35="alto",1,"falta riesgo")))</f>
        <v>falta riesgo</v>
      </c>
      <c r="E39" s="32"/>
    </row>
    <row r="40" spans="1:10" s="683" customFormat="1" ht="18" customHeight="1">
      <c r="A40" s="679"/>
      <c r="B40" s="679"/>
      <c r="C40" s="680"/>
      <c r="D40" s="681"/>
      <c r="E40" s="682"/>
      <c r="J40" s="684"/>
    </row>
    <row r="41" spans="1:10" ht="18" customHeight="1">
      <c r="A41" s="117" t="s">
        <v>26</v>
      </c>
      <c r="B41" s="117"/>
      <c r="C41" s="328" t="s">
        <v>117</v>
      </c>
      <c r="D41" s="33" t="str">
        <f>IF(J38="bajo",0,IF(J38="medio",0.5,IF(J38="alto",1,"falta riesgo")))</f>
        <v>falta riesgo</v>
      </c>
      <c r="E41" s="32"/>
    </row>
    <row r="42" spans="1:10" ht="18" customHeight="1">
      <c r="A42" s="117"/>
      <c r="B42" s="117"/>
      <c r="C42" s="328" t="s">
        <v>119</v>
      </c>
      <c r="D42" s="33" t="str">
        <f>IF(J39="bajo",0,IF(J39="medio",0.5,IF(J39="alto",1,"falta riesgo")))</f>
        <v>falta riesgo</v>
      </c>
      <c r="E42" s="32"/>
    </row>
    <row r="43" spans="1:10" ht="18" customHeight="1">
      <c r="A43" s="117"/>
      <c r="B43" s="117"/>
      <c r="C43" s="328" t="s">
        <v>121</v>
      </c>
      <c r="D43" s="33" t="str">
        <f>IF(J40="bajo",0,IF(J40="medio",0.5,IF(J40="alto",1,"falta riesgo")))</f>
        <v>falta riesgo</v>
      </c>
      <c r="E43" s="32"/>
    </row>
    <row r="44" spans="1:10" ht="18" customHeight="1">
      <c r="A44" s="117"/>
      <c r="B44" s="117"/>
      <c r="C44" s="328" t="s">
        <v>123</v>
      </c>
      <c r="D44" s="33" t="str">
        <f>IF(J41="bajo",0,IF(J41="medio",0.5,IF(J41="alto",1,"falta riesgo")))</f>
        <v>falta riesgo</v>
      </c>
      <c r="E44" s="32"/>
    </row>
    <row r="45" spans="1:10" ht="18" customHeight="1">
      <c r="A45" s="117"/>
      <c r="B45" s="117"/>
      <c r="C45" s="328" t="s">
        <v>125</v>
      </c>
      <c r="D45" s="33" t="str">
        <f>IF(J43="bajo",0,IF(J43="medio",0.5,IF(J43="alto",1,"falta riesgo")))</f>
        <v>falta riesgo</v>
      </c>
      <c r="E45" s="32"/>
    </row>
    <row r="46" spans="1:10" ht="20.25" customHeight="1">
      <c r="A46" s="117"/>
      <c r="B46" s="117"/>
      <c r="C46" s="328" t="s">
        <v>127</v>
      </c>
      <c r="D46" s="33" t="str">
        <f>IF(J42="bajo",0,IF(J42="medio",0.5,IF(J42="alto",1,"falta riesgo")))</f>
        <v>falta riesgo</v>
      </c>
      <c r="E46" s="32"/>
    </row>
    <row r="47" spans="1:10" s="683" customFormat="1" ht="18" customHeight="1">
      <c r="A47" s="679"/>
      <c r="B47" s="679"/>
      <c r="C47" s="680"/>
      <c r="D47" s="681"/>
      <c r="E47" s="682"/>
      <c r="J47" s="684"/>
    </row>
    <row r="48" spans="1:10" ht="18" customHeight="1">
      <c r="A48" s="117" t="s">
        <v>29</v>
      </c>
      <c r="B48" s="117"/>
      <c r="C48" s="328" t="s">
        <v>129</v>
      </c>
      <c r="D48" s="33" t="str">
        <f>IF(J49="bajo",0,IF(J49="medio",0.5,IF(J49="alto",1,"falta riesgo")))</f>
        <v>falta riesgo</v>
      </c>
      <c r="E48" s="32"/>
    </row>
    <row r="49" spans="1:5" ht="18" customHeight="1">
      <c r="A49" s="117"/>
      <c r="B49" s="117"/>
      <c r="C49" s="328" t="s">
        <v>131</v>
      </c>
      <c r="D49" s="33" t="str">
        <f>IF(J44="bajo",0,IF(J44="medio",0.5,IF(J44="alto",1,"falta riesgo")))</f>
        <v>falta riesgo</v>
      </c>
      <c r="E49" s="32"/>
    </row>
    <row r="50" spans="1:5" ht="18" customHeight="1">
      <c r="A50" s="117"/>
      <c r="B50" s="117"/>
      <c r="C50" s="328" t="s">
        <v>133</v>
      </c>
      <c r="D50" s="33" t="str">
        <f>IF(J46="bajo",0,IF(J46="medio",0.5,IF(J46="alto",1,"falta riesgo")))</f>
        <v>falta riesgo</v>
      </c>
      <c r="E50" s="32"/>
    </row>
    <row r="51" spans="1:5" ht="18" customHeight="1">
      <c r="A51" s="117"/>
      <c r="B51" s="117"/>
      <c r="C51" s="328" t="s">
        <v>135</v>
      </c>
      <c r="D51" s="33" t="str">
        <f>IF(J47="bajo",0,IF(J47="medio",0.5,IF(J47="alto",1,"falta riesgo")))</f>
        <v>falta riesgo</v>
      </c>
      <c r="E51" s="32"/>
    </row>
    <row r="52" spans="1:5" ht="18" customHeight="1">
      <c r="A52" s="117"/>
      <c r="B52" s="117"/>
      <c r="C52" s="328" t="s">
        <v>137</v>
      </c>
      <c r="D52" s="33" t="str">
        <f>IF(J48="bajo",0,IF(J48="medio",0.5,IF(J48="alto",1,"falta riesgo")))</f>
        <v>falta riesgo</v>
      </c>
      <c r="E52" s="32"/>
    </row>
    <row r="53" spans="1:5" ht="18" customHeight="1">
      <c r="A53" s="117"/>
      <c r="B53" s="117"/>
      <c r="C53" s="328" t="s">
        <v>139</v>
      </c>
      <c r="D53" s="33" t="str">
        <f>IF(J45="bajo",0,IF(J45="medio",0.5,IF(J45="alto",1,"falta riesgo")))</f>
        <v>falta riesgo</v>
      </c>
      <c r="E53" s="32"/>
    </row>
    <row r="54" spans="1:5" ht="18" customHeight="1">
      <c r="A54" s="117"/>
      <c r="B54" s="117"/>
      <c r="C54" s="328" t="s">
        <v>141</v>
      </c>
      <c r="D54" s="33" t="str">
        <f>IF(J50="bajo",0,IF(J50="medio",0.5,IF(J50="alto",1,"falta riesgo")))</f>
        <v>falta riesgo</v>
      </c>
      <c r="E54" s="32"/>
    </row>
    <row r="55" spans="1:5">
      <c r="D55" s="100"/>
    </row>
    <row r="56" spans="1:5">
      <c r="D56" s="100"/>
    </row>
    <row r="57" spans="1:5">
      <c r="D57" s="100"/>
    </row>
    <row r="58" spans="1:5">
      <c r="D58" s="100"/>
    </row>
  </sheetData>
  <pageMargins left="0.7" right="0.7" top="0.75" bottom="0.75" header="0.3" footer="0.3"/>
  <pageSetup orientation="portrait" r:id="rId1"/>
  <ignoredErrors>
    <ignoredError sqref="D53" formula="1"/>
  </ignoredErrors>
  <extLst>
    <ext xmlns:x14="http://schemas.microsoft.com/office/spreadsheetml/2009/9/main" uri="{78C0D931-6437-407d-A8EE-F0AAD7539E65}">
      <x14:conditionalFormattings>
        <x14:conditionalFormatting xmlns:xm="http://schemas.microsoft.com/office/excel/2006/main">
          <x14:cfRule type="iconSet" priority="1280" id="{289D36AF-E676-49E1-BECF-6CC4B8AAC096}">
            <x14:iconSet custom="1">
              <x14:cfvo type="percent">
                <xm:f>0</xm:f>
              </x14:cfvo>
              <x14:cfvo type="num">
                <xm:f>0.5</xm:f>
              </x14:cfvo>
              <x14:cfvo type="num">
                <xm:f>1</xm:f>
              </x14:cfvo>
              <x14:cfIcon iconSet="3TrafficLights1" iconId="2"/>
              <x14:cfIcon iconSet="3TrafficLights1" iconId="1"/>
              <x14:cfIcon iconSet="3TrafficLights1" iconId="0"/>
            </x14:iconSet>
          </x14:cfRule>
          <xm:sqref>D3:D54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A5CA2-3C0C-49EC-93D2-60B7FC0752B3}">
  <dimension ref="B3:E67"/>
  <sheetViews>
    <sheetView topLeftCell="A21" workbookViewId="0">
      <selection activeCell="J28" sqref="J28"/>
    </sheetView>
  </sheetViews>
  <sheetFormatPr baseColWidth="10" defaultRowHeight="15"/>
  <cols>
    <col min="2" max="2" width="14" customWidth="1"/>
    <col min="3" max="3" width="22.85546875" customWidth="1"/>
    <col min="4" max="4" width="17.5703125" customWidth="1"/>
  </cols>
  <sheetData>
    <row r="3" spans="2:5" ht="18.75" customHeight="1">
      <c r="B3" s="672" t="s">
        <v>151</v>
      </c>
      <c r="C3" s="672" t="s">
        <v>48</v>
      </c>
      <c r="D3" s="672" t="s">
        <v>1193</v>
      </c>
      <c r="E3" s="672" t="s">
        <v>1194</v>
      </c>
    </row>
    <row r="4" spans="2:5">
      <c r="B4" s="28"/>
      <c r="C4" s="28"/>
      <c r="D4" s="28"/>
      <c r="E4" s="673"/>
    </row>
    <row r="5" spans="2:5">
      <c r="B5" s="28"/>
      <c r="C5" s="28"/>
      <c r="D5" s="28"/>
      <c r="E5" s="673"/>
    </row>
    <row r="6" spans="2:5">
      <c r="B6" s="28"/>
      <c r="C6" s="28"/>
      <c r="D6" s="28"/>
      <c r="E6" s="673"/>
    </row>
    <row r="7" spans="2:5">
      <c r="B7" s="28"/>
      <c r="C7" s="28"/>
      <c r="D7" s="28"/>
      <c r="E7" s="673"/>
    </row>
    <row r="8" spans="2:5">
      <c r="B8" s="28"/>
      <c r="C8" s="28"/>
      <c r="D8" s="28"/>
      <c r="E8" s="673"/>
    </row>
    <row r="9" spans="2:5">
      <c r="B9" s="28"/>
      <c r="C9" s="28"/>
      <c r="D9" s="28"/>
      <c r="E9" s="673"/>
    </row>
    <row r="10" spans="2:5">
      <c r="B10" s="28"/>
      <c r="C10" s="28"/>
      <c r="D10" s="28"/>
      <c r="E10" s="673"/>
    </row>
    <row r="11" spans="2:5">
      <c r="B11" s="28"/>
      <c r="C11" s="28"/>
      <c r="D11" s="28"/>
      <c r="E11" s="673"/>
    </row>
    <row r="12" spans="2:5">
      <c r="B12" s="28"/>
      <c r="C12" s="28"/>
      <c r="D12" s="28"/>
      <c r="E12" s="673"/>
    </row>
    <row r="13" spans="2:5">
      <c r="B13" s="28"/>
      <c r="C13" s="28"/>
      <c r="D13" s="28"/>
      <c r="E13" s="673"/>
    </row>
    <row r="14" spans="2:5">
      <c r="B14" s="28"/>
      <c r="C14" s="28"/>
      <c r="D14" s="28"/>
      <c r="E14" s="673"/>
    </row>
    <row r="15" spans="2:5">
      <c r="B15" s="28"/>
      <c r="C15" s="28"/>
      <c r="D15" s="28"/>
      <c r="E15" s="673"/>
    </row>
    <row r="16" spans="2:5">
      <c r="B16" s="28"/>
      <c r="C16" s="28"/>
      <c r="D16" s="28"/>
      <c r="E16" s="673"/>
    </row>
    <row r="17" spans="2:5">
      <c r="B17" s="28"/>
      <c r="C17" s="28"/>
      <c r="D17" s="28"/>
      <c r="E17" s="673"/>
    </row>
    <row r="18" spans="2:5">
      <c r="B18" s="28"/>
      <c r="C18" s="28"/>
      <c r="D18" s="28"/>
      <c r="E18" s="673"/>
    </row>
    <row r="19" spans="2:5">
      <c r="B19" s="28"/>
      <c r="C19" s="28"/>
      <c r="D19" s="28"/>
      <c r="E19" s="673"/>
    </row>
    <row r="20" spans="2:5">
      <c r="B20" s="674"/>
      <c r="C20" s="674"/>
      <c r="D20" s="674"/>
      <c r="E20" s="675"/>
    </row>
    <row r="21" spans="2:5">
      <c r="B21" s="674"/>
      <c r="C21" s="674"/>
      <c r="D21" s="674"/>
      <c r="E21" s="675"/>
    </row>
    <row r="22" spans="2:5">
      <c r="B22" s="674"/>
      <c r="C22" s="674"/>
      <c r="D22" s="674"/>
      <c r="E22" s="675"/>
    </row>
    <row r="23" spans="2:5">
      <c r="B23" s="674"/>
      <c r="C23" s="674"/>
      <c r="D23" s="674"/>
      <c r="E23" s="675"/>
    </row>
    <row r="24" spans="2:5">
      <c r="B24" s="674"/>
      <c r="C24" s="674"/>
      <c r="D24" s="674"/>
      <c r="E24" s="675"/>
    </row>
    <row r="25" spans="2:5">
      <c r="B25" s="674"/>
      <c r="C25" s="674"/>
      <c r="D25" s="674"/>
      <c r="E25" s="675"/>
    </row>
    <row r="26" spans="2:5">
      <c r="B26" s="674"/>
      <c r="C26" s="674"/>
      <c r="D26" s="674"/>
      <c r="E26" s="675"/>
    </row>
    <row r="27" spans="2:5">
      <c r="B27" s="674"/>
      <c r="C27" s="674"/>
      <c r="D27" s="674"/>
      <c r="E27" s="675"/>
    </row>
    <row r="28" spans="2:5">
      <c r="B28" s="674"/>
      <c r="C28" s="674"/>
      <c r="D28" s="674"/>
      <c r="E28" s="675"/>
    </row>
    <row r="29" spans="2:5">
      <c r="B29" s="674"/>
      <c r="C29" s="674"/>
      <c r="D29" s="674"/>
      <c r="E29" s="675"/>
    </row>
    <row r="30" spans="2:5">
      <c r="B30" s="674"/>
      <c r="C30" s="674"/>
      <c r="D30" s="674"/>
      <c r="E30" s="675"/>
    </row>
    <row r="31" spans="2:5">
      <c r="B31" s="674"/>
      <c r="C31" s="674"/>
      <c r="D31" s="674"/>
      <c r="E31" s="675"/>
    </row>
    <row r="32" spans="2:5">
      <c r="B32" s="674"/>
      <c r="C32" s="674"/>
      <c r="D32" s="674"/>
      <c r="E32" s="675"/>
    </row>
    <row r="33" spans="2:5">
      <c r="B33" s="674"/>
      <c r="C33" s="674"/>
      <c r="D33" s="674"/>
      <c r="E33" s="675"/>
    </row>
    <row r="34" spans="2:5">
      <c r="B34" s="674"/>
      <c r="C34" s="674"/>
      <c r="D34" s="674"/>
      <c r="E34" s="675"/>
    </row>
    <row r="35" spans="2:5">
      <c r="B35" s="674"/>
      <c r="C35" s="674"/>
      <c r="D35" s="674"/>
      <c r="E35" s="675"/>
    </row>
    <row r="36" spans="2:5">
      <c r="B36" s="671"/>
      <c r="C36" s="28"/>
      <c r="D36" s="28"/>
      <c r="E36" s="673"/>
    </row>
    <row r="37" spans="2:5">
      <c r="B37" s="671"/>
      <c r="C37" s="28"/>
      <c r="D37" s="28"/>
      <c r="E37" s="673"/>
    </row>
    <row r="38" spans="2:5">
      <c r="B38" s="671"/>
      <c r="C38" s="28"/>
      <c r="D38" s="28"/>
      <c r="E38" s="673"/>
    </row>
    <row r="39" spans="2:5">
      <c r="B39" s="671"/>
      <c r="C39" s="28"/>
      <c r="D39" s="28"/>
      <c r="E39" s="673"/>
    </row>
    <row r="40" spans="2:5">
      <c r="B40" s="671"/>
      <c r="C40" s="28"/>
      <c r="D40" s="28"/>
      <c r="E40" s="673"/>
    </row>
    <row r="41" spans="2:5">
      <c r="B41" s="671"/>
      <c r="C41" s="28"/>
      <c r="D41" s="28"/>
      <c r="E41" s="673"/>
    </row>
    <row r="42" spans="2:5">
      <c r="B42" s="671"/>
      <c r="C42" s="28"/>
      <c r="D42" s="28"/>
      <c r="E42" s="673"/>
    </row>
    <row r="43" spans="2:5">
      <c r="B43" s="671"/>
      <c r="C43" s="28"/>
      <c r="D43" s="28"/>
      <c r="E43" s="673"/>
    </row>
    <row r="44" spans="2:5">
      <c r="B44" s="671"/>
      <c r="C44" s="28"/>
      <c r="D44" s="28"/>
      <c r="E44" s="673"/>
    </row>
    <row r="45" spans="2:5">
      <c r="B45" s="671"/>
      <c r="C45" s="28"/>
      <c r="D45" s="28"/>
      <c r="E45" s="673"/>
    </row>
    <row r="46" spans="2:5">
      <c r="B46" s="671"/>
      <c r="C46" s="28"/>
      <c r="D46" s="28"/>
      <c r="E46" s="673"/>
    </row>
    <row r="47" spans="2:5">
      <c r="B47" s="671"/>
      <c r="C47" s="28"/>
      <c r="D47" s="28"/>
      <c r="E47" s="673"/>
    </row>
    <row r="48" spans="2:5">
      <c r="B48" s="671"/>
      <c r="C48" s="28"/>
      <c r="D48" s="28"/>
      <c r="E48" s="673"/>
    </row>
    <row r="49" spans="2:5">
      <c r="B49" s="671"/>
      <c r="C49" s="28"/>
      <c r="D49" s="28"/>
      <c r="E49" s="673"/>
    </row>
    <row r="50" spans="2:5">
      <c r="B50" s="671"/>
      <c r="C50" s="28"/>
      <c r="D50" s="28"/>
      <c r="E50" s="673"/>
    </row>
    <row r="51" spans="2:5">
      <c r="B51" s="671"/>
      <c r="C51" s="28"/>
      <c r="D51" s="28"/>
      <c r="E51" s="673"/>
    </row>
    <row r="52" spans="2:5">
      <c r="B52" s="671"/>
      <c r="C52" s="28"/>
      <c r="D52" s="676"/>
      <c r="E52" s="673"/>
    </row>
    <row r="53" spans="2:5">
      <c r="B53" s="671"/>
      <c r="C53" s="28"/>
      <c r="D53" s="676"/>
      <c r="E53" s="673"/>
    </row>
    <row r="54" spans="2:5">
      <c r="B54" s="671"/>
      <c r="C54" s="28"/>
      <c r="D54" s="676"/>
      <c r="E54" s="673"/>
    </row>
    <row r="55" spans="2:5">
      <c r="B55" s="671"/>
      <c r="C55" s="28"/>
      <c r="D55" s="676"/>
      <c r="E55" s="673"/>
    </row>
    <row r="56" spans="2:5">
      <c r="B56" s="671"/>
      <c r="C56" s="28"/>
      <c r="D56" s="676"/>
      <c r="E56" s="673"/>
    </row>
    <row r="57" spans="2:5">
      <c r="B57" s="671"/>
      <c r="C57" s="28"/>
      <c r="D57" s="676"/>
      <c r="E57" s="673"/>
    </row>
    <row r="58" spans="2:5">
      <c r="B58" s="671"/>
      <c r="C58" s="28"/>
      <c r="D58" s="676"/>
      <c r="E58" s="673"/>
    </row>
    <row r="59" spans="2:5">
      <c r="B59" s="671"/>
      <c r="C59" s="28"/>
      <c r="D59" s="676"/>
      <c r="E59" s="673"/>
    </row>
    <row r="60" spans="2:5">
      <c r="B60" s="671"/>
      <c r="C60" s="28"/>
      <c r="D60" s="676"/>
      <c r="E60" s="673"/>
    </row>
    <row r="61" spans="2:5">
      <c r="B61" s="671"/>
      <c r="C61" s="28"/>
      <c r="D61" s="676"/>
      <c r="E61" s="673"/>
    </row>
    <row r="62" spans="2:5">
      <c r="B62" s="671"/>
      <c r="C62" s="28"/>
      <c r="D62" s="676"/>
      <c r="E62" s="673"/>
    </row>
    <row r="63" spans="2:5">
      <c r="B63" s="671"/>
      <c r="C63" s="28"/>
      <c r="D63" s="676"/>
      <c r="E63" s="673"/>
    </row>
    <row r="64" spans="2:5">
      <c r="B64" s="671"/>
      <c r="C64" s="28"/>
      <c r="D64" s="676"/>
      <c r="E64" s="673"/>
    </row>
    <row r="65" spans="2:5">
      <c r="B65" s="671"/>
      <c r="C65" s="28"/>
      <c r="D65" s="676"/>
      <c r="E65" s="673"/>
    </row>
    <row r="66" spans="2:5">
      <c r="B66" s="671"/>
      <c r="C66" s="28"/>
      <c r="D66" s="676"/>
      <c r="E66" s="673"/>
    </row>
    <row r="67" spans="2:5">
      <c r="B67" s="671"/>
      <c r="C67" s="28"/>
      <c r="D67" s="676"/>
      <c r="E67" s="67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8057-0BAB-4991-96C2-F6A2F1350595}">
  <dimension ref="A1:O39"/>
  <sheetViews>
    <sheetView view="pageBreakPreview" zoomScale="85" zoomScaleNormal="85" zoomScaleSheetLayoutView="85" workbookViewId="0">
      <selection activeCell="H19" sqref="H19"/>
    </sheetView>
  </sheetViews>
  <sheetFormatPr baseColWidth="10" defaultColWidth="11.42578125" defaultRowHeight="15"/>
  <cols>
    <col min="1" max="1" width="1" style="260" customWidth="1"/>
    <col min="2" max="2" width="4.42578125" style="260" customWidth="1"/>
    <col min="3" max="3" width="28.7109375" style="260" bestFit="1" customWidth="1"/>
    <col min="4" max="4" width="16.28515625" style="260" customWidth="1"/>
    <col min="5" max="6" width="20.28515625" style="260" customWidth="1"/>
    <col min="7" max="7" width="19.7109375" style="260" customWidth="1"/>
    <col min="8" max="8" width="13" style="260" customWidth="1"/>
    <col min="9" max="9" width="17.85546875" style="260" customWidth="1"/>
    <col min="10" max="10" width="15.42578125" style="260" customWidth="1"/>
    <col min="11" max="11" width="20.28515625" style="260" customWidth="1"/>
    <col min="12" max="12" width="21.140625" style="260" customWidth="1"/>
    <col min="13" max="13" width="18.28515625" style="260" customWidth="1"/>
    <col min="14" max="14" width="7.140625" style="260" customWidth="1"/>
    <col min="15" max="15" width="1" style="260" customWidth="1"/>
    <col min="16" max="16384" width="11.42578125" style="260"/>
  </cols>
  <sheetData>
    <row r="1" spans="1:15" ht="15.75" thickBot="1"/>
    <row r="2" spans="1:15" ht="6" customHeight="1">
      <c r="A2" s="257"/>
      <c r="B2" s="257"/>
      <c r="C2" s="258"/>
      <c r="D2" s="258"/>
      <c r="E2" s="258"/>
      <c r="F2" s="258"/>
      <c r="G2" s="258"/>
      <c r="H2" s="258"/>
      <c r="I2" s="258"/>
      <c r="J2" s="258"/>
      <c r="K2" s="258"/>
      <c r="L2" s="258"/>
      <c r="M2" s="258"/>
      <c r="N2" s="258"/>
      <c r="O2" s="259"/>
    </row>
    <row r="3" spans="1:15" ht="37.35" customHeight="1">
      <c r="A3" s="261"/>
      <c r="B3" s="952" t="s">
        <v>234</v>
      </c>
      <c r="C3" s="953"/>
      <c r="D3" s="953"/>
      <c r="E3" s="953"/>
      <c r="F3" s="953"/>
      <c r="G3" s="953"/>
      <c r="H3" s="953"/>
      <c r="I3" s="953"/>
      <c r="J3" s="953"/>
      <c r="K3" s="953"/>
      <c r="L3" s="953"/>
      <c r="M3" s="953"/>
      <c r="N3" s="953"/>
      <c r="O3" s="262"/>
    </row>
    <row r="4" spans="1:15" ht="7.35" customHeight="1">
      <c r="A4" s="263"/>
      <c r="B4" s="954" t="s">
        <v>235</v>
      </c>
      <c r="C4" s="955"/>
      <c r="D4" s="955"/>
      <c r="E4" s="955"/>
      <c r="F4" s="955"/>
      <c r="G4" s="955"/>
      <c r="H4" s="955"/>
      <c r="I4" s="955"/>
      <c r="J4" s="955"/>
      <c r="K4" s="955"/>
      <c r="L4" s="955"/>
      <c r="M4" s="955"/>
      <c r="N4" s="955"/>
      <c r="O4" s="264"/>
    </row>
    <row r="5" spans="1:15" ht="43.5" customHeight="1">
      <c r="A5" s="263"/>
      <c r="B5" s="954"/>
      <c r="C5" s="955"/>
      <c r="D5" s="955"/>
      <c r="E5" s="955"/>
      <c r="F5" s="955"/>
      <c r="G5" s="955"/>
      <c r="H5" s="955"/>
      <c r="I5" s="955"/>
      <c r="J5" s="955"/>
      <c r="K5" s="955"/>
      <c r="L5" s="955"/>
      <c r="M5" s="955"/>
      <c r="N5" s="955"/>
      <c r="O5" s="264"/>
    </row>
    <row r="6" spans="1:15" ht="43.5" customHeight="1">
      <c r="A6" s="263"/>
      <c r="B6" s="954"/>
      <c r="C6" s="955"/>
      <c r="D6" s="955"/>
      <c r="E6" s="955"/>
      <c r="F6" s="955"/>
      <c r="G6" s="955"/>
      <c r="H6" s="955"/>
      <c r="I6" s="955"/>
      <c r="J6" s="955"/>
      <c r="K6" s="955"/>
      <c r="L6" s="955"/>
      <c r="M6" s="955"/>
      <c r="N6" s="955"/>
      <c r="O6" s="264"/>
    </row>
    <row r="7" spans="1:15" ht="8.1" customHeight="1">
      <c r="A7" s="263"/>
      <c r="B7" s="268"/>
      <c r="C7" s="269"/>
      <c r="D7" s="269"/>
      <c r="E7" s="269"/>
      <c r="F7" s="269"/>
      <c r="G7" s="269"/>
      <c r="H7" s="269"/>
      <c r="I7" s="269"/>
      <c r="J7" s="269"/>
      <c r="K7" s="269"/>
      <c r="L7" s="269"/>
      <c r="M7" s="269"/>
      <c r="N7" s="269"/>
      <c r="O7" s="264"/>
    </row>
    <row r="8" spans="1:15" ht="48" customHeight="1" thickBot="1">
      <c r="A8" s="263"/>
      <c r="B8" s="263"/>
      <c r="O8" s="264"/>
    </row>
    <row r="9" spans="1:15" ht="17.25" customHeight="1" thickBot="1">
      <c r="A9" s="263"/>
      <c r="B9" s="263"/>
      <c r="C9" s="270"/>
      <c r="D9" s="958" t="s">
        <v>236</v>
      </c>
      <c r="E9" s="956"/>
      <c r="F9" s="956"/>
      <c r="G9" s="957"/>
      <c r="I9" s="270"/>
      <c r="J9" s="963" t="s">
        <v>236</v>
      </c>
      <c r="K9" s="960"/>
      <c r="L9" s="961"/>
      <c r="M9" s="962"/>
      <c r="O9" s="264"/>
    </row>
    <row r="10" spans="1:15" ht="39.75" customHeight="1" thickBot="1">
      <c r="A10" s="263"/>
      <c r="B10" s="263"/>
      <c r="C10" s="655" t="s">
        <v>237</v>
      </c>
      <c r="D10" s="959"/>
      <c r="E10" s="656" t="s">
        <v>238</v>
      </c>
      <c r="F10" s="656" t="s">
        <v>239</v>
      </c>
      <c r="G10" s="657" t="s">
        <v>240</v>
      </c>
      <c r="I10" s="663" t="s">
        <v>237</v>
      </c>
      <c r="J10" s="964"/>
      <c r="K10" s="664" t="s">
        <v>238</v>
      </c>
      <c r="L10" s="664" t="s">
        <v>239</v>
      </c>
      <c r="M10" s="665" t="s">
        <v>240</v>
      </c>
      <c r="O10" s="264"/>
    </row>
    <row r="11" spans="1:15" ht="18.75">
      <c r="A11" s="263"/>
      <c r="B11" s="263"/>
      <c r="C11" s="658"/>
      <c r="D11" s="659"/>
      <c r="E11" s="659"/>
      <c r="F11" s="659"/>
      <c r="G11" s="660"/>
      <c r="I11" s="666"/>
      <c r="J11" s="667"/>
      <c r="K11" s="667"/>
      <c r="L11" s="667"/>
      <c r="M11" s="668"/>
      <c r="O11" s="264"/>
    </row>
    <row r="12" spans="1:15" ht="18.75">
      <c r="A12" s="263"/>
      <c r="B12" s="263"/>
      <c r="C12" s="272"/>
      <c r="D12" s="640"/>
      <c r="E12" s="640"/>
      <c r="F12" s="640"/>
      <c r="G12" s="641"/>
      <c r="I12" s="273"/>
      <c r="J12" s="337"/>
      <c r="K12" s="337"/>
      <c r="L12" s="337"/>
      <c r="M12" s="338"/>
      <c r="O12" s="264"/>
    </row>
    <row r="13" spans="1:15" ht="18.75">
      <c r="A13" s="263"/>
      <c r="B13" s="263"/>
      <c r="C13" s="272"/>
      <c r="D13" s="643"/>
      <c r="E13" s="640"/>
      <c r="F13" s="640"/>
      <c r="G13" s="642"/>
      <c r="I13" s="273"/>
      <c r="J13" s="256"/>
      <c r="K13" s="337"/>
      <c r="L13" s="337"/>
      <c r="M13" s="390"/>
      <c r="O13" s="264"/>
    </row>
    <row r="14" spans="1:15" ht="18.75">
      <c r="A14" s="263"/>
      <c r="B14" s="263"/>
      <c r="C14" s="272"/>
      <c r="D14" s="643"/>
      <c r="E14" s="643"/>
      <c r="F14" s="643"/>
      <c r="G14" s="641"/>
      <c r="I14" s="273"/>
      <c r="J14" s="337"/>
      <c r="K14" s="337"/>
      <c r="L14" s="337"/>
      <c r="M14" s="338"/>
      <c r="O14" s="264"/>
    </row>
    <row r="15" spans="1:15" ht="18.75">
      <c r="A15" s="263"/>
      <c r="B15" s="263"/>
      <c r="C15" s="634"/>
      <c r="D15" s="644"/>
      <c r="E15" s="645"/>
      <c r="F15" s="645"/>
      <c r="G15" s="646"/>
      <c r="I15" s="273"/>
      <c r="J15" s="337"/>
      <c r="K15" s="337"/>
      <c r="L15" s="337"/>
      <c r="M15" s="338"/>
      <c r="O15" s="264"/>
    </row>
    <row r="16" spans="1:15" ht="18.75">
      <c r="A16" s="263"/>
      <c r="B16" s="263"/>
      <c r="C16" s="634"/>
      <c r="D16" s="644"/>
      <c r="E16" s="645"/>
      <c r="F16" s="645"/>
      <c r="G16" s="646"/>
      <c r="I16" s="273"/>
      <c r="J16" s="337"/>
      <c r="K16" s="337"/>
      <c r="L16" s="337"/>
      <c r="M16" s="338"/>
      <c r="O16" s="264"/>
    </row>
    <row r="17" spans="1:15" ht="18.75">
      <c r="A17" s="263"/>
      <c r="B17" s="263"/>
      <c r="C17" s="634"/>
      <c r="D17" s="647"/>
      <c r="E17" s="648"/>
      <c r="F17" s="645"/>
      <c r="G17" s="646"/>
      <c r="I17" s="273"/>
      <c r="J17" s="337"/>
      <c r="K17" s="337"/>
      <c r="L17" s="337"/>
      <c r="M17" s="338"/>
      <c r="O17" s="264"/>
    </row>
    <row r="18" spans="1:15" ht="18.75">
      <c r="A18" s="263"/>
      <c r="B18" s="263"/>
      <c r="C18" s="634"/>
      <c r="D18" s="647"/>
      <c r="E18" s="645"/>
      <c r="F18" s="648"/>
      <c r="G18" s="649"/>
      <c r="I18" s="273"/>
      <c r="J18" s="255"/>
      <c r="K18" s="337"/>
      <c r="L18" s="255"/>
      <c r="M18" s="338"/>
      <c r="O18" s="264"/>
    </row>
    <row r="19" spans="1:15" ht="18.75">
      <c r="A19" s="263"/>
      <c r="B19" s="263"/>
      <c r="C19" s="272"/>
      <c r="D19" s="640"/>
      <c r="E19" s="640"/>
      <c r="F19" s="640"/>
      <c r="G19" s="641"/>
      <c r="I19" s="273"/>
      <c r="J19" s="255"/>
      <c r="K19" s="337"/>
      <c r="L19" s="255"/>
      <c r="M19" s="338"/>
      <c r="O19" s="264"/>
    </row>
    <row r="20" spans="1:15" ht="18.75">
      <c r="A20" s="263"/>
      <c r="B20" s="263"/>
      <c r="C20" s="272"/>
      <c r="D20" s="640"/>
      <c r="E20" s="640"/>
      <c r="F20" s="640"/>
      <c r="G20" s="641"/>
      <c r="I20" s="273"/>
      <c r="J20" s="337"/>
      <c r="K20" s="337"/>
      <c r="L20" s="337"/>
      <c r="M20" s="338"/>
      <c r="O20" s="264"/>
    </row>
    <row r="21" spans="1:15" ht="18.75">
      <c r="A21" s="263"/>
      <c r="B21" s="263"/>
      <c r="C21" s="271"/>
      <c r="D21" s="650"/>
      <c r="E21" s="650"/>
      <c r="F21" s="650"/>
      <c r="G21" s="661"/>
      <c r="I21" s="273"/>
      <c r="J21" s="337"/>
      <c r="K21" s="337"/>
      <c r="L21" s="337"/>
      <c r="M21" s="338"/>
      <c r="O21" s="264"/>
    </row>
    <row r="22" spans="1:15" ht="18.75">
      <c r="A22" s="263"/>
      <c r="B22" s="263"/>
      <c r="C22" s="271"/>
      <c r="D22" s="640"/>
      <c r="E22" s="650"/>
      <c r="F22" s="650"/>
      <c r="G22" s="641"/>
      <c r="I22" s="273"/>
      <c r="J22" s="337"/>
      <c r="K22" s="337"/>
      <c r="L22" s="337"/>
      <c r="M22" s="338"/>
      <c r="O22" s="264"/>
    </row>
    <row r="23" spans="1:15" ht="18.75">
      <c r="A23" s="263"/>
      <c r="B23" s="263"/>
      <c r="C23" s="272"/>
      <c r="D23" s="640"/>
      <c r="E23" s="640"/>
      <c r="F23" s="650"/>
      <c r="G23" s="641"/>
      <c r="I23" s="273"/>
      <c r="J23" s="337"/>
      <c r="K23" s="337"/>
      <c r="L23" s="337"/>
      <c r="M23" s="338"/>
      <c r="O23" s="264"/>
    </row>
    <row r="24" spans="1:15" ht="18.75">
      <c r="A24" s="263"/>
      <c r="B24" s="263"/>
      <c r="C24" s="271"/>
      <c r="D24" s="640"/>
      <c r="E24" s="650"/>
      <c r="F24" s="650"/>
      <c r="G24" s="641"/>
      <c r="I24" s="273"/>
      <c r="J24" s="337"/>
      <c r="K24" s="337"/>
      <c r="L24" s="337"/>
      <c r="M24" s="338"/>
      <c r="O24" s="264"/>
    </row>
    <row r="25" spans="1:15" ht="18.75">
      <c r="A25" s="263"/>
      <c r="B25" s="263"/>
      <c r="C25" s="271"/>
      <c r="D25" s="640"/>
      <c r="E25" s="650"/>
      <c r="F25" s="650"/>
      <c r="G25" s="641"/>
      <c r="I25" s="273"/>
      <c r="J25" s="337"/>
      <c r="K25" s="337"/>
      <c r="L25" s="337"/>
      <c r="M25" s="338"/>
      <c r="O25" s="264"/>
    </row>
    <row r="26" spans="1:15" ht="19.5" thickBot="1">
      <c r="A26" s="263"/>
      <c r="B26" s="263"/>
      <c r="C26" s="271"/>
      <c r="D26" s="640"/>
      <c r="E26" s="650"/>
      <c r="F26" s="650"/>
      <c r="G26" s="641"/>
      <c r="I26" s="274"/>
      <c r="J26" s="339"/>
      <c r="K26" s="339"/>
      <c r="L26" s="339"/>
      <c r="M26" s="340"/>
      <c r="O26" s="264"/>
    </row>
    <row r="27" spans="1:15" ht="23.25" customHeight="1">
      <c r="A27" s="263"/>
      <c r="B27" s="263"/>
      <c r="C27" s="271"/>
      <c r="D27" s="640"/>
      <c r="E27" s="650"/>
      <c r="F27" s="650"/>
      <c r="G27" s="641"/>
      <c r="O27" s="264"/>
    </row>
    <row r="28" spans="1:15" ht="23.25" customHeight="1">
      <c r="A28" s="263"/>
      <c r="B28" s="263"/>
      <c r="C28" s="271"/>
      <c r="D28" s="654"/>
      <c r="E28" s="640"/>
      <c r="F28" s="650"/>
      <c r="G28" s="641"/>
      <c r="O28" s="264"/>
    </row>
    <row r="29" spans="1:15" ht="24" customHeight="1" thickBot="1">
      <c r="A29" s="263"/>
      <c r="B29" s="263"/>
      <c r="C29" s="662"/>
      <c r="D29" s="651"/>
      <c r="E29" s="651"/>
      <c r="F29" s="651"/>
      <c r="G29" s="652"/>
      <c r="O29" s="264"/>
    </row>
    <row r="30" spans="1:15" ht="42" customHeight="1" thickBot="1">
      <c r="B30" s="263"/>
      <c r="O30" s="264"/>
    </row>
    <row r="31" spans="1:15" ht="42" customHeight="1" thickBot="1">
      <c r="A31" s="263"/>
      <c r="B31" s="263"/>
      <c r="C31" s="973" t="s">
        <v>243</v>
      </c>
      <c r="D31" s="974"/>
      <c r="E31" s="974"/>
      <c r="F31" s="974"/>
      <c r="G31" s="975"/>
      <c r="O31" s="264"/>
    </row>
    <row r="32" spans="1:15" ht="54.75" customHeight="1">
      <c r="A32" s="263"/>
      <c r="B32" s="263"/>
      <c r="C32" s="965" t="s">
        <v>238</v>
      </c>
      <c r="D32" s="966"/>
      <c r="E32" s="967" t="s">
        <v>244</v>
      </c>
      <c r="F32" s="967"/>
      <c r="G32" s="968"/>
      <c r="O32" s="264"/>
    </row>
    <row r="33" spans="1:15" ht="65.25" customHeight="1">
      <c r="A33" s="263"/>
      <c r="B33" s="263"/>
      <c r="C33" s="969" t="s">
        <v>239</v>
      </c>
      <c r="D33" s="970"/>
      <c r="E33" s="971" t="s">
        <v>245</v>
      </c>
      <c r="F33" s="971"/>
      <c r="G33" s="972"/>
      <c r="O33" s="264"/>
    </row>
    <row r="34" spans="1:15" ht="63" customHeight="1" thickBot="1">
      <c r="A34" s="263"/>
      <c r="B34" s="263"/>
      <c r="C34" s="948" t="s">
        <v>240</v>
      </c>
      <c r="D34" s="949"/>
      <c r="E34" s="950" t="s">
        <v>246</v>
      </c>
      <c r="F34" s="950"/>
      <c r="G34" s="951"/>
      <c r="O34" s="264"/>
    </row>
    <row r="35" spans="1:15" ht="43.5" customHeight="1" thickBot="1">
      <c r="A35" s="265"/>
      <c r="B35" s="265"/>
      <c r="H35" s="266"/>
      <c r="I35" s="266"/>
      <c r="J35" s="266"/>
      <c r="K35" s="266"/>
      <c r="L35" s="266"/>
      <c r="M35" s="266"/>
      <c r="N35" s="266"/>
      <c r="O35" s="267"/>
    </row>
    <row r="36" spans="1:15" ht="51.75" customHeight="1"/>
    <row r="37" spans="1:15" ht="14.45" customHeight="1"/>
    <row r="39" spans="1:15" ht="15.75" thickBot="1">
      <c r="C39" s="266"/>
      <c r="D39" s="266"/>
      <c r="E39" s="266"/>
      <c r="F39" s="266"/>
      <c r="G39" s="266"/>
    </row>
  </sheetData>
  <mergeCells count="13">
    <mergeCell ref="C34:D34"/>
    <mergeCell ref="E34:G34"/>
    <mergeCell ref="B3:N3"/>
    <mergeCell ref="B4:N6"/>
    <mergeCell ref="E9:G9"/>
    <mergeCell ref="D9:D10"/>
    <mergeCell ref="K9:M9"/>
    <mergeCell ref="J9:J10"/>
    <mergeCell ref="C32:D32"/>
    <mergeCell ref="E32:G32"/>
    <mergeCell ref="C33:D33"/>
    <mergeCell ref="E33:G33"/>
    <mergeCell ref="C31:G31"/>
  </mergeCells>
  <printOptions horizontalCentered="1" verticalCentered="1"/>
  <pageMargins left="0" right="0" top="0" bottom="0" header="0" footer="0"/>
  <pageSetup scale="60" orientation="landscape" r:id="rId1"/>
  <headerFooter>
    <oddFooter>&amp;R&amp;P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295FA-902C-464D-A0D5-BE654BD6D00D}">
  <sheetPr>
    <tabColor theme="9" tint="0.39997558519241921"/>
  </sheetPr>
  <dimension ref="A1:GX114"/>
  <sheetViews>
    <sheetView showGridLines="0" zoomScale="85" zoomScaleNormal="85" zoomScaleSheetLayoutView="90" workbookViewId="0">
      <pane xSplit="7" ySplit="7" topLeftCell="X12" activePane="bottomRight" state="frozen"/>
      <selection pane="topRight" activeCell="H5" sqref="H5"/>
      <selection pane="bottomLeft" activeCell="A8" sqref="A8"/>
      <selection pane="bottomRight" activeCell="X10" sqref="X10"/>
    </sheetView>
  </sheetViews>
  <sheetFormatPr baseColWidth="10" defaultColWidth="11.42578125" defaultRowHeight="11.25" outlineLevelCol="1"/>
  <cols>
    <col min="1" max="1" width="8.5703125" style="1" customWidth="1" outlineLevel="1"/>
    <col min="2" max="2" width="14.28515625" style="1" customWidth="1" outlineLevel="1"/>
    <col min="3" max="3" width="21.5703125" style="1" customWidth="1" outlineLevel="1"/>
    <col min="4" max="4" width="9.28515625" style="1" bestFit="1" customWidth="1"/>
    <col min="5" max="5" width="12.7109375" style="1" customWidth="1"/>
    <col min="6" max="6" width="18.28515625" style="1" customWidth="1"/>
    <col min="7" max="7" width="9" style="1" bestFit="1" customWidth="1"/>
    <col min="8" max="8" width="33.140625" style="1" customWidth="1"/>
    <col min="9" max="9" width="23.7109375" style="1" customWidth="1"/>
    <col min="10" max="10" width="14.42578125" style="1" customWidth="1"/>
    <col min="11" max="11" width="16.140625" style="1" customWidth="1"/>
    <col min="12" max="12" width="13.28515625" style="1" customWidth="1"/>
    <col min="13" max="20" width="11.42578125" style="1" customWidth="1" outlineLevel="1"/>
    <col min="21" max="21" width="3.85546875" style="1" customWidth="1" outlineLevel="1"/>
    <col min="22" max="30" width="11.42578125" style="1" customWidth="1" outlineLevel="1"/>
    <col min="31" max="31" width="5.140625" style="1" bestFit="1" customWidth="1" outlineLevel="1"/>
    <col min="32" max="32" width="11.42578125" style="1" customWidth="1" outlineLevel="1"/>
    <col min="33" max="33" width="9.42578125" style="1" customWidth="1" outlineLevel="1"/>
    <col min="34" max="35" width="11.42578125" style="1" customWidth="1" outlineLevel="1"/>
    <col min="36" max="36" width="11.140625" style="1" customWidth="1" outlineLevel="1"/>
    <col min="37" max="37" width="11.5703125" style="1" customWidth="1" outlineLevel="1"/>
    <col min="38" max="38" width="45.140625" style="1" customWidth="1" outlineLevel="1"/>
    <col min="39" max="39" width="26.5703125" style="1" customWidth="1" outlineLevel="1"/>
    <col min="40" max="40" width="10.140625" style="1" customWidth="1" outlineLevel="1"/>
    <col min="41" max="41" width="6" style="1" customWidth="1" outlineLevel="1"/>
    <col min="42" max="42" width="3.85546875" style="1" customWidth="1" outlineLevel="1"/>
    <col min="43" max="43" width="49" style="1" customWidth="1" outlineLevel="1"/>
    <col min="44" max="45" width="11.42578125" style="1" customWidth="1" outlineLevel="1"/>
    <col min="46" max="46" width="11.42578125" style="105" customWidth="1" outlineLevel="1"/>
    <col min="47" max="47" width="11.5703125" style="1" customWidth="1" outlineLevel="1"/>
    <col min="48" max="48" width="45.140625" style="1" customWidth="1" outlineLevel="1"/>
    <col min="49" max="49" width="26.5703125" style="1" customWidth="1" outlineLevel="1"/>
    <col min="50" max="50" width="10.140625" style="1" customWidth="1" outlineLevel="1"/>
    <col min="51" max="51" width="6" style="1" customWidth="1" outlineLevel="1"/>
    <col min="52" max="52" width="3.85546875" style="1" customWidth="1" outlineLevel="1"/>
    <col min="53" max="53" width="38.140625" style="1" customWidth="1" outlineLevel="1"/>
    <col min="54" max="54" width="9.28515625" style="1" customWidth="1" outlineLevel="1"/>
    <col min="55" max="55" width="10.5703125" style="1" customWidth="1" outlineLevel="1"/>
    <col min="56" max="56" width="10.140625" style="1" customWidth="1" outlineLevel="1"/>
    <col min="57" max="57" width="11.5703125" style="1" customWidth="1" outlineLevel="1"/>
    <col min="58" max="58" width="45.140625" style="1" customWidth="1" outlineLevel="1"/>
    <col min="59" max="59" width="26.5703125" style="1" customWidth="1" outlineLevel="1"/>
    <col min="60" max="60" width="11.28515625" style="1" customWidth="1" outlineLevel="1"/>
    <col min="61" max="61" width="6" style="1" customWidth="1" outlineLevel="1"/>
    <col min="62" max="62" width="3.85546875" style="1" customWidth="1" outlineLevel="1"/>
    <col min="63" max="63" width="44.28515625" style="1" customWidth="1" outlineLevel="1"/>
    <col min="64" max="64" width="9.7109375" style="1" customWidth="1" outlineLevel="1"/>
    <col min="65" max="65" width="11.42578125" style="1" customWidth="1" outlineLevel="1"/>
    <col min="66" max="66" width="9.7109375" style="1" customWidth="1" outlineLevel="1"/>
    <col min="67" max="67" width="11.42578125" style="1" customWidth="1" outlineLevel="1"/>
    <col min="68" max="68" width="34.140625" style="1" customWidth="1" outlineLevel="1"/>
    <col min="69" max="69" width="21" style="1" customWidth="1" outlineLevel="1"/>
    <col min="70" max="70" width="11.42578125" style="1" customWidth="1" outlineLevel="1"/>
    <col min="71" max="71" width="7.140625" style="1" customWidth="1" outlineLevel="1"/>
    <col min="72" max="72" width="3.7109375" style="1" customWidth="1" outlineLevel="1"/>
    <col min="73" max="73" width="45.5703125" style="1" customWidth="1" outlineLevel="1"/>
    <col min="74" max="74" width="9.7109375" style="1" customWidth="1" outlineLevel="1" collapsed="1"/>
    <col min="75" max="75" width="11.42578125" style="1" customWidth="1" outlineLevel="1"/>
    <col min="76" max="76" width="9.7109375" style="1" customWidth="1" outlineLevel="1"/>
    <col min="77" max="77" width="11.42578125" style="1" customWidth="1" outlineLevel="1"/>
    <col min="78" max="78" width="48.42578125" style="1" customWidth="1" outlineLevel="1"/>
    <col min="79" max="79" width="21" style="1" customWidth="1" outlineLevel="1"/>
    <col min="80" max="80" width="11.42578125" style="1" customWidth="1" outlineLevel="1"/>
    <col min="81" max="81" width="7.140625" style="1" customWidth="1" outlineLevel="1"/>
    <col min="82" max="82" width="3.7109375" style="1" customWidth="1" outlineLevel="1"/>
    <col min="83" max="83" width="47.140625" style="1" customWidth="1" outlineLevel="1"/>
    <col min="84" max="88" width="11.5703125" style="59" customWidth="1" outlineLevel="1"/>
    <col min="89" max="89" width="23" style="1" customWidth="1" outlineLevel="1"/>
    <col min="90" max="90" width="19.42578125" style="1" customWidth="1" outlineLevel="1"/>
    <col min="91" max="91" width="11.42578125" style="1" customWidth="1" outlineLevel="1"/>
    <col min="92" max="92" width="4.85546875" style="1" customWidth="1" outlineLevel="1"/>
    <col min="93" max="93" width="41.85546875" style="1" customWidth="1" outlineLevel="1"/>
    <col min="94" max="94" width="11.5703125" style="59" customWidth="1" outlineLevel="1"/>
    <col min="95" max="98" width="16.140625" style="60" customWidth="1" outlineLevel="1"/>
    <col min="99" max="99" width="23" style="1" customWidth="1" outlineLevel="1"/>
    <col min="100" max="100" width="24" style="1" customWidth="1" outlineLevel="1"/>
    <col min="101" max="101" width="12.5703125" style="1" customWidth="1" outlineLevel="1"/>
    <col min="102" max="102" width="4.85546875" style="1" customWidth="1" outlineLevel="1"/>
    <col min="103" max="103" width="73.28515625" style="1" customWidth="1" outlineLevel="1"/>
    <col min="104" max="104" width="11.85546875" style="59" bestFit="1" customWidth="1"/>
    <col min="105" max="106" width="11.85546875" style="59" customWidth="1"/>
    <col min="107" max="107" width="16.42578125" style="60" bestFit="1" customWidth="1"/>
    <col min="108" max="108" width="16.42578125" style="60" customWidth="1"/>
    <col min="109" max="109" width="33" style="1" bestFit="1" customWidth="1"/>
    <col min="110" max="110" width="20.42578125" style="1" bestFit="1" customWidth="1"/>
    <col min="111" max="111" width="9.5703125" style="1" bestFit="1" customWidth="1"/>
    <col min="112" max="112" width="4.85546875" style="1" bestFit="1" customWidth="1"/>
    <col min="113" max="113" width="36.7109375" style="1" customWidth="1"/>
    <col min="114" max="116" width="12.85546875" style="59" customWidth="1" outlineLevel="1"/>
    <col min="117" max="117" width="16.140625" style="60" customWidth="1" outlineLevel="1"/>
    <col min="118" max="118" width="16.140625" style="1" customWidth="1" outlineLevel="1"/>
    <col min="119" max="119" width="18.5703125" style="1" customWidth="1" outlineLevel="1"/>
    <col min="120" max="120" width="19.42578125" style="1" customWidth="1" outlineLevel="1"/>
    <col min="121" max="121" width="11.42578125" style="1" customWidth="1" outlineLevel="1"/>
    <col min="122" max="122" width="4.85546875" style="1" customWidth="1" outlineLevel="1"/>
    <col min="123" max="123" width="52.42578125" style="1" customWidth="1" outlineLevel="1"/>
    <col min="124" max="126" width="12.85546875" style="59" customWidth="1" outlineLevel="1"/>
    <col min="127" max="128" width="16.140625" style="60" customWidth="1" outlineLevel="1"/>
    <col min="129" max="129" width="18.5703125" style="1" customWidth="1" outlineLevel="1"/>
    <col min="130" max="130" width="19.42578125" style="1" customWidth="1" outlineLevel="1"/>
    <col min="131" max="131" width="11.42578125" style="1" customWidth="1" outlineLevel="1"/>
    <col min="132" max="132" width="4.85546875" style="1" customWidth="1" outlineLevel="1"/>
    <col min="133" max="133" width="19.140625" style="1" customWidth="1" outlineLevel="1"/>
    <col min="134" max="134" width="11.7109375" style="1" customWidth="1"/>
    <col min="135" max="135" width="8.85546875" style="1" hidden="1" customWidth="1" outlineLevel="1"/>
    <col min="136" max="136" width="5.28515625" style="1" hidden="1" customWidth="1" outlineLevel="1"/>
    <col min="137" max="138" width="4.5703125" style="1" hidden="1" customWidth="1" outlineLevel="1"/>
    <col min="139" max="139" width="4.85546875" style="1" hidden="1" customWidth="1" outlineLevel="1"/>
    <col min="140" max="140" width="4.5703125" style="1" hidden="1" customWidth="1" outlineLevel="1"/>
    <col min="141" max="141" width="5.140625" style="1" hidden="1" customWidth="1" outlineLevel="1"/>
    <col min="142" max="142" width="4.5703125" style="1" hidden="1" customWidth="1" outlineLevel="1"/>
    <col min="143" max="143" width="3.85546875" style="1" hidden="1" customWidth="1" outlineLevel="1"/>
    <col min="144" max="144" width="4.85546875" style="1" hidden="1" customWidth="1" outlineLevel="1"/>
    <col min="145" max="145" width="6.28515625" style="60" hidden="1" customWidth="1" outlineLevel="1"/>
    <col min="146" max="146" width="6.5703125" style="60" hidden="1" customWidth="1" outlineLevel="1"/>
    <col min="147" max="148" width="5.85546875" style="60" hidden="1" customWidth="1" outlineLevel="1"/>
    <col min="149" max="149" width="11.42578125" style="1" hidden="1" customWidth="1" outlineLevel="1"/>
    <col min="150" max="150" width="5.28515625" style="1" hidden="1" customWidth="1" outlineLevel="1"/>
    <col min="151" max="152" width="4.5703125" style="1" hidden="1" customWidth="1" outlineLevel="1"/>
    <col min="153" max="153" width="4.85546875" style="1" hidden="1" customWidth="1" outlineLevel="1"/>
    <col min="154" max="154" width="4.5703125" style="1" hidden="1" customWidth="1" outlineLevel="1"/>
    <col min="155" max="155" width="5.140625" style="1" hidden="1" customWidth="1" outlineLevel="1"/>
    <col min="156" max="156" width="4.5703125" style="1" hidden="1" customWidth="1" outlineLevel="1"/>
    <col min="157" max="157" width="3.85546875" style="1" hidden="1" customWidth="1" outlineLevel="1"/>
    <col min="158" max="158" width="4.85546875" style="1" hidden="1" customWidth="1" outlineLevel="1"/>
    <col min="159" max="159" width="6.28515625" style="1" hidden="1" customWidth="1" outlineLevel="1"/>
    <col min="160" max="160" width="6.42578125" style="1" hidden="1" customWidth="1" outlineLevel="1"/>
    <col min="161" max="161" width="6.85546875" style="59" hidden="1" customWidth="1" outlineLevel="1"/>
    <col min="162" max="162" width="7" style="60" hidden="1" customWidth="1" outlineLevel="1"/>
    <col min="163" max="163" width="11.42578125" style="1" hidden="1" customWidth="1" outlineLevel="1"/>
    <col min="164" max="164" width="5.28515625" style="1" hidden="1" customWidth="1" outlineLevel="1"/>
    <col min="165" max="166" width="4.5703125" style="1" hidden="1" customWidth="1" outlineLevel="1"/>
    <col min="167" max="167" width="4.85546875" style="1" hidden="1" customWidth="1" outlineLevel="1"/>
    <col min="168" max="168" width="4.5703125" style="1" hidden="1" customWidth="1" outlineLevel="1"/>
    <col min="169" max="169" width="5.140625" style="1" hidden="1" customWidth="1" outlineLevel="1"/>
    <col min="170" max="170" width="4.5703125" style="1" hidden="1" customWidth="1" outlineLevel="1"/>
    <col min="171" max="171" width="3.85546875" style="1" hidden="1" customWidth="1" outlineLevel="1"/>
    <col min="172" max="172" width="4.85546875" style="1" hidden="1" customWidth="1" outlineLevel="1"/>
    <col min="173" max="173" width="4.7109375" style="1" hidden="1" customWidth="1" outlineLevel="1"/>
    <col min="174" max="174" width="5.140625" style="1" hidden="1" customWidth="1" outlineLevel="1"/>
    <col min="175" max="175" width="4.7109375" style="1" hidden="1" customWidth="1" outlineLevel="1"/>
    <col min="176" max="176" width="4" style="1" hidden="1" customWidth="1" outlineLevel="1"/>
    <col min="177" max="177" width="11.42578125" style="1" hidden="1" customWidth="1" outlineLevel="1"/>
    <col min="178" max="178" width="5.28515625" style="1" hidden="1" customWidth="1" outlineLevel="1"/>
    <col min="179" max="180" width="4.5703125" style="1" hidden="1" customWidth="1" outlineLevel="1"/>
    <col min="181" max="181" width="4.85546875" style="1" hidden="1" customWidth="1" outlineLevel="1"/>
    <col min="182" max="182" width="4.5703125" style="1" hidden="1" customWidth="1" outlineLevel="1"/>
    <col min="183" max="183" width="5.140625" style="1" hidden="1" customWidth="1" outlineLevel="1"/>
    <col min="184" max="184" width="4.5703125" style="1" hidden="1" customWidth="1" outlineLevel="1"/>
    <col min="185" max="185" width="3.85546875" style="1" hidden="1" customWidth="1" outlineLevel="1"/>
    <col min="186" max="186" width="4.85546875" style="1" hidden="1" customWidth="1" outlineLevel="1"/>
    <col min="187" max="187" width="4.7109375" style="1" hidden="1" customWidth="1" outlineLevel="1"/>
    <col min="188" max="188" width="4.28515625" style="1" hidden="1" customWidth="1" outlineLevel="1"/>
    <col min="189" max="189" width="4.7109375" style="1" hidden="1" customWidth="1" outlineLevel="1"/>
    <col min="190" max="190" width="4" style="1" hidden="1" customWidth="1" outlineLevel="1"/>
    <col min="191" max="191" width="11.42578125" style="1" hidden="1" customWidth="1" outlineLevel="1"/>
    <col min="192" max="192" width="5.28515625" style="1" hidden="1" customWidth="1" outlineLevel="1"/>
    <col min="193" max="194" width="4.5703125" style="1" hidden="1" customWidth="1" outlineLevel="1"/>
    <col min="195" max="195" width="4.85546875" style="1" hidden="1" customWidth="1" outlineLevel="1"/>
    <col min="196" max="196" width="4.5703125" style="1" hidden="1" customWidth="1" outlineLevel="1"/>
    <col min="197" max="197" width="5.140625" style="1" hidden="1" customWidth="1" outlineLevel="1"/>
    <col min="198" max="198" width="4.5703125" style="1" hidden="1" customWidth="1" outlineLevel="1"/>
    <col min="199" max="199" width="3.85546875" style="1" hidden="1" customWidth="1" outlineLevel="1"/>
    <col min="200" max="200" width="4.85546875" style="1" hidden="1" customWidth="1" outlineLevel="1"/>
    <col min="201" max="201" width="4.7109375" style="1" hidden="1" customWidth="1" outlineLevel="1"/>
    <col min="202" max="202" width="4.28515625" style="1" hidden="1" customWidth="1" outlineLevel="1"/>
    <col min="203" max="203" width="4.7109375" style="1" hidden="1" customWidth="1" outlineLevel="1"/>
    <col min="204" max="204" width="4" style="1" hidden="1" customWidth="1" outlineLevel="1"/>
    <col min="205" max="205" width="11.42578125" style="1" hidden="1" customWidth="1" outlineLevel="1"/>
    <col min="206" max="206" width="11.42578125" style="1" collapsed="1"/>
    <col min="207" max="16384" width="11.42578125" style="1"/>
  </cols>
  <sheetData>
    <row r="1" spans="1:204" ht="6" customHeight="1">
      <c r="AU1" s="1" t="s">
        <v>16</v>
      </c>
      <c r="BE1" s="1" t="s">
        <v>16</v>
      </c>
      <c r="DN1" s="60"/>
    </row>
    <row r="2" spans="1:204" ht="6" customHeight="1">
      <c r="AU2" s="1" t="s">
        <v>17</v>
      </c>
      <c r="BE2" s="1" t="s">
        <v>17</v>
      </c>
      <c r="DN2" s="60"/>
    </row>
    <row r="3" spans="1:204" ht="6" customHeight="1">
      <c r="AU3" s="1" t="s">
        <v>18</v>
      </c>
      <c r="BE3" s="1" t="s">
        <v>18</v>
      </c>
      <c r="DN3" s="60"/>
    </row>
    <row r="4" spans="1:204" ht="27.75">
      <c r="A4" s="8"/>
      <c r="B4" s="8"/>
      <c r="C4" s="104"/>
      <c r="F4" s="11" t="s">
        <v>247</v>
      </c>
      <c r="H4" s="8"/>
      <c r="I4" s="8"/>
      <c r="J4" s="8"/>
      <c r="K4" s="8"/>
      <c r="L4" s="8"/>
      <c r="AL4" s="18"/>
      <c r="AV4" s="18"/>
      <c r="BF4" s="18"/>
      <c r="DN4" s="60"/>
    </row>
    <row r="5" spans="1:204" ht="6" customHeight="1" thickBot="1">
      <c r="A5" s="10"/>
      <c r="B5" s="10"/>
      <c r="C5" s="10"/>
      <c r="G5" s="10"/>
      <c r="H5" s="10"/>
      <c r="L5" s="10"/>
      <c r="M5" s="10"/>
      <c r="X5" s="10"/>
      <c r="Y5" s="10"/>
      <c r="Z5" s="10"/>
      <c r="AA5" s="10"/>
      <c r="AB5" s="10"/>
      <c r="AG5" s="10"/>
      <c r="AR5" s="10"/>
      <c r="BB5" s="10"/>
      <c r="CE5" s="37"/>
      <c r="DN5" s="60"/>
    </row>
    <row r="6" spans="1:204" ht="27.95" customHeight="1" thickBot="1">
      <c r="E6" s="23"/>
      <c r="F6" s="23"/>
      <c r="G6" s="23"/>
      <c r="H6" s="23"/>
      <c r="I6" s="23"/>
      <c r="J6" s="976" t="s">
        <v>248</v>
      </c>
      <c r="K6" s="976"/>
      <c r="L6" s="976"/>
      <c r="M6" s="977" t="s">
        <v>249</v>
      </c>
      <c r="N6" s="978"/>
      <c r="O6" s="978"/>
      <c r="P6" s="978"/>
      <c r="Q6" s="978"/>
      <c r="R6" s="979"/>
      <c r="S6" s="983" t="s">
        <v>250</v>
      </c>
      <c r="T6" s="984"/>
      <c r="U6" s="984"/>
      <c r="V6" s="985"/>
      <c r="W6" s="977" t="s">
        <v>251</v>
      </c>
      <c r="X6" s="978"/>
      <c r="Y6" s="978"/>
      <c r="Z6" s="978"/>
      <c r="AA6" s="978"/>
      <c r="AB6" s="979"/>
      <c r="AC6" s="986" t="s">
        <v>252</v>
      </c>
      <c r="AD6" s="987"/>
      <c r="AE6" s="987"/>
      <c r="AF6" s="988"/>
      <c r="AG6" s="977" t="s">
        <v>253</v>
      </c>
      <c r="AH6" s="978"/>
      <c r="AI6" s="978"/>
      <c r="AJ6" s="978"/>
      <c r="AK6" s="978"/>
      <c r="AL6" s="978"/>
      <c r="AM6" s="979"/>
      <c r="AN6" s="46" t="s">
        <v>254</v>
      </c>
      <c r="AO6" s="47"/>
      <c r="AP6" s="47"/>
      <c r="AQ6" s="48"/>
      <c r="AR6" s="993" t="s">
        <v>255</v>
      </c>
      <c r="AS6" s="994"/>
      <c r="AT6" s="994"/>
      <c r="AU6" s="994"/>
      <c r="AV6" s="994"/>
      <c r="AW6" s="995"/>
      <c r="AX6" s="983" t="s">
        <v>256</v>
      </c>
      <c r="AY6" s="984"/>
      <c r="AZ6" s="984"/>
      <c r="BA6" s="985"/>
      <c r="BB6" s="980" t="s">
        <v>257</v>
      </c>
      <c r="BC6" s="981"/>
      <c r="BD6" s="981"/>
      <c r="BE6" s="981"/>
      <c r="BF6" s="981"/>
      <c r="BG6" s="982"/>
      <c r="BH6" s="992" t="s">
        <v>258</v>
      </c>
      <c r="BI6" s="992"/>
      <c r="BJ6" s="992"/>
      <c r="BK6" s="992"/>
      <c r="BL6" s="996" t="s">
        <v>259</v>
      </c>
      <c r="BM6" s="997"/>
      <c r="BN6" s="997"/>
      <c r="BO6" s="997"/>
      <c r="BP6" s="997"/>
      <c r="BQ6" s="998"/>
      <c r="BR6" s="999" t="s">
        <v>260</v>
      </c>
      <c r="BS6" s="999"/>
      <c r="BT6" s="999"/>
      <c r="BU6" s="999"/>
      <c r="BV6" s="1004" t="s">
        <v>261</v>
      </c>
      <c r="BW6" s="1005"/>
      <c r="BX6" s="1005"/>
      <c r="BY6" s="1005"/>
      <c r="BZ6" s="1005"/>
      <c r="CA6" s="1006"/>
      <c r="CB6" s="1007" t="s">
        <v>262</v>
      </c>
      <c r="CC6" s="1007"/>
      <c r="CD6" s="1007"/>
      <c r="CE6" s="1007"/>
      <c r="CF6" s="1002" t="s">
        <v>263</v>
      </c>
      <c r="CG6" s="1002"/>
      <c r="CH6" s="1002"/>
      <c r="CI6" s="1002"/>
      <c r="CJ6" s="1002"/>
      <c r="CK6" s="1002"/>
      <c r="CL6" s="1003" t="s">
        <v>264</v>
      </c>
      <c r="CM6" s="1003"/>
      <c r="CN6" s="1003"/>
      <c r="CO6" s="1003"/>
      <c r="CP6" s="1000" t="s">
        <v>265</v>
      </c>
      <c r="CQ6" s="1000"/>
      <c r="CR6" s="1000"/>
      <c r="CS6" s="1000"/>
      <c r="CT6" s="1000"/>
      <c r="CU6" s="1000"/>
      <c r="CV6" s="1001" t="s">
        <v>266</v>
      </c>
      <c r="CW6" s="1001"/>
      <c r="CX6" s="1001"/>
      <c r="CY6" s="1001"/>
      <c r="CZ6" s="1008" t="s">
        <v>267</v>
      </c>
      <c r="DA6" s="1008"/>
      <c r="DB6" s="1008"/>
      <c r="DC6" s="1008"/>
      <c r="DD6" s="1008"/>
      <c r="DE6" s="1008"/>
      <c r="DF6" s="1010" t="s">
        <v>268</v>
      </c>
      <c r="DG6" s="1010"/>
      <c r="DH6" s="1010"/>
      <c r="DI6" s="1010"/>
      <c r="DJ6" s="1009" t="s">
        <v>269</v>
      </c>
      <c r="DK6" s="1009"/>
      <c r="DL6" s="1009"/>
      <c r="DM6" s="1009"/>
      <c r="DN6" s="1009"/>
      <c r="DO6" s="1009"/>
      <c r="DP6" s="1011" t="s">
        <v>270</v>
      </c>
      <c r="DQ6" s="1011"/>
      <c r="DR6" s="1011"/>
      <c r="DS6" s="1011"/>
      <c r="DT6" s="1012" t="s">
        <v>271</v>
      </c>
      <c r="DU6" s="1012"/>
      <c r="DV6" s="1012"/>
      <c r="DW6" s="1012"/>
      <c r="DX6" s="1012"/>
      <c r="DY6" s="1012"/>
      <c r="DZ6" s="1013" t="s">
        <v>272</v>
      </c>
      <c r="EA6" s="1013"/>
      <c r="EB6" s="1013"/>
      <c r="EC6" s="1013"/>
      <c r="ED6" s="70"/>
      <c r="EG6" s="989" t="s">
        <v>273</v>
      </c>
      <c r="EH6" s="990"/>
      <c r="EI6" s="990"/>
      <c r="EJ6" s="990"/>
      <c r="EK6" s="990"/>
      <c r="EL6" s="990"/>
      <c r="EM6" s="990"/>
      <c r="EN6" s="990"/>
      <c r="EO6" s="990"/>
      <c r="EP6" s="990"/>
      <c r="EQ6" s="990"/>
      <c r="ER6" s="991"/>
      <c r="EU6" s="989" t="s">
        <v>274</v>
      </c>
      <c r="EV6" s="990"/>
      <c r="EW6" s="990"/>
      <c r="EX6" s="990"/>
      <c r="EY6" s="990"/>
      <c r="EZ6" s="990"/>
      <c r="FA6" s="990"/>
      <c r="FB6" s="990"/>
      <c r="FC6" s="990"/>
      <c r="FD6" s="990"/>
      <c r="FE6" s="990"/>
      <c r="FF6" s="991"/>
      <c r="FI6" s="989" t="s">
        <v>275</v>
      </c>
      <c r="FJ6" s="990"/>
      <c r="FK6" s="990"/>
      <c r="FL6" s="990"/>
      <c r="FM6" s="990"/>
      <c r="FN6" s="990"/>
      <c r="FO6" s="990"/>
      <c r="FP6" s="990"/>
      <c r="FQ6" s="990"/>
      <c r="FR6" s="990"/>
      <c r="FS6" s="990"/>
      <c r="FT6" s="991"/>
      <c r="FW6" s="989" t="s">
        <v>276</v>
      </c>
      <c r="FX6" s="990"/>
      <c r="FY6" s="990"/>
      <c r="FZ6" s="990"/>
      <c r="GA6" s="990"/>
      <c r="GB6" s="990"/>
      <c r="GC6" s="990"/>
      <c r="GD6" s="990"/>
      <c r="GE6" s="990"/>
      <c r="GF6" s="990"/>
      <c r="GG6" s="990"/>
      <c r="GH6" s="991"/>
      <c r="GK6" s="989" t="s">
        <v>277</v>
      </c>
      <c r="GL6" s="990"/>
      <c r="GM6" s="990"/>
      <c r="GN6" s="990"/>
      <c r="GO6" s="990"/>
      <c r="GP6" s="990"/>
      <c r="GQ6" s="990"/>
      <c r="GR6" s="990"/>
      <c r="GS6" s="990"/>
      <c r="GT6" s="990"/>
      <c r="GU6" s="990"/>
      <c r="GV6" s="991"/>
    </row>
    <row r="7" spans="1:204" s="2" customFormat="1" ht="71.25" customHeight="1">
      <c r="A7" s="65" t="s">
        <v>151</v>
      </c>
      <c r="B7" s="65" t="s">
        <v>278</v>
      </c>
      <c r="C7" s="65" t="s">
        <v>48</v>
      </c>
      <c r="D7" s="6" t="s">
        <v>14</v>
      </c>
      <c r="E7" s="24" t="s">
        <v>279</v>
      </c>
      <c r="F7" s="24" t="s">
        <v>280</v>
      </c>
      <c r="G7" s="24" t="s">
        <v>28</v>
      </c>
      <c r="H7" s="24" t="s">
        <v>281</v>
      </c>
      <c r="I7" s="24" t="s">
        <v>282</v>
      </c>
      <c r="J7" s="6" t="s">
        <v>283</v>
      </c>
      <c r="K7" s="6" t="s">
        <v>284</v>
      </c>
      <c r="L7" s="7" t="s">
        <v>248</v>
      </c>
      <c r="M7" s="15" t="s">
        <v>285</v>
      </c>
      <c r="N7" s="15" t="s">
        <v>286</v>
      </c>
      <c r="O7" s="122" t="s">
        <v>287</v>
      </c>
      <c r="P7" s="16" t="s">
        <v>288</v>
      </c>
      <c r="Q7" s="16" t="s">
        <v>289</v>
      </c>
      <c r="R7" s="16" t="s">
        <v>290</v>
      </c>
      <c r="S7" s="16" t="s">
        <v>291</v>
      </c>
      <c r="T7" s="38" t="s">
        <v>292</v>
      </c>
      <c r="U7" s="39" t="s">
        <v>293</v>
      </c>
      <c r="V7" s="15" t="s">
        <v>294</v>
      </c>
      <c r="W7" s="218" t="s">
        <v>295</v>
      </c>
      <c r="X7" s="218" t="s">
        <v>296</v>
      </c>
      <c r="Y7" s="286" t="s">
        <v>297</v>
      </c>
      <c r="Z7" s="219" t="s">
        <v>298</v>
      </c>
      <c r="AA7" s="219" t="s">
        <v>299</v>
      </c>
      <c r="AB7" s="219" t="s">
        <v>300</v>
      </c>
      <c r="AC7" s="219" t="s">
        <v>301</v>
      </c>
      <c r="AD7" s="220" t="s">
        <v>302</v>
      </c>
      <c r="AE7" s="221" t="s">
        <v>293</v>
      </c>
      <c r="AF7" s="218" t="s">
        <v>303</v>
      </c>
      <c r="AG7" s="12" t="s">
        <v>304</v>
      </c>
      <c r="AH7" s="12" t="s">
        <v>305</v>
      </c>
      <c r="AI7" s="13" t="s">
        <v>306</v>
      </c>
      <c r="AJ7" s="13" t="s">
        <v>307</v>
      </c>
      <c r="AK7" s="13" t="s">
        <v>308</v>
      </c>
      <c r="AL7" s="13" t="s">
        <v>309</v>
      </c>
      <c r="AM7" s="13" t="s">
        <v>310</v>
      </c>
      <c r="AN7" s="13" t="s">
        <v>311</v>
      </c>
      <c r="AO7" s="35" t="s">
        <v>312</v>
      </c>
      <c r="AP7" s="36" t="s">
        <v>313</v>
      </c>
      <c r="AQ7" s="13" t="s">
        <v>314</v>
      </c>
      <c r="AR7" s="15" t="s">
        <v>315</v>
      </c>
      <c r="AS7" s="15" t="s">
        <v>316</v>
      </c>
      <c r="AT7" s="122" t="s">
        <v>317</v>
      </c>
      <c r="AU7" s="16" t="s">
        <v>318</v>
      </c>
      <c r="AV7" s="16" t="s">
        <v>319</v>
      </c>
      <c r="AW7" s="16" t="s">
        <v>320</v>
      </c>
      <c r="AX7" s="16" t="s">
        <v>321</v>
      </c>
      <c r="AY7" s="38" t="s">
        <v>322</v>
      </c>
      <c r="AZ7" s="39" t="s">
        <v>293</v>
      </c>
      <c r="BA7" s="15" t="s">
        <v>323</v>
      </c>
      <c r="BB7" s="41" t="s">
        <v>324</v>
      </c>
      <c r="BC7" s="41" t="s">
        <v>325</v>
      </c>
      <c r="BD7" s="42" t="s">
        <v>326</v>
      </c>
      <c r="BE7" s="42" t="s">
        <v>327</v>
      </c>
      <c r="BF7" s="42" t="s">
        <v>328</v>
      </c>
      <c r="BG7" s="42" t="s">
        <v>329</v>
      </c>
      <c r="BH7" s="42" t="s">
        <v>330</v>
      </c>
      <c r="BI7" s="43" t="s">
        <v>331</v>
      </c>
      <c r="BJ7" s="44" t="s">
        <v>293</v>
      </c>
      <c r="BK7" s="41" t="s">
        <v>332</v>
      </c>
      <c r="BL7" s="49" t="s">
        <v>333</v>
      </c>
      <c r="BM7" s="49" t="s">
        <v>334</v>
      </c>
      <c r="BN7" s="50" t="s">
        <v>335</v>
      </c>
      <c r="BO7" s="50" t="s">
        <v>336</v>
      </c>
      <c r="BP7" s="50" t="s">
        <v>337</v>
      </c>
      <c r="BQ7" s="50" t="s">
        <v>338</v>
      </c>
      <c r="BR7" s="50" t="s">
        <v>339</v>
      </c>
      <c r="BS7" s="51" t="s">
        <v>340</v>
      </c>
      <c r="BT7" s="52" t="s">
        <v>293</v>
      </c>
      <c r="BU7" s="49" t="s">
        <v>341</v>
      </c>
      <c r="BV7" s="53" t="s">
        <v>342</v>
      </c>
      <c r="BW7" s="53" t="s">
        <v>343</v>
      </c>
      <c r="BX7" s="54" t="s">
        <v>344</v>
      </c>
      <c r="BY7" s="54" t="s">
        <v>345</v>
      </c>
      <c r="BZ7" s="54" t="s">
        <v>346</v>
      </c>
      <c r="CA7" s="54" t="s">
        <v>347</v>
      </c>
      <c r="CB7" s="54" t="s">
        <v>348</v>
      </c>
      <c r="CC7" s="55" t="s">
        <v>349</v>
      </c>
      <c r="CD7" s="56" t="s">
        <v>293</v>
      </c>
      <c r="CE7" s="53" t="s">
        <v>350</v>
      </c>
      <c r="CF7" s="217" t="s">
        <v>351</v>
      </c>
      <c r="CG7" s="218" t="s">
        <v>342</v>
      </c>
      <c r="CH7" s="218" t="s">
        <v>343</v>
      </c>
      <c r="CI7" s="218" t="s">
        <v>344</v>
      </c>
      <c r="CJ7" s="218" t="s">
        <v>352</v>
      </c>
      <c r="CK7" s="218" t="s">
        <v>353</v>
      </c>
      <c r="CL7" s="219" t="s">
        <v>354</v>
      </c>
      <c r="CM7" s="220" t="s">
        <v>355</v>
      </c>
      <c r="CN7" s="221" t="s">
        <v>293</v>
      </c>
      <c r="CO7" s="218" t="s">
        <v>356</v>
      </c>
      <c r="CP7" s="76" t="s">
        <v>357</v>
      </c>
      <c r="CQ7" s="77" t="s">
        <v>358</v>
      </c>
      <c r="CR7" s="77" t="s">
        <v>359</v>
      </c>
      <c r="CS7" s="77" t="s">
        <v>360</v>
      </c>
      <c r="CT7" s="77" t="s">
        <v>361</v>
      </c>
      <c r="CU7" s="77" t="s">
        <v>362</v>
      </c>
      <c r="CV7" s="78" t="s">
        <v>363</v>
      </c>
      <c r="CW7" s="79" t="s">
        <v>364</v>
      </c>
      <c r="CX7" s="80" t="s">
        <v>293</v>
      </c>
      <c r="CY7" s="77" t="s">
        <v>365</v>
      </c>
      <c r="CZ7" s="81" t="s">
        <v>366</v>
      </c>
      <c r="DA7" s="81" t="s">
        <v>367</v>
      </c>
      <c r="DB7" s="81" t="s">
        <v>368</v>
      </c>
      <c r="DC7" s="82" t="s">
        <v>369</v>
      </c>
      <c r="DD7" s="82" t="s">
        <v>370</v>
      </c>
      <c r="DE7" s="82" t="s">
        <v>371</v>
      </c>
      <c r="DF7" s="83" t="s">
        <v>372</v>
      </c>
      <c r="DG7" s="84" t="s">
        <v>373</v>
      </c>
      <c r="DH7" s="85" t="s">
        <v>293</v>
      </c>
      <c r="DI7" s="82" t="s">
        <v>374</v>
      </c>
      <c r="DJ7" s="86" t="s">
        <v>375</v>
      </c>
      <c r="DK7" s="86" t="s">
        <v>376</v>
      </c>
      <c r="DL7" s="86" t="s">
        <v>377</v>
      </c>
      <c r="DM7" s="87" t="s">
        <v>378</v>
      </c>
      <c r="DN7" s="87" t="s">
        <v>379</v>
      </c>
      <c r="DO7" s="87" t="s">
        <v>380</v>
      </c>
      <c r="DP7" s="88" t="s">
        <v>381</v>
      </c>
      <c r="DQ7" s="89" t="s">
        <v>382</v>
      </c>
      <c r="DR7" s="90" t="s">
        <v>293</v>
      </c>
      <c r="DS7" s="87" t="s">
        <v>383</v>
      </c>
      <c r="DT7" s="92" t="s">
        <v>384</v>
      </c>
      <c r="DU7" s="92" t="s">
        <v>385</v>
      </c>
      <c r="DV7" s="92" t="s">
        <v>386</v>
      </c>
      <c r="DW7" s="49" t="s">
        <v>387</v>
      </c>
      <c r="DX7" s="49" t="s">
        <v>388</v>
      </c>
      <c r="DY7" s="49" t="s">
        <v>389</v>
      </c>
      <c r="DZ7" s="50" t="s">
        <v>390</v>
      </c>
      <c r="EA7" s="51" t="s">
        <v>391</v>
      </c>
      <c r="EB7" s="52" t="s">
        <v>293</v>
      </c>
      <c r="EC7" s="49" t="s">
        <v>392</v>
      </c>
      <c r="ED7" s="71"/>
      <c r="EF7" s="66" t="s">
        <v>393</v>
      </c>
      <c r="EG7" s="67" t="s">
        <v>394</v>
      </c>
      <c r="EH7" s="67" t="s">
        <v>395</v>
      </c>
      <c r="EI7" s="67" t="s">
        <v>396</v>
      </c>
      <c r="EJ7" s="67" t="s">
        <v>397</v>
      </c>
      <c r="EK7" s="67" t="s">
        <v>398</v>
      </c>
      <c r="EL7" s="67" t="s">
        <v>399</v>
      </c>
      <c r="EM7" s="67" t="s">
        <v>400</v>
      </c>
      <c r="EN7" s="67" t="s">
        <v>401</v>
      </c>
      <c r="EO7" s="67" t="s">
        <v>402</v>
      </c>
      <c r="EP7" s="67" t="s">
        <v>403</v>
      </c>
      <c r="EQ7" s="67" t="s">
        <v>404</v>
      </c>
      <c r="ER7" s="68" t="s">
        <v>405</v>
      </c>
      <c r="ES7" s="1"/>
      <c r="ET7" s="66" t="s">
        <v>393</v>
      </c>
      <c r="EU7" s="67" t="s">
        <v>394</v>
      </c>
      <c r="EV7" s="67" t="s">
        <v>395</v>
      </c>
      <c r="EW7" s="67" t="s">
        <v>396</v>
      </c>
      <c r="EX7" s="67" t="s">
        <v>397</v>
      </c>
      <c r="EY7" s="67" t="s">
        <v>398</v>
      </c>
      <c r="EZ7" s="67" t="s">
        <v>399</v>
      </c>
      <c r="FA7" s="67" t="s">
        <v>400</v>
      </c>
      <c r="FB7" s="67" t="s">
        <v>401</v>
      </c>
      <c r="FC7" s="67" t="s">
        <v>402</v>
      </c>
      <c r="FD7" s="67" t="s">
        <v>403</v>
      </c>
      <c r="FE7" s="93" t="s">
        <v>404</v>
      </c>
      <c r="FF7" s="68" t="s">
        <v>405</v>
      </c>
      <c r="FG7" s="1"/>
      <c r="FH7" s="66" t="s">
        <v>393</v>
      </c>
      <c r="FI7" s="67" t="s">
        <v>394</v>
      </c>
      <c r="FJ7" s="67" t="s">
        <v>395</v>
      </c>
      <c r="FK7" s="67" t="s">
        <v>396</v>
      </c>
      <c r="FL7" s="67" t="s">
        <v>397</v>
      </c>
      <c r="FM7" s="67" t="s">
        <v>398</v>
      </c>
      <c r="FN7" s="67" t="s">
        <v>399</v>
      </c>
      <c r="FO7" s="67" t="s">
        <v>400</v>
      </c>
      <c r="FP7" s="67" t="s">
        <v>401</v>
      </c>
      <c r="FQ7" s="67" t="s">
        <v>402</v>
      </c>
      <c r="FR7" s="67" t="s">
        <v>403</v>
      </c>
      <c r="FS7" s="67" t="s">
        <v>404</v>
      </c>
      <c r="FT7" s="68" t="s">
        <v>405</v>
      </c>
      <c r="FU7" s="1"/>
      <c r="FV7" s="66" t="s">
        <v>393</v>
      </c>
      <c r="FW7" s="67" t="s">
        <v>394</v>
      </c>
      <c r="FX7" s="67" t="s">
        <v>395</v>
      </c>
      <c r="FY7" s="67" t="s">
        <v>396</v>
      </c>
      <c r="FZ7" s="67" t="s">
        <v>397</v>
      </c>
      <c r="GA7" s="67" t="s">
        <v>398</v>
      </c>
      <c r="GB7" s="67" t="s">
        <v>399</v>
      </c>
      <c r="GC7" s="67" t="s">
        <v>400</v>
      </c>
      <c r="GD7" s="67" t="s">
        <v>401</v>
      </c>
      <c r="GE7" s="67" t="s">
        <v>402</v>
      </c>
      <c r="GF7" s="67" t="s">
        <v>403</v>
      </c>
      <c r="GG7" s="67" t="s">
        <v>404</v>
      </c>
      <c r="GH7" s="68" t="s">
        <v>405</v>
      </c>
      <c r="GI7" s="1"/>
      <c r="GJ7" s="66" t="s">
        <v>393</v>
      </c>
      <c r="GK7" s="67" t="s">
        <v>394</v>
      </c>
      <c r="GL7" s="67" t="s">
        <v>395</v>
      </c>
      <c r="GM7" s="67" t="s">
        <v>396</v>
      </c>
      <c r="GN7" s="67" t="s">
        <v>397</v>
      </c>
      <c r="GO7" s="67" t="s">
        <v>398</v>
      </c>
      <c r="GP7" s="67" t="s">
        <v>399</v>
      </c>
      <c r="GQ7" s="67" t="s">
        <v>400</v>
      </c>
      <c r="GR7" s="67" t="s">
        <v>401</v>
      </c>
      <c r="GS7" s="67" t="s">
        <v>402</v>
      </c>
      <c r="GT7" s="67" t="s">
        <v>403</v>
      </c>
      <c r="GU7" s="67" t="s">
        <v>404</v>
      </c>
      <c r="GV7" s="68" t="s">
        <v>405</v>
      </c>
    </row>
    <row r="8" spans="1:204" ht="20.25" customHeight="1">
      <c r="A8" s="3" t="s">
        <v>406</v>
      </c>
      <c r="B8" s="287" t="s">
        <v>407</v>
      </c>
      <c r="C8" s="3" t="s">
        <v>106</v>
      </c>
      <c r="D8" s="97" t="s">
        <v>15</v>
      </c>
      <c r="E8" s="3" t="s">
        <v>21</v>
      </c>
      <c r="F8" s="287" t="s">
        <v>408</v>
      </c>
      <c r="G8" s="5" t="s">
        <v>6</v>
      </c>
      <c r="H8" s="3" t="s">
        <v>409</v>
      </c>
      <c r="I8" s="3" t="s">
        <v>410</v>
      </c>
      <c r="J8" s="289" t="s">
        <v>411</v>
      </c>
      <c r="K8" s="287" t="s">
        <v>411</v>
      </c>
      <c r="L8" s="287" t="s">
        <v>411</v>
      </c>
      <c r="M8" s="4">
        <v>0</v>
      </c>
      <c r="N8" s="4">
        <v>28</v>
      </c>
      <c r="O8" s="14">
        <v>0</v>
      </c>
      <c r="P8" s="98" t="s">
        <v>19</v>
      </c>
      <c r="Q8" s="330" t="s">
        <v>412</v>
      </c>
      <c r="R8" s="98"/>
      <c r="S8" s="98" t="s">
        <v>411</v>
      </c>
      <c r="T8" s="98" t="str">
        <f>P8</f>
        <v>bajo</v>
      </c>
      <c r="U8" s="98"/>
      <c r="V8" s="330" t="s">
        <v>413</v>
      </c>
      <c r="W8" s="4">
        <v>0</v>
      </c>
      <c r="X8" s="4">
        <v>28</v>
      </c>
      <c r="Y8" s="14">
        <v>0</v>
      </c>
      <c r="Z8" s="4" t="s">
        <v>19</v>
      </c>
      <c r="AA8" s="17" t="s">
        <v>414</v>
      </c>
      <c r="AB8" s="4"/>
      <c r="AC8" s="4" t="s">
        <v>411</v>
      </c>
      <c r="AD8" s="98" t="str">
        <f>Z8</f>
        <v>bajo</v>
      </c>
      <c r="AE8" s="98"/>
      <c r="AF8" s="330" t="s">
        <v>415</v>
      </c>
      <c r="AG8" s="4"/>
      <c r="AH8" s="4"/>
      <c r="AI8" s="4"/>
      <c r="AJ8" s="14"/>
      <c r="AK8" s="4"/>
      <c r="AL8" s="17"/>
      <c r="AM8" s="17"/>
      <c r="AN8" s="20"/>
      <c r="AO8" s="19"/>
      <c r="AP8" s="21"/>
      <c r="AQ8" s="17"/>
      <c r="AR8" s="4"/>
      <c r="AS8" s="4"/>
      <c r="AT8" s="123"/>
      <c r="AU8" s="4"/>
      <c r="AV8" s="17"/>
      <c r="AW8" s="17"/>
      <c r="AX8" s="22"/>
      <c r="AY8" s="19"/>
      <c r="AZ8" s="21"/>
      <c r="BA8" s="17"/>
      <c r="BB8" s="4"/>
      <c r="BC8" s="4"/>
      <c r="BD8" s="45"/>
      <c r="BE8" s="4"/>
      <c r="BF8" s="17"/>
      <c r="BG8" s="17"/>
      <c r="BH8" s="20"/>
      <c r="BI8" s="19"/>
      <c r="BJ8" s="21"/>
      <c r="BK8" s="17"/>
      <c r="BL8" s="4"/>
      <c r="BM8" s="4"/>
      <c r="BN8" s="124"/>
      <c r="BO8" s="4"/>
      <c r="BP8" s="17"/>
      <c r="BQ8" s="17"/>
      <c r="BR8" s="20"/>
      <c r="BS8" s="19"/>
      <c r="BT8" s="21"/>
      <c r="BU8" s="17"/>
      <c r="BV8" s="4"/>
      <c r="BW8" s="4"/>
      <c r="BX8" s="124"/>
      <c r="BY8" s="4"/>
      <c r="BZ8" s="17"/>
      <c r="CB8" s="20"/>
      <c r="CC8" s="19"/>
      <c r="CD8" s="21"/>
      <c r="CE8" s="17"/>
      <c r="CF8" s="57"/>
      <c r="CG8" s="57"/>
      <c r="CH8" s="57"/>
      <c r="CI8" s="222"/>
      <c r="CJ8" s="57"/>
      <c r="CK8" s="57"/>
      <c r="CL8" s="20"/>
      <c r="CM8" s="57"/>
      <c r="CN8" s="58"/>
      <c r="CO8" s="57"/>
      <c r="CP8" s="57"/>
      <c r="CQ8" s="233"/>
      <c r="CR8" s="233"/>
      <c r="CS8" s="234"/>
      <c r="CT8" s="63"/>
      <c r="CU8" s="57"/>
      <c r="CV8" s="20"/>
      <c r="CW8" s="231"/>
      <c r="CX8" s="58"/>
      <c r="CY8" s="57"/>
      <c r="CZ8" s="57"/>
      <c r="DA8" s="57"/>
      <c r="DB8" s="57"/>
      <c r="DC8" s="277"/>
      <c r="DD8" s="275"/>
      <c r="DE8" s="57"/>
      <c r="DF8" s="20"/>
      <c r="DG8" s="276"/>
      <c r="DH8" s="58"/>
      <c r="DI8" s="57"/>
      <c r="DJ8" s="57"/>
      <c r="DK8" s="57"/>
      <c r="DL8" s="57"/>
      <c r="DM8" s="279"/>
      <c r="DN8" s="57"/>
      <c r="DO8" s="3"/>
      <c r="DP8" s="22"/>
      <c r="DQ8" s="57"/>
      <c r="DR8" s="58"/>
      <c r="DS8" s="57"/>
      <c r="DT8" s="57"/>
      <c r="DU8" s="57"/>
      <c r="DV8" s="57"/>
      <c r="DW8" s="279"/>
      <c r="DX8" s="63"/>
      <c r="DY8" s="57"/>
      <c r="DZ8" s="22"/>
      <c r="EA8" s="231"/>
      <c r="EB8" s="58"/>
      <c r="EC8" s="57"/>
      <c r="ED8" s="69"/>
      <c r="EF8" s="1" t="str">
        <f t="shared" ref="EF8:EF39" si="0">+C8</f>
        <v xml:space="preserve">I23_006-DIPLAP </v>
      </c>
      <c r="EO8" s="91"/>
      <c r="EP8" s="91"/>
      <c r="EQ8" s="91"/>
      <c r="ER8" s="91"/>
      <c r="ET8" s="1" t="str">
        <f t="shared" ref="ET8:ET70" si="1">+EF8</f>
        <v xml:space="preserve">I23_006-DIPLAP </v>
      </c>
      <c r="FC8" s="18"/>
      <c r="FD8" s="18"/>
      <c r="FE8" s="94"/>
      <c r="FF8" s="91"/>
      <c r="FH8" s="1" t="str">
        <f t="shared" ref="FH8:FH70" si="2">+ET8</f>
        <v xml:space="preserve">I23_006-DIPLAP </v>
      </c>
      <c r="FV8" s="95" t="str">
        <f t="shared" ref="FV8:FV70" si="3">+FH8</f>
        <v xml:space="preserve">I23_006-DIPLAP </v>
      </c>
      <c r="GJ8" s="95" t="str">
        <f t="shared" ref="GJ8:GJ70" si="4">+FV8</f>
        <v xml:space="preserve">I23_006-DIPLAP </v>
      </c>
    </row>
    <row r="9" spans="1:204" ht="20.25" customHeight="1">
      <c r="A9" s="3" t="s">
        <v>416</v>
      </c>
      <c r="B9" s="288" t="s">
        <v>20</v>
      </c>
      <c r="C9" s="3" t="s">
        <v>116</v>
      </c>
      <c r="D9" s="97" t="s">
        <v>15</v>
      </c>
      <c r="E9" s="3" t="s">
        <v>20</v>
      </c>
      <c r="F9" s="288" t="s">
        <v>20</v>
      </c>
      <c r="G9" s="5" t="s">
        <v>6</v>
      </c>
      <c r="H9" s="3" t="s">
        <v>417</v>
      </c>
      <c r="I9" s="3" t="s">
        <v>418</v>
      </c>
      <c r="J9" s="290">
        <v>25</v>
      </c>
      <c r="K9" s="290" t="s">
        <v>150</v>
      </c>
      <c r="L9" s="137">
        <v>25</v>
      </c>
      <c r="M9" s="4">
        <v>0</v>
      </c>
      <c r="N9" s="4" t="s">
        <v>150</v>
      </c>
      <c r="O9" s="333">
        <v>0</v>
      </c>
      <c r="P9" s="98" t="s">
        <v>19</v>
      </c>
      <c r="Q9" s="330" t="s">
        <v>419</v>
      </c>
      <c r="R9" s="98"/>
      <c r="S9" s="98">
        <v>0</v>
      </c>
      <c r="T9" s="98" t="str">
        <f t="shared" ref="T9:T12" si="5">P9</f>
        <v>bajo</v>
      </c>
      <c r="U9" s="98"/>
      <c r="V9" s="330" t="s">
        <v>420</v>
      </c>
      <c r="W9" s="4">
        <v>0</v>
      </c>
      <c r="X9" s="4" t="s">
        <v>150</v>
      </c>
      <c r="Y9" s="333">
        <v>0</v>
      </c>
      <c r="Z9" s="4" t="s">
        <v>19</v>
      </c>
      <c r="AA9" s="17" t="s">
        <v>421</v>
      </c>
      <c r="AB9" s="4"/>
      <c r="AC9" s="336">
        <v>0</v>
      </c>
      <c r="AD9" s="98" t="str">
        <f t="shared" ref="AD9:AD12" si="6">Z9</f>
        <v>bajo</v>
      </c>
      <c r="AE9" s="98"/>
      <c r="AF9" s="330" t="s">
        <v>422</v>
      </c>
      <c r="AG9" s="4"/>
      <c r="AH9" s="4"/>
      <c r="AI9" s="4"/>
      <c r="AJ9" s="14"/>
      <c r="AK9" s="4"/>
      <c r="AL9" s="17"/>
      <c r="AM9" s="17"/>
      <c r="AN9" s="20"/>
      <c r="AO9" s="19"/>
      <c r="AP9" s="21"/>
      <c r="AQ9" s="17"/>
      <c r="AR9" s="4"/>
      <c r="AS9" s="4"/>
      <c r="AT9" s="123"/>
      <c r="AU9" s="4"/>
      <c r="AV9" s="17"/>
      <c r="AW9" s="17"/>
      <c r="AX9" s="22"/>
      <c r="AY9" s="19"/>
      <c r="AZ9" s="21"/>
      <c r="BA9" s="17"/>
      <c r="BB9" s="4"/>
      <c r="BC9" s="4"/>
      <c r="BD9" s="45"/>
      <c r="BE9" s="4"/>
      <c r="BF9" s="17"/>
      <c r="BG9" s="17"/>
      <c r="BH9" s="20"/>
      <c r="BI9" s="19"/>
      <c r="BJ9" s="21"/>
      <c r="BK9" s="17"/>
      <c r="BL9" s="4"/>
      <c r="BM9" s="4"/>
      <c r="BN9" s="9"/>
      <c r="BO9" s="4"/>
      <c r="BP9" s="17"/>
      <c r="BQ9" s="17"/>
      <c r="BR9" s="20"/>
      <c r="BS9" s="19"/>
      <c r="BT9" s="21"/>
      <c r="BU9" s="17"/>
      <c r="BV9" s="4"/>
      <c r="BW9" s="4"/>
      <c r="BX9" s="9"/>
      <c r="BY9" s="4"/>
      <c r="BZ9" s="17"/>
      <c r="CA9" s="17"/>
      <c r="CB9" s="20"/>
      <c r="CC9" s="19"/>
      <c r="CD9" s="21"/>
      <c r="CE9" s="17"/>
      <c r="CF9" s="57"/>
      <c r="CG9" s="57"/>
      <c r="CH9" s="57"/>
      <c r="CI9" s="224"/>
      <c r="CJ9" s="57"/>
      <c r="CK9" s="57"/>
      <c r="CL9" s="20"/>
      <c r="CM9" s="57"/>
      <c r="CN9" s="58"/>
      <c r="CO9" s="57"/>
      <c r="CP9" s="57"/>
      <c r="CQ9" s="230"/>
      <c r="CR9" s="230"/>
      <c r="CS9" s="61"/>
      <c r="CT9" s="63"/>
      <c r="CU9" s="57"/>
      <c r="CV9" s="20"/>
      <c r="CW9" s="231"/>
      <c r="CX9" s="58"/>
      <c r="CY9" s="57"/>
      <c r="CZ9" s="57"/>
      <c r="DA9" s="57"/>
      <c r="DB9" s="57"/>
      <c r="DC9" s="72"/>
      <c r="DD9" s="275"/>
      <c r="DE9" s="57"/>
      <c r="DF9" s="20"/>
      <c r="DG9" s="276"/>
      <c r="DH9" s="58"/>
      <c r="DI9" s="57"/>
      <c r="DJ9" s="57"/>
      <c r="DK9" s="57"/>
      <c r="DL9" s="57"/>
      <c r="DM9" s="278"/>
      <c r="DN9" s="57"/>
      <c r="DO9" s="3"/>
      <c r="DP9" s="22"/>
      <c r="DQ9" s="57"/>
      <c r="DR9" s="58"/>
      <c r="DS9" s="57"/>
      <c r="DT9" s="57"/>
      <c r="DU9" s="57"/>
      <c r="DV9" s="57"/>
      <c r="DW9" s="278"/>
      <c r="DX9" s="63"/>
      <c r="DY9" s="57"/>
      <c r="DZ9" s="22"/>
      <c r="EA9" s="231"/>
      <c r="EB9" s="58"/>
      <c r="EC9" s="57"/>
      <c r="ED9" s="69"/>
      <c r="EF9" s="1" t="str">
        <f t="shared" si="0"/>
        <v>I23_019-DAG</v>
      </c>
      <c r="EO9" s="91"/>
      <c r="EP9" s="91"/>
      <c r="EQ9" s="91"/>
      <c r="ER9" s="91"/>
      <c r="ET9" s="1" t="str">
        <f t="shared" si="1"/>
        <v>I23_019-DAG</v>
      </c>
      <c r="FC9" s="18"/>
      <c r="FD9" s="18"/>
      <c r="FE9" s="94"/>
      <c r="FF9" s="91"/>
      <c r="FH9" s="1" t="str">
        <f t="shared" si="2"/>
        <v>I23_019-DAG</v>
      </c>
      <c r="FV9" s="95" t="str">
        <f t="shared" si="3"/>
        <v>I23_019-DAG</v>
      </c>
      <c r="GJ9" s="95" t="str">
        <f t="shared" si="4"/>
        <v>I23_019-DAG</v>
      </c>
    </row>
    <row r="10" spans="1:204" ht="20.25" customHeight="1">
      <c r="A10" s="3" t="s">
        <v>423</v>
      </c>
      <c r="B10" s="129" t="s">
        <v>242</v>
      </c>
      <c r="C10" s="3" t="s">
        <v>68</v>
      </c>
      <c r="D10" s="97" t="s">
        <v>15</v>
      </c>
      <c r="E10" s="3" t="s">
        <v>22</v>
      </c>
      <c r="F10" s="129" t="s">
        <v>424</v>
      </c>
      <c r="G10" s="5" t="s">
        <v>6</v>
      </c>
      <c r="H10" s="3" t="s">
        <v>425</v>
      </c>
      <c r="I10" s="3" t="s">
        <v>418</v>
      </c>
      <c r="J10" s="290">
        <v>19</v>
      </c>
      <c r="K10" s="290" t="s">
        <v>150</v>
      </c>
      <c r="L10" s="137">
        <v>19</v>
      </c>
      <c r="M10" s="4">
        <v>0</v>
      </c>
      <c r="N10" s="4" t="s">
        <v>150</v>
      </c>
      <c r="O10" s="333">
        <v>0</v>
      </c>
      <c r="P10" s="98" t="s">
        <v>19</v>
      </c>
      <c r="Q10" s="330" t="s">
        <v>426</v>
      </c>
      <c r="R10" s="98"/>
      <c r="S10" s="98">
        <v>0</v>
      </c>
      <c r="T10" s="98" t="str">
        <f t="shared" si="5"/>
        <v>bajo</v>
      </c>
      <c r="U10" s="98"/>
      <c r="V10" s="330" t="s">
        <v>427</v>
      </c>
      <c r="W10" s="4">
        <v>0</v>
      </c>
      <c r="X10" s="4" t="s">
        <v>150</v>
      </c>
      <c r="Y10" s="333">
        <v>0</v>
      </c>
      <c r="Z10" s="4" t="s">
        <v>19</v>
      </c>
      <c r="AA10" s="17" t="s">
        <v>428</v>
      </c>
      <c r="AB10" s="4"/>
      <c r="AC10" s="336">
        <v>0</v>
      </c>
      <c r="AD10" s="98" t="str">
        <f t="shared" si="6"/>
        <v>bajo</v>
      </c>
      <c r="AE10" s="98"/>
      <c r="AF10" s="330" t="s">
        <v>429</v>
      </c>
      <c r="AG10" s="4"/>
      <c r="AH10" s="4"/>
      <c r="AI10" s="4"/>
      <c r="AJ10" s="14"/>
      <c r="AK10" s="4"/>
      <c r="AL10" s="17"/>
      <c r="AM10" s="17"/>
      <c r="AN10" s="20"/>
      <c r="AO10" s="19"/>
      <c r="AP10" s="21"/>
      <c r="AQ10" s="17"/>
      <c r="AR10" s="4"/>
      <c r="AS10" s="4"/>
      <c r="AT10" s="123"/>
      <c r="AU10" s="4"/>
      <c r="AV10" s="17"/>
      <c r="AW10" s="17"/>
      <c r="AX10" s="22"/>
      <c r="AY10" s="19"/>
      <c r="AZ10" s="21"/>
      <c r="BA10" s="17"/>
      <c r="BB10" s="4"/>
      <c r="BC10" s="4"/>
      <c r="BD10" s="45"/>
      <c r="BE10" s="4"/>
      <c r="BF10" s="17"/>
      <c r="BG10" s="17"/>
      <c r="BH10" s="20"/>
      <c r="BI10" s="19"/>
      <c r="BJ10" s="21"/>
      <c r="BK10" s="17"/>
      <c r="BL10" s="4"/>
      <c r="BM10" s="4"/>
      <c r="BN10" s="9"/>
      <c r="BO10" s="4"/>
      <c r="BP10" s="17"/>
      <c r="BQ10" s="17"/>
      <c r="BR10" s="20"/>
      <c r="BS10" s="19"/>
      <c r="BT10" s="21"/>
      <c r="BU10" s="17"/>
      <c r="BV10" s="4"/>
      <c r="BW10" s="4"/>
      <c r="BX10" s="9"/>
      <c r="BY10" s="4"/>
      <c r="BZ10" s="17"/>
      <c r="CA10" s="17"/>
      <c r="CB10" s="20"/>
      <c r="CC10" s="19"/>
      <c r="CD10" s="21"/>
      <c r="CE10" s="17"/>
      <c r="CF10" s="57"/>
      <c r="CG10" s="57"/>
      <c r="CH10" s="57"/>
      <c r="CI10" s="222"/>
      <c r="CJ10" s="57"/>
      <c r="CK10" s="57"/>
      <c r="CL10" s="20"/>
      <c r="CM10" s="57"/>
      <c r="CN10" s="58"/>
      <c r="CO10" s="57"/>
      <c r="CP10" s="57"/>
      <c r="CQ10" s="235"/>
      <c r="CR10" s="235"/>
      <c r="CS10" s="234"/>
      <c r="CT10" s="63"/>
      <c r="CU10" s="57"/>
      <c r="CV10" s="20"/>
      <c r="CW10" s="231"/>
      <c r="CX10" s="58"/>
      <c r="CY10" s="57"/>
      <c r="CZ10" s="57"/>
      <c r="DA10" s="226"/>
      <c r="DB10" s="226"/>
      <c r="DC10" s="277"/>
      <c r="DD10" s="275"/>
      <c r="DE10" s="57"/>
      <c r="DF10" s="20"/>
      <c r="DG10" s="276"/>
      <c r="DH10" s="58"/>
      <c r="DI10" s="57"/>
      <c r="DJ10" s="57"/>
      <c r="DK10" s="226"/>
      <c r="DL10" s="226"/>
      <c r="DM10" s="279"/>
      <c r="DN10" s="57"/>
      <c r="DO10" s="3"/>
      <c r="DP10" s="22"/>
      <c r="DQ10" s="57"/>
      <c r="DR10" s="58"/>
      <c r="DS10" s="57"/>
      <c r="DT10" s="57"/>
      <c r="DU10" s="226"/>
      <c r="DV10" s="226"/>
      <c r="DW10" s="279"/>
      <c r="DX10" s="63"/>
      <c r="DY10" s="57"/>
      <c r="DZ10" s="22"/>
      <c r="EA10" s="231"/>
      <c r="EB10" s="58"/>
      <c r="EC10" s="57"/>
      <c r="ED10" s="69"/>
      <c r="EF10" s="1" t="str">
        <f t="shared" si="0"/>
        <v>I23_015-Gabinete Subsecretaría</v>
      </c>
      <c r="EO10" s="91"/>
      <c r="EP10" s="91"/>
      <c r="EQ10" s="91"/>
      <c r="ER10" s="91"/>
      <c r="ET10" s="1" t="str">
        <f t="shared" si="1"/>
        <v>I23_015-Gabinete Subsecretaría</v>
      </c>
      <c r="FC10" s="18"/>
      <c r="FD10" s="18"/>
      <c r="FE10" s="94"/>
      <c r="FF10" s="91"/>
      <c r="FH10" s="1" t="str">
        <f t="shared" si="2"/>
        <v>I23_015-Gabinete Subsecretaría</v>
      </c>
      <c r="FV10" s="95" t="str">
        <f t="shared" si="3"/>
        <v>I23_015-Gabinete Subsecretaría</v>
      </c>
      <c r="GJ10" s="95" t="str">
        <f t="shared" si="4"/>
        <v>I23_015-Gabinete Subsecretaría</v>
      </c>
    </row>
    <row r="11" spans="1:204" ht="20.25" customHeight="1">
      <c r="A11" s="3" t="s">
        <v>430</v>
      </c>
      <c r="B11" s="129" t="s">
        <v>431</v>
      </c>
      <c r="C11" s="3" t="s">
        <v>58</v>
      </c>
      <c r="D11" s="97" t="s">
        <v>15</v>
      </c>
      <c r="E11" s="3" t="s">
        <v>24</v>
      </c>
      <c r="F11" s="129" t="s">
        <v>432</v>
      </c>
      <c r="G11" s="5" t="s">
        <v>6</v>
      </c>
      <c r="H11" s="3" t="s">
        <v>433</v>
      </c>
      <c r="I11" s="3" t="s">
        <v>434</v>
      </c>
      <c r="J11" s="290">
        <v>4</v>
      </c>
      <c r="K11" s="290">
        <v>8</v>
      </c>
      <c r="L11" s="291">
        <v>0.5</v>
      </c>
      <c r="M11" s="4">
        <v>0</v>
      </c>
      <c r="N11" s="4">
        <v>8</v>
      </c>
      <c r="O11" s="14">
        <v>0</v>
      </c>
      <c r="P11" s="98" t="s">
        <v>19</v>
      </c>
      <c r="Q11" s="330" t="s">
        <v>435</v>
      </c>
      <c r="R11" s="98"/>
      <c r="S11" s="98">
        <v>0</v>
      </c>
      <c r="T11" s="98" t="str">
        <f t="shared" si="5"/>
        <v>bajo</v>
      </c>
      <c r="U11" s="98"/>
      <c r="V11" s="330" t="s">
        <v>436</v>
      </c>
      <c r="W11" s="4">
        <v>0</v>
      </c>
      <c r="X11" s="4">
        <v>8</v>
      </c>
      <c r="Y11" s="14">
        <v>0</v>
      </c>
      <c r="Z11" s="4" t="s">
        <v>19</v>
      </c>
      <c r="AA11" s="17" t="s">
        <v>437</v>
      </c>
      <c r="AB11" s="4"/>
      <c r="AC11" s="336">
        <v>0</v>
      </c>
      <c r="AD11" s="98" t="str">
        <f t="shared" si="6"/>
        <v>bajo</v>
      </c>
      <c r="AE11" s="98"/>
      <c r="AF11" s="330" t="s">
        <v>438</v>
      </c>
      <c r="AG11" s="4"/>
      <c r="AH11" s="4"/>
      <c r="AI11" s="4"/>
      <c r="AJ11" s="14"/>
      <c r="AK11" s="4"/>
      <c r="AL11" s="17"/>
      <c r="AM11" s="17"/>
      <c r="AN11" s="20"/>
      <c r="AO11" s="19"/>
      <c r="AP11" s="21"/>
      <c r="AQ11" s="17"/>
      <c r="AR11" s="4"/>
      <c r="AS11" s="4"/>
      <c r="AT11" s="123"/>
      <c r="AU11" s="4"/>
      <c r="AV11" s="17"/>
      <c r="AW11" s="17"/>
      <c r="AX11" s="22"/>
      <c r="AY11" s="19"/>
      <c r="AZ11" s="21"/>
      <c r="BA11" s="17"/>
      <c r="BB11" s="4"/>
      <c r="BC11" s="4"/>
      <c r="BD11" s="45"/>
      <c r="BE11" s="4"/>
      <c r="BF11" s="17"/>
      <c r="BG11" s="17"/>
      <c r="BH11" s="20"/>
      <c r="BI11" s="19"/>
      <c r="BJ11" s="21"/>
      <c r="BK11" s="17"/>
      <c r="BL11" s="4"/>
      <c r="BM11" s="4"/>
      <c r="BN11" s="9"/>
      <c r="BO11" s="4"/>
      <c r="BP11" s="17"/>
      <c r="BQ11" s="17"/>
      <c r="BR11" s="20"/>
      <c r="BS11" s="19"/>
      <c r="BT11" s="21"/>
      <c r="BU11" s="17"/>
      <c r="BV11" s="4"/>
      <c r="BW11" s="4"/>
      <c r="BX11" s="9"/>
      <c r="BY11" s="4"/>
      <c r="BZ11" s="17"/>
      <c r="CA11" s="17"/>
      <c r="CB11" s="20"/>
      <c r="CC11" s="19"/>
      <c r="CD11" s="21"/>
      <c r="CE11" s="17"/>
      <c r="CF11" s="57"/>
      <c r="CG11" s="226"/>
      <c r="CH11" s="226"/>
      <c r="CI11" s="223"/>
      <c r="CJ11" s="57"/>
      <c r="CK11" s="57"/>
      <c r="CL11" s="20"/>
      <c r="CM11" s="57"/>
      <c r="CN11" s="58"/>
      <c r="CO11" s="57"/>
      <c r="CP11" s="57"/>
      <c r="CQ11" s="235"/>
      <c r="CR11" s="235"/>
      <c r="CS11" s="234"/>
      <c r="CT11" s="63"/>
      <c r="CU11" s="57"/>
      <c r="CV11" s="20"/>
      <c r="CW11" s="231"/>
      <c r="CX11" s="58"/>
      <c r="CY11" s="57"/>
      <c r="CZ11" s="57"/>
      <c r="DA11" s="226"/>
      <c r="DB11" s="226"/>
      <c r="DC11" s="277"/>
      <c r="DD11" s="275"/>
      <c r="DE11" s="57"/>
      <c r="DF11" s="20"/>
      <c r="DG11" s="276"/>
      <c r="DH11" s="58"/>
      <c r="DI11" s="57"/>
      <c r="DJ11" s="57"/>
      <c r="DK11" s="226"/>
      <c r="DL11" s="226"/>
      <c r="DM11" s="279"/>
      <c r="DN11" s="57"/>
      <c r="DO11" s="3"/>
      <c r="DP11" s="22"/>
      <c r="DQ11" s="57"/>
      <c r="DR11" s="58"/>
      <c r="DS11" s="57"/>
      <c r="DT11" s="57"/>
      <c r="DU11" s="226"/>
      <c r="DV11" s="226"/>
      <c r="DW11" s="279"/>
      <c r="DX11" s="63"/>
      <c r="DY11" s="57"/>
      <c r="DZ11" s="22"/>
      <c r="EA11" s="231"/>
      <c r="EB11" s="58"/>
      <c r="EC11" s="57"/>
      <c r="ED11" s="69"/>
      <c r="EF11" s="1" t="str">
        <f t="shared" si="0"/>
        <v>I21_001-Gabinete de ministro</v>
      </c>
      <c r="EO11" s="91"/>
      <c r="EP11" s="91"/>
      <c r="EQ11" s="91"/>
      <c r="ER11" s="91"/>
      <c r="ET11" s="1" t="str">
        <f t="shared" si="1"/>
        <v>I21_001-Gabinete de ministro</v>
      </c>
      <c r="FC11" s="18"/>
      <c r="FD11" s="18"/>
      <c r="FE11" s="94"/>
      <c r="FF11" s="91"/>
      <c r="FH11" s="1" t="str">
        <f t="shared" si="2"/>
        <v>I21_001-Gabinete de ministro</v>
      </c>
      <c r="FV11" s="95" t="str">
        <f t="shared" si="3"/>
        <v>I21_001-Gabinete de ministro</v>
      </c>
      <c r="GJ11" s="95" t="str">
        <f t="shared" si="4"/>
        <v>I21_001-Gabinete de ministro</v>
      </c>
    </row>
    <row r="12" spans="1:204" ht="50.25" customHeight="1">
      <c r="A12" s="3" t="s">
        <v>439</v>
      </c>
      <c r="B12" s="129" t="s">
        <v>407</v>
      </c>
      <c r="C12" s="3" t="s">
        <v>104</v>
      </c>
      <c r="D12" s="97" t="s">
        <v>15</v>
      </c>
      <c r="E12" s="3" t="s">
        <v>21</v>
      </c>
      <c r="F12" s="129" t="s">
        <v>440</v>
      </c>
      <c r="G12" s="5" t="s">
        <v>6</v>
      </c>
      <c r="H12" s="3" t="s">
        <v>441</v>
      </c>
      <c r="I12" s="3" t="s">
        <v>442</v>
      </c>
      <c r="J12" s="290">
        <v>18064755</v>
      </c>
      <c r="K12" s="290">
        <v>14966486</v>
      </c>
      <c r="L12" s="291">
        <v>1.2070000000000001</v>
      </c>
      <c r="M12" s="4">
        <v>0</v>
      </c>
      <c r="N12" s="4">
        <v>446521</v>
      </c>
      <c r="O12" s="14">
        <v>0</v>
      </c>
      <c r="P12" s="98" t="s">
        <v>19</v>
      </c>
      <c r="Q12" s="330" t="s">
        <v>443</v>
      </c>
      <c r="R12" s="98"/>
      <c r="S12" s="98">
        <v>0</v>
      </c>
      <c r="T12" s="98" t="str">
        <f t="shared" si="5"/>
        <v>bajo</v>
      </c>
      <c r="U12" s="98"/>
      <c r="V12" s="330" t="s">
        <v>444</v>
      </c>
      <c r="W12" s="4">
        <v>0</v>
      </c>
      <c r="X12" s="4">
        <v>1050869</v>
      </c>
      <c r="Y12" s="14">
        <v>0</v>
      </c>
      <c r="Z12" s="4" t="s">
        <v>19</v>
      </c>
      <c r="AA12" s="17" t="s">
        <v>445</v>
      </c>
      <c r="AB12" s="4"/>
      <c r="AC12" s="336">
        <v>0</v>
      </c>
      <c r="AD12" s="98" t="str">
        <f t="shared" si="6"/>
        <v>bajo</v>
      </c>
      <c r="AE12" s="98"/>
      <c r="AF12" s="330" t="s">
        <v>446</v>
      </c>
      <c r="AG12" s="4"/>
      <c r="AH12" s="4"/>
      <c r="AI12" s="4"/>
      <c r="AJ12" s="14"/>
      <c r="AK12" s="4"/>
      <c r="AL12" s="17"/>
      <c r="AM12" s="17"/>
      <c r="AN12" s="20"/>
      <c r="AO12" s="19"/>
      <c r="AP12" s="21"/>
      <c r="AQ12" s="17"/>
      <c r="AR12" s="4"/>
      <c r="AS12" s="4"/>
      <c r="AT12" s="123"/>
      <c r="AU12" s="4"/>
      <c r="AV12" s="17"/>
      <c r="AW12" s="17"/>
      <c r="AX12" s="22"/>
      <c r="AY12" s="19"/>
      <c r="AZ12" s="21"/>
      <c r="BA12" s="17"/>
      <c r="BB12" s="4"/>
      <c r="BC12" s="4"/>
      <c r="BD12" s="45"/>
      <c r="BE12" s="4"/>
      <c r="BF12" s="17"/>
      <c r="BG12" s="17"/>
      <c r="BH12" s="20"/>
      <c r="BI12" s="19"/>
      <c r="BJ12" s="21"/>
      <c r="BK12" s="17"/>
      <c r="BL12" s="4"/>
      <c r="BM12" s="4"/>
      <c r="BN12" s="9"/>
      <c r="BO12" s="4"/>
      <c r="BP12" s="17"/>
      <c r="BQ12" s="17"/>
      <c r="BR12" s="20"/>
      <c r="BS12" s="19"/>
      <c r="BT12" s="21"/>
      <c r="BU12" s="17"/>
      <c r="BV12" s="4"/>
      <c r="BW12" s="4"/>
      <c r="BX12" s="9"/>
      <c r="BY12" s="4"/>
      <c r="BZ12" s="17"/>
      <c r="CA12" s="17"/>
      <c r="CB12" s="20"/>
      <c r="CC12" s="19"/>
      <c r="CD12" s="21"/>
      <c r="CE12" s="17"/>
      <c r="CF12" s="57"/>
      <c r="CG12" s="57"/>
      <c r="CH12" s="57"/>
      <c r="CI12" s="223"/>
      <c r="CJ12" s="57"/>
      <c r="CK12" s="57"/>
      <c r="CL12" s="20"/>
      <c r="CM12" s="57"/>
      <c r="CN12" s="58"/>
      <c r="CO12" s="57"/>
      <c r="CP12" s="57"/>
      <c r="CQ12" s="233"/>
      <c r="CR12" s="233"/>
      <c r="CS12" s="61"/>
      <c r="CT12" s="63"/>
      <c r="CU12" s="57"/>
      <c r="CV12" s="20"/>
      <c r="CW12" s="231"/>
      <c r="CX12" s="58"/>
      <c r="CY12" s="57"/>
      <c r="CZ12" s="57"/>
      <c r="DA12" s="57"/>
      <c r="DB12" s="57"/>
      <c r="DC12" s="72"/>
      <c r="DD12" s="275"/>
      <c r="DE12" s="57"/>
      <c r="DF12" s="20"/>
      <c r="DG12" s="276"/>
      <c r="DH12" s="58"/>
      <c r="DI12" s="57"/>
      <c r="DJ12" s="57"/>
      <c r="DK12" s="57"/>
      <c r="DL12" s="57"/>
      <c r="DM12" s="278"/>
      <c r="DN12" s="57"/>
      <c r="DO12" s="3"/>
      <c r="DP12" s="22"/>
      <c r="DQ12" s="57"/>
      <c r="DR12" s="58"/>
      <c r="DS12" s="57"/>
      <c r="DT12" s="57"/>
      <c r="DU12" s="57"/>
      <c r="DV12" s="57"/>
      <c r="DW12" s="278"/>
      <c r="DX12" s="63"/>
      <c r="DY12" s="57"/>
      <c r="DZ12" s="22"/>
      <c r="EA12" s="231"/>
      <c r="EB12" s="58"/>
      <c r="EC12" s="57"/>
      <c r="ED12" s="69"/>
      <c r="EF12" s="1" t="str">
        <f t="shared" si="0"/>
        <v xml:space="preserve">I21_002-DIPLAP </v>
      </c>
      <c r="EO12" s="91"/>
      <c r="EP12" s="91"/>
      <c r="EQ12" s="91"/>
      <c r="ER12" s="91"/>
      <c r="ET12" s="1" t="str">
        <f t="shared" si="1"/>
        <v xml:space="preserve">I21_002-DIPLAP </v>
      </c>
      <c r="FC12" s="18"/>
      <c r="FD12" s="18"/>
      <c r="FE12" s="94"/>
      <c r="FF12" s="91"/>
      <c r="FH12" s="1" t="str">
        <f t="shared" si="2"/>
        <v xml:space="preserve">I21_002-DIPLAP </v>
      </c>
      <c r="FV12" s="95" t="str">
        <f t="shared" si="3"/>
        <v xml:space="preserve">I21_002-DIPLAP </v>
      </c>
      <c r="GJ12" s="95" t="str">
        <f t="shared" si="4"/>
        <v xml:space="preserve">I21_002-DIPLAP </v>
      </c>
    </row>
    <row r="13" spans="1:204" ht="57.75" customHeight="1">
      <c r="A13" s="3" t="s">
        <v>447</v>
      </c>
      <c r="B13" s="129" t="s">
        <v>26</v>
      </c>
      <c r="C13" s="3" t="s">
        <v>128</v>
      </c>
      <c r="D13" s="97" t="s">
        <v>15</v>
      </c>
      <c r="E13" s="3" t="s">
        <v>26</v>
      </c>
      <c r="F13" s="3" t="s">
        <v>26</v>
      </c>
      <c r="G13" s="5" t="s">
        <v>7</v>
      </c>
      <c r="H13" s="3" t="s">
        <v>448</v>
      </c>
      <c r="I13" s="3" t="s">
        <v>449</v>
      </c>
      <c r="J13" s="290">
        <v>11700000</v>
      </c>
      <c r="K13" s="290">
        <v>13000000</v>
      </c>
      <c r="L13" s="291">
        <v>0.9</v>
      </c>
      <c r="M13" s="4">
        <v>0</v>
      </c>
      <c r="N13" s="4">
        <v>13500000</v>
      </c>
      <c r="O13" s="14">
        <v>0</v>
      </c>
      <c r="P13" s="98" t="s">
        <v>19</v>
      </c>
      <c r="Q13" s="330" t="s">
        <v>450</v>
      </c>
      <c r="R13" s="98"/>
      <c r="S13" s="98">
        <f>O13/L13</f>
        <v>0</v>
      </c>
      <c r="T13" s="98" t="str">
        <f>P13</f>
        <v>bajo</v>
      </c>
      <c r="U13" s="98"/>
      <c r="V13" s="330" t="s">
        <v>451</v>
      </c>
      <c r="W13" s="4">
        <v>7857234</v>
      </c>
      <c r="X13" s="4">
        <v>13500000</v>
      </c>
      <c r="Y13" s="331">
        <f>W13/X13</f>
        <v>0.58201733333333339</v>
      </c>
      <c r="Z13" s="4" t="s">
        <v>19</v>
      </c>
      <c r="AA13" s="17" t="s">
        <v>452</v>
      </c>
      <c r="AB13" s="4"/>
      <c r="AC13" s="331">
        <f>Y13/L13</f>
        <v>0.646685925925926</v>
      </c>
      <c r="AD13" s="14" t="str">
        <f>Z13</f>
        <v>bajo</v>
      </c>
      <c r="AE13" s="4"/>
      <c r="AF13" s="332" t="s">
        <v>453</v>
      </c>
      <c r="AG13" s="4"/>
      <c r="AH13" s="4"/>
      <c r="AI13" s="4"/>
      <c r="AJ13" s="14"/>
      <c r="AK13" s="4"/>
      <c r="AL13" s="17"/>
      <c r="AM13" s="17"/>
      <c r="AN13" s="20"/>
      <c r="AO13" s="19"/>
      <c r="AP13" s="21"/>
      <c r="AQ13" s="17"/>
      <c r="AR13" s="4"/>
      <c r="AS13" s="4"/>
      <c r="AT13" s="123"/>
      <c r="AU13" s="4"/>
      <c r="AV13" s="17"/>
      <c r="AW13" s="17"/>
      <c r="AX13" s="22"/>
      <c r="AY13" s="19"/>
      <c r="AZ13" s="21"/>
      <c r="BA13" s="17"/>
      <c r="BB13" s="4"/>
      <c r="BC13" s="4"/>
      <c r="BD13" s="45"/>
      <c r="BE13" s="4"/>
      <c r="BF13" s="17"/>
      <c r="BG13" s="17"/>
      <c r="BH13" s="20"/>
      <c r="BI13" s="19"/>
      <c r="BJ13" s="21"/>
      <c r="BK13" s="17"/>
      <c r="BL13" s="4"/>
      <c r="BM13" s="4"/>
      <c r="BN13" s="9"/>
      <c r="BO13" s="4"/>
      <c r="BP13" s="17"/>
      <c r="BQ13" s="17"/>
      <c r="BR13" s="20"/>
      <c r="BS13" s="19"/>
      <c r="BT13" s="21"/>
      <c r="BU13" s="17"/>
      <c r="BV13" s="4"/>
      <c r="BW13" s="4"/>
      <c r="BX13" s="9"/>
      <c r="BY13" s="4"/>
      <c r="BZ13" s="17"/>
      <c r="CA13" s="17"/>
      <c r="CB13" s="20"/>
      <c r="CC13" s="19"/>
      <c r="CD13" s="21"/>
      <c r="CE13" s="17"/>
      <c r="CF13" s="57"/>
      <c r="CG13" s="57"/>
      <c r="CH13" s="57"/>
      <c r="CI13" s="223"/>
      <c r="CJ13" s="57"/>
      <c r="CK13" s="57"/>
      <c r="CL13" s="20"/>
      <c r="CM13" s="57"/>
      <c r="CN13" s="58"/>
      <c r="CO13" s="57"/>
      <c r="CP13" s="57"/>
      <c r="CQ13" s="233"/>
      <c r="CR13" s="233"/>
      <c r="CS13" s="61"/>
      <c r="CT13" s="63"/>
      <c r="CU13" s="57"/>
      <c r="CV13" s="20"/>
      <c r="CW13" s="231"/>
      <c r="CX13" s="58"/>
      <c r="CY13" s="57"/>
      <c r="CZ13" s="57"/>
      <c r="DA13" s="57"/>
      <c r="DB13" s="57"/>
      <c r="DC13" s="72"/>
      <c r="DD13" s="275"/>
      <c r="DE13" s="57"/>
      <c r="DF13" s="20"/>
      <c r="DG13" s="276"/>
      <c r="DH13" s="58"/>
      <c r="DI13" s="57"/>
      <c r="DJ13" s="57"/>
      <c r="DK13" s="57"/>
      <c r="DL13" s="57"/>
      <c r="DM13" s="278"/>
      <c r="DN13" s="57"/>
      <c r="DO13" s="3"/>
      <c r="DP13" s="22"/>
      <c r="DQ13" s="57"/>
      <c r="DR13" s="58"/>
      <c r="DS13" s="57"/>
      <c r="DT13" s="57"/>
      <c r="DU13" s="57"/>
      <c r="DV13" s="57"/>
      <c r="DW13" s="278"/>
      <c r="DX13" s="63"/>
      <c r="DY13" s="57"/>
      <c r="DZ13" s="22"/>
      <c r="EA13" s="231"/>
      <c r="EB13" s="58"/>
      <c r="EC13" s="57"/>
      <c r="ED13" s="69"/>
      <c r="EF13" s="1" t="str">
        <f t="shared" si="0"/>
        <v>I16_062-UCE</v>
      </c>
      <c r="EO13" s="91"/>
      <c r="EP13" s="91"/>
      <c r="EQ13" s="91"/>
      <c r="ER13" s="91"/>
      <c r="ET13" s="1" t="str">
        <f t="shared" si="1"/>
        <v>I16_062-UCE</v>
      </c>
      <c r="FC13" s="18"/>
      <c r="FD13" s="18"/>
      <c r="FE13" s="94"/>
      <c r="FF13" s="91"/>
      <c r="FH13" s="1" t="str">
        <f t="shared" si="2"/>
        <v>I16_062-UCE</v>
      </c>
      <c r="FV13" s="95" t="str">
        <f t="shared" si="3"/>
        <v>I16_062-UCE</v>
      </c>
      <c r="GJ13" s="95" t="str">
        <f t="shared" si="4"/>
        <v>I16_062-UCE</v>
      </c>
    </row>
    <row r="14" spans="1:204" ht="49.5" customHeight="1">
      <c r="A14" s="3" t="s">
        <v>454</v>
      </c>
      <c r="B14" s="129" t="s">
        <v>25</v>
      </c>
      <c r="C14" s="3" t="s">
        <v>90</v>
      </c>
      <c r="D14" s="97" t="s">
        <v>15</v>
      </c>
      <c r="E14" s="3" t="s">
        <v>25</v>
      </c>
      <c r="F14" s="3" t="s">
        <v>25</v>
      </c>
      <c r="G14" s="5" t="s">
        <v>7</v>
      </c>
      <c r="H14" s="3" t="s">
        <v>455</v>
      </c>
      <c r="I14" s="3" t="s">
        <v>456</v>
      </c>
      <c r="J14" s="130">
        <v>337</v>
      </c>
      <c r="K14" s="130">
        <v>450</v>
      </c>
      <c r="L14" s="291">
        <v>0.75</v>
      </c>
      <c r="M14" s="4">
        <v>0</v>
      </c>
      <c r="N14" s="4">
        <v>424</v>
      </c>
      <c r="O14" s="14">
        <v>0</v>
      </c>
      <c r="P14" s="98" t="s">
        <v>19</v>
      </c>
      <c r="Q14" s="330" t="s">
        <v>457</v>
      </c>
      <c r="R14" s="98"/>
      <c r="S14" s="98">
        <f t="shared" ref="S14:S18" si="7">O14/L14</f>
        <v>0</v>
      </c>
      <c r="T14" s="98" t="str">
        <f t="shared" ref="T14:T18" si="8">P14</f>
        <v>bajo</v>
      </c>
      <c r="U14" s="98"/>
      <c r="V14" s="330" t="s">
        <v>458</v>
      </c>
      <c r="W14" s="4">
        <v>0</v>
      </c>
      <c r="X14" s="4">
        <v>424</v>
      </c>
      <c r="Y14" s="331">
        <f t="shared" ref="Y14:Y18" si="9">W14/X14</f>
        <v>0</v>
      </c>
      <c r="Z14" s="4" t="s">
        <v>19</v>
      </c>
      <c r="AA14" s="17" t="s">
        <v>459</v>
      </c>
      <c r="AB14" s="4"/>
      <c r="AC14" s="331">
        <f t="shared" ref="AC14:AC18" si="10">Y14/L14</f>
        <v>0</v>
      </c>
      <c r="AD14" s="14" t="str">
        <f t="shared" ref="AD14:AD18" si="11">Z14</f>
        <v>bajo</v>
      </c>
      <c r="AE14" s="4"/>
      <c r="AF14" s="332" t="s">
        <v>460</v>
      </c>
      <c r="AG14" s="4"/>
      <c r="AH14" s="4"/>
      <c r="AI14" s="4"/>
      <c r="AJ14" s="14"/>
      <c r="AK14" s="4"/>
      <c r="AL14" s="17"/>
      <c r="AM14" s="17"/>
      <c r="AN14" s="20"/>
      <c r="AO14" s="19"/>
      <c r="AP14" s="21"/>
      <c r="AQ14" s="17"/>
      <c r="AR14" s="4"/>
      <c r="AS14" s="4"/>
      <c r="AT14" s="124"/>
      <c r="AU14" s="4"/>
      <c r="AV14" s="17"/>
      <c r="AW14" s="17"/>
      <c r="AX14" s="22"/>
      <c r="AY14" s="19"/>
      <c r="AZ14" s="21"/>
      <c r="BA14" s="17"/>
      <c r="BB14" s="4"/>
      <c r="BC14" s="4"/>
      <c r="BD14" s="139"/>
      <c r="BE14" s="4"/>
      <c r="BF14" s="17"/>
      <c r="BG14" s="17"/>
      <c r="BH14" s="20"/>
      <c r="BI14" s="19"/>
      <c r="BJ14" s="21"/>
      <c r="BK14" s="17"/>
      <c r="BL14" s="4"/>
      <c r="BM14" s="4"/>
      <c r="BN14" s="124"/>
      <c r="BO14" s="4"/>
      <c r="BP14" s="17"/>
      <c r="BQ14" s="17"/>
      <c r="BR14" s="20"/>
      <c r="BS14" s="19"/>
      <c r="BT14" s="21"/>
      <c r="BU14" s="17"/>
      <c r="BV14" s="4"/>
      <c r="BW14" s="4"/>
      <c r="BX14" s="124"/>
      <c r="BY14" s="4"/>
      <c r="BZ14" s="17"/>
      <c r="CA14" s="17"/>
      <c r="CB14" s="20"/>
      <c r="CC14" s="19"/>
      <c r="CD14" s="21"/>
      <c r="CE14" s="17"/>
      <c r="CF14" s="57"/>
      <c r="CG14" s="57"/>
      <c r="CH14" s="57"/>
      <c r="CI14" s="224"/>
      <c r="CJ14" s="57"/>
      <c r="CK14" s="57"/>
      <c r="CL14" s="20"/>
      <c r="CM14" s="57"/>
      <c r="CN14" s="58"/>
      <c r="CO14" s="57"/>
      <c r="CP14" s="57"/>
      <c r="CQ14" s="233"/>
      <c r="CR14" s="233"/>
      <c r="CS14" s="234"/>
      <c r="CT14" s="63"/>
      <c r="CU14" s="57"/>
      <c r="CV14" s="20"/>
      <c r="CW14" s="231"/>
      <c r="CX14" s="58"/>
      <c r="CY14" s="57"/>
      <c r="CZ14" s="57"/>
      <c r="DA14" s="57"/>
      <c r="DB14" s="57"/>
      <c r="DC14" s="277"/>
      <c r="DD14" s="275"/>
      <c r="DE14" s="57"/>
      <c r="DF14" s="20"/>
      <c r="DG14" s="276"/>
      <c r="DH14" s="58"/>
      <c r="DI14" s="57"/>
      <c r="DJ14" s="57"/>
      <c r="DK14" s="57"/>
      <c r="DL14" s="57"/>
      <c r="DM14" s="281"/>
      <c r="DN14" s="57"/>
      <c r="DO14" s="3"/>
      <c r="DP14" s="22"/>
      <c r="DQ14" s="57"/>
      <c r="DR14" s="58"/>
      <c r="DS14" s="57"/>
      <c r="DT14" s="57"/>
      <c r="DU14" s="57"/>
      <c r="DV14" s="57"/>
      <c r="DW14" s="279"/>
      <c r="DX14" s="63"/>
      <c r="DY14" s="57"/>
      <c r="DZ14" s="22"/>
      <c r="EA14" s="231"/>
      <c r="EB14" s="58"/>
      <c r="EC14" s="57"/>
      <c r="ED14" s="69"/>
      <c r="EF14" s="1" t="str">
        <f t="shared" si="0"/>
        <v>I24_014-DEG</v>
      </c>
      <c r="EO14" s="91"/>
      <c r="EP14" s="91"/>
      <c r="EQ14" s="91"/>
      <c r="ER14" s="91"/>
      <c r="ET14" s="1" t="str">
        <f t="shared" si="1"/>
        <v>I24_014-DEG</v>
      </c>
      <c r="FC14" s="18"/>
      <c r="FD14" s="18"/>
      <c r="FE14" s="94"/>
      <c r="FF14" s="91"/>
      <c r="FH14" s="1" t="str">
        <f t="shared" si="2"/>
        <v>I24_014-DEG</v>
      </c>
      <c r="FV14" s="95" t="str">
        <f t="shared" si="3"/>
        <v>I24_014-DEG</v>
      </c>
      <c r="GJ14" s="95" t="str">
        <f t="shared" si="4"/>
        <v>I24_014-DEG</v>
      </c>
    </row>
    <row r="15" spans="1:204" ht="27.75" customHeight="1">
      <c r="A15" s="3" t="s">
        <v>461</v>
      </c>
      <c r="B15" s="129" t="s">
        <v>23</v>
      </c>
      <c r="C15" s="3" t="s">
        <v>82</v>
      </c>
      <c r="D15" s="97" t="s">
        <v>15</v>
      </c>
      <c r="E15" s="3" t="s">
        <v>23</v>
      </c>
      <c r="F15" s="3" t="s">
        <v>23</v>
      </c>
      <c r="G15" s="5" t="s">
        <v>7</v>
      </c>
      <c r="H15" s="3" t="s">
        <v>462</v>
      </c>
      <c r="I15" s="3" t="s">
        <v>463</v>
      </c>
      <c r="J15" s="130">
        <v>32</v>
      </c>
      <c r="K15" s="130">
        <v>42</v>
      </c>
      <c r="L15" s="291">
        <v>0.76</v>
      </c>
      <c r="M15" s="4">
        <v>0</v>
      </c>
      <c r="N15" s="4">
        <v>42</v>
      </c>
      <c r="O15" s="14">
        <f>M15/N15</f>
        <v>0</v>
      </c>
      <c r="P15" s="98" t="s">
        <v>19</v>
      </c>
      <c r="Q15" s="330" t="s">
        <v>464</v>
      </c>
      <c r="R15" s="98"/>
      <c r="S15" s="98">
        <f t="shared" si="7"/>
        <v>0</v>
      </c>
      <c r="T15" s="98" t="str">
        <f t="shared" si="8"/>
        <v>bajo</v>
      </c>
      <c r="U15" s="98"/>
      <c r="V15" s="330" t="s">
        <v>465</v>
      </c>
      <c r="W15" s="4">
        <v>0</v>
      </c>
      <c r="X15" s="4">
        <v>42</v>
      </c>
      <c r="Y15" s="331">
        <f t="shared" si="9"/>
        <v>0</v>
      </c>
      <c r="Z15" s="4" t="s">
        <v>19</v>
      </c>
      <c r="AA15" s="17" t="s">
        <v>464</v>
      </c>
      <c r="AB15" s="4"/>
      <c r="AC15" s="331">
        <f t="shared" si="10"/>
        <v>0</v>
      </c>
      <c r="AD15" s="14" t="str">
        <f t="shared" si="11"/>
        <v>bajo</v>
      </c>
      <c r="AE15" s="4"/>
      <c r="AF15" s="332" t="s">
        <v>466</v>
      </c>
      <c r="AG15" s="4"/>
      <c r="AH15" s="4"/>
      <c r="AI15" s="4"/>
      <c r="AJ15" s="14"/>
      <c r="AK15" s="4"/>
      <c r="AL15" s="17"/>
      <c r="AM15" s="17"/>
      <c r="AN15" s="20"/>
      <c r="AO15" s="19"/>
      <c r="AP15" s="21"/>
      <c r="AQ15" s="17"/>
      <c r="AR15" s="4"/>
      <c r="AS15" s="4"/>
      <c r="AT15" s="123"/>
      <c r="AU15" s="4"/>
      <c r="AV15" s="17"/>
      <c r="AW15" s="17"/>
      <c r="AX15" s="22"/>
      <c r="AY15" s="19"/>
      <c r="AZ15" s="21"/>
      <c r="BA15" s="17"/>
      <c r="BB15" s="4"/>
      <c r="BC15" s="4"/>
      <c r="BD15" s="45"/>
      <c r="BE15" s="4"/>
      <c r="BF15" s="17"/>
      <c r="BG15" s="17"/>
      <c r="BH15" s="20"/>
      <c r="BI15" s="19"/>
      <c r="BJ15" s="21"/>
      <c r="BK15" s="17"/>
      <c r="BL15" s="4"/>
      <c r="BM15" s="4"/>
      <c r="BN15" s="9"/>
      <c r="BO15" s="4"/>
      <c r="BP15" s="17"/>
      <c r="BQ15" s="17"/>
      <c r="BR15" s="20"/>
      <c r="BS15" s="19"/>
      <c r="BT15" s="21"/>
      <c r="BU15" s="17"/>
      <c r="BV15" s="4"/>
      <c r="BW15" s="4"/>
      <c r="BX15" s="9"/>
      <c r="BY15" s="4"/>
      <c r="BZ15" s="17"/>
      <c r="CA15" s="17"/>
      <c r="CB15" s="20"/>
      <c r="CC15" s="19"/>
      <c r="CD15" s="21"/>
      <c r="CE15" s="17"/>
      <c r="CF15" s="57"/>
      <c r="CG15" s="57"/>
      <c r="CH15" s="57"/>
      <c r="CI15" s="223"/>
      <c r="CJ15" s="57"/>
      <c r="CK15" s="57"/>
      <c r="CL15" s="20"/>
      <c r="CM15" s="57"/>
      <c r="CN15" s="58"/>
      <c r="CO15" s="57"/>
      <c r="CP15" s="57"/>
      <c r="CQ15" s="233"/>
      <c r="CR15" s="233"/>
      <c r="CS15" s="61"/>
      <c r="CT15" s="63"/>
      <c r="CU15" s="57"/>
      <c r="CV15" s="20"/>
      <c r="CW15" s="231"/>
      <c r="CX15" s="58"/>
      <c r="CY15" s="57"/>
      <c r="CZ15" s="57"/>
      <c r="DA15" s="57"/>
      <c r="DB15" s="57"/>
      <c r="DC15" s="72"/>
      <c r="DD15" s="275"/>
      <c r="DE15" s="57"/>
      <c r="DF15" s="20"/>
      <c r="DG15" s="276"/>
      <c r="DH15" s="58"/>
      <c r="DI15" s="57"/>
      <c r="DJ15" s="57"/>
      <c r="DK15" s="57"/>
      <c r="DL15" s="57"/>
      <c r="DM15" s="278"/>
      <c r="DN15" s="57"/>
      <c r="DO15" s="3"/>
      <c r="DP15" s="22"/>
      <c r="DQ15" s="57"/>
      <c r="DR15" s="58"/>
      <c r="DS15" s="57"/>
      <c r="DT15" s="57"/>
      <c r="DU15" s="57"/>
      <c r="DV15" s="57"/>
      <c r="DW15" s="278"/>
      <c r="DX15" s="63"/>
      <c r="DY15" s="57"/>
      <c r="DZ15" s="22"/>
      <c r="EA15" s="231"/>
      <c r="EB15" s="58"/>
      <c r="EC15" s="57"/>
      <c r="ED15" s="69"/>
      <c r="EF15" s="1" t="str">
        <f t="shared" si="0"/>
        <v>I23_018-CPEIP</v>
      </c>
      <c r="EO15" s="91"/>
      <c r="EP15" s="91"/>
      <c r="EQ15" s="91"/>
      <c r="ER15" s="91"/>
      <c r="ET15" s="1" t="str">
        <f t="shared" si="1"/>
        <v>I23_018-CPEIP</v>
      </c>
      <c r="FC15" s="18"/>
      <c r="FD15" s="18"/>
      <c r="FE15" s="94"/>
      <c r="FF15" s="91"/>
      <c r="FH15" s="1" t="str">
        <f t="shared" si="2"/>
        <v>I23_018-CPEIP</v>
      </c>
      <c r="FV15" s="95" t="str">
        <f t="shared" si="3"/>
        <v>I23_018-CPEIP</v>
      </c>
      <c r="GJ15" s="95" t="str">
        <f t="shared" si="4"/>
        <v>I23_018-CPEIP</v>
      </c>
    </row>
    <row r="16" spans="1:204" ht="49.5" customHeight="1">
      <c r="A16" s="3" t="s">
        <v>467</v>
      </c>
      <c r="B16" s="129" t="s">
        <v>242</v>
      </c>
      <c r="C16" s="3" t="s">
        <v>74</v>
      </c>
      <c r="D16" s="97" t="s">
        <v>15</v>
      </c>
      <c r="E16" s="3" t="s">
        <v>22</v>
      </c>
      <c r="F16" s="3" t="s">
        <v>468</v>
      </c>
      <c r="G16" s="5" t="s">
        <v>7</v>
      </c>
      <c r="H16" s="3" t="s">
        <v>469</v>
      </c>
      <c r="I16" s="3" t="s">
        <v>470</v>
      </c>
      <c r="J16" s="290">
        <v>30491</v>
      </c>
      <c r="K16" s="292">
        <v>101638</v>
      </c>
      <c r="L16" s="293">
        <v>0.3</v>
      </c>
      <c r="M16" s="4">
        <v>251</v>
      </c>
      <c r="N16" s="4">
        <v>20000</v>
      </c>
      <c r="O16" s="14">
        <f>M16/N16</f>
        <v>1.255E-2</v>
      </c>
      <c r="P16" s="98" t="s">
        <v>19</v>
      </c>
      <c r="Q16" s="330" t="s">
        <v>471</v>
      </c>
      <c r="R16" s="98"/>
      <c r="S16" s="98">
        <f t="shared" si="7"/>
        <v>4.1833333333333333E-2</v>
      </c>
      <c r="T16" s="98" t="str">
        <f t="shared" si="8"/>
        <v>bajo</v>
      </c>
      <c r="U16" s="98"/>
      <c r="V16" s="330" t="s">
        <v>472</v>
      </c>
      <c r="W16" s="4">
        <v>251</v>
      </c>
      <c r="X16" s="4">
        <v>20000</v>
      </c>
      <c r="Y16" s="331">
        <f t="shared" si="9"/>
        <v>1.255E-2</v>
      </c>
      <c r="Z16" s="4" t="s">
        <v>19</v>
      </c>
      <c r="AA16" s="17" t="s">
        <v>473</v>
      </c>
      <c r="AB16" s="4"/>
      <c r="AC16" s="331">
        <f t="shared" si="10"/>
        <v>4.1833333333333333E-2</v>
      </c>
      <c r="AD16" s="14" t="str">
        <f t="shared" si="11"/>
        <v>bajo</v>
      </c>
      <c r="AE16" s="4"/>
      <c r="AF16" s="332" t="s">
        <v>474</v>
      </c>
      <c r="AG16" s="4"/>
      <c r="AH16" s="4"/>
      <c r="AI16" s="4"/>
      <c r="AJ16" s="14"/>
      <c r="AK16" s="4"/>
      <c r="AL16" s="17"/>
      <c r="AM16" s="17"/>
      <c r="AN16" s="20"/>
      <c r="AO16" s="19"/>
      <c r="AP16" s="21"/>
      <c r="AQ16" s="17"/>
      <c r="AR16" s="4"/>
      <c r="AS16" s="4"/>
      <c r="AT16" s="123"/>
      <c r="AU16" s="4"/>
      <c r="AV16" s="17"/>
      <c r="AW16" s="17"/>
      <c r="AX16" s="22"/>
      <c r="AY16" s="19"/>
      <c r="AZ16" s="21"/>
      <c r="BA16" s="17"/>
      <c r="BB16" s="4"/>
      <c r="BC16" s="4"/>
      <c r="BD16" s="45"/>
      <c r="BE16" s="4"/>
      <c r="BF16" s="17"/>
      <c r="BG16" s="17"/>
      <c r="BH16" s="20"/>
      <c r="BI16" s="19"/>
      <c r="BJ16" s="21"/>
      <c r="BK16" s="17"/>
      <c r="BL16" s="4"/>
      <c r="BM16" s="4"/>
      <c r="BN16" s="9"/>
      <c r="BO16" s="4"/>
      <c r="BP16" s="17"/>
      <c r="BQ16" s="17"/>
      <c r="BR16" s="20"/>
      <c r="BS16" s="19"/>
      <c r="BT16" s="21"/>
      <c r="BU16" s="17"/>
      <c r="BV16" s="4"/>
      <c r="BW16" s="4"/>
      <c r="BX16" s="9"/>
      <c r="BY16" s="4"/>
      <c r="BZ16" s="17"/>
      <c r="CA16" s="17"/>
      <c r="CB16" s="20"/>
      <c r="CC16" s="19"/>
      <c r="CD16" s="21"/>
      <c r="CE16" s="17"/>
      <c r="CF16" s="57"/>
      <c r="CG16" s="57"/>
      <c r="CH16" s="57"/>
      <c r="CI16" s="223"/>
      <c r="CJ16" s="57"/>
      <c r="CK16" s="57"/>
      <c r="CL16" s="20"/>
      <c r="CM16" s="57"/>
      <c r="CN16" s="58"/>
      <c r="CO16" s="57"/>
      <c r="CP16" s="57"/>
      <c r="CQ16" s="233"/>
      <c r="CR16" s="233"/>
      <c r="CS16" s="61"/>
      <c r="CT16" s="63"/>
      <c r="CU16" s="57"/>
      <c r="CV16" s="20"/>
      <c r="CW16" s="231"/>
      <c r="CX16" s="58"/>
      <c r="CY16" s="57"/>
      <c r="CZ16" s="57"/>
      <c r="DA16" s="57"/>
      <c r="DB16" s="57"/>
      <c r="DC16" s="72"/>
      <c r="DD16" s="275"/>
      <c r="DE16" s="57"/>
      <c r="DF16" s="20"/>
      <c r="DG16" s="276"/>
      <c r="DH16" s="58"/>
      <c r="DI16" s="57"/>
      <c r="DJ16" s="57"/>
      <c r="DK16" s="57"/>
      <c r="DL16" s="57"/>
      <c r="DM16" s="278"/>
      <c r="DN16" s="57"/>
      <c r="DO16" s="3"/>
      <c r="DP16" s="22"/>
      <c r="DQ16" s="57"/>
      <c r="DR16" s="58"/>
      <c r="DS16" s="57"/>
      <c r="DT16" s="57"/>
      <c r="DU16" s="57"/>
      <c r="DV16" s="57"/>
      <c r="DW16" s="278"/>
      <c r="DX16" s="63"/>
      <c r="DY16" s="57"/>
      <c r="DZ16" s="22"/>
      <c r="EA16" s="231"/>
      <c r="EB16" s="58"/>
      <c r="EC16" s="57"/>
      <c r="ED16" s="69"/>
      <c r="EF16" s="1" t="str">
        <f t="shared" si="0"/>
        <v>I24_013-Gabinete Subsecretaría</v>
      </c>
      <c r="EO16" s="91"/>
      <c r="EP16" s="91"/>
      <c r="EQ16" s="91"/>
      <c r="ER16" s="91"/>
      <c r="ET16" s="1" t="str">
        <f t="shared" si="1"/>
        <v>I24_013-Gabinete Subsecretaría</v>
      </c>
      <c r="FC16" s="18"/>
      <c r="FD16" s="18"/>
      <c r="FE16" s="94"/>
      <c r="FF16" s="91"/>
      <c r="FH16" s="1" t="str">
        <f t="shared" si="2"/>
        <v>I24_013-Gabinete Subsecretaría</v>
      </c>
      <c r="FV16" s="95" t="str">
        <f t="shared" si="3"/>
        <v>I24_013-Gabinete Subsecretaría</v>
      </c>
      <c r="GJ16" s="95" t="str">
        <f t="shared" si="4"/>
        <v>I24_013-Gabinete Subsecretaría</v>
      </c>
    </row>
    <row r="17" spans="1:192" ht="51.75" customHeight="1">
      <c r="A17" s="3" t="s">
        <v>475</v>
      </c>
      <c r="B17" s="129" t="s">
        <v>242</v>
      </c>
      <c r="C17" s="3" t="s">
        <v>70</v>
      </c>
      <c r="D17" s="97" t="s">
        <v>15</v>
      </c>
      <c r="E17" s="3" t="s">
        <v>22</v>
      </c>
      <c r="F17" s="3" t="s">
        <v>476</v>
      </c>
      <c r="G17" s="5" t="s">
        <v>7</v>
      </c>
      <c r="H17" s="3" t="s">
        <v>477</v>
      </c>
      <c r="I17" s="3" t="s">
        <v>478</v>
      </c>
      <c r="J17" s="130">
        <v>789</v>
      </c>
      <c r="K17" s="130">
        <v>7898</v>
      </c>
      <c r="L17" s="291">
        <v>0.1</v>
      </c>
      <c r="M17" s="4">
        <v>0</v>
      </c>
      <c r="N17" s="4">
        <v>10418</v>
      </c>
      <c r="O17" s="14">
        <f>M17/N17</f>
        <v>0</v>
      </c>
      <c r="P17" s="98" t="s">
        <v>19</v>
      </c>
      <c r="Q17" s="330" t="s">
        <v>479</v>
      </c>
      <c r="R17" s="98"/>
      <c r="S17" s="98">
        <f t="shared" si="7"/>
        <v>0</v>
      </c>
      <c r="T17" s="98" t="str">
        <f t="shared" si="8"/>
        <v>bajo</v>
      </c>
      <c r="U17" s="98"/>
      <c r="V17" s="330" t="s">
        <v>480</v>
      </c>
      <c r="W17" s="4">
        <v>0</v>
      </c>
      <c r="X17" s="4">
        <v>10418</v>
      </c>
      <c r="Y17" s="331">
        <f t="shared" si="9"/>
        <v>0</v>
      </c>
      <c r="Z17" s="4" t="s">
        <v>19</v>
      </c>
      <c r="AA17" s="17" t="s">
        <v>481</v>
      </c>
      <c r="AB17" s="4"/>
      <c r="AC17" s="331">
        <f t="shared" si="10"/>
        <v>0</v>
      </c>
      <c r="AD17" s="14" t="str">
        <f t="shared" si="11"/>
        <v>bajo</v>
      </c>
      <c r="AE17" s="4"/>
      <c r="AF17" s="332" t="s">
        <v>482</v>
      </c>
      <c r="AG17" s="4"/>
      <c r="AH17" s="4"/>
      <c r="AI17" s="4"/>
      <c r="AJ17" s="14"/>
      <c r="AK17" s="4"/>
      <c r="AL17" s="17"/>
      <c r="AM17" s="17"/>
      <c r="AN17" s="20"/>
      <c r="AO17" s="19"/>
      <c r="AP17" s="21"/>
      <c r="AQ17" s="17"/>
      <c r="AR17" s="4"/>
      <c r="AS17" s="4"/>
      <c r="AT17" s="123"/>
      <c r="AU17" s="4"/>
      <c r="AV17" s="17"/>
      <c r="AW17" s="17"/>
      <c r="AX17" s="22"/>
      <c r="AY17" s="19"/>
      <c r="AZ17" s="21"/>
      <c r="BA17" s="17"/>
      <c r="BB17" s="4"/>
      <c r="BC17" s="4"/>
      <c r="BD17" s="45"/>
      <c r="BE17" s="4"/>
      <c r="BF17" s="17"/>
      <c r="BG17" s="17"/>
      <c r="BH17" s="20"/>
      <c r="BI17" s="19"/>
      <c r="BJ17" s="21"/>
      <c r="BK17" s="17"/>
      <c r="BL17" s="4"/>
      <c r="BM17" s="4"/>
      <c r="BN17" s="9"/>
      <c r="BO17" s="4"/>
      <c r="BP17" s="17"/>
      <c r="BQ17" s="17"/>
      <c r="BR17" s="20"/>
      <c r="BS17" s="19"/>
      <c r="BT17" s="21"/>
      <c r="BU17" s="17"/>
      <c r="BV17" s="4"/>
      <c r="BW17" s="4"/>
      <c r="BX17" s="9"/>
      <c r="BY17" s="4"/>
      <c r="BZ17" s="17"/>
      <c r="CA17" s="17"/>
      <c r="CB17" s="20"/>
      <c r="CC17" s="19"/>
      <c r="CD17" s="21"/>
      <c r="CE17" s="17"/>
      <c r="CF17" s="57"/>
      <c r="CG17" s="57"/>
      <c r="CH17" s="57"/>
      <c r="CI17" s="224"/>
      <c r="CJ17" s="57"/>
      <c r="CK17" s="57"/>
      <c r="CL17" s="20"/>
      <c r="CM17" s="57"/>
      <c r="CN17" s="58"/>
      <c r="CO17" s="57"/>
      <c r="CP17" s="57"/>
      <c r="CQ17" s="233"/>
      <c r="CR17" s="233"/>
      <c r="CS17" s="61"/>
      <c r="CT17" s="63"/>
      <c r="CU17" s="57"/>
      <c r="CV17" s="20"/>
      <c r="CW17" s="231"/>
      <c r="CX17" s="58"/>
      <c r="CY17" s="57"/>
      <c r="CZ17" s="57"/>
      <c r="DA17" s="57"/>
      <c r="DB17" s="57"/>
      <c r="DC17" s="72"/>
      <c r="DD17" s="275"/>
      <c r="DE17" s="57"/>
      <c r="DF17" s="20"/>
      <c r="DG17" s="276"/>
      <c r="DH17" s="58"/>
      <c r="DI17" s="57"/>
      <c r="DJ17" s="57"/>
      <c r="DK17" s="57"/>
      <c r="DL17" s="57"/>
      <c r="DM17" s="278"/>
      <c r="DN17" s="57"/>
      <c r="DO17" s="3"/>
      <c r="DP17" s="22"/>
      <c r="DQ17" s="57"/>
      <c r="DR17" s="58"/>
      <c r="DS17" s="57"/>
      <c r="DT17" s="57"/>
      <c r="DU17" s="57"/>
      <c r="DV17" s="57"/>
      <c r="DW17" s="278"/>
      <c r="DX17" s="63"/>
      <c r="DY17" s="57"/>
      <c r="DZ17" s="22"/>
      <c r="EA17" s="231"/>
      <c r="EB17" s="58"/>
      <c r="EC17" s="57"/>
      <c r="ED17" s="69"/>
      <c r="EF17" s="1" t="str">
        <f t="shared" si="0"/>
        <v>I24_015-Gabinete Subsecretaría</v>
      </c>
      <c r="EO17" s="91"/>
      <c r="EP17" s="91"/>
      <c r="EQ17" s="91"/>
      <c r="ER17" s="91"/>
      <c r="ET17" s="1" t="str">
        <f t="shared" si="1"/>
        <v>I24_015-Gabinete Subsecretaría</v>
      </c>
      <c r="FC17" s="18"/>
      <c r="FD17" s="18"/>
      <c r="FE17" s="94"/>
      <c r="FF17" s="91"/>
      <c r="FH17" s="1" t="str">
        <f t="shared" si="2"/>
        <v>I24_015-Gabinete Subsecretaría</v>
      </c>
      <c r="FV17" s="95" t="str">
        <f t="shared" si="3"/>
        <v>I24_015-Gabinete Subsecretaría</v>
      </c>
      <c r="GJ17" s="95" t="str">
        <f t="shared" si="4"/>
        <v>I24_015-Gabinete Subsecretaría</v>
      </c>
    </row>
    <row r="18" spans="1:192" ht="44.25" customHeight="1">
      <c r="A18" s="3" t="s">
        <v>483</v>
      </c>
      <c r="B18" s="129" t="s">
        <v>242</v>
      </c>
      <c r="C18" s="3" t="s">
        <v>72</v>
      </c>
      <c r="D18" s="97" t="s">
        <v>15</v>
      </c>
      <c r="E18" s="3" t="s">
        <v>22</v>
      </c>
      <c r="F18" s="3" t="s">
        <v>484</v>
      </c>
      <c r="G18" s="5" t="s">
        <v>7</v>
      </c>
      <c r="H18" s="3" t="s">
        <v>485</v>
      </c>
      <c r="I18" s="3" t="s">
        <v>486</v>
      </c>
      <c r="J18" s="290">
        <v>9800</v>
      </c>
      <c r="K18" s="290">
        <v>10800</v>
      </c>
      <c r="L18" s="291">
        <v>0.90700000000000003</v>
      </c>
      <c r="M18" s="4">
        <v>9442</v>
      </c>
      <c r="N18" s="4">
        <v>10512</v>
      </c>
      <c r="O18" s="14">
        <f>M18/N18</f>
        <v>0.89821156773211563</v>
      </c>
      <c r="P18" s="98" t="s">
        <v>19</v>
      </c>
      <c r="Q18" s="330" t="s">
        <v>487</v>
      </c>
      <c r="R18" s="98"/>
      <c r="S18" s="98">
        <f t="shared" si="7"/>
        <v>0.99031043851390921</v>
      </c>
      <c r="T18" s="98" t="str">
        <f t="shared" si="8"/>
        <v>bajo</v>
      </c>
      <c r="U18" s="98"/>
      <c r="V18" s="330" t="s">
        <v>488</v>
      </c>
      <c r="W18" s="4">
        <v>9442</v>
      </c>
      <c r="X18" s="4">
        <v>10512</v>
      </c>
      <c r="Y18" s="331">
        <f t="shared" si="9"/>
        <v>0.89821156773211563</v>
      </c>
      <c r="Z18" s="4" t="s">
        <v>19</v>
      </c>
      <c r="AA18" s="17" t="s">
        <v>489</v>
      </c>
      <c r="AB18" s="4"/>
      <c r="AC18" s="331">
        <f t="shared" si="10"/>
        <v>0.99031043851390921</v>
      </c>
      <c r="AD18" s="14" t="str">
        <f t="shared" si="11"/>
        <v>bajo</v>
      </c>
      <c r="AE18" s="4"/>
      <c r="AF18" s="332" t="s">
        <v>490</v>
      </c>
      <c r="AG18" s="4"/>
      <c r="AH18" s="4"/>
      <c r="AI18" s="4"/>
      <c r="AJ18" s="14"/>
      <c r="AK18" s="4"/>
      <c r="AL18" s="17"/>
      <c r="AM18" s="17"/>
      <c r="AN18" s="20"/>
      <c r="AO18" s="19"/>
      <c r="AP18" s="21"/>
      <c r="AQ18" s="17"/>
      <c r="AR18" s="4"/>
      <c r="AS18" s="4"/>
      <c r="AT18" s="123"/>
      <c r="AU18" s="4"/>
      <c r="AV18" s="17"/>
      <c r="AW18" s="17"/>
      <c r="AX18" s="22"/>
      <c r="AY18" s="19"/>
      <c r="AZ18" s="21"/>
      <c r="BA18" s="17"/>
      <c r="BB18" s="4"/>
      <c r="BC18" s="4"/>
      <c r="BD18" s="45"/>
      <c r="BE18" s="4"/>
      <c r="BF18" s="17"/>
      <c r="BG18" s="17"/>
      <c r="BH18" s="20"/>
      <c r="BI18" s="19"/>
      <c r="BJ18" s="21"/>
      <c r="BK18" s="17"/>
      <c r="BL18" s="4"/>
      <c r="BM18" s="4"/>
      <c r="BN18" s="9"/>
      <c r="BO18" s="4"/>
      <c r="BP18" s="17"/>
      <c r="BQ18" s="17"/>
      <c r="BR18" s="20"/>
      <c r="BS18" s="19"/>
      <c r="BT18" s="21"/>
      <c r="BU18" s="17"/>
      <c r="BV18" s="4"/>
      <c r="BW18" s="4"/>
      <c r="BX18" s="9"/>
      <c r="BY18" s="4"/>
      <c r="BZ18" s="17"/>
      <c r="CA18" s="17"/>
      <c r="CB18" s="20"/>
      <c r="CC18" s="19"/>
      <c r="CD18" s="21"/>
      <c r="CE18" s="17"/>
      <c r="CF18" s="57"/>
      <c r="CG18" s="57"/>
      <c r="CH18" s="57"/>
      <c r="CI18" s="224"/>
      <c r="CJ18" s="57"/>
      <c r="CK18" s="57"/>
      <c r="CL18" s="20"/>
      <c r="CM18" s="57"/>
      <c r="CN18" s="58"/>
      <c r="CO18" s="57"/>
      <c r="CP18" s="57"/>
      <c r="CQ18" s="233"/>
      <c r="CR18" s="233"/>
      <c r="CS18" s="61"/>
      <c r="CT18" s="63"/>
      <c r="CU18" s="57"/>
      <c r="CV18" s="20"/>
      <c r="CW18" s="231"/>
      <c r="CX18" s="58"/>
      <c r="CY18" s="57"/>
      <c r="CZ18" s="57"/>
      <c r="DA18" s="57"/>
      <c r="DB18" s="57"/>
      <c r="DC18" s="72"/>
      <c r="DD18" s="275"/>
      <c r="DE18" s="57"/>
      <c r="DF18" s="20"/>
      <c r="DG18" s="276"/>
      <c r="DH18" s="58"/>
      <c r="DI18" s="57"/>
      <c r="DJ18" s="57"/>
      <c r="DK18" s="57"/>
      <c r="DL18" s="57"/>
      <c r="DM18" s="278"/>
      <c r="DN18" s="57"/>
      <c r="DO18" s="3"/>
      <c r="DP18" s="22"/>
      <c r="DQ18" s="57"/>
      <c r="DR18" s="58"/>
      <c r="DS18" s="57"/>
      <c r="DT18" s="57"/>
      <c r="DU18" s="57"/>
      <c r="DV18" s="57"/>
      <c r="DW18" s="278"/>
      <c r="DX18" s="63"/>
      <c r="DY18" s="57"/>
      <c r="DZ18" s="22"/>
      <c r="EA18" s="231"/>
      <c r="EB18" s="58"/>
      <c r="EC18" s="57"/>
      <c r="ED18" s="69"/>
      <c r="EF18" s="1" t="str">
        <f t="shared" si="0"/>
        <v>I20_017-Gabinete Subsecretaría</v>
      </c>
      <c r="EO18" s="91"/>
      <c r="EP18" s="91"/>
      <c r="EQ18" s="91"/>
      <c r="ER18" s="91"/>
      <c r="ET18" s="1" t="str">
        <f t="shared" si="1"/>
        <v>I20_017-Gabinete Subsecretaría</v>
      </c>
      <c r="FC18" s="18"/>
      <c r="FD18" s="18"/>
      <c r="FE18" s="94"/>
      <c r="FF18" s="91"/>
      <c r="FH18" s="1" t="str">
        <f t="shared" si="2"/>
        <v>I20_017-Gabinete Subsecretaría</v>
      </c>
      <c r="FV18" s="95" t="str">
        <f t="shared" si="3"/>
        <v>I20_017-Gabinete Subsecretaría</v>
      </c>
      <c r="GJ18" s="95" t="str">
        <f t="shared" si="4"/>
        <v>I20_017-Gabinete Subsecretaría</v>
      </c>
    </row>
    <row r="19" spans="1:192" ht="52.5" customHeight="1">
      <c r="A19" s="3" t="s">
        <v>491</v>
      </c>
      <c r="B19" s="96" t="s">
        <v>21</v>
      </c>
      <c r="C19" s="3" t="s">
        <v>100</v>
      </c>
      <c r="D19" s="97" t="s">
        <v>15</v>
      </c>
      <c r="E19" s="96" t="s">
        <v>21</v>
      </c>
      <c r="F19" s="287" t="s">
        <v>492</v>
      </c>
      <c r="G19" s="5" t="s">
        <v>27</v>
      </c>
      <c r="H19" s="3" t="s">
        <v>493</v>
      </c>
      <c r="I19" s="3" t="s">
        <v>494</v>
      </c>
      <c r="J19" s="295">
        <v>97</v>
      </c>
      <c r="K19" s="295">
        <v>100</v>
      </c>
      <c r="L19" s="296">
        <v>0.97</v>
      </c>
      <c r="M19" s="4">
        <v>27335</v>
      </c>
      <c r="N19" s="4">
        <v>27335</v>
      </c>
      <c r="O19" s="14">
        <f>M19/N19</f>
        <v>1</v>
      </c>
      <c r="P19" s="98" t="s">
        <v>19</v>
      </c>
      <c r="Q19" s="330" t="s">
        <v>495</v>
      </c>
      <c r="R19" s="98"/>
      <c r="S19" s="98">
        <f>O19/L19</f>
        <v>1.0309278350515465</v>
      </c>
      <c r="T19" s="98" t="str">
        <f>P19</f>
        <v>bajo</v>
      </c>
      <c r="U19" s="98"/>
      <c r="V19" s="330" t="s">
        <v>496</v>
      </c>
      <c r="W19" s="4">
        <v>14412</v>
      </c>
      <c r="X19" s="4">
        <v>14551</v>
      </c>
      <c r="Y19" s="14">
        <f>W19/X19</f>
        <v>0.99044739193182596</v>
      </c>
      <c r="Z19" s="98" t="s">
        <v>19</v>
      </c>
      <c r="AA19" s="330" t="s">
        <v>497</v>
      </c>
      <c r="AB19" s="98"/>
      <c r="AC19" s="98">
        <f>Y19/L19</f>
        <v>1.0210797854967277</v>
      </c>
      <c r="AD19" s="98" t="str">
        <f>Z19</f>
        <v>bajo</v>
      </c>
      <c r="AE19" s="98"/>
      <c r="AF19" s="330" t="s">
        <v>498</v>
      </c>
      <c r="AG19" s="4"/>
      <c r="AH19" s="4"/>
      <c r="AI19" s="4"/>
      <c r="AJ19" s="14"/>
      <c r="AK19" s="4"/>
      <c r="AL19" s="17"/>
      <c r="AM19" s="17"/>
      <c r="AN19" s="20"/>
      <c r="AO19" s="19"/>
      <c r="AP19" s="21"/>
      <c r="AQ19" s="17"/>
      <c r="AR19" s="4"/>
      <c r="AS19" s="4"/>
      <c r="AT19" s="123"/>
      <c r="AU19" s="4"/>
      <c r="AV19" s="17"/>
      <c r="AW19" s="17"/>
      <c r="AX19" s="22"/>
      <c r="AY19" s="19"/>
      <c r="AZ19" s="21"/>
      <c r="BA19" s="17"/>
      <c r="BB19" s="4"/>
      <c r="BC19" s="4"/>
      <c r="BD19" s="45"/>
      <c r="BE19" s="4"/>
      <c r="BF19" s="17"/>
      <c r="BG19" s="17"/>
      <c r="BH19" s="20"/>
      <c r="BI19" s="19"/>
      <c r="BJ19" s="21"/>
      <c r="BK19" s="17"/>
      <c r="BL19" s="4"/>
      <c r="BM19" s="4"/>
      <c r="BN19" s="9"/>
      <c r="BO19" s="4"/>
      <c r="BP19" s="17"/>
      <c r="BQ19" s="17"/>
      <c r="BR19" s="20"/>
      <c r="BS19" s="19"/>
      <c r="BT19" s="21"/>
      <c r="BU19" s="17"/>
      <c r="BV19" s="4"/>
      <c r="BW19" s="4"/>
      <c r="BX19" s="9"/>
      <c r="BY19" s="4"/>
      <c r="BZ19" s="17"/>
      <c r="CA19" s="17"/>
      <c r="CB19" s="20"/>
      <c r="CC19" s="19"/>
      <c r="CD19" s="21"/>
      <c r="CE19" s="17"/>
      <c r="CF19" s="57"/>
      <c r="CG19" s="57"/>
      <c r="CH19" s="57"/>
      <c r="CI19" s="224"/>
      <c r="CJ19" s="57"/>
      <c r="CK19" s="57"/>
      <c r="CL19" s="20"/>
      <c r="CM19" s="57"/>
      <c r="CN19" s="58"/>
      <c r="CO19" s="57"/>
      <c r="CP19" s="57"/>
      <c r="CQ19" s="230"/>
      <c r="CR19" s="230"/>
      <c r="CS19" s="61"/>
      <c r="CT19" s="63"/>
      <c r="CU19" s="57"/>
      <c r="CV19" s="20"/>
      <c r="CW19" s="231"/>
      <c r="CX19" s="58"/>
      <c r="CY19" s="57"/>
      <c r="CZ19" s="57"/>
      <c r="DA19" s="57"/>
      <c r="DB19" s="57"/>
      <c r="DC19" s="72"/>
      <c r="DD19" s="275"/>
      <c r="DE19" s="57"/>
      <c r="DF19" s="20"/>
      <c r="DG19" s="276"/>
      <c r="DH19" s="58"/>
      <c r="DI19" s="57"/>
      <c r="DJ19" s="57"/>
      <c r="DK19" s="57"/>
      <c r="DL19" s="57"/>
      <c r="DM19" s="278"/>
      <c r="DN19" s="57"/>
      <c r="DO19" s="3"/>
      <c r="DP19" s="22"/>
      <c r="DQ19" s="57"/>
      <c r="DR19" s="58"/>
      <c r="DS19" s="57"/>
      <c r="DT19" s="57"/>
      <c r="DU19" s="57"/>
      <c r="DV19" s="57"/>
      <c r="DW19" s="278"/>
      <c r="DX19" s="63"/>
      <c r="DY19" s="57"/>
      <c r="DZ19" s="22"/>
      <c r="EA19" s="231"/>
      <c r="EB19" s="58"/>
      <c r="EC19" s="57"/>
      <c r="ED19" s="69"/>
      <c r="EF19" s="1" t="str">
        <f t="shared" si="0"/>
        <v>I19_012-DIPLAP</v>
      </c>
      <c r="EO19" s="91"/>
      <c r="EP19" s="91"/>
      <c r="EQ19" s="91"/>
      <c r="ER19" s="91"/>
      <c r="ET19" s="1" t="str">
        <f t="shared" si="1"/>
        <v>I19_012-DIPLAP</v>
      </c>
      <c r="FC19" s="18"/>
      <c r="FD19" s="18"/>
      <c r="FE19" s="94"/>
      <c r="FF19" s="91"/>
      <c r="FH19" s="1" t="str">
        <f t="shared" si="2"/>
        <v>I19_012-DIPLAP</v>
      </c>
      <c r="FV19" s="95" t="str">
        <f t="shared" si="3"/>
        <v>I19_012-DIPLAP</v>
      </c>
      <c r="GJ19" s="95" t="str">
        <f t="shared" si="4"/>
        <v>I19_012-DIPLAP</v>
      </c>
    </row>
    <row r="20" spans="1:192" ht="49.5" customHeight="1">
      <c r="A20" s="3" t="s">
        <v>499</v>
      </c>
      <c r="B20" s="96" t="s">
        <v>21</v>
      </c>
      <c r="C20" s="3" t="s">
        <v>96</v>
      </c>
      <c r="D20" s="97" t="s">
        <v>15</v>
      </c>
      <c r="E20" s="96" t="s">
        <v>21</v>
      </c>
      <c r="F20" s="287" t="s">
        <v>408</v>
      </c>
      <c r="G20" s="5" t="s">
        <v>27</v>
      </c>
      <c r="H20" s="3" t="s">
        <v>500</v>
      </c>
      <c r="I20" s="3" t="s">
        <v>501</v>
      </c>
      <c r="J20" s="297" t="s">
        <v>154</v>
      </c>
      <c r="K20" s="297" t="s">
        <v>154</v>
      </c>
      <c r="L20" s="296">
        <v>0.99</v>
      </c>
      <c r="M20" s="4">
        <v>4464</v>
      </c>
      <c r="N20" s="4">
        <v>4464</v>
      </c>
      <c r="O20" s="14">
        <f t="shared" ref="O20:O21" si="12">M20/N20</f>
        <v>1</v>
      </c>
      <c r="P20" s="98" t="s">
        <v>19</v>
      </c>
      <c r="Q20" s="330" t="s">
        <v>502</v>
      </c>
      <c r="R20" s="98"/>
      <c r="S20" s="98">
        <f t="shared" ref="S20:S21" si="13">O20/L20</f>
        <v>1.0101010101010102</v>
      </c>
      <c r="T20" s="98" t="str">
        <f t="shared" ref="T20:T21" si="14">P20</f>
        <v>bajo</v>
      </c>
      <c r="U20" s="98"/>
      <c r="V20" s="330" t="s">
        <v>503</v>
      </c>
      <c r="W20" s="4">
        <v>8640</v>
      </c>
      <c r="X20" s="4">
        <v>8640</v>
      </c>
      <c r="Y20" s="14">
        <f>W20/X20</f>
        <v>1</v>
      </c>
      <c r="Z20" s="98" t="s">
        <v>19</v>
      </c>
      <c r="AA20" s="330" t="s">
        <v>502</v>
      </c>
      <c r="AB20" s="98"/>
      <c r="AC20" s="98">
        <f>Y20/L20</f>
        <v>1.0101010101010102</v>
      </c>
      <c r="AD20" s="98" t="str">
        <f>Z20</f>
        <v>bajo</v>
      </c>
      <c r="AE20" s="98"/>
      <c r="AF20" s="330" t="s">
        <v>504</v>
      </c>
      <c r="AG20" s="4"/>
      <c r="AH20" s="4"/>
      <c r="AI20" s="4"/>
      <c r="AJ20" s="14"/>
      <c r="AK20" s="4"/>
      <c r="AL20" s="17"/>
      <c r="AM20" s="17"/>
      <c r="AN20" s="20"/>
      <c r="AO20" s="19"/>
      <c r="AP20" s="21"/>
      <c r="AQ20" s="17"/>
      <c r="AR20" s="4"/>
      <c r="AS20" s="4"/>
      <c r="AT20" s="123"/>
      <c r="AU20" s="4"/>
      <c r="AV20" s="17"/>
      <c r="AW20" s="17"/>
      <c r="AX20" s="22"/>
      <c r="AY20" s="19"/>
      <c r="AZ20" s="21"/>
      <c r="BA20" s="17"/>
      <c r="BB20" s="4"/>
      <c r="BC20" s="4"/>
      <c r="BD20" s="45"/>
      <c r="BE20" s="4"/>
      <c r="BF20" s="17"/>
      <c r="BG20" s="17"/>
      <c r="BH20" s="20"/>
      <c r="BI20" s="19"/>
      <c r="BJ20" s="21"/>
      <c r="BK20" s="17"/>
      <c r="BL20" s="4"/>
      <c r="BM20" s="4"/>
      <c r="BN20" s="9"/>
      <c r="BO20" s="4"/>
      <c r="BP20" s="17"/>
      <c r="BQ20" s="17"/>
      <c r="BR20" s="20"/>
      <c r="BS20" s="19"/>
      <c r="BT20" s="21"/>
      <c r="BU20" s="17"/>
      <c r="BV20" s="4"/>
      <c r="BW20" s="4"/>
      <c r="BX20" s="9"/>
      <c r="BY20" s="4"/>
      <c r="BZ20" s="17"/>
      <c r="CA20" s="17"/>
      <c r="CB20" s="20"/>
      <c r="CC20" s="19"/>
      <c r="CD20" s="21"/>
      <c r="CE20" s="17"/>
      <c r="CF20" s="57"/>
      <c r="CG20" s="57"/>
      <c r="CH20" s="57"/>
      <c r="CI20" s="224"/>
      <c r="CJ20" s="57"/>
      <c r="CK20" s="57"/>
      <c r="CL20" s="20"/>
      <c r="CM20" s="57"/>
      <c r="CN20" s="58"/>
      <c r="CO20" s="57"/>
      <c r="CP20" s="57"/>
      <c r="CQ20" s="233"/>
      <c r="CR20" s="233"/>
      <c r="CS20" s="61"/>
      <c r="CT20" s="63"/>
      <c r="CU20" s="57"/>
      <c r="CV20" s="20"/>
      <c r="CW20" s="231"/>
      <c r="CX20" s="58"/>
      <c r="CY20" s="57"/>
      <c r="CZ20" s="57"/>
      <c r="DA20" s="57"/>
      <c r="DB20" s="57"/>
      <c r="DC20" s="72"/>
      <c r="DD20" s="275"/>
      <c r="DE20" s="57"/>
      <c r="DF20" s="20"/>
      <c r="DG20" s="276"/>
      <c r="DH20" s="58"/>
      <c r="DI20" s="57"/>
      <c r="DJ20" s="57"/>
      <c r="DK20" s="57"/>
      <c r="DL20" s="57"/>
      <c r="DM20" s="278"/>
      <c r="DN20" s="57"/>
      <c r="DO20" s="3"/>
      <c r="DP20" s="22"/>
      <c r="DQ20" s="57"/>
      <c r="DR20" s="58"/>
      <c r="DS20" s="57"/>
      <c r="DT20" s="57"/>
      <c r="DU20" s="57"/>
      <c r="DV20" s="57"/>
      <c r="DW20" s="278"/>
      <c r="DX20" s="63"/>
      <c r="DY20" s="57"/>
      <c r="DZ20" s="22"/>
      <c r="EA20" s="231"/>
      <c r="EB20" s="58"/>
      <c r="EC20" s="57"/>
      <c r="ED20" s="69"/>
      <c r="EF20" s="1" t="str">
        <f t="shared" si="0"/>
        <v>I16_043-DIPLAP</v>
      </c>
      <c r="EO20" s="91"/>
      <c r="EP20" s="91"/>
      <c r="EQ20" s="91"/>
      <c r="ER20" s="91"/>
      <c r="ET20" s="1" t="str">
        <f t="shared" si="1"/>
        <v>I16_043-DIPLAP</v>
      </c>
      <c r="FC20" s="18"/>
      <c r="FD20" s="18"/>
      <c r="FE20" s="94"/>
      <c r="FF20" s="91"/>
      <c r="FH20" s="1" t="str">
        <f t="shared" si="2"/>
        <v>I16_043-DIPLAP</v>
      </c>
      <c r="FV20" s="95" t="str">
        <f t="shared" si="3"/>
        <v>I16_043-DIPLAP</v>
      </c>
      <c r="GJ20" s="95" t="str">
        <f t="shared" si="4"/>
        <v>I16_043-DIPLAP</v>
      </c>
    </row>
    <row r="21" spans="1:192" ht="44.25" customHeight="1">
      <c r="A21" s="3" t="s">
        <v>505</v>
      </c>
      <c r="B21" s="96" t="s">
        <v>21</v>
      </c>
      <c r="C21" s="3" t="s">
        <v>92</v>
      </c>
      <c r="D21" s="97" t="s">
        <v>15</v>
      </c>
      <c r="E21" s="96" t="s">
        <v>21</v>
      </c>
      <c r="F21" s="287" t="s">
        <v>408</v>
      </c>
      <c r="G21" s="5" t="s">
        <v>27</v>
      </c>
      <c r="H21" s="3" t="s">
        <v>506</v>
      </c>
      <c r="I21" s="3" t="s">
        <v>507</v>
      </c>
      <c r="J21" s="297" t="s">
        <v>154</v>
      </c>
      <c r="K21" s="297" t="s">
        <v>154</v>
      </c>
      <c r="L21" s="296">
        <v>0.96</v>
      </c>
      <c r="M21" s="4">
        <v>1937</v>
      </c>
      <c r="N21" s="4">
        <v>2049</v>
      </c>
      <c r="O21" s="14">
        <f t="shared" si="12"/>
        <v>0.94533918984870668</v>
      </c>
      <c r="P21" s="98" t="s">
        <v>19</v>
      </c>
      <c r="Q21" s="330" t="s">
        <v>508</v>
      </c>
      <c r="R21" s="98"/>
      <c r="S21" s="98">
        <f t="shared" si="13"/>
        <v>0.98472832275906952</v>
      </c>
      <c r="T21" s="98" t="str">
        <f t="shared" si="14"/>
        <v>bajo</v>
      </c>
      <c r="U21" s="98"/>
      <c r="V21" s="330" t="s">
        <v>509</v>
      </c>
      <c r="W21" s="4">
        <v>2650</v>
      </c>
      <c r="X21" s="4">
        <v>2713</v>
      </c>
      <c r="Y21" s="14">
        <f>W21/X21</f>
        <v>0.97677847401400664</v>
      </c>
      <c r="Z21" s="98" t="s">
        <v>19</v>
      </c>
      <c r="AA21" s="330" t="s">
        <v>510</v>
      </c>
      <c r="AB21" s="98"/>
      <c r="AC21" s="98">
        <f>Y21/L21</f>
        <v>1.0174775770979236</v>
      </c>
      <c r="AD21" s="98" t="str">
        <f>Z21</f>
        <v>bajo</v>
      </c>
      <c r="AE21" s="98"/>
      <c r="AF21" s="330" t="s">
        <v>511</v>
      </c>
      <c r="AG21" s="4"/>
      <c r="AH21" s="4"/>
      <c r="AI21" s="4"/>
      <c r="AJ21" s="14"/>
      <c r="AK21" s="4"/>
      <c r="AL21" s="17"/>
      <c r="AM21" s="17"/>
      <c r="AN21" s="20"/>
      <c r="AO21" s="19"/>
      <c r="AP21" s="21"/>
      <c r="AQ21" s="17"/>
      <c r="AR21" s="4"/>
      <c r="AS21" s="4"/>
      <c r="AT21" s="123"/>
      <c r="AU21" s="4"/>
      <c r="AV21" s="17"/>
      <c r="AW21" s="17"/>
      <c r="AX21" s="22"/>
      <c r="AY21" s="19"/>
      <c r="AZ21" s="21"/>
      <c r="BA21" s="17"/>
      <c r="BB21" s="4"/>
      <c r="BC21" s="4"/>
      <c r="BD21" s="45"/>
      <c r="BE21" s="4"/>
      <c r="BF21" s="17"/>
      <c r="BG21" s="17"/>
      <c r="BH21" s="20"/>
      <c r="BI21" s="19"/>
      <c r="BJ21" s="21"/>
      <c r="BK21" s="17"/>
      <c r="BL21" s="4"/>
      <c r="BM21" s="4"/>
      <c r="BN21" s="9"/>
      <c r="BO21" s="4"/>
      <c r="BP21" s="17"/>
      <c r="BQ21" s="17"/>
      <c r="BR21" s="20"/>
      <c r="BS21" s="19"/>
      <c r="BT21" s="21"/>
      <c r="BU21" s="17"/>
      <c r="BV21" s="4"/>
      <c r="BW21" s="4"/>
      <c r="BX21" s="9"/>
      <c r="BY21" s="4"/>
      <c r="BZ21" s="17"/>
      <c r="CA21" s="17"/>
      <c r="CB21" s="20"/>
      <c r="CC21" s="19"/>
      <c r="CD21" s="21"/>
      <c r="CE21" s="17"/>
      <c r="CF21" s="57"/>
      <c r="CG21" s="57"/>
      <c r="CH21" s="57"/>
      <c r="CI21" s="224"/>
      <c r="CJ21" s="57"/>
      <c r="CK21" s="57"/>
      <c r="CL21" s="20"/>
      <c r="CM21" s="57"/>
      <c r="CN21" s="58"/>
      <c r="CO21" s="57"/>
      <c r="CP21" s="57"/>
      <c r="CQ21" s="233"/>
      <c r="CR21" s="233"/>
      <c r="CS21" s="61"/>
      <c r="CT21" s="63"/>
      <c r="CU21" s="57"/>
      <c r="CV21" s="20"/>
      <c r="CW21" s="231"/>
      <c r="CX21" s="58"/>
      <c r="CY21" s="57"/>
      <c r="CZ21" s="57"/>
      <c r="DA21" s="57"/>
      <c r="DB21" s="57"/>
      <c r="DC21" s="72"/>
      <c r="DD21" s="275"/>
      <c r="DE21" s="57"/>
      <c r="DF21" s="20"/>
      <c r="DG21" s="276"/>
      <c r="DH21" s="58"/>
      <c r="DI21" s="57"/>
      <c r="DJ21" s="57"/>
      <c r="DK21" s="57"/>
      <c r="DL21" s="57"/>
      <c r="DM21" s="278"/>
      <c r="DN21" s="57"/>
      <c r="DO21" s="3"/>
      <c r="DP21" s="22"/>
      <c r="DQ21" s="57"/>
      <c r="DR21" s="58"/>
      <c r="DS21" s="57"/>
      <c r="DT21" s="57"/>
      <c r="DU21" s="57"/>
      <c r="DV21" s="57"/>
      <c r="DW21" s="278"/>
      <c r="DX21" s="63"/>
      <c r="DY21" s="57"/>
      <c r="DZ21" s="22"/>
      <c r="EA21" s="231"/>
      <c r="EB21" s="58"/>
      <c r="EC21" s="57"/>
      <c r="ED21" s="69"/>
      <c r="EF21" s="1" t="str">
        <f t="shared" si="0"/>
        <v>I20_012-DIPLAP</v>
      </c>
      <c r="EO21" s="91"/>
      <c r="EP21" s="91"/>
      <c r="EQ21" s="91"/>
      <c r="ER21" s="91"/>
      <c r="ET21" s="1" t="str">
        <f t="shared" si="1"/>
        <v>I20_012-DIPLAP</v>
      </c>
      <c r="FC21" s="18"/>
      <c r="FD21" s="18"/>
      <c r="FE21" s="94"/>
      <c r="FF21" s="91"/>
      <c r="FH21" s="1" t="str">
        <f t="shared" si="2"/>
        <v>I20_012-DIPLAP</v>
      </c>
      <c r="FV21" s="95" t="str">
        <f t="shared" si="3"/>
        <v>I20_012-DIPLAP</v>
      </c>
      <c r="GJ21" s="95" t="str">
        <f t="shared" si="4"/>
        <v>I20_012-DIPLAP</v>
      </c>
    </row>
    <row r="22" spans="1:192" ht="36" customHeight="1">
      <c r="A22" s="3" t="s">
        <v>512</v>
      </c>
      <c r="B22" s="129" t="s">
        <v>431</v>
      </c>
      <c r="C22" s="3" t="s">
        <v>54</v>
      </c>
      <c r="D22" s="97" t="s">
        <v>15</v>
      </c>
      <c r="E22" s="96" t="s">
        <v>24</v>
      </c>
      <c r="F22" s="287" t="s">
        <v>513</v>
      </c>
      <c r="G22" s="5" t="s">
        <v>27</v>
      </c>
      <c r="H22" s="3" t="s">
        <v>514</v>
      </c>
      <c r="I22" s="3" t="s">
        <v>515</v>
      </c>
      <c r="J22" s="297" t="s">
        <v>154</v>
      </c>
      <c r="K22" s="297" t="s">
        <v>154</v>
      </c>
      <c r="L22" s="296">
        <v>0.96</v>
      </c>
      <c r="M22" s="4">
        <v>0</v>
      </c>
      <c r="N22" s="4">
        <v>0</v>
      </c>
      <c r="O22" s="14">
        <v>0</v>
      </c>
      <c r="P22" s="98" t="s">
        <v>19</v>
      </c>
      <c r="Q22" s="330" t="s">
        <v>516</v>
      </c>
      <c r="R22" s="98"/>
      <c r="S22" s="98">
        <f>O22/L22</f>
        <v>0</v>
      </c>
      <c r="T22" s="98" t="str">
        <f t="shared" ref="T22:T28" si="15">P22</f>
        <v>bajo</v>
      </c>
      <c r="U22" s="98"/>
      <c r="V22" s="330" t="s">
        <v>517</v>
      </c>
      <c r="W22" s="4">
        <v>124</v>
      </c>
      <c r="X22" s="4">
        <v>125</v>
      </c>
      <c r="Y22" s="14">
        <f t="shared" ref="Y22:Y23" si="16">W22/X22</f>
        <v>0.99199999999999999</v>
      </c>
      <c r="Z22" s="98" t="s">
        <v>19</v>
      </c>
      <c r="AA22" s="330" t="s">
        <v>518</v>
      </c>
      <c r="AB22" s="98"/>
      <c r="AC22" s="98">
        <f t="shared" ref="AC22:AC23" si="17">Y22/L22</f>
        <v>1.0333333333333334</v>
      </c>
      <c r="AD22" s="98" t="str">
        <f t="shared" ref="AD22:AD23" si="18">Z22</f>
        <v>bajo</v>
      </c>
      <c r="AE22" s="98"/>
      <c r="AF22" s="330" t="s">
        <v>519</v>
      </c>
      <c r="AG22" s="4"/>
      <c r="AH22" s="4"/>
      <c r="AI22" s="4"/>
      <c r="AJ22" s="14"/>
      <c r="AK22" s="4"/>
      <c r="AL22" s="17"/>
      <c r="AM22" s="17"/>
      <c r="AN22" s="20"/>
      <c r="AO22" s="19"/>
      <c r="AP22" s="21"/>
      <c r="AQ22" s="17"/>
      <c r="AR22" s="4"/>
      <c r="AS22" s="4"/>
      <c r="AT22" s="123"/>
      <c r="AU22" s="4"/>
      <c r="AV22" s="17"/>
      <c r="AW22" s="17"/>
      <c r="AX22" s="22"/>
      <c r="AY22" s="19"/>
      <c r="AZ22" s="21"/>
      <c r="BA22" s="17"/>
      <c r="BB22" s="4"/>
      <c r="BC22" s="4"/>
      <c r="BD22" s="45"/>
      <c r="BE22" s="4"/>
      <c r="BF22" s="17"/>
      <c r="BG22" s="17"/>
      <c r="BH22" s="20"/>
      <c r="BI22" s="19"/>
      <c r="BJ22" s="21"/>
      <c r="BK22" s="17"/>
      <c r="BL22" s="4"/>
      <c r="BM22" s="4"/>
      <c r="BN22" s="9"/>
      <c r="BO22" s="4"/>
      <c r="BP22" s="17"/>
      <c r="BQ22" s="17"/>
      <c r="BR22" s="20"/>
      <c r="BS22" s="19"/>
      <c r="BT22" s="21"/>
      <c r="BU22" s="17"/>
      <c r="BV22" s="4"/>
      <c r="BW22" s="4"/>
      <c r="BX22" s="9"/>
      <c r="BY22" s="4"/>
      <c r="BZ22" s="17"/>
      <c r="CA22" s="17"/>
      <c r="CB22" s="20"/>
      <c r="CC22" s="19"/>
      <c r="CD22" s="21"/>
      <c r="CE22" s="17"/>
      <c r="CF22" s="57"/>
      <c r="CG22" s="57"/>
      <c r="CH22" s="57"/>
      <c r="CI22" s="224"/>
      <c r="CJ22" s="57"/>
      <c r="CK22" s="57"/>
      <c r="CL22" s="20"/>
      <c r="CM22" s="57"/>
      <c r="CN22" s="58"/>
      <c r="CO22" s="57"/>
      <c r="CP22" s="57"/>
      <c r="CQ22" s="233"/>
      <c r="CR22" s="233"/>
      <c r="CS22" s="61"/>
      <c r="CT22" s="63"/>
      <c r="CU22" s="57"/>
      <c r="CV22" s="20"/>
      <c r="CW22" s="231"/>
      <c r="CX22" s="58"/>
      <c r="CY22" s="57"/>
      <c r="CZ22" s="57"/>
      <c r="DA22" s="57"/>
      <c r="DB22" s="57"/>
      <c r="DC22" s="72"/>
      <c r="DD22" s="275"/>
      <c r="DE22" s="57"/>
      <c r="DF22" s="20"/>
      <c r="DG22" s="276"/>
      <c r="DH22" s="58"/>
      <c r="DI22" s="57"/>
      <c r="DJ22" s="57"/>
      <c r="DK22" s="57"/>
      <c r="DL22" s="57"/>
      <c r="DM22" s="278"/>
      <c r="DN22" s="57"/>
      <c r="DO22" s="3"/>
      <c r="DP22" s="22"/>
      <c r="DQ22" s="57"/>
      <c r="DR22" s="58"/>
      <c r="DS22" s="57"/>
      <c r="DT22" s="57"/>
      <c r="DU22" s="57"/>
      <c r="DV22" s="57"/>
      <c r="DW22" s="278"/>
      <c r="DX22" s="63"/>
      <c r="DY22" s="57"/>
      <c r="DZ22" s="22"/>
      <c r="EA22" s="231"/>
      <c r="EB22" s="58"/>
      <c r="EC22" s="57"/>
      <c r="ED22" s="69"/>
      <c r="EF22" s="1" t="str">
        <f t="shared" si="0"/>
        <v>I20_014-Gabinete de ministro</v>
      </c>
      <c r="EO22" s="91"/>
      <c r="EP22" s="91"/>
      <c r="EQ22" s="91"/>
      <c r="ER22" s="91"/>
      <c r="ET22" s="1" t="str">
        <f t="shared" si="1"/>
        <v>I20_014-Gabinete de ministro</v>
      </c>
      <c r="FC22" s="18"/>
      <c r="FD22" s="18"/>
      <c r="FE22" s="94"/>
      <c r="FF22" s="91"/>
      <c r="FH22" s="1" t="str">
        <f t="shared" si="2"/>
        <v>I20_014-Gabinete de ministro</v>
      </c>
      <c r="FV22" s="95" t="str">
        <f t="shared" si="3"/>
        <v>I20_014-Gabinete de ministro</v>
      </c>
      <c r="GJ22" s="95" t="str">
        <f t="shared" si="4"/>
        <v>I20_014-Gabinete de ministro</v>
      </c>
    </row>
    <row r="23" spans="1:192" ht="59.1" customHeight="1">
      <c r="A23" s="3" t="s">
        <v>520</v>
      </c>
      <c r="B23" s="129" t="s">
        <v>242</v>
      </c>
      <c r="C23" s="3" t="s">
        <v>62</v>
      </c>
      <c r="D23" s="97" t="s">
        <v>15</v>
      </c>
      <c r="E23" s="96" t="s">
        <v>22</v>
      </c>
      <c r="F23" s="129" t="s">
        <v>424</v>
      </c>
      <c r="G23" s="5" t="s">
        <v>27</v>
      </c>
      <c r="H23" s="3" t="s">
        <v>521</v>
      </c>
      <c r="I23" s="3" t="s">
        <v>522</v>
      </c>
      <c r="J23" s="297" t="s">
        <v>154</v>
      </c>
      <c r="K23" s="298" t="s">
        <v>154</v>
      </c>
      <c r="L23" s="296">
        <v>0.9</v>
      </c>
      <c r="M23" s="4">
        <v>23507</v>
      </c>
      <c r="N23" s="4">
        <v>23744</v>
      </c>
      <c r="O23" s="14">
        <f t="shared" ref="O23:O28" si="19">M23/N23</f>
        <v>0.99001853099730464</v>
      </c>
      <c r="P23" s="98" t="s">
        <v>19</v>
      </c>
      <c r="Q23" s="330" t="s">
        <v>523</v>
      </c>
      <c r="R23" s="98"/>
      <c r="S23" s="98">
        <f>O23/L23</f>
        <v>1.100020589997005</v>
      </c>
      <c r="T23" s="98" t="str">
        <f t="shared" si="15"/>
        <v>bajo</v>
      </c>
      <c r="U23" s="98"/>
      <c r="V23" s="330" t="s">
        <v>524</v>
      </c>
      <c r="W23" s="4">
        <v>39677</v>
      </c>
      <c r="X23" s="4">
        <v>40322</v>
      </c>
      <c r="Y23" s="14">
        <f t="shared" si="16"/>
        <v>0.98400376965428304</v>
      </c>
      <c r="Z23" s="98" t="s">
        <v>19</v>
      </c>
      <c r="AA23" s="330" t="s">
        <v>525</v>
      </c>
      <c r="AB23" s="98"/>
      <c r="AC23" s="98">
        <f t="shared" si="17"/>
        <v>1.0933375218380923</v>
      </c>
      <c r="AD23" s="98" t="str">
        <f t="shared" si="18"/>
        <v>bajo</v>
      </c>
      <c r="AE23" s="98"/>
      <c r="AF23" s="330" t="s">
        <v>526</v>
      </c>
      <c r="AG23" s="4"/>
      <c r="AH23" s="4"/>
      <c r="AI23" s="4"/>
      <c r="AJ23" s="14"/>
      <c r="AK23" s="4"/>
      <c r="AL23" s="17"/>
      <c r="AM23" s="17"/>
      <c r="AN23" s="20"/>
      <c r="AO23" s="19"/>
      <c r="AP23" s="21"/>
      <c r="AQ23" s="17"/>
      <c r="AR23" s="4"/>
      <c r="AS23" s="4"/>
      <c r="AT23" s="123"/>
      <c r="AU23" s="4"/>
      <c r="AV23" s="17"/>
      <c r="AW23" s="17"/>
      <c r="AX23" s="22"/>
      <c r="AY23" s="19"/>
      <c r="AZ23" s="21"/>
      <c r="BA23" s="17"/>
      <c r="BB23" s="4"/>
      <c r="BC23" s="4"/>
      <c r="BD23" s="45"/>
      <c r="BE23" s="4"/>
      <c r="BF23" s="17"/>
      <c r="BG23" s="17"/>
      <c r="BH23" s="20"/>
      <c r="BI23" s="19"/>
      <c r="BJ23" s="21"/>
      <c r="BK23" s="17"/>
      <c r="BL23" s="4"/>
      <c r="BM23" s="4"/>
      <c r="BN23" s="9"/>
      <c r="BO23" s="4"/>
      <c r="BP23" s="17"/>
      <c r="BQ23" s="17"/>
      <c r="BR23" s="20"/>
      <c r="BS23" s="19"/>
      <c r="BT23" s="21"/>
      <c r="BU23" s="17"/>
      <c r="BV23" s="4"/>
      <c r="BW23" s="4"/>
      <c r="BX23" s="9"/>
      <c r="BY23" s="4"/>
      <c r="BZ23" s="17"/>
      <c r="CA23" s="17"/>
      <c r="CB23" s="20"/>
      <c r="CC23" s="19"/>
      <c r="CD23" s="21"/>
      <c r="CE23" s="17"/>
      <c r="CF23" s="57"/>
      <c r="CG23" s="57"/>
      <c r="CH23" s="57"/>
      <c r="CI23" s="224"/>
      <c r="CJ23" s="57"/>
      <c r="CK23" s="57"/>
      <c r="CL23" s="20"/>
      <c r="CM23" s="57"/>
      <c r="CN23" s="58"/>
      <c r="CO23" s="57"/>
      <c r="CP23" s="57"/>
      <c r="CQ23" s="233"/>
      <c r="CR23" s="233"/>
      <c r="CS23" s="61"/>
      <c r="CT23" s="63"/>
      <c r="CU23" s="57"/>
      <c r="CV23" s="20"/>
      <c r="CW23" s="231"/>
      <c r="CX23" s="58"/>
      <c r="CY23" s="57"/>
      <c r="CZ23" s="57"/>
      <c r="DA23" s="57"/>
      <c r="DB23" s="57"/>
      <c r="DC23" s="72"/>
      <c r="DD23" s="275"/>
      <c r="DE23" s="57"/>
      <c r="DF23" s="20"/>
      <c r="DG23" s="276"/>
      <c r="DH23" s="58"/>
      <c r="DI23" s="57"/>
      <c r="DJ23" s="57"/>
      <c r="DK23" s="57"/>
      <c r="DL23" s="57"/>
      <c r="DM23" s="278"/>
      <c r="DN23" s="57"/>
      <c r="DO23" s="3"/>
      <c r="DP23" s="22"/>
      <c r="DQ23" s="57"/>
      <c r="DR23" s="58"/>
      <c r="DS23" s="57"/>
      <c r="DT23" s="57"/>
      <c r="DU23" s="57"/>
      <c r="DV23" s="57"/>
      <c r="DW23" s="278"/>
      <c r="DX23" s="63"/>
      <c r="DY23" s="57"/>
      <c r="DZ23" s="22"/>
      <c r="EA23" s="231"/>
      <c r="EB23" s="58"/>
      <c r="EC23" s="57"/>
      <c r="ED23" s="69"/>
      <c r="EF23" s="1" t="str">
        <f t="shared" si="0"/>
        <v>I19_026-Gabinete Subsecretaría</v>
      </c>
      <c r="EO23" s="91"/>
      <c r="EP23" s="91"/>
      <c r="EQ23" s="91"/>
      <c r="ER23" s="91"/>
      <c r="ET23" s="1" t="str">
        <f t="shared" si="1"/>
        <v>I19_026-Gabinete Subsecretaría</v>
      </c>
      <c r="FC23" s="18"/>
      <c r="FD23" s="18"/>
      <c r="FE23" s="94"/>
      <c r="FF23" s="91"/>
      <c r="FH23" s="1" t="str">
        <f t="shared" si="2"/>
        <v>I19_026-Gabinete Subsecretaría</v>
      </c>
      <c r="FV23" s="95" t="str">
        <f t="shared" si="3"/>
        <v>I19_026-Gabinete Subsecretaría</v>
      </c>
      <c r="GJ23" s="95" t="str">
        <f t="shared" si="4"/>
        <v>I19_026-Gabinete Subsecretaría</v>
      </c>
    </row>
    <row r="24" spans="1:192" ht="38.25" customHeight="1">
      <c r="A24" s="3" t="s">
        <v>527</v>
      </c>
      <c r="B24" s="96" t="s">
        <v>20</v>
      </c>
      <c r="C24" s="3" t="s">
        <v>108</v>
      </c>
      <c r="D24" s="97" t="s">
        <v>15</v>
      </c>
      <c r="E24" s="96" t="s">
        <v>20</v>
      </c>
      <c r="F24" s="287" t="s">
        <v>528</v>
      </c>
      <c r="G24" s="5" t="s">
        <v>27</v>
      </c>
      <c r="H24" s="3" t="s">
        <v>529</v>
      </c>
      <c r="I24" s="3" t="s">
        <v>530</v>
      </c>
      <c r="J24" s="299">
        <v>2186</v>
      </c>
      <c r="K24" s="299">
        <v>2350</v>
      </c>
      <c r="L24" s="296">
        <v>0.93021276595744684</v>
      </c>
      <c r="M24" s="4">
        <v>87</v>
      </c>
      <c r="N24" s="4">
        <v>87</v>
      </c>
      <c r="O24" s="14">
        <f t="shared" si="19"/>
        <v>1</v>
      </c>
      <c r="P24" s="98" t="s">
        <v>19</v>
      </c>
      <c r="Q24" s="98" t="s">
        <v>531</v>
      </c>
      <c r="R24" s="98"/>
      <c r="S24" s="98">
        <f>O24/L24</f>
        <v>1.0750228728270814</v>
      </c>
      <c r="T24" s="98" t="str">
        <f t="shared" si="15"/>
        <v>bajo</v>
      </c>
      <c r="U24" s="98"/>
      <c r="V24" s="98" t="s">
        <v>532</v>
      </c>
      <c r="W24" s="4">
        <v>240</v>
      </c>
      <c r="X24" s="4">
        <v>241</v>
      </c>
      <c r="Y24" s="14">
        <f>W24/X24</f>
        <v>0.99585062240663902</v>
      </c>
      <c r="Z24" s="98" t="s">
        <v>19</v>
      </c>
      <c r="AA24" s="330" t="s">
        <v>533</v>
      </c>
      <c r="AB24" s="98"/>
      <c r="AC24" s="98"/>
      <c r="AD24" s="98" t="str">
        <f>Z24</f>
        <v>bajo</v>
      </c>
      <c r="AE24" s="98"/>
      <c r="AF24" s="330" t="s">
        <v>534</v>
      </c>
      <c r="AG24" s="4"/>
      <c r="AH24" s="4"/>
      <c r="AI24" s="4"/>
      <c r="AJ24" s="14"/>
      <c r="AK24" s="4"/>
      <c r="AL24" s="17"/>
      <c r="AM24" s="17"/>
      <c r="AN24" s="20"/>
      <c r="AO24" s="19"/>
      <c r="AP24" s="21"/>
      <c r="AQ24" s="17"/>
      <c r="AR24" s="4"/>
      <c r="AS24" s="4"/>
      <c r="AT24" s="123"/>
      <c r="AU24" s="4"/>
      <c r="AV24" s="17"/>
      <c r="AW24" s="17"/>
      <c r="AX24" s="22"/>
      <c r="AY24" s="19"/>
      <c r="AZ24" s="21"/>
      <c r="BA24" s="17"/>
      <c r="BB24" s="4"/>
      <c r="BC24" s="4"/>
      <c r="BD24" s="45"/>
      <c r="BE24" s="4"/>
      <c r="BF24" s="17"/>
      <c r="BG24" s="17"/>
      <c r="BH24" s="20"/>
      <c r="BI24" s="19"/>
      <c r="BJ24" s="21"/>
      <c r="BK24" s="17"/>
      <c r="BL24" s="140"/>
      <c r="BM24" s="140"/>
      <c r="BN24" s="141"/>
      <c r="BO24" s="4"/>
      <c r="BP24" s="17"/>
      <c r="BQ24" s="17"/>
      <c r="BR24" s="20"/>
      <c r="BS24" s="19"/>
      <c r="BT24" s="21"/>
      <c r="BU24" s="17"/>
      <c r="BV24" s="4"/>
      <c r="BW24" s="4"/>
      <c r="BX24" s="9"/>
      <c r="BY24" s="4"/>
      <c r="BZ24" s="17"/>
      <c r="CA24" s="17"/>
      <c r="CB24" s="20"/>
      <c r="CC24" s="19"/>
      <c r="CD24" s="21"/>
      <c r="CE24" s="17"/>
      <c r="CF24" s="57"/>
      <c r="CG24" s="57"/>
      <c r="CH24" s="57"/>
      <c r="CI24" s="224"/>
      <c r="CJ24" s="57"/>
      <c r="CK24" s="57"/>
      <c r="CL24" s="20"/>
      <c r="CM24" s="57"/>
      <c r="CN24" s="58"/>
      <c r="CO24" s="57"/>
      <c r="CP24" s="57"/>
      <c r="CQ24" s="233"/>
      <c r="CR24" s="233"/>
      <c r="CS24" s="61"/>
      <c r="CT24" s="63"/>
      <c r="CU24" s="57"/>
      <c r="CV24" s="20"/>
      <c r="CW24" s="231"/>
      <c r="CX24" s="58"/>
      <c r="CY24" s="57"/>
      <c r="CZ24" s="57"/>
      <c r="DA24" s="57"/>
      <c r="DB24" s="57"/>
      <c r="DC24" s="72"/>
      <c r="DD24" s="275"/>
      <c r="DE24" s="57"/>
      <c r="DF24" s="20"/>
      <c r="DG24" s="276"/>
      <c r="DH24" s="58"/>
      <c r="DI24" s="57"/>
      <c r="DJ24" s="57"/>
      <c r="DK24" s="57"/>
      <c r="DL24" s="57"/>
      <c r="DM24" s="278"/>
      <c r="DN24" s="57"/>
      <c r="DO24" s="3"/>
      <c r="DP24" s="22"/>
      <c r="DQ24" s="57"/>
      <c r="DR24" s="58"/>
      <c r="DS24" s="57"/>
      <c r="DT24" s="57"/>
      <c r="DU24" s="57"/>
      <c r="DV24" s="57"/>
      <c r="DW24" s="278"/>
      <c r="DX24" s="63"/>
      <c r="DY24" s="57"/>
      <c r="DZ24" s="22"/>
      <c r="EA24" s="231"/>
      <c r="EB24" s="58"/>
      <c r="EC24" s="57"/>
      <c r="ED24" s="69"/>
      <c r="EF24" s="1" t="str">
        <f t="shared" si="0"/>
        <v>I21_007-DAG</v>
      </c>
      <c r="EO24" s="91"/>
      <c r="EP24" s="91"/>
      <c r="EQ24" s="91"/>
      <c r="ER24" s="91"/>
      <c r="ET24" s="1" t="str">
        <f t="shared" si="1"/>
        <v>I21_007-DAG</v>
      </c>
      <c r="FC24" s="18"/>
      <c r="FD24" s="18"/>
      <c r="FE24" s="94"/>
      <c r="FF24" s="91"/>
      <c r="FH24" s="1" t="str">
        <f t="shared" si="2"/>
        <v>I21_007-DAG</v>
      </c>
      <c r="FV24" s="95" t="str">
        <f t="shared" si="3"/>
        <v>I21_007-DAG</v>
      </c>
      <c r="GJ24" s="95" t="str">
        <f t="shared" si="4"/>
        <v>I21_007-DAG</v>
      </c>
    </row>
    <row r="25" spans="1:192" ht="49.5" customHeight="1">
      <c r="A25" s="3" t="s">
        <v>535</v>
      </c>
      <c r="B25" s="96" t="s">
        <v>21</v>
      </c>
      <c r="C25" s="3" t="s">
        <v>94</v>
      </c>
      <c r="D25" s="97" t="s">
        <v>15</v>
      </c>
      <c r="E25" s="96" t="s">
        <v>21</v>
      </c>
      <c r="F25" s="287" t="s">
        <v>408</v>
      </c>
      <c r="G25" s="5" t="s">
        <v>27</v>
      </c>
      <c r="H25" s="3" t="s">
        <v>536</v>
      </c>
      <c r="I25" s="3" t="s">
        <v>537</v>
      </c>
      <c r="J25" s="297" t="s">
        <v>154</v>
      </c>
      <c r="K25" s="298" t="s">
        <v>154</v>
      </c>
      <c r="L25" s="296">
        <v>0.8</v>
      </c>
      <c r="M25" s="4">
        <v>177</v>
      </c>
      <c r="N25" s="4">
        <v>221</v>
      </c>
      <c r="O25" s="14">
        <f t="shared" si="19"/>
        <v>0.80090497737556565</v>
      </c>
      <c r="P25" s="98" t="s">
        <v>19</v>
      </c>
      <c r="Q25" s="330" t="s">
        <v>538</v>
      </c>
      <c r="R25" s="98"/>
      <c r="S25" s="98">
        <f>O25/L25</f>
        <v>1.001131221719457</v>
      </c>
      <c r="T25" s="98" t="str">
        <f t="shared" si="15"/>
        <v>bajo</v>
      </c>
      <c r="U25" s="98"/>
      <c r="V25" s="330" t="s">
        <v>539</v>
      </c>
      <c r="W25" s="4">
        <v>177</v>
      </c>
      <c r="X25" s="4">
        <v>221</v>
      </c>
      <c r="Y25" s="14">
        <f>W25/X25</f>
        <v>0.80090497737556565</v>
      </c>
      <c r="Z25" s="98" t="s">
        <v>19</v>
      </c>
      <c r="AA25" s="330" t="s">
        <v>538</v>
      </c>
      <c r="AB25" s="98"/>
      <c r="AC25" s="98">
        <f>Y25/L25</f>
        <v>1.001131221719457</v>
      </c>
      <c r="AD25" s="98" t="str">
        <f>Z25</f>
        <v>bajo</v>
      </c>
      <c r="AE25" s="98"/>
      <c r="AF25" s="330" t="s">
        <v>540</v>
      </c>
      <c r="AG25" s="4"/>
      <c r="AH25" s="4"/>
      <c r="AI25" s="4"/>
      <c r="AJ25" s="14"/>
      <c r="AK25" s="4"/>
      <c r="AL25" s="17"/>
      <c r="AM25" s="17"/>
      <c r="AN25" s="20"/>
      <c r="AO25" s="19"/>
      <c r="AP25" s="21"/>
      <c r="AQ25" s="17"/>
      <c r="AR25" s="4"/>
      <c r="AS25" s="5"/>
      <c r="AT25" s="123"/>
      <c r="AU25" s="4"/>
      <c r="AV25" s="17"/>
      <c r="AW25" s="17"/>
      <c r="AX25" s="22"/>
      <c r="AY25" s="19"/>
      <c r="AZ25" s="21"/>
      <c r="BA25" s="17"/>
      <c r="BB25" s="4"/>
      <c r="BC25" s="4"/>
      <c r="BD25" s="45"/>
      <c r="BE25" s="4"/>
      <c r="BF25" s="17"/>
      <c r="BG25" s="17"/>
      <c r="BH25" s="20"/>
      <c r="BI25" s="19"/>
      <c r="BJ25" s="21"/>
      <c r="BK25" s="17"/>
      <c r="BL25" s="4"/>
      <c r="BM25" s="4"/>
      <c r="BN25" s="9"/>
      <c r="BO25" s="4"/>
      <c r="BP25" s="17"/>
      <c r="BQ25" s="17"/>
      <c r="BR25" s="20"/>
      <c r="BS25" s="19"/>
      <c r="BT25" s="21"/>
      <c r="BU25" s="17"/>
      <c r="BV25" s="4"/>
      <c r="BW25" s="4"/>
      <c r="BX25" s="9"/>
      <c r="BY25" s="4"/>
      <c r="BZ25" s="17"/>
      <c r="CA25" s="17"/>
      <c r="CB25" s="20"/>
      <c r="CC25" s="19"/>
      <c r="CD25" s="21"/>
      <c r="CE25" s="17"/>
      <c r="CF25" s="57"/>
      <c r="CG25" s="57"/>
      <c r="CH25" s="57"/>
      <c r="CI25" s="224"/>
      <c r="CJ25" s="57"/>
      <c r="CK25" s="57"/>
      <c r="CL25" s="20"/>
      <c r="CM25" s="57"/>
      <c r="CN25" s="58"/>
      <c r="CO25" s="57"/>
      <c r="CP25" s="57"/>
      <c r="CQ25" s="233"/>
      <c r="CR25" s="233"/>
      <c r="CS25" s="61"/>
      <c r="CT25" s="63"/>
      <c r="CU25" s="57"/>
      <c r="CV25" s="20"/>
      <c r="CW25" s="231"/>
      <c r="CX25" s="58"/>
      <c r="CY25" s="57"/>
      <c r="CZ25" s="57"/>
      <c r="DA25" s="57"/>
      <c r="DB25" s="57"/>
      <c r="DC25" s="72"/>
      <c r="DD25" s="275"/>
      <c r="DE25" s="57"/>
      <c r="DF25" s="20"/>
      <c r="DG25" s="276"/>
      <c r="DH25" s="58"/>
      <c r="DI25" s="57"/>
      <c r="DJ25" s="57"/>
      <c r="DK25" s="57"/>
      <c r="DL25" s="57"/>
      <c r="DM25" s="278"/>
      <c r="DN25" s="57"/>
      <c r="DO25" s="3"/>
      <c r="DP25" s="22"/>
      <c r="DQ25" s="57"/>
      <c r="DR25" s="58"/>
      <c r="DS25" s="57"/>
      <c r="DT25" s="57"/>
      <c r="DU25" s="57"/>
      <c r="DV25" s="57"/>
      <c r="DW25" s="278"/>
      <c r="DX25" s="63"/>
      <c r="DY25" s="57"/>
      <c r="DZ25" s="22"/>
      <c r="EA25" s="231"/>
      <c r="EB25" s="58"/>
      <c r="EC25" s="57"/>
      <c r="ED25" s="69"/>
      <c r="EF25" s="1" t="str">
        <f t="shared" si="0"/>
        <v>I20_011-DIPLAP</v>
      </c>
      <c r="EO25" s="91"/>
      <c r="EP25" s="91"/>
      <c r="EQ25" s="91"/>
      <c r="ER25" s="91"/>
      <c r="ET25" s="1" t="str">
        <f t="shared" si="1"/>
        <v>I20_011-DIPLAP</v>
      </c>
      <c r="FC25" s="18"/>
      <c r="FD25" s="18"/>
      <c r="FE25" s="94"/>
      <c r="FF25" s="91"/>
      <c r="FH25" s="1" t="str">
        <f t="shared" si="2"/>
        <v>I20_011-DIPLAP</v>
      </c>
      <c r="FV25" s="95" t="str">
        <f t="shared" si="3"/>
        <v>I20_011-DIPLAP</v>
      </c>
      <c r="GJ25" s="95" t="str">
        <f t="shared" si="4"/>
        <v>I20_011-DIPLAP</v>
      </c>
    </row>
    <row r="26" spans="1:192" ht="38.25" customHeight="1">
      <c r="A26" s="3" t="s">
        <v>541</v>
      </c>
      <c r="B26" s="96" t="s">
        <v>30</v>
      </c>
      <c r="C26" s="3" t="s">
        <v>130</v>
      </c>
      <c r="D26" s="97" t="s">
        <v>15</v>
      </c>
      <c r="E26" s="96" t="s">
        <v>30</v>
      </c>
      <c r="F26" s="287" t="s">
        <v>542</v>
      </c>
      <c r="G26" s="5" t="s">
        <v>27</v>
      </c>
      <c r="H26" s="3" t="s">
        <v>543</v>
      </c>
      <c r="I26" s="3" t="s">
        <v>544</v>
      </c>
      <c r="J26" s="300" t="s">
        <v>154</v>
      </c>
      <c r="K26" s="300" t="s">
        <v>154</v>
      </c>
      <c r="L26" s="296">
        <v>0.98</v>
      </c>
      <c r="M26" s="4">
        <v>4</v>
      </c>
      <c r="N26" s="4">
        <v>4</v>
      </c>
      <c r="O26" s="14">
        <f t="shared" si="19"/>
        <v>1</v>
      </c>
      <c r="P26" s="98" t="s">
        <v>19</v>
      </c>
      <c r="Q26" s="330" t="s">
        <v>545</v>
      </c>
      <c r="R26" s="98"/>
      <c r="S26" s="98">
        <f t="shared" ref="S26:S27" si="20">O26/L26</f>
        <v>1.0204081632653061</v>
      </c>
      <c r="T26" s="98" t="str">
        <f t="shared" si="15"/>
        <v>bajo</v>
      </c>
      <c r="U26" s="98"/>
      <c r="V26" s="330" t="s">
        <v>546</v>
      </c>
      <c r="W26" s="4">
        <v>13</v>
      </c>
      <c r="X26" s="4">
        <v>13</v>
      </c>
      <c r="Y26" s="14">
        <f t="shared" ref="Y26:Y27" si="21">W26/X26</f>
        <v>1</v>
      </c>
      <c r="Z26" s="98" t="s">
        <v>19</v>
      </c>
      <c r="AA26" s="330" t="s">
        <v>545</v>
      </c>
      <c r="AB26" s="98"/>
      <c r="AC26" s="98">
        <f t="shared" ref="AC26:AC27" si="22">Y26/L26</f>
        <v>1.0204081632653061</v>
      </c>
      <c r="AD26" s="98" t="str">
        <f t="shared" ref="AD26:AD27" si="23">Z26</f>
        <v>bajo</v>
      </c>
      <c r="AE26" s="98"/>
      <c r="AF26" s="330" t="s">
        <v>547</v>
      </c>
      <c r="AG26" s="4"/>
      <c r="AH26" s="4"/>
      <c r="AI26" s="4"/>
      <c r="AJ26" s="14"/>
      <c r="AK26" s="4"/>
      <c r="AL26" s="17"/>
      <c r="AM26" s="17"/>
      <c r="AN26" s="20"/>
      <c r="AO26" s="19"/>
      <c r="AP26" s="21"/>
      <c r="AQ26" s="17"/>
      <c r="AR26" s="4"/>
      <c r="AS26" s="4"/>
      <c r="AT26" s="123"/>
      <c r="AU26" s="4"/>
      <c r="AV26" s="17"/>
      <c r="AW26" s="17"/>
      <c r="AX26" s="22"/>
      <c r="AY26" s="19"/>
      <c r="AZ26" s="21"/>
      <c r="BA26" s="17"/>
      <c r="BB26" s="4"/>
      <c r="BC26" s="4"/>
      <c r="BD26" s="45"/>
      <c r="BE26" s="4"/>
      <c r="BF26" s="17"/>
      <c r="BG26" s="17"/>
      <c r="BH26" s="20"/>
      <c r="BI26" s="19"/>
      <c r="BJ26" s="21"/>
      <c r="BK26" s="37"/>
      <c r="BL26" s="4"/>
      <c r="BM26" s="4"/>
      <c r="BN26" s="9"/>
      <c r="BO26" s="4"/>
      <c r="BP26" s="17"/>
      <c r="BQ26" s="17"/>
      <c r="BR26" s="20"/>
      <c r="BS26" s="19"/>
      <c r="BT26" s="21"/>
      <c r="BU26" s="17"/>
      <c r="BV26" s="4"/>
      <c r="BW26" s="4"/>
      <c r="BX26" s="9"/>
      <c r="BY26" s="4"/>
      <c r="BZ26" s="17"/>
      <c r="CA26" s="17"/>
      <c r="CB26" s="20"/>
      <c r="CC26" s="19"/>
      <c r="CD26" s="21"/>
      <c r="CE26" s="17"/>
      <c r="CF26" s="57"/>
      <c r="CG26" s="57"/>
      <c r="CH26" s="57"/>
      <c r="CI26" s="224"/>
      <c r="CJ26" s="57"/>
      <c r="CK26" s="57"/>
      <c r="CL26" s="20"/>
      <c r="CM26" s="57"/>
      <c r="CN26" s="58"/>
      <c r="CO26" s="57"/>
      <c r="CP26" s="57"/>
      <c r="CQ26" s="233"/>
      <c r="CR26" s="233"/>
      <c r="CS26" s="61"/>
      <c r="CT26" s="63"/>
      <c r="CU26" s="57"/>
      <c r="CV26" s="20"/>
      <c r="CW26" s="231"/>
      <c r="CX26" s="58"/>
      <c r="CY26" s="57"/>
      <c r="CZ26" s="57"/>
      <c r="DA26" s="57"/>
      <c r="DB26" s="57"/>
      <c r="DC26" s="72"/>
      <c r="DD26" s="275"/>
      <c r="DE26" s="57"/>
      <c r="DF26" s="20"/>
      <c r="DG26" s="276"/>
      <c r="DH26" s="58"/>
      <c r="DI26" s="57"/>
      <c r="DJ26" s="57"/>
      <c r="DK26" s="57"/>
      <c r="DL26" s="57"/>
      <c r="DM26" s="278"/>
      <c r="DN26" s="57"/>
      <c r="DO26" s="3"/>
      <c r="DP26" s="22"/>
      <c r="DQ26" s="57"/>
      <c r="DR26" s="58"/>
      <c r="DS26" s="57"/>
      <c r="DT26" s="57"/>
      <c r="DU26" s="57"/>
      <c r="DV26" s="57"/>
      <c r="DW26" s="278"/>
      <c r="DX26" s="63"/>
      <c r="DY26" s="57"/>
      <c r="DZ26" s="22"/>
      <c r="EA26" s="231"/>
      <c r="EB26" s="58"/>
      <c r="EC26" s="57"/>
      <c r="ED26" s="69"/>
      <c r="EF26" s="1" t="str">
        <f t="shared" si="0"/>
        <v>I24_003-JURÍDICA</v>
      </c>
      <c r="EO26" s="91"/>
      <c r="EP26" s="91"/>
      <c r="EQ26" s="91"/>
      <c r="ER26" s="91"/>
      <c r="ET26" s="1" t="str">
        <f t="shared" si="1"/>
        <v>I24_003-JURÍDICA</v>
      </c>
      <c r="FC26" s="18"/>
      <c r="FD26" s="18"/>
      <c r="FE26" s="94"/>
      <c r="FF26" s="91"/>
      <c r="FH26" s="1" t="str">
        <f t="shared" si="2"/>
        <v>I24_003-JURÍDICA</v>
      </c>
      <c r="FV26" s="95" t="str">
        <f t="shared" si="3"/>
        <v>I24_003-JURÍDICA</v>
      </c>
      <c r="GJ26" s="95" t="str">
        <f t="shared" si="4"/>
        <v>I24_003-JURÍDICA</v>
      </c>
    </row>
    <row r="27" spans="1:192" ht="35.25" customHeight="1">
      <c r="A27" s="3" t="s">
        <v>548</v>
      </c>
      <c r="B27" s="96" t="s">
        <v>30</v>
      </c>
      <c r="C27" s="3" t="s">
        <v>134</v>
      </c>
      <c r="D27" s="97" t="s">
        <v>15</v>
      </c>
      <c r="E27" s="96" t="s">
        <v>30</v>
      </c>
      <c r="F27" s="287" t="s">
        <v>549</v>
      </c>
      <c r="G27" s="5" t="s">
        <v>27</v>
      </c>
      <c r="H27" s="3" t="s">
        <v>550</v>
      </c>
      <c r="I27" s="3" t="s">
        <v>551</v>
      </c>
      <c r="J27" s="295" t="s">
        <v>154</v>
      </c>
      <c r="K27" s="295" t="s">
        <v>154</v>
      </c>
      <c r="L27" s="296">
        <v>0.92</v>
      </c>
      <c r="M27" s="4">
        <v>2</v>
      </c>
      <c r="N27" s="4">
        <v>2</v>
      </c>
      <c r="O27" s="14">
        <f t="shared" si="19"/>
        <v>1</v>
      </c>
      <c r="P27" s="98" t="s">
        <v>19</v>
      </c>
      <c r="Q27" s="330" t="s">
        <v>545</v>
      </c>
      <c r="R27" s="98"/>
      <c r="S27" s="98">
        <f t="shared" si="20"/>
        <v>1.0869565217391304</v>
      </c>
      <c r="T27" s="98" t="str">
        <f t="shared" si="15"/>
        <v>bajo</v>
      </c>
      <c r="U27" s="98"/>
      <c r="V27" s="330" t="s">
        <v>552</v>
      </c>
      <c r="W27" s="4">
        <v>12</v>
      </c>
      <c r="X27" s="4">
        <v>12</v>
      </c>
      <c r="Y27" s="14">
        <f t="shared" si="21"/>
        <v>1</v>
      </c>
      <c r="Z27" s="98" t="s">
        <v>19</v>
      </c>
      <c r="AA27" s="330" t="s">
        <v>545</v>
      </c>
      <c r="AB27" s="98"/>
      <c r="AC27" s="98">
        <f t="shared" si="22"/>
        <v>1.0869565217391304</v>
      </c>
      <c r="AD27" s="98" t="str">
        <f t="shared" si="23"/>
        <v>bajo</v>
      </c>
      <c r="AE27" s="98"/>
      <c r="AF27" s="330" t="s">
        <v>553</v>
      </c>
      <c r="AG27" s="4"/>
      <c r="AH27" s="4"/>
      <c r="AI27" s="4"/>
      <c r="AJ27" s="14"/>
      <c r="AK27" s="4"/>
      <c r="AL27" s="17"/>
      <c r="AM27" s="17"/>
      <c r="AN27" s="20"/>
      <c r="AO27" s="19"/>
      <c r="AP27" s="21"/>
      <c r="AQ27" s="17"/>
      <c r="AR27" s="4"/>
      <c r="AS27" s="4"/>
      <c r="AT27" s="123"/>
      <c r="AU27" s="4"/>
      <c r="AV27" s="17"/>
      <c r="AW27" s="17"/>
      <c r="AX27" s="22"/>
      <c r="AY27" s="19"/>
      <c r="AZ27" s="21"/>
      <c r="BA27" s="17"/>
      <c r="BB27" s="4"/>
      <c r="BC27" s="4"/>
      <c r="BD27" s="45"/>
      <c r="BE27" s="4"/>
      <c r="BF27" s="17"/>
      <c r="BG27" s="17"/>
      <c r="BH27" s="20"/>
      <c r="BI27" s="19"/>
      <c r="BJ27" s="21"/>
      <c r="BK27" s="17"/>
      <c r="BL27" s="4"/>
      <c r="BM27" s="4"/>
      <c r="BN27" s="9"/>
      <c r="BO27" s="4"/>
      <c r="BP27" s="17"/>
      <c r="BQ27" s="17"/>
      <c r="BR27" s="20"/>
      <c r="BS27" s="19"/>
      <c r="BT27" s="21"/>
      <c r="BU27" s="17"/>
      <c r="BV27" s="4"/>
      <c r="BW27" s="4"/>
      <c r="BX27" s="9"/>
      <c r="BY27" s="4"/>
      <c r="BZ27" s="17"/>
      <c r="CA27" s="17"/>
      <c r="CB27" s="20"/>
      <c r="CC27" s="19"/>
      <c r="CD27" s="21"/>
      <c r="CE27" s="17"/>
      <c r="CF27" s="57"/>
      <c r="CG27" s="57"/>
      <c r="CH27" s="57"/>
      <c r="CI27" s="224"/>
      <c r="CJ27" s="57"/>
      <c r="CK27" s="57"/>
      <c r="CL27" s="20"/>
      <c r="CM27" s="57"/>
      <c r="CN27" s="58"/>
      <c r="CO27" s="57"/>
      <c r="CP27" s="57"/>
      <c r="CQ27" s="233"/>
      <c r="CR27" s="233"/>
      <c r="CS27" s="61"/>
      <c r="CT27" s="63"/>
      <c r="CU27" s="57"/>
      <c r="CV27" s="20"/>
      <c r="CW27" s="231"/>
      <c r="CX27" s="58"/>
      <c r="CY27" s="57"/>
      <c r="CZ27" s="57"/>
      <c r="DA27" s="57"/>
      <c r="DB27" s="57"/>
      <c r="DC27" s="72"/>
      <c r="DD27" s="275"/>
      <c r="DE27" s="57"/>
      <c r="DF27" s="20"/>
      <c r="DG27" s="276"/>
      <c r="DH27" s="58"/>
      <c r="DI27" s="57"/>
      <c r="DJ27" s="57"/>
      <c r="DK27" s="57"/>
      <c r="DL27" s="57"/>
      <c r="DM27" s="278"/>
      <c r="DN27" s="57"/>
      <c r="DO27" s="3"/>
      <c r="DP27" s="22"/>
      <c r="DQ27" s="57"/>
      <c r="DR27" s="58"/>
      <c r="DS27" s="57"/>
      <c r="DT27" s="57"/>
      <c r="DU27" s="57"/>
      <c r="DV27" s="57"/>
      <c r="DW27" s="278"/>
      <c r="DX27" s="63"/>
      <c r="DY27" s="57"/>
      <c r="DZ27" s="22"/>
      <c r="EA27" s="231"/>
      <c r="EB27" s="58"/>
      <c r="EC27" s="57"/>
      <c r="ED27" s="69"/>
      <c r="EF27" s="1" t="str">
        <f t="shared" si="0"/>
        <v>I23_007-JURÍDICA</v>
      </c>
      <c r="EO27" s="91"/>
      <c r="EP27" s="91"/>
      <c r="EQ27" s="91"/>
      <c r="ER27" s="91"/>
      <c r="ET27" s="1" t="str">
        <f t="shared" si="1"/>
        <v>I23_007-JURÍDICA</v>
      </c>
      <c r="FC27" s="18"/>
      <c r="FD27" s="18"/>
      <c r="FE27" s="94"/>
      <c r="FF27" s="91"/>
      <c r="FH27" s="1" t="str">
        <f t="shared" si="2"/>
        <v>I23_007-JURÍDICA</v>
      </c>
      <c r="FV27" s="95" t="str">
        <f t="shared" si="3"/>
        <v>I23_007-JURÍDICA</v>
      </c>
      <c r="GJ27" s="95" t="str">
        <f t="shared" si="4"/>
        <v>I23_007-JURÍDICA</v>
      </c>
    </row>
    <row r="28" spans="1:192" ht="39.75" customHeight="1">
      <c r="A28" s="3" t="s">
        <v>554</v>
      </c>
      <c r="B28" s="96" t="s">
        <v>21</v>
      </c>
      <c r="C28" s="3" t="s">
        <v>102</v>
      </c>
      <c r="D28" s="97" t="s">
        <v>15</v>
      </c>
      <c r="E28" s="96" t="s">
        <v>21</v>
      </c>
      <c r="F28" s="287" t="s">
        <v>555</v>
      </c>
      <c r="G28" s="5" t="s">
        <v>27</v>
      </c>
      <c r="H28" s="3" t="s">
        <v>556</v>
      </c>
      <c r="I28" s="3" t="s">
        <v>557</v>
      </c>
      <c r="J28" s="301">
        <v>4</v>
      </c>
      <c r="K28" s="302">
        <v>4</v>
      </c>
      <c r="L28" s="303">
        <v>1</v>
      </c>
      <c r="M28" s="4">
        <v>0</v>
      </c>
      <c r="N28" s="4">
        <v>4</v>
      </c>
      <c r="O28" s="14">
        <f t="shared" si="19"/>
        <v>0</v>
      </c>
      <c r="P28" s="98" t="s">
        <v>19</v>
      </c>
      <c r="Q28" s="330" t="s">
        <v>558</v>
      </c>
      <c r="R28" s="98"/>
      <c r="S28" s="98">
        <f t="shared" ref="S28:S33" si="24">O28/L28</f>
        <v>0</v>
      </c>
      <c r="T28" s="98" t="str">
        <f t="shared" si="15"/>
        <v>bajo</v>
      </c>
      <c r="U28" s="98"/>
      <c r="V28" s="330" t="s">
        <v>559</v>
      </c>
      <c r="W28" s="4">
        <v>0</v>
      </c>
      <c r="X28" s="4">
        <v>4</v>
      </c>
      <c r="Y28" s="14">
        <f>W28/X28</f>
        <v>0</v>
      </c>
      <c r="Z28" s="98" t="s">
        <v>19</v>
      </c>
      <c r="AA28" s="330" t="s">
        <v>558</v>
      </c>
      <c r="AB28" s="98"/>
      <c r="AC28" s="98">
        <f>Y28/L28</f>
        <v>0</v>
      </c>
      <c r="AD28" s="98" t="str">
        <f>Z28</f>
        <v>bajo</v>
      </c>
      <c r="AE28" s="98"/>
      <c r="AF28" s="330" t="s">
        <v>560</v>
      </c>
      <c r="AG28" s="4"/>
      <c r="AH28" s="4"/>
      <c r="AI28" s="4"/>
      <c r="AJ28" s="14"/>
      <c r="AK28" s="4"/>
      <c r="AL28" s="17"/>
      <c r="AM28" s="17"/>
      <c r="AN28" s="20"/>
      <c r="AO28" s="19"/>
      <c r="AP28" s="21"/>
      <c r="AQ28" s="17"/>
      <c r="AR28" s="4"/>
      <c r="AS28" s="4"/>
      <c r="AT28" s="123"/>
      <c r="AU28" s="4"/>
      <c r="AV28" s="17"/>
      <c r="AW28" s="17"/>
      <c r="AX28" s="22"/>
      <c r="AY28" s="19"/>
      <c r="AZ28" s="21"/>
      <c r="BA28" s="17"/>
      <c r="BB28" s="4"/>
      <c r="BC28" s="4"/>
      <c r="BD28" s="45"/>
      <c r="BE28" s="4"/>
      <c r="BF28" s="17"/>
      <c r="BG28" s="17"/>
      <c r="BH28" s="20"/>
      <c r="BI28" s="19"/>
      <c r="BJ28" s="21"/>
      <c r="BK28" s="17"/>
      <c r="BL28" s="4"/>
      <c r="BM28" s="4"/>
      <c r="BN28" s="9"/>
      <c r="BO28" s="4"/>
      <c r="BP28" s="17"/>
      <c r="BQ28" s="17"/>
      <c r="BR28" s="20"/>
      <c r="BS28" s="19"/>
      <c r="BT28" s="21"/>
      <c r="BU28" s="17"/>
      <c r="BV28" s="4"/>
      <c r="BW28" s="4"/>
      <c r="BX28" s="9"/>
      <c r="BY28" s="4"/>
      <c r="BZ28" s="17"/>
      <c r="CA28" s="17"/>
      <c r="CB28" s="20"/>
      <c r="CC28" s="19"/>
      <c r="CD28" s="21"/>
      <c r="CE28" s="17"/>
      <c r="CF28" s="57"/>
      <c r="CG28" s="57"/>
      <c r="CH28" s="57"/>
      <c r="CI28" s="224"/>
      <c r="CJ28" s="57"/>
      <c r="CK28" s="57"/>
      <c r="CL28" s="20"/>
      <c r="CM28" s="57"/>
      <c r="CN28" s="58"/>
      <c r="CO28" s="57"/>
      <c r="CP28" s="57"/>
      <c r="CQ28" s="233"/>
      <c r="CR28" s="233"/>
      <c r="CS28" s="61"/>
      <c r="CT28" s="63"/>
      <c r="CU28" s="57"/>
      <c r="CV28" s="20"/>
      <c r="CW28" s="231"/>
      <c r="CX28" s="58"/>
      <c r="CY28" s="57"/>
      <c r="CZ28" s="57"/>
      <c r="DA28" s="57"/>
      <c r="DB28" s="57"/>
      <c r="DC28" s="72"/>
      <c r="DD28" s="275"/>
      <c r="DE28" s="57"/>
      <c r="DF28" s="20"/>
      <c r="DG28" s="276"/>
      <c r="DH28" s="58"/>
      <c r="DI28" s="57"/>
      <c r="DJ28" s="57"/>
      <c r="DK28" s="57"/>
      <c r="DL28" s="57"/>
      <c r="DM28" s="278"/>
      <c r="DN28" s="57"/>
      <c r="DO28" s="3"/>
      <c r="DP28" s="22"/>
      <c r="DQ28" s="57"/>
      <c r="DR28" s="58"/>
      <c r="DS28" s="57"/>
      <c r="DT28" s="57"/>
      <c r="DU28" s="57"/>
      <c r="DV28" s="57"/>
      <c r="DW28" s="278"/>
      <c r="DX28" s="63"/>
      <c r="DY28" s="57"/>
      <c r="DZ28" s="22"/>
      <c r="EA28" s="231"/>
      <c r="EB28" s="58"/>
      <c r="EC28" s="57"/>
      <c r="ED28" s="69"/>
      <c r="EF28" s="1" t="str">
        <f t="shared" si="0"/>
        <v>I24_010-DIPLAP</v>
      </c>
      <c r="EO28" s="91"/>
      <c r="EP28" s="91"/>
      <c r="EQ28" s="91"/>
      <c r="ER28" s="91"/>
      <c r="ET28" s="1" t="str">
        <f t="shared" si="1"/>
        <v>I24_010-DIPLAP</v>
      </c>
      <c r="FC28" s="18"/>
      <c r="FD28" s="18"/>
      <c r="FE28" s="94"/>
      <c r="FF28" s="91"/>
      <c r="FH28" s="1" t="str">
        <f t="shared" si="2"/>
        <v>I24_010-DIPLAP</v>
      </c>
      <c r="FV28" s="95" t="str">
        <f t="shared" si="3"/>
        <v>I24_010-DIPLAP</v>
      </c>
      <c r="GJ28" s="95" t="str">
        <f t="shared" si="4"/>
        <v>I24_010-DIPLAP</v>
      </c>
    </row>
    <row r="29" spans="1:192" ht="40.5" customHeight="1">
      <c r="A29" s="3" t="s">
        <v>561</v>
      </c>
      <c r="B29" s="96" t="s">
        <v>25</v>
      </c>
      <c r="C29" s="3" t="s">
        <v>84</v>
      </c>
      <c r="D29" s="97" t="s">
        <v>15</v>
      </c>
      <c r="E29" s="96" t="s">
        <v>25</v>
      </c>
      <c r="F29" s="287" t="s">
        <v>562</v>
      </c>
      <c r="G29" s="5" t="s">
        <v>27</v>
      </c>
      <c r="H29" s="3" t="s">
        <v>563</v>
      </c>
      <c r="I29" s="3" t="s">
        <v>564</v>
      </c>
      <c r="J29" s="304">
        <v>30000</v>
      </c>
      <c r="K29" s="305">
        <v>30000</v>
      </c>
      <c r="L29" s="303">
        <v>1</v>
      </c>
      <c r="M29" s="4">
        <v>0</v>
      </c>
      <c r="N29" s="4">
        <v>0</v>
      </c>
      <c r="O29" s="14">
        <v>0</v>
      </c>
      <c r="P29" s="98" t="s">
        <v>19</v>
      </c>
      <c r="Q29" s="98" t="s">
        <v>565</v>
      </c>
      <c r="R29" s="98"/>
      <c r="S29" s="98">
        <f t="shared" si="24"/>
        <v>0</v>
      </c>
      <c r="T29" s="98" t="s">
        <v>19</v>
      </c>
      <c r="U29" s="98"/>
      <c r="V29" s="98" t="s">
        <v>566</v>
      </c>
      <c r="W29" s="4">
        <v>0</v>
      </c>
      <c r="X29" s="4">
        <v>30000</v>
      </c>
      <c r="Y29" s="14">
        <f>W29/X29</f>
        <v>0</v>
      </c>
      <c r="Z29" s="98" t="s">
        <v>19</v>
      </c>
      <c r="AA29" s="330" t="s">
        <v>567</v>
      </c>
      <c r="AB29" s="98"/>
      <c r="AC29" s="98"/>
      <c r="AD29" s="98" t="str">
        <f>Z29</f>
        <v>bajo</v>
      </c>
      <c r="AE29" s="98"/>
      <c r="AF29" s="330" t="s">
        <v>568</v>
      </c>
      <c r="AG29" s="4"/>
      <c r="AH29" s="4"/>
      <c r="AI29" s="4"/>
      <c r="AJ29" s="14"/>
      <c r="AK29" s="4"/>
      <c r="AL29" s="17"/>
      <c r="AM29" s="17"/>
      <c r="AN29" s="20"/>
      <c r="AO29" s="19"/>
      <c r="AP29" s="21"/>
      <c r="AQ29" s="17"/>
      <c r="AR29" s="4"/>
      <c r="AS29" s="4"/>
      <c r="AT29" s="123"/>
      <c r="AU29" s="4"/>
      <c r="AV29" s="17"/>
      <c r="AW29" s="17"/>
      <c r="AX29" s="22"/>
      <c r="AY29" s="19"/>
      <c r="AZ29" s="21"/>
      <c r="BA29" s="17"/>
      <c r="BB29" s="4"/>
      <c r="BC29" s="4"/>
      <c r="BD29" s="45"/>
      <c r="BE29" s="4"/>
      <c r="BF29" s="17"/>
      <c r="BG29" s="17"/>
      <c r="BH29" s="20"/>
      <c r="BI29" s="19"/>
      <c r="BJ29" s="21"/>
      <c r="BK29" s="17"/>
      <c r="BL29" s="4"/>
      <c r="BM29" s="4"/>
      <c r="BN29" s="9"/>
      <c r="BO29" s="4"/>
      <c r="BP29" s="17"/>
      <c r="BQ29" s="17"/>
      <c r="BR29" s="20"/>
      <c r="BS29" s="19"/>
      <c r="BT29" s="21"/>
      <c r="BU29" s="17"/>
      <c r="BV29" s="4"/>
      <c r="BW29" s="4"/>
      <c r="BX29" s="9"/>
      <c r="BY29" s="4"/>
      <c r="BZ29" s="17"/>
      <c r="CA29" s="17"/>
      <c r="CB29" s="20"/>
      <c r="CC29" s="19"/>
      <c r="CD29" s="21"/>
      <c r="CE29" s="17"/>
      <c r="CF29" s="57"/>
      <c r="CG29" s="57"/>
      <c r="CH29" s="57"/>
      <c r="CI29" s="224"/>
      <c r="CJ29" s="57"/>
      <c r="CK29" s="57"/>
      <c r="CL29" s="20"/>
      <c r="CM29" s="57"/>
      <c r="CN29" s="58"/>
      <c r="CO29" s="57"/>
      <c r="CP29" s="57"/>
      <c r="CQ29" s="233"/>
      <c r="CR29" s="233"/>
      <c r="CS29" s="61"/>
      <c r="CT29" s="63"/>
      <c r="CU29" s="57"/>
      <c r="CV29" s="20"/>
      <c r="CW29" s="231"/>
      <c r="CX29" s="58"/>
      <c r="CY29" s="57"/>
      <c r="CZ29" s="57"/>
      <c r="DA29" s="57"/>
      <c r="DB29" s="57"/>
      <c r="DC29" s="72"/>
      <c r="DD29" s="275"/>
      <c r="DE29" s="57"/>
      <c r="DF29" s="20"/>
      <c r="DG29" s="276"/>
      <c r="DH29" s="58"/>
      <c r="DI29" s="57"/>
      <c r="DJ29" s="57"/>
      <c r="DK29" s="57"/>
      <c r="DL29" s="57"/>
      <c r="DM29" s="278"/>
      <c r="DN29" s="57"/>
      <c r="DO29" s="3"/>
      <c r="DP29" s="22"/>
      <c r="DQ29" s="57"/>
      <c r="DR29" s="58"/>
      <c r="DS29" s="57"/>
      <c r="DT29" s="57"/>
      <c r="DU29" s="57"/>
      <c r="DV29" s="57"/>
      <c r="DW29" s="278"/>
      <c r="DX29" s="63"/>
      <c r="DY29" s="57"/>
      <c r="DZ29" s="22"/>
      <c r="EA29" s="231"/>
      <c r="EB29" s="58"/>
      <c r="EC29" s="57"/>
      <c r="ED29" s="69"/>
      <c r="EF29" s="1" t="str">
        <f t="shared" si="0"/>
        <v>I17_001-DEG</v>
      </c>
      <c r="EO29" s="91"/>
      <c r="EP29" s="91"/>
      <c r="EQ29" s="91"/>
      <c r="ER29" s="91"/>
      <c r="ET29" s="1" t="str">
        <f t="shared" si="1"/>
        <v>I17_001-DEG</v>
      </c>
      <c r="FC29" s="18"/>
      <c r="FD29" s="18"/>
      <c r="FE29" s="94"/>
      <c r="FF29" s="91"/>
      <c r="FH29" s="1" t="str">
        <f t="shared" si="2"/>
        <v>I17_001-DEG</v>
      </c>
      <c r="FV29" s="95" t="str">
        <f t="shared" si="3"/>
        <v>I17_001-DEG</v>
      </c>
      <c r="GJ29" s="95" t="str">
        <f t="shared" si="4"/>
        <v>I17_001-DEG</v>
      </c>
    </row>
    <row r="30" spans="1:192" ht="39" customHeight="1">
      <c r="A30" s="3" t="s">
        <v>569</v>
      </c>
      <c r="B30" s="129" t="s">
        <v>242</v>
      </c>
      <c r="C30" s="3" t="s">
        <v>64</v>
      </c>
      <c r="D30" s="97" t="s">
        <v>15</v>
      </c>
      <c r="E30" s="96" t="s">
        <v>22</v>
      </c>
      <c r="F30" s="287" t="s">
        <v>484</v>
      </c>
      <c r="G30" s="5" t="s">
        <v>27</v>
      </c>
      <c r="H30" s="3" t="s">
        <v>570</v>
      </c>
      <c r="I30" s="3" t="s">
        <v>571</v>
      </c>
      <c r="J30" s="306">
        <v>3750</v>
      </c>
      <c r="K30" s="307">
        <v>5000</v>
      </c>
      <c r="L30" s="308">
        <v>0.75</v>
      </c>
      <c r="M30" s="4">
        <v>0</v>
      </c>
      <c r="N30" s="4">
        <v>0</v>
      </c>
      <c r="O30" s="14">
        <v>0</v>
      </c>
      <c r="P30" s="98" t="s">
        <v>19</v>
      </c>
      <c r="Q30" s="330" t="s">
        <v>572</v>
      </c>
      <c r="R30" s="98"/>
      <c r="S30" s="98">
        <f t="shared" si="24"/>
        <v>0</v>
      </c>
      <c r="T30" s="98" t="str">
        <f>P30</f>
        <v>bajo</v>
      </c>
      <c r="U30" s="98"/>
      <c r="V30" s="330" t="s">
        <v>573</v>
      </c>
      <c r="W30" s="4">
        <v>0</v>
      </c>
      <c r="X30" s="4">
        <v>0</v>
      </c>
      <c r="Y30" s="14">
        <v>0</v>
      </c>
      <c r="Z30" s="98" t="s">
        <v>19</v>
      </c>
      <c r="AA30" s="330" t="s">
        <v>574</v>
      </c>
      <c r="AB30" s="98"/>
      <c r="AC30" s="98">
        <f>Y30/L30</f>
        <v>0</v>
      </c>
      <c r="AD30" s="98" t="str">
        <f>Z30</f>
        <v>bajo</v>
      </c>
      <c r="AE30" s="98"/>
      <c r="AF30" s="330" t="s">
        <v>575</v>
      </c>
      <c r="AG30" s="4"/>
      <c r="AH30" s="4"/>
      <c r="AI30" s="4"/>
      <c r="AJ30" s="14"/>
      <c r="AK30" s="4"/>
      <c r="AL30" s="17"/>
      <c r="AM30" s="17"/>
      <c r="AN30" s="20"/>
      <c r="AO30" s="19"/>
      <c r="AP30" s="21"/>
      <c r="AQ30" s="17"/>
      <c r="AR30" s="4"/>
      <c r="AS30" s="4"/>
      <c r="AT30" s="123"/>
      <c r="AU30" s="4"/>
      <c r="AV30" s="17"/>
      <c r="AW30" s="17"/>
      <c r="AX30" s="22"/>
      <c r="AY30" s="19"/>
      <c r="AZ30" s="21"/>
      <c r="BA30" s="17"/>
      <c r="BB30" s="4"/>
      <c r="BC30" s="4"/>
      <c r="BD30" s="45"/>
      <c r="BE30" s="4"/>
      <c r="BF30" s="17"/>
      <c r="BG30" s="17"/>
      <c r="BH30" s="20"/>
      <c r="BI30" s="19"/>
      <c r="BJ30" s="21"/>
      <c r="BK30" s="17"/>
      <c r="BL30" s="4"/>
      <c r="BM30" s="4"/>
      <c r="BN30" s="9"/>
      <c r="BO30" s="4"/>
      <c r="BP30" s="17"/>
      <c r="BQ30" s="17"/>
      <c r="BR30" s="20"/>
      <c r="BS30" s="19"/>
      <c r="BT30" s="21"/>
      <c r="BU30" s="17"/>
      <c r="BV30" s="4"/>
      <c r="BW30" s="4"/>
      <c r="BX30" s="9"/>
      <c r="BY30" s="4"/>
      <c r="BZ30" s="17"/>
      <c r="CA30" s="17"/>
      <c r="CB30" s="20"/>
      <c r="CC30" s="19"/>
      <c r="CD30" s="21"/>
      <c r="CE30" s="17"/>
      <c r="CF30" s="57"/>
      <c r="CG30" s="57"/>
      <c r="CH30" s="57"/>
      <c r="CI30" s="224"/>
      <c r="CJ30" s="57"/>
      <c r="CK30" s="57"/>
      <c r="CL30" s="20"/>
      <c r="CM30" s="57"/>
      <c r="CN30" s="58"/>
      <c r="CO30" s="57"/>
      <c r="CP30" s="57"/>
      <c r="CQ30" s="233"/>
      <c r="CR30" s="233"/>
      <c r="CS30" s="61"/>
      <c r="CT30" s="63"/>
      <c r="CU30" s="57"/>
      <c r="CV30" s="20"/>
      <c r="CW30" s="231"/>
      <c r="CX30" s="58"/>
      <c r="CY30" s="57"/>
      <c r="CZ30" s="57"/>
      <c r="DA30" s="57"/>
      <c r="DB30" s="57"/>
      <c r="DC30" s="72"/>
      <c r="DD30" s="275"/>
      <c r="DE30" s="57"/>
      <c r="DF30" s="20"/>
      <c r="DG30" s="276"/>
      <c r="DH30" s="58"/>
      <c r="DI30" s="57"/>
      <c r="DJ30" s="57"/>
      <c r="DK30" s="57"/>
      <c r="DL30" s="57"/>
      <c r="DM30" s="278"/>
      <c r="DN30" s="57"/>
      <c r="DO30" s="3"/>
      <c r="DP30" s="22"/>
      <c r="DQ30" s="57"/>
      <c r="DR30" s="58"/>
      <c r="DS30" s="57"/>
      <c r="DT30" s="57"/>
      <c r="DU30" s="57"/>
      <c r="DV30" s="57"/>
      <c r="DW30" s="278"/>
      <c r="DX30" s="63"/>
      <c r="DY30" s="57"/>
      <c r="DZ30" s="22"/>
      <c r="EA30" s="231"/>
      <c r="EB30" s="58"/>
      <c r="EC30" s="57"/>
      <c r="ED30" s="69"/>
      <c r="EF30" s="1" t="str">
        <f t="shared" si="0"/>
        <v>I24_001-Gabinete Subsecretaría</v>
      </c>
      <c r="EO30" s="91"/>
      <c r="EP30" s="91"/>
      <c r="EQ30" s="91"/>
      <c r="ER30" s="91"/>
      <c r="ET30" s="1" t="str">
        <f t="shared" si="1"/>
        <v>I24_001-Gabinete Subsecretaría</v>
      </c>
      <c r="FC30" s="18"/>
      <c r="FD30" s="18"/>
      <c r="FE30" s="94"/>
      <c r="FF30" s="91"/>
      <c r="FH30" s="1" t="str">
        <f t="shared" si="2"/>
        <v>I24_001-Gabinete Subsecretaría</v>
      </c>
      <c r="FV30" s="95" t="str">
        <f t="shared" si="3"/>
        <v>I24_001-Gabinete Subsecretaría</v>
      </c>
      <c r="GJ30" s="95" t="str">
        <f t="shared" si="4"/>
        <v>I24_001-Gabinete Subsecretaría</v>
      </c>
    </row>
    <row r="31" spans="1:192" ht="41.25" customHeight="1">
      <c r="A31" s="3" t="s">
        <v>576</v>
      </c>
      <c r="B31" s="96" t="s">
        <v>20</v>
      </c>
      <c r="C31" s="3" t="s">
        <v>110</v>
      </c>
      <c r="D31" s="97" t="s">
        <v>15</v>
      </c>
      <c r="E31" s="96" t="s">
        <v>20</v>
      </c>
      <c r="F31" s="287" t="s">
        <v>577</v>
      </c>
      <c r="G31" s="5" t="s">
        <v>27</v>
      </c>
      <c r="H31" s="3" t="s">
        <v>578</v>
      </c>
      <c r="I31" s="3" t="s">
        <v>579</v>
      </c>
      <c r="J31" s="297">
        <v>36</v>
      </c>
      <c r="K31" s="298">
        <v>40</v>
      </c>
      <c r="L31" s="309">
        <v>0.9</v>
      </c>
      <c r="M31" s="4">
        <v>0</v>
      </c>
      <c r="N31" s="4">
        <v>0</v>
      </c>
      <c r="O31" s="14">
        <v>0</v>
      </c>
      <c r="P31" s="98" t="s">
        <v>19</v>
      </c>
      <c r="Q31" s="98" t="s">
        <v>580</v>
      </c>
      <c r="R31" s="98"/>
      <c r="S31" s="98">
        <f t="shared" si="24"/>
        <v>0</v>
      </c>
      <c r="T31" s="98" t="str">
        <f>P31</f>
        <v>bajo</v>
      </c>
      <c r="U31" s="98"/>
      <c r="V31" s="98" t="s">
        <v>581</v>
      </c>
      <c r="W31" s="4">
        <v>0</v>
      </c>
      <c r="X31" s="4">
        <v>0</v>
      </c>
      <c r="Y31" s="14">
        <v>0</v>
      </c>
      <c r="Z31" s="98" t="s">
        <v>19</v>
      </c>
      <c r="AA31" s="330" t="s">
        <v>580</v>
      </c>
      <c r="AB31" s="98"/>
      <c r="AC31" s="98"/>
      <c r="AD31" s="98" t="str">
        <f>Z31</f>
        <v>bajo</v>
      </c>
      <c r="AE31" s="98"/>
      <c r="AF31" s="330" t="s">
        <v>582</v>
      </c>
      <c r="AG31" s="4"/>
      <c r="AH31" s="4"/>
      <c r="AI31" s="4"/>
      <c r="AJ31" s="14"/>
      <c r="AK31" s="4"/>
      <c r="AL31" s="17"/>
      <c r="AM31" s="17"/>
      <c r="AN31" s="20"/>
      <c r="AO31" s="19"/>
      <c r="AP31" s="21"/>
      <c r="AQ31" s="17"/>
      <c r="AR31" s="4"/>
      <c r="AS31" s="4"/>
      <c r="AT31" s="123"/>
      <c r="AU31" s="4"/>
      <c r="AV31" s="17"/>
      <c r="AW31" s="17"/>
      <c r="AX31" s="22"/>
      <c r="AY31" s="19"/>
      <c r="AZ31" s="21"/>
      <c r="BA31" s="17"/>
      <c r="BB31" s="4"/>
      <c r="BC31" s="4"/>
      <c r="BD31" s="45"/>
      <c r="BE31" s="4"/>
      <c r="BF31" s="17"/>
      <c r="BG31" s="17"/>
      <c r="BH31" s="20"/>
      <c r="BI31" s="19"/>
      <c r="BJ31" s="21"/>
      <c r="BK31" s="17"/>
      <c r="BL31" s="4"/>
      <c r="BM31" s="4"/>
      <c r="BN31" s="124"/>
      <c r="BO31" s="4"/>
      <c r="BP31" s="17"/>
      <c r="BQ31" s="17"/>
      <c r="BR31" s="20"/>
      <c r="BS31" s="19"/>
      <c r="BT31" s="21"/>
      <c r="BU31" s="17"/>
      <c r="BV31" s="4"/>
      <c r="BW31" s="4"/>
      <c r="BX31" s="124"/>
      <c r="BY31" s="4"/>
      <c r="BZ31" s="17"/>
      <c r="CA31" s="17"/>
      <c r="CB31" s="20"/>
      <c r="CC31" s="19"/>
      <c r="CD31" s="21"/>
      <c r="CE31" s="17"/>
      <c r="CF31" s="57"/>
      <c r="CG31" s="57"/>
      <c r="CH31" s="57"/>
      <c r="CI31" s="224"/>
      <c r="CJ31" s="57"/>
      <c r="CK31" s="57"/>
      <c r="CL31" s="20"/>
      <c r="CM31" s="57"/>
      <c r="CN31" s="58"/>
      <c r="CO31" s="57"/>
      <c r="CP31" s="57"/>
      <c r="CQ31" s="233"/>
      <c r="CR31" s="233"/>
      <c r="CS31" s="234"/>
      <c r="CT31" s="63"/>
      <c r="CU31" s="57"/>
      <c r="CV31" s="20"/>
      <c r="CW31" s="231"/>
      <c r="CX31" s="58"/>
      <c r="CY31" s="57"/>
      <c r="CZ31" s="57"/>
      <c r="DA31" s="57"/>
      <c r="DB31" s="57"/>
      <c r="DC31" s="277"/>
      <c r="DD31" s="275"/>
      <c r="DE31" s="57"/>
      <c r="DF31" s="20"/>
      <c r="DG31" s="276"/>
      <c r="DH31" s="58"/>
      <c r="DI31" s="57"/>
      <c r="DJ31" s="57"/>
      <c r="DK31" s="57"/>
      <c r="DL31" s="57"/>
      <c r="DM31" s="279"/>
      <c r="DN31" s="57"/>
      <c r="DO31" s="3"/>
      <c r="DP31" s="22"/>
      <c r="DQ31" s="57"/>
      <c r="DR31" s="58"/>
      <c r="DS31" s="57"/>
      <c r="DT31" s="57"/>
      <c r="DU31" s="57"/>
      <c r="DV31" s="57"/>
      <c r="DW31" s="279"/>
      <c r="DX31" s="63"/>
      <c r="DY31" s="57"/>
      <c r="DZ31" s="22"/>
      <c r="EA31" s="231"/>
      <c r="EB31" s="58"/>
      <c r="EC31" s="57"/>
      <c r="ED31" s="69"/>
      <c r="EF31" s="1" t="str">
        <f t="shared" si="0"/>
        <v>I23_003-DAG</v>
      </c>
      <c r="EO31" s="91"/>
      <c r="EP31" s="91"/>
      <c r="EQ31" s="91"/>
      <c r="ER31" s="91"/>
      <c r="ET31" s="1" t="str">
        <f t="shared" si="1"/>
        <v>I23_003-DAG</v>
      </c>
      <c r="FC31" s="18"/>
      <c r="FD31" s="18"/>
      <c r="FE31" s="94"/>
      <c r="FF31" s="91"/>
      <c r="FH31" s="1" t="str">
        <f t="shared" si="2"/>
        <v>I23_003-DAG</v>
      </c>
      <c r="FV31" s="95" t="str">
        <f t="shared" si="3"/>
        <v>I23_003-DAG</v>
      </c>
      <c r="GJ31" s="95" t="str">
        <f t="shared" si="4"/>
        <v>I23_003-DAG</v>
      </c>
    </row>
    <row r="32" spans="1:192" ht="43.5" customHeight="1">
      <c r="A32" s="3" t="s">
        <v>583</v>
      </c>
      <c r="B32" s="96" t="s">
        <v>21</v>
      </c>
      <c r="C32" s="3" t="s">
        <v>98</v>
      </c>
      <c r="D32" s="97" t="s">
        <v>15</v>
      </c>
      <c r="E32" s="96" t="s">
        <v>21</v>
      </c>
      <c r="F32" s="287" t="s">
        <v>492</v>
      </c>
      <c r="G32" s="5" t="s">
        <v>27</v>
      </c>
      <c r="H32" s="3" t="s">
        <v>584</v>
      </c>
      <c r="I32" s="3" t="s">
        <v>585</v>
      </c>
      <c r="J32" s="295">
        <v>98</v>
      </c>
      <c r="K32" s="295">
        <v>100</v>
      </c>
      <c r="L32" s="296">
        <v>0.98</v>
      </c>
      <c r="M32" s="4">
        <v>0</v>
      </c>
      <c r="N32" s="4">
        <v>0</v>
      </c>
      <c r="O32" s="14">
        <v>0</v>
      </c>
      <c r="P32" s="98" t="s">
        <v>19</v>
      </c>
      <c r="Q32" s="330" t="s">
        <v>586</v>
      </c>
      <c r="R32" s="98"/>
      <c r="S32" s="98">
        <f t="shared" si="24"/>
        <v>0</v>
      </c>
      <c r="T32" s="98" t="str">
        <f>P32</f>
        <v>bajo</v>
      </c>
      <c r="U32" s="98"/>
      <c r="V32" s="330" t="s">
        <v>587</v>
      </c>
      <c r="W32" s="4">
        <v>0</v>
      </c>
      <c r="X32" s="4">
        <v>0</v>
      </c>
      <c r="Y32" s="14">
        <v>0</v>
      </c>
      <c r="Z32" s="98" t="s">
        <v>19</v>
      </c>
      <c r="AA32" s="330" t="s">
        <v>588</v>
      </c>
      <c r="AB32" s="98"/>
      <c r="AC32" s="98">
        <f>Y32/L32</f>
        <v>0</v>
      </c>
      <c r="AD32" s="98" t="str">
        <f>Z32</f>
        <v>bajo</v>
      </c>
      <c r="AE32" s="98"/>
      <c r="AF32" s="330" t="s">
        <v>589</v>
      </c>
      <c r="AG32" s="4"/>
      <c r="AH32" s="4"/>
      <c r="AI32" s="4"/>
      <c r="AJ32" s="14"/>
      <c r="AK32" s="4"/>
      <c r="AL32" s="17"/>
      <c r="AM32" s="17"/>
      <c r="AN32" s="20"/>
      <c r="AO32" s="19"/>
      <c r="AP32" s="21"/>
      <c r="AQ32" s="17"/>
      <c r="AR32" s="4"/>
      <c r="AS32" s="4"/>
      <c r="AT32" s="123"/>
      <c r="AU32" s="4"/>
      <c r="AV32" s="17"/>
      <c r="AW32" s="17"/>
      <c r="AX32" s="22"/>
      <c r="AY32" s="19"/>
      <c r="AZ32" s="21"/>
      <c r="BA32" s="17"/>
      <c r="BB32" s="4"/>
      <c r="BC32" s="4"/>
      <c r="BD32" s="45"/>
      <c r="BE32" s="4"/>
      <c r="BF32" s="17"/>
      <c r="BG32" s="17"/>
      <c r="BH32" s="20"/>
      <c r="BI32" s="19"/>
      <c r="BJ32" s="21"/>
      <c r="BK32" s="17"/>
      <c r="BL32" s="4"/>
      <c r="BM32" s="4"/>
      <c r="BN32" s="9"/>
      <c r="BO32" s="4"/>
      <c r="BP32" s="17"/>
      <c r="BQ32" s="17"/>
      <c r="BR32" s="20"/>
      <c r="BS32" s="19"/>
      <c r="BT32" s="21"/>
      <c r="BU32" s="17"/>
      <c r="BV32" s="4"/>
      <c r="BW32" s="4"/>
      <c r="BX32" s="9"/>
      <c r="BY32" s="4"/>
      <c r="BZ32" s="17"/>
      <c r="CA32" s="17"/>
      <c r="CB32" s="20"/>
      <c r="CC32" s="19"/>
      <c r="CD32" s="21"/>
      <c r="CE32" s="17"/>
      <c r="CF32" s="57"/>
      <c r="CG32" s="57"/>
      <c r="CH32" s="57"/>
      <c r="CI32" s="224"/>
      <c r="CJ32" s="57"/>
      <c r="CK32" s="57"/>
      <c r="CL32" s="20"/>
      <c r="CM32" s="57"/>
      <c r="CN32" s="58"/>
      <c r="CO32" s="57"/>
      <c r="CP32" s="57"/>
      <c r="CQ32" s="233"/>
      <c r="CR32" s="233"/>
      <c r="CS32" s="61"/>
      <c r="CT32" s="63"/>
      <c r="CU32" s="57"/>
      <c r="CV32" s="20"/>
      <c r="CW32" s="231"/>
      <c r="CX32" s="58"/>
      <c r="CY32" s="57"/>
      <c r="CZ32" s="57"/>
      <c r="DA32" s="57"/>
      <c r="DB32" s="57"/>
      <c r="DC32" s="72"/>
      <c r="DD32" s="275"/>
      <c r="DE32" s="57"/>
      <c r="DF32" s="20"/>
      <c r="DG32" s="276"/>
      <c r="DH32" s="58"/>
      <c r="DI32" s="57"/>
      <c r="DJ32" s="57"/>
      <c r="DK32" s="57"/>
      <c r="DL32" s="57"/>
      <c r="DM32" s="278"/>
      <c r="DN32" s="57"/>
      <c r="DO32" s="3"/>
      <c r="DP32" s="22"/>
      <c r="DQ32" s="57"/>
      <c r="DR32" s="58"/>
      <c r="DS32" s="57"/>
      <c r="DT32" s="57"/>
      <c r="DU32" s="57"/>
      <c r="DV32" s="57"/>
      <c r="DW32" s="278"/>
      <c r="DX32" s="63"/>
      <c r="DY32" s="57"/>
      <c r="DZ32" s="22"/>
      <c r="EA32" s="231"/>
      <c r="EB32" s="58"/>
      <c r="EC32" s="57"/>
      <c r="ED32" s="69"/>
      <c r="EF32" s="1" t="str">
        <f t="shared" si="0"/>
        <v>I16_054-DIPLAP</v>
      </c>
      <c r="EO32" s="91"/>
      <c r="EP32" s="91"/>
      <c r="EQ32" s="91"/>
      <c r="ER32" s="91"/>
      <c r="ET32" s="1" t="str">
        <f t="shared" si="1"/>
        <v>I16_054-DIPLAP</v>
      </c>
      <c r="FC32" s="18"/>
      <c r="FD32" s="18"/>
      <c r="FE32" s="94"/>
      <c r="FF32" s="91"/>
      <c r="FH32" s="1" t="str">
        <f t="shared" si="2"/>
        <v>I16_054-DIPLAP</v>
      </c>
      <c r="FV32" s="95" t="str">
        <f t="shared" si="3"/>
        <v>I16_054-DIPLAP</v>
      </c>
      <c r="GJ32" s="95" t="str">
        <f t="shared" si="4"/>
        <v>I16_054-DIPLAP</v>
      </c>
    </row>
    <row r="33" spans="1:192" ht="33.75" customHeight="1">
      <c r="A33" s="3" t="s">
        <v>590</v>
      </c>
      <c r="B33" s="96" t="s">
        <v>26</v>
      </c>
      <c r="C33" s="3" t="s">
        <v>124</v>
      </c>
      <c r="D33" s="97" t="s">
        <v>15</v>
      </c>
      <c r="E33" s="96" t="s">
        <v>26</v>
      </c>
      <c r="F33" s="287" t="s">
        <v>591</v>
      </c>
      <c r="G33" s="5" t="s">
        <v>27</v>
      </c>
      <c r="H33" s="3" t="s">
        <v>592</v>
      </c>
      <c r="I33" s="3" t="s">
        <v>593</v>
      </c>
      <c r="J33" s="297" t="s">
        <v>154</v>
      </c>
      <c r="K33" s="297" t="s">
        <v>154</v>
      </c>
      <c r="L33" s="310">
        <v>1</v>
      </c>
      <c r="M33" s="4">
        <v>0</v>
      </c>
      <c r="N33" s="4">
        <v>0</v>
      </c>
      <c r="O33" s="14">
        <v>0</v>
      </c>
      <c r="P33" s="98" t="s">
        <v>19</v>
      </c>
      <c r="Q33" s="330" t="s">
        <v>594</v>
      </c>
      <c r="R33" s="98"/>
      <c r="S33" s="98">
        <f t="shared" si="24"/>
        <v>0</v>
      </c>
      <c r="T33" s="98" t="str">
        <f>P33</f>
        <v>bajo</v>
      </c>
      <c r="U33" s="98"/>
      <c r="V33" s="330" t="s">
        <v>595</v>
      </c>
      <c r="W33" s="4">
        <v>0</v>
      </c>
      <c r="X33" s="4">
        <v>0</v>
      </c>
      <c r="Y33" s="14">
        <v>0</v>
      </c>
      <c r="Z33" s="98" t="s">
        <v>19</v>
      </c>
      <c r="AA33" s="330" t="s">
        <v>596</v>
      </c>
      <c r="AB33" s="98"/>
      <c r="AC33" s="98">
        <f t="shared" ref="AC33:AC36" si="25">Y33/L33</f>
        <v>0</v>
      </c>
      <c r="AD33" s="98" t="str">
        <f t="shared" ref="AD33:AD36" si="26">Z33</f>
        <v>bajo</v>
      </c>
      <c r="AE33" s="98"/>
      <c r="AF33" s="330" t="s">
        <v>597</v>
      </c>
      <c r="AG33" s="4"/>
      <c r="AH33" s="4"/>
      <c r="AI33" s="4"/>
      <c r="AJ33" s="14"/>
      <c r="AK33" s="4"/>
      <c r="AL33" s="17"/>
      <c r="AM33" s="17"/>
      <c r="AN33" s="20"/>
      <c r="AO33" s="19"/>
      <c r="AP33" s="21"/>
      <c r="AQ33" s="17"/>
      <c r="AR33" s="4"/>
      <c r="AS33" s="4"/>
      <c r="AT33" s="123"/>
      <c r="AU33" s="4"/>
      <c r="AV33" s="17"/>
      <c r="AW33" s="17"/>
      <c r="AX33" s="22"/>
      <c r="AY33" s="19"/>
      <c r="AZ33" s="21"/>
      <c r="BA33" s="17"/>
      <c r="BB33" s="4"/>
      <c r="BC33" s="4"/>
      <c r="BD33" s="45"/>
      <c r="BE33" s="4"/>
      <c r="BF33" s="17"/>
      <c r="BG33" s="17"/>
      <c r="BH33" s="20"/>
      <c r="BI33" s="19"/>
      <c r="BJ33" s="21"/>
      <c r="BK33" s="17"/>
      <c r="BL33" s="4"/>
      <c r="BM33" s="4"/>
      <c r="BN33" s="9"/>
      <c r="BO33" s="4"/>
      <c r="BP33" s="17"/>
      <c r="BQ33" s="17"/>
      <c r="BR33" s="20"/>
      <c r="BS33" s="19"/>
      <c r="BT33" s="21"/>
      <c r="BU33" s="17"/>
      <c r="BV33" s="4"/>
      <c r="BW33" s="4"/>
      <c r="BX33" s="9"/>
      <c r="BY33" s="4"/>
      <c r="BZ33" s="17"/>
      <c r="CA33" s="17"/>
      <c r="CB33" s="20"/>
      <c r="CC33" s="19"/>
      <c r="CD33" s="21"/>
      <c r="CE33" s="17"/>
      <c r="CF33" s="57"/>
      <c r="CG33" s="57"/>
      <c r="CH33" s="57"/>
      <c r="CI33" s="225"/>
      <c r="CJ33" s="57"/>
      <c r="CK33" s="57"/>
      <c r="CL33" s="20"/>
      <c r="CM33" s="57"/>
      <c r="CN33" s="58"/>
      <c r="CO33" s="57"/>
      <c r="CP33" s="57"/>
      <c r="CQ33" s="233"/>
      <c r="CR33" s="233"/>
      <c r="CS33" s="61"/>
      <c r="CT33" s="63"/>
      <c r="CU33" s="57"/>
      <c r="CV33" s="20"/>
      <c r="CW33" s="231"/>
      <c r="CX33" s="58"/>
      <c r="CY33" s="57"/>
      <c r="CZ33" s="57"/>
      <c r="DA33" s="57"/>
      <c r="DB33" s="57"/>
      <c r="DC33" s="72"/>
      <c r="DD33" s="275"/>
      <c r="DE33" s="57"/>
      <c r="DF33" s="20"/>
      <c r="DG33" s="276"/>
      <c r="DH33" s="58"/>
      <c r="DI33" s="57"/>
      <c r="DJ33" s="57"/>
      <c r="DK33" s="57"/>
      <c r="DL33" s="57"/>
      <c r="DM33" s="278"/>
      <c r="DN33" s="57"/>
      <c r="DO33" s="3"/>
      <c r="DP33" s="22"/>
      <c r="DQ33" s="57"/>
      <c r="DR33" s="58"/>
      <c r="DS33" s="57"/>
      <c r="DT33" s="57"/>
      <c r="DU33" s="57"/>
      <c r="DV33" s="57"/>
      <c r="DW33" s="278"/>
      <c r="DX33" s="63"/>
      <c r="DY33" s="57"/>
      <c r="DZ33" s="22"/>
      <c r="EA33" s="231"/>
      <c r="EB33" s="58"/>
      <c r="EC33" s="57"/>
      <c r="ED33" s="69"/>
      <c r="EF33" s="1" t="str">
        <f t="shared" si="0"/>
        <v>I19_019-UCE</v>
      </c>
      <c r="EO33" s="91"/>
      <c r="EP33" s="91"/>
      <c r="EQ33" s="91"/>
      <c r="ER33" s="91"/>
      <c r="ET33" s="1" t="str">
        <f t="shared" si="1"/>
        <v>I19_019-UCE</v>
      </c>
      <c r="FC33" s="18"/>
      <c r="FD33" s="18"/>
      <c r="FE33" s="94"/>
      <c r="FF33" s="91"/>
      <c r="FH33" s="1" t="str">
        <f t="shared" si="2"/>
        <v>I19_019-UCE</v>
      </c>
      <c r="FV33" s="95" t="str">
        <f t="shared" si="3"/>
        <v>I19_019-UCE</v>
      </c>
      <c r="GJ33" s="95" t="str">
        <f t="shared" si="4"/>
        <v>I19_019-UCE</v>
      </c>
    </row>
    <row r="34" spans="1:192" ht="35.25" customHeight="1">
      <c r="A34" s="3" t="s">
        <v>598</v>
      </c>
      <c r="B34" s="96" t="s">
        <v>26</v>
      </c>
      <c r="C34" s="3" t="s">
        <v>120</v>
      </c>
      <c r="D34" s="97" t="s">
        <v>15</v>
      </c>
      <c r="E34" s="96" t="s">
        <v>26</v>
      </c>
      <c r="F34" s="287" t="s">
        <v>599</v>
      </c>
      <c r="G34" s="5" t="s">
        <v>27</v>
      </c>
      <c r="H34" s="3" t="s">
        <v>600</v>
      </c>
      <c r="I34" s="3" t="s">
        <v>593</v>
      </c>
      <c r="J34" s="297" t="s">
        <v>154</v>
      </c>
      <c r="K34" s="297" t="s">
        <v>154</v>
      </c>
      <c r="L34" s="310">
        <v>1</v>
      </c>
      <c r="M34" s="4">
        <v>0</v>
      </c>
      <c r="N34" s="4">
        <v>0</v>
      </c>
      <c r="O34" s="14">
        <v>0</v>
      </c>
      <c r="P34" s="98" t="s">
        <v>19</v>
      </c>
      <c r="Q34" s="330" t="s">
        <v>594</v>
      </c>
      <c r="R34" s="98"/>
      <c r="S34" s="98">
        <f t="shared" ref="S34:S37" si="27">O34/L34</f>
        <v>0</v>
      </c>
      <c r="T34" s="98" t="str">
        <f t="shared" ref="T34:T37" si="28">P34</f>
        <v>bajo</v>
      </c>
      <c r="U34" s="98"/>
      <c r="V34" s="330" t="s">
        <v>595</v>
      </c>
      <c r="W34" s="4">
        <v>0</v>
      </c>
      <c r="X34" s="4">
        <v>0</v>
      </c>
      <c r="Y34" s="14">
        <v>0</v>
      </c>
      <c r="Z34" s="98" t="s">
        <v>19</v>
      </c>
      <c r="AA34" s="330" t="s">
        <v>596</v>
      </c>
      <c r="AB34" s="98"/>
      <c r="AC34" s="98">
        <f t="shared" si="25"/>
        <v>0</v>
      </c>
      <c r="AD34" s="98" t="str">
        <f t="shared" si="26"/>
        <v>bajo</v>
      </c>
      <c r="AE34" s="98"/>
      <c r="AF34" s="330" t="s">
        <v>597</v>
      </c>
      <c r="AG34" s="4"/>
      <c r="AH34" s="4"/>
      <c r="AI34" s="4"/>
      <c r="AJ34" s="14"/>
      <c r="AK34" s="4"/>
      <c r="AL34" s="17"/>
      <c r="AM34" s="17"/>
      <c r="AN34" s="20"/>
      <c r="AO34" s="19"/>
      <c r="AP34" s="21"/>
      <c r="AQ34" s="17"/>
      <c r="AR34" s="4"/>
      <c r="AS34" s="4"/>
      <c r="AT34" s="124"/>
      <c r="AU34" s="4"/>
      <c r="AV34" s="17"/>
      <c r="AW34" s="17"/>
      <c r="AX34" s="22"/>
      <c r="AY34" s="19"/>
      <c r="AZ34" s="21"/>
      <c r="BA34" s="17"/>
      <c r="BB34" s="4"/>
      <c r="BC34" s="4"/>
      <c r="BD34" s="45"/>
      <c r="BE34" s="4"/>
      <c r="BF34" s="17"/>
      <c r="BG34" s="17"/>
      <c r="BH34" s="20"/>
      <c r="BI34" s="19"/>
      <c r="BJ34" s="21"/>
      <c r="BK34" s="17"/>
      <c r="BL34" s="4"/>
      <c r="BM34" s="4"/>
      <c r="BN34" s="124"/>
      <c r="BO34" s="4"/>
      <c r="BP34" s="17"/>
      <c r="BQ34" s="17"/>
      <c r="BR34" s="20"/>
      <c r="BS34" s="19"/>
      <c r="BT34" s="21"/>
      <c r="BU34" s="17"/>
      <c r="BV34" s="4"/>
      <c r="BW34" s="4"/>
      <c r="BX34" s="124"/>
      <c r="BY34" s="4"/>
      <c r="BZ34" s="17"/>
      <c r="CA34" s="17"/>
      <c r="CB34" s="20"/>
      <c r="CC34" s="19"/>
      <c r="CD34" s="21"/>
      <c r="CE34" s="17"/>
      <c r="CF34" s="57"/>
      <c r="CG34" s="57"/>
      <c r="CH34" s="57"/>
      <c r="CI34" s="224"/>
      <c r="CJ34" s="57"/>
      <c r="CK34" s="57"/>
      <c r="CL34" s="20"/>
      <c r="CM34" s="57"/>
      <c r="CN34" s="58"/>
      <c r="CO34" s="57"/>
      <c r="CP34" s="57"/>
      <c r="CQ34" s="233"/>
      <c r="CR34" s="233"/>
      <c r="CS34" s="234"/>
      <c r="CT34" s="63"/>
      <c r="CU34" s="57"/>
      <c r="CV34" s="20"/>
      <c r="CW34" s="231"/>
      <c r="CX34" s="58"/>
      <c r="CY34" s="57"/>
      <c r="CZ34" s="57"/>
      <c r="DA34" s="57"/>
      <c r="DB34" s="57"/>
      <c r="DC34" s="72"/>
      <c r="DD34" s="275"/>
      <c r="DE34" s="57"/>
      <c r="DF34" s="20"/>
      <c r="DG34" s="276"/>
      <c r="DH34" s="58"/>
      <c r="DI34" s="57"/>
      <c r="DJ34" s="57"/>
      <c r="DK34" s="57"/>
      <c r="DL34" s="57"/>
      <c r="DM34" s="280"/>
      <c r="DN34" s="57"/>
      <c r="DO34" s="3"/>
      <c r="DP34" s="22"/>
      <c r="DQ34" s="57"/>
      <c r="DR34" s="58"/>
      <c r="DS34" s="57"/>
      <c r="DT34" s="57"/>
      <c r="DU34" s="57"/>
      <c r="DV34" s="57"/>
      <c r="DW34" s="279"/>
      <c r="DX34" s="63"/>
      <c r="DY34" s="57"/>
      <c r="DZ34" s="22"/>
      <c r="EA34" s="231"/>
      <c r="EB34" s="58"/>
      <c r="EC34" s="57"/>
      <c r="ED34" s="69"/>
      <c r="EF34" s="1" t="str">
        <f t="shared" si="0"/>
        <v>I21_011-UCE</v>
      </c>
      <c r="EO34" s="91"/>
      <c r="EP34" s="91"/>
      <c r="EQ34" s="91"/>
      <c r="ER34" s="91"/>
      <c r="ET34" s="1" t="str">
        <f t="shared" si="1"/>
        <v>I21_011-UCE</v>
      </c>
      <c r="FC34" s="18"/>
      <c r="FD34" s="18"/>
      <c r="FE34" s="94"/>
      <c r="FF34" s="91"/>
      <c r="FH34" s="1" t="str">
        <f t="shared" si="2"/>
        <v>I21_011-UCE</v>
      </c>
      <c r="FV34" s="95" t="str">
        <f t="shared" si="3"/>
        <v>I21_011-UCE</v>
      </c>
      <c r="GJ34" s="95" t="str">
        <f t="shared" si="4"/>
        <v>I21_011-UCE</v>
      </c>
    </row>
    <row r="35" spans="1:192" ht="43.5" customHeight="1">
      <c r="A35" s="3" t="s">
        <v>601</v>
      </c>
      <c r="B35" s="96" t="s">
        <v>26</v>
      </c>
      <c r="C35" s="3" t="s">
        <v>126</v>
      </c>
      <c r="D35" s="97" t="s">
        <v>15</v>
      </c>
      <c r="E35" s="96" t="s">
        <v>26</v>
      </c>
      <c r="F35" s="287" t="s">
        <v>602</v>
      </c>
      <c r="G35" s="5" t="s">
        <v>27</v>
      </c>
      <c r="H35" s="3" t="s">
        <v>603</v>
      </c>
      <c r="I35" s="3" t="s">
        <v>593</v>
      </c>
      <c r="J35" s="297" t="s">
        <v>154</v>
      </c>
      <c r="K35" s="297" t="s">
        <v>154</v>
      </c>
      <c r="L35" s="310">
        <v>1</v>
      </c>
      <c r="M35" s="4">
        <v>0</v>
      </c>
      <c r="N35" s="4">
        <v>0</v>
      </c>
      <c r="O35" s="14">
        <v>0</v>
      </c>
      <c r="P35" s="98" t="s">
        <v>19</v>
      </c>
      <c r="Q35" s="330" t="s">
        <v>594</v>
      </c>
      <c r="R35" s="98"/>
      <c r="S35" s="98">
        <f t="shared" si="27"/>
        <v>0</v>
      </c>
      <c r="T35" s="98" t="str">
        <f t="shared" si="28"/>
        <v>bajo</v>
      </c>
      <c r="U35" s="98"/>
      <c r="V35" s="330" t="s">
        <v>595</v>
      </c>
      <c r="W35" s="4">
        <v>0</v>
      </c>
      <c r="X35" s="4">
        <v>0</v>
      </c>
      <c r="Y35" s="14">
        <v>0</v>
      </c>
      <c r="Z35" s="98" t="s">
        <v>19</v>
      </c>
      <c r="AA35" s="330" t="s">
        <v>596</v>
      </c>
      <c r="AB35" s="98"/>
      <c r="AC35" s="98">
        <f t="shared" si="25"/>
        <v>0</v>
      </c>
      <c r="AD35" s="98" t="str">
        <f t="shared" si="26"/>
        <v>bajo</v>
      </c>
      <c r="AE35" s="98"/>
      <c r="AF35" s="330" t="s">
        <v>597</v>
      </c>
      <c r="AG35" s="4"/>
      <c r="AH35" s="4"/>
      <c r="AI35" s="4"/>
      <c r="AJ35" s="14"/>
      <c r="AK35" s="4"/>
      <c r="AL35" s="17"/>
      <c r="AM35" s="17"/>
      <c r="AN35" s="20"/>
      <c r="AO35" s="19"/>
      <c r="AP35" s="21"/>
      <c r="AQ35" s="17"/>
      <c r="AR35" s="4"/>
      <c r="AS35" s="4"/>
      <c r="AT35" s="123"/>
      <c r="AU35" s="4"/>
      <c r="AV35" s="17"/>
      <c r="AW35" s="17"/>
      <c r="AX35" s="22"/>
      <c r="AY35" s="19"/>
      <c r="AZ35" s="21"/>
      <c r="BA35" s="17"/>
      <c r="BB35" s="4"/>
      <c r="BC35" s="4"/>
      <c r="BD35" s="45"/>
      <c r="BE35" s="4"/>
      <c r="BF35" s="17"/>
      <c r="BG35" s="17"/>
      <c r="BH35" s="20"/>
      <c r="BI35" s="19"/>
      <c r="BJ35" s="21"/>
      <c r="BK35" s="17"/>
      <c r="BL35" s="4"/>
      <c r="BM35" s="4"/>
      <c r="BN35" s="9"/>
      <c r="BO35" s="4"/>
      <c r="BP35" s="17"/>
      <c r="BQ35" s="17"/>
      <c r="BR35" s="20"/>
      <c r="BS35" s="19"/>
      <c r="BT35" s="21"/>
      <c r="BU35" s="17"/>
      <c r="BV35" s="4"/>
      <c r="BW35" s="4"/>
      <c r="BX35" s="9"/>
      <c r="BY35" s="4"/>
      <c r="BZ35" s="17"/>
      <c r="CA35" s="17"/>
      <c r="CB35" s="20"/>
      <c r="CC35" s="19"/>
      <c r="CD35" s="21"/>
      <c r="CE35" s="17"/>
      <c r="CF35" s="57"/>
      <c r="CG35" s="57"/>
      <c r="CH35" s="57"/>
      <c r="CI35" s="224"/>
      <c r="CJ35" s="57"/>
      <c r="CK35" s="57"/>
      <c r="CL35" s="20"/>
      <c r="CM35" s="57"/>
      <c r="CN35" s="58"/>
      <c r="CO35" s="57"/>
      <c r="CP35" s="57"/>
      <c r="CQ35" s="230"/>
      <c r="CR35" s="230"/>
      <c r="CS35" s="61"/>
      <c r="CT35" s="63"/>
      <c r="CU35" s="57"/>
      <c r="CV35" s="20"/>
      <c r="CW35" s="231"/>
      <c r="CX35" s="58"/>
      <c r="CY35" s="57"/>
      <c r="CZ35" s="57"/>
      <c r="DA35" s="57"/>
      <c r="DB35" s="57"/>
      <c r="DC35" s="72"/>
      <c r="DD35" s="275"/>
      <c r="DE35" s="57"/>
      <c r="DF35" s="20"/>
      <c r="DG35" s="276"/>
      <c r="DH35" s="58"/>
      <c r="DI35" s="57"/>
      <c r="DJ35" s="57"/>
      <c r="DK35" s="57"/>
      <c r="DL35" s="57"/>
      <c r="DM35" s="278"/>
      <c r="DN35" s="57"/>
      <c r="DO35" s="3"/>
      <c r="DP35" s="22"/>
      <c r="DQ35" s="57"/>
      <c r="DR35" s="58"/>
      <c r="DS35" s="57"/>
      <c r="DT35" s="57"/>
      <c r="DU35" s="57"/>
      <c r="DV35" s="57"/>
      <c r="DW35" s="278"/>
      <c r="DX35" s="63"/>
      <c r="DY35" s="57"/>
      <c r="DZ35" s="22"/>
      <c r="EA35" s="231"/>
      <c r="EB35" s="58"/>
      <c r="EC35" s="57"/>
      <c r="ED35" s="69"/>
      <c r="EF35" s="1" t="str">
        <f t="shared" si="0"/>
        <v>I22_006-UCE</v>
      </c>
      <c r="EO35" s="91"/>
      <c r="EP35" s="91"/>
      <c r="EQ35" s="91"/>
      <c r="ER35" s="91"/>
      <c r="ET35" s="1" t="str">
        <f t="shared" si="1"/>
        <v>I22_006-UCE</v>
      </c>
      <c r="FC35" s="18"/>
      <c r="FD35" s="18"/>
      <c r="FE35" s="94"/>
      <c r="FF35" s="91"/>
      <c r="FH35" s="1" t="str">
        <f t="shared" si="2"/>
        <v>I22_006-UCE</v>
      </c>
      <c r="FV35" s="95" t="str">
        <f t="shared" si="3"/>
        <v>I22_006-UCE</v>
      </c>
      <c r="GJ35" s="95" t="str">
        <f t="shared" si="4"/>
        <v>I22_006-UCE</v>
      </c>
    </row>
    <row r="36" spans="1:192" ht="39" customHeight="1">
      <c r="A36" s="3" t="s">
        <v>604</v>
      </c>
      <c r="B36" s="96" t="s">
        <v>26</v>
      </c>
      <c r="C36" s="3" t="s">
        <v>122</v>
      </c>
      <c r="D36" s="97" t="s">
        <v>15</v>
      </c>
      <c r="E36" s="96" t="s">
        <v>26</v>
      </c>
      <c r="F36" s="287" t="s">
        <v>599</v>
      </c>
      <c r="G36" s="5" t="s">
        <v>27</v>
      </c>
      <c r="H36" s="3" t="s">
        <v>605</v>
      </c>
      <c r="I36" s="3" t="s">
        <v>606</v>
      </c>
      <c r="J36" s="297" t="s">
        <v>154</v>
      </c>
      <c r="K36" s="297" t="s">
        <v>154</v>
      </c>
      <c r="L36" s="310">
        <v>1</v>
      </c>
      <c r="M36" s="4">
        <v>0</v>
      </c>
      <c r="N36" s="4">
        <v>0</v>
      </c>
      <c r="O36" s="14">
        <v>0</v>
      </c>
      <c r="P36" s="98" t="s">
        <v>19</v>
      </c>
      <c r="Q36" s="330" t="s">
        <v>594</v>
      </c>
      <c r="R36" s="98"/>
      <c r="S36" s="98">
        <f t="shared" si="27"/>
        <v>0</v>
      </c>
      <c r="T36" s="98" t="str">
        <f t="shared" si="28"/>
        <v>bajo</v>
      </c>
      <c r="U36" s="98"/>
      <c r="V36" s="330" t="s">
        <v>595</v>
      </c>
      <c r="W36" s="4">
        <v>0</v>
      </c>
      <c r="X36" s="4">
        <v>0</v>
      </c>
      <c r="Y36" s="14">
        <v>0</v>
      </c>
      <c r="Z36" s="98" t="s">
        <v>19</v>
      </c>
      <c r="AA36" s="330" t="s">
        <v>596</v>
      </c>
      <c r="AB36" s="98"/>
      <c r="AC36" s="98">
        <f t="shared" si="25"/>
        <v>0</v>
      </c>
      <c r="AD36" s="98" t="str">
        <f t="shared" si="26"/>
        <v>bajo</v>
      </c>
      <c r="AE36" s="98"/>
      <c r="AF36" s="330" t="s">
        <v>597</v>
      </c>
      <c r="AG36" s="4"/>
      <c r="AH36" s="4"/>
      <c r="AI36" s="4"/>
      <c r="AJ36" s="14"/>
      <c r="AK36" s="4"/>
      <c r="AL36" s="17"/>
      <c r="AM36" s="17"/>
      <c r="AN36" s="20"/>
      <c r="AO36" s="19"/>
      <c r="AP36" s="21"/>
      <c r="AQ36" s="17"/>
      <c r="AR36" s="4"/>
      <c r="AS36" s="4"/>
      <c r="AT36" s="123"/>
      <c r="AU36" s="4"/>
      <c r="AV36" s="17"/>
      <c r="AW36" s="17"/>
      <c r="AX36" s="22"/>
      <c r="AY36" s="19"/>
      <c r="AZ36" s="21"/>
      <c r="BA36" s="17"/>
      <c r="BB36" s="4"/>
      <c r="BC36" s="4"/>
      <c r="BD36" s="45"/>
      <c r="BE36" s="4"/>
      <c r="BF36" s="17"/>
      <c r="BG36" s="17"/>
      <c r="BH36" s="20"/>
      <c r="BI36" s="19"/>
      <c r="BJ36" s="21"/>
      <c r="BK36" s="17"/>
      <c r="BL36" s="4"/>
      <c r="BM36" s="4"/>
      <c r="BN36" s="9"/>
      <c r="BO36" s="4"/>
      <c r="BP36" s="17"/>
      <c r="BQ36" s="17"/>
      <c r="BR36" s="20"/>
      <c r="BS36" s="19"/>
      <c r="BT36" s="21"/>
      <c r="BU36" s="17"/>
      <c r="BV36" s="4"/>
      <c r="BW36" s="4"/>
      <c r="BX36" s="9"/>
      <c r="BY36" s="4"/>
      <c r="BZ36" s="17"/>
      <c r="CA36" s="17"/>
      <c r="CB36" s="20"/>
      <c r="CC36" s="19"/>
      <c r="CD36" s="21"/>
      <c r="CE36" s="17"/>
      <c r="CF36" s="57"/>
      <c r="CG36" s="57"/>
      <c r="CH36" s="57"/>
      <c r="CI36" s="224"/>
      <c r="CJ36" s="57"/>
      <c r="CK36" s="57"/>
      <c r="CL36" s="20"/>
      <c r="CM36" s="57"/>
      <c r="CN36" s="58"/>
      <c r="CO36" s="57"/>
      <c r="CP36" s="57"/>
      <c r="CQ36" s="230"/>
      <c r="CR36" s="230"/>
      <c r="CS36" s="61"/>
      <c r="CT36" s="63"/>
      <c r="CU36" s="57"/>
      <c r="CV36" s="20"/>
      <c r="CW36" s="231"/>
      <c r="CX36" s="58"/>
      <c r="CY36" s="57"/>
      <c r="CZ36" s="57"/>
      <c r="DA36" s="57"/>
      <c r="DB36" s="57"/>
      <c r="DC36" s="72"/>
      <c r="DD36" s="275"/>
      <c r="DE36" s="57"/>
      <c r="DF36" s="20"/>
      <c r="DG36" s="276"/>
      <c r="DH36" s="58"/>
      <c r="DI36" s="57"/>
      <c r="DJ36" s="57"/>
      <c r="DK36" s="57"/>
      <c r="DL36" s="57"/>
      <c r="DM36" s="278"/>
      <c r="DN36" s="57"/>
      <c r="DO36" s="25"/>
      <c r="DP36" s="22"/>
      <c r="DQ36" s="57"/>
      <c r="DR36" s="58"/>
      <c r="DS36" s="57"/>
      <c r="DT36" s="57"/>
      <c r="DU36" s="57"/>
      <c r="DV36" s="57"/>
      <c r="DW36" s="278"/>
      <c r="DX36" s="63"/>
      <c r="DY36" s="57"/>
      <c r="DZ36" s="22"/>
      <c r="EA36" s="231"/>
      <c r="EB36" s="58"/>
      <c r="EC36" s="57"/>
      <c r="ED36" s="69"/>
      <c r="EF36" s="1" t="str">
        <f t="shared" si="0"/>
        <v>I21_012-UCE</v>
      </c>
      <c r="EO36" s="91"/>
      <c r="EP36" s="91"/>
      <c r="EQ36" s="91"/>
      <c r="ER36" s="91"/>
      <c r="ET36" s="1" t="str">
        <f t="shared" si="1"/>
        <v>I21_012-UCE</v>
      </c>
      <c r="FC36" s="18"/>
      <c r="FD36" s="18"/>
      <c r="FE36" s="94"/>
      <c r="FF36" s="91"/>
      <c r="FH36" s="1" t="str">
        <f t="shared" si="2"/>
        <v>I21_012-UCE</v>
      </c>
      <c r="FV36" s="95" t="str">
        <f t="shared" si="3"/>
        <v>I21_012-UCE</v>
      </c>
      <c r="GJ36" s="95" t="str">
        <f t="shared" si="4"/>
        <v>I21_012-UCE</v>
      </c>
    </row>
    <row r="37" spans="1:192" ht="52.5" customHeight="1">
      <c r="A37" s="3" t="s">
        <v>607</v>
      </c>
      <c r="B37" s="96" t="s">
        <v>26</v>
      </c>
      <c r="C37" s="3" t="s">
        <v>118</v>
      </c>
      <c r="D37" s="97" t="s">
        <v>15</v>
      </c>
      <c r="E37" s="96" t="s">
        <v>26</v>
      </c>
      <c r="F37" s="287" t="s">
        <v>608</v>
      </c>
      <c r="G37" s="5" t="s">
        <v>27</v>
      </c>
      <c r="H37" s="3" t="s">
        <v>609</v>
      </c>
      <c r="I37" s="3" t="s">
        <v>593</v>
      </c>
      <c r="J37" s="297" t="s">
        <v>154</v>
      </c>
      <c r="K37" s="297" t="s">
        <v>154</v>
      </c>
      <c r="L37" s="310">
        <v>1</v>
      </c>
      <c r="M37" s="4">
        <v>0</v>
      </c>
      <c r="N37" s="4">
        <v>0</v>
      </c>
      <c r="O37" s="14">
        <v>0</v>
      </c>
      <c r="P37" s="98" t="s">
        <v>19</v>
      </c>
      <c r="Q37" s="330" t="s">
        <v>594</v>
      </c>
      <c r="R37" s="98"/>
      <c r="S37" s="98">
        <f t="shared" si="27"/>
        <v>0</v>
      </c>
      <c r="T37" s="98" t="str">
        <f t="shared" si="28"/>
        <v>bajo</v>
      </c>
      <c r="U37" s="98"/>
      <c r="V37" s="330" t="s">
        <v>595</v>
      </c>
      <c r="W37" s="4">
        <v>0</v>
      </c>
      <c r="X37" s="4">
        <v>0</v>
      </c>
      <c r="Y37" s="14">
        <v>0</v>
      </c>
      <c r="Z37" s="98" t="s">
        <v>19</v>
      </c>
      <c r="AA37" s="330" t="s">
        <v>596</v>
      </c>
      <c r="AB37" s="98"/>
      <c r="AC37" s="98">
        <f>Y37/L37</f>
        <v>0</v>
      </c>
      <c r="AD37" s="98" t="str">
        <f t="shared" ref="AD37:AD43" si="29">Z37</f>
        <v>bajo</v>
      </c>
      <c r="AE37" s="98"/>
      <c r="AF37" s="330" t="s">
        <v>597</v>
      </c>
      <c r="AG37" s="4"/>
      <c r="AH37" s="4"/>
      <c r="AI37" s="4"/>
      <c r="AJ37" s="14"/>
      <c r="AK37" s="4"/>
      <c r="AL37" s="17"/>
      <c r="AM37" s="17"/>
      <c r="AN37" s="20"/>
      <c r="AO37" s="19"/>
      <c r="AP37" s="21"/>
      <c r="AQ37" s="17"/>
      <c r="AR37" s="4"/>
      <c r="AS37" s="4"/>
      <c r="AT37" s="123"/>
      <c r="AU37" s="4"/>
      <c r="AV37" s="17"/>
      <c r="AW37" s="17"/>
      <c r="AX37" s="22"/>
      <c r="AY37" s="19"/>
      <c r="AZ37" s="21"/>
      <c r="BA37" s="17"/>
      <c r="BB37" s="4"/>
      <c r="BC37" s="4"/>
      <c r="BD37" s="45"/>
      <c r="BE37" s="4"/>
      <c r="BF37" s="17"/>
      <c r="BG37" s="17"/>
      <c r="BH37" s="20"/>
      <c r="BI37" s="19"/>
      <c r="BJ37" s="21"/>
      <c r="BK37" s="17"/>
      <c r="BL37" s="4"/>
      <c r="BM37" s="4"/>
      <c r="BN37" s="9"/>
      <c r="BO37" s="4"/>
      <c r="BP37" s="17"/>
      <c r="BQ37" s="17"/>
      <c r="BR37" s="20"/>
      <c r="BS37" s="19"/>
      <c r="BT37" s="21"/>
      <c r="BU37" s="17"/>
      <c r="BV37" s="4"/>
      <c r="BW37" s="4"/>
      <c r="BX37" s="9"/>
      <c r="BY37" s="4"/>
      <c r="BZ37" s="17"/>
      <c r="CA37" s="17"/>
      <c r="CB37" s="20"/>
      <c r="CC37" s="19"/>
      <c r="CD37" s="21"/>
      <c r="CE37" s="17"/>
      <c r="CF37" s="57"/>
      <c r="CG37" s="57"/>
      <c r="CH37" s="57"/>
      <c r="CI37" s="225"/>
      <c r="CJ37" s="57"/>
      <c r="CK37" s="57"/>
      <c r="CL37" s="20"/>
      <c r="CM37" s="57"/>
      <c r="CN37" s="58"/>
      <c r="CO37" s="57"/>
      <c r="CP37" s="57"/>
      <c r="CQ37" s="233"/>
      <c r="CR37" s="233"/>
      <c r="CS37" s="61"/>
      <c r="CT37" s="63"/>
      <c r="CU37" s="57"/>
      <c r="CV37" s="20"/>
      <c r="CW37" s="231"/>
      <c r="CX37" s="58"/>
      <c r="CY37" s="57"/>
      <c r="CZ37" s="57"/>
      <c r="DA37" s="57"/>
      <c r="DB37" s="57"/>
      <c r="DC37" s="72"/>
      <c r="DD37" s="275"/>
      <c r="DE37" s="57"/>
      <c r="DF37" s="20"/>
      <c r="DG37" s="276"/>
      <c r="DH37" s="58"/>
      <c r="DI37" s="57"/>
      <c r="DJ37" s="57"/>
      <c r="DK37" s="57"/>
      <c r="DL37" s="57"/>
      <c r="DM37" s="278"/>
      <c r="DN37" s="57"/>
      <c r="DO37" s="3"/>
      <c r="DP37" s="22"/>
      <c r="DQ37" s="57"/>
      <c r="DR37" s="58"/>
      <c r="DS37" s="57"/>
      <c r="DT37" s="57"/>
      <c r="DU37" s="57"/>
      <c r="DV37" s="57"/>
      <c r="DW37" s="278"/>
      <c r="DX37" s="63"/>
      <c r="DY37" s="57"/>
      <c r="DZ37" s="22"/>
      <c r="EA37" s="231"/>
      <c r="EB37" s="58"/>
      <c r="EC37" s="57"/>
      <c r="ED37" s="69"/>
      <c r="EF37" s="1" t="str">
        <f t="shared" si="0"/>
        <v>I19_020-UCE</v>
      </c>
      <c r="EO37" s="91"/>
      <c r="EP37" s="91"/>
      <c r="EQ37" s="91"/>
      <c r="ER37" s="91"/>
      <c r="ET37" s="1" t="str">
        <f t="shared" si="1"/>
        <v>I19_020-UCE</v>
      </c>
      <c r="FC37" s="18"/>
      <c r="FD37" s="18"/>
      <c r="FE37" s="94"/>
      <c r="FF37" s="91"/>
      <c r="FH37" s="1" t="str">
        <f t="shared" si="2"/>
        <v>I19_020-UCE</v>
      </c>
      <c r="FV37" s="95" t="str">
        <f t="shared" si="3"/>
        <v>I19_020-UCE</v>
      </c>
      <c r="GJ37" s="95" t="str">
        <f t="shared" si="4"/>
        <v>I19_020-UCE</v>
      </c>
    </row>
    <row r="38" spans="1:192" ht="42" customHeight="1">
      <c r="A38" s="3" t="s">
        <v>610</v>
      </c>
      <c r="B38" s="96" t="s">
        <v>30</v>
      </c>
      <c r="C38" s="3" t="s">
        <v>142</v>
      </c>
      <c r="D38" s="97" t="s">
        <v>15</v>
      </c>
      <c r="E38" s="96" t="s">
        <v>30</v>
      </c>
      <c r="F38" s="287" t="s">
        <v>611</v>
      </c>
      <c r="G38" s="5" t="s">
        <v>27</v>
      </c>
      <c r="H38" s="3" t="s">
        <v>612</v>
      </c>
      <c r="I38" s="3" t="s">
        <v>613</v>
      </c>
      <c r="J38" s="300" t="s">
        <v>154</v>
      </c>
      <c r="K38" s="300" t="s">
        <v>154</v>
      </c>
      <c r="L38" s="296">
        <v>0.98</v>
      </c>
      <c r="M38" s="4">
        <v>1</v>
      </c>
      <c r="N38" s="4">
        <v>1</v>
      </c>
      <c r="O38" s="14">
        <f>M38/N38</f>
        <v>1</v>
      </c>
      <c r="P38" s="98" t="s">
        <v>19</v>
      </c>
      <c r="Q38" s="330" t="s">
        <v>545</v>
      </c>
      <c r="R38" s="98"/>
      <c r="S38" s="98">
        <f t="shared" ref="S38:S43" si="30">O38/L38</f>
        <v>1.0204081632653061</v>
      </c>
      <c r="T38" s="98" t="str">
        <f>P38</f>
        <v>bajo</v>
      </c>
      <c r="U38" s="98"/>
      <c r="V38" s="330" t="s">
        <v>614</v>
      </c>
      <c r="W38" s="4">
        <v>4</v>
      </c>
      <c r="X38" s="4">
        <v>4</v>
      </c>
      <c r="Y38" s="14">
        <f>W38/X38</f>
        <v>1</v>
      </c>
      <c r="Z38" s="98" t="s">
        <v>19</v>
      </c>
      <c r="AA38" s="330" t="s">
        <v>545</v>
      </c>
      <c r="AB38" s="98"/>
      <c r="AC38" s="98">
        <f>Y38/L38</f>
        <v>1.0204081632653061</v>
      </c>
      <c r="AD38" s="98" t="str">
        <f t="shared" si="29"/>
        <v>bajo</v>
      </c>
      <c r="AE38" s="98"/>
      <c r="AF38" s="330" t="s">
        <v>615</v>
      </c>
      <c r="AG38" s="4"/>
      <c r="AH38" s="4"/>
      <c r="AI38" s="4"/>
      <c r="AJ38" s="14"/>
      <c r="AK38" s="4"/>
      <c r="AL38" s="17"/>
      <c r="AM38" s="17"/>
      <c r="AN38" s="20"/>
      <c r="AO38" s="19"/>
      <c r="AP38" s="21"/>
      <c r="AQ38" s="17"/>
      <c r="AR38" s="4"/>
      <c r="AS38" s="4"/>
      <c r="AT38" s="123"/>
      <c r="AU38" s="4"/>
      <c r="AV38" s="17"/>
      <c r="AW38" s="17"/>
      <c r="AX38" s="22"/>
      <c r="AY38" s="19"/>
      <c r="AZ38" s="21"/>
      <c r="BA38" s="17"/>
      <c r="BB38" s="4"/>
      <c r="BC38" s="4"/>
      <c r="BD38" s="45"/>
      <c r="BE38" s="4"/>
      <c r="BF38" s="17"/>
      <c r="BG38" s="17"/>
      <c r="BH38" s="20"/>
      <c r="BI38" s="19"/>
      <c r="BJ38" s="21"/>
      <c r="BK38" s="17"/>
      <c r="BL38" s="4"/>
      <c r="BM38" s="4"/>
      <c r="BN38" s="9"/>
      <c r="BO38" s="4"/>
      <c r="BP38" s="17"/>
      <c r="BQ38" s="17"/>
      <c r="BR38" s="20"/>
      <c r="BS38" s="19"/>
      <c r="BT38" s="21"/>
      <c r="BU38" s="17"/>
      <c r="BV38" s="4"/>
      <c r="BW38" s="4"/>
      <c r="BX38" s="9"/>
      <c r="BY38" s="4"/>
      <c r="BZ38" s="17"/>
      <c r="CA38" s="17"/>
      <c r="CB38" s="20"/>
      <c r="CC38" s="19"/>
      <c r="CD38" s="21"/>
      <c r="CE38" s="17"/>
      <c r="CF38" s="57"/>
      <c r="CG38" s="57"/>
      <c r="CH38" s="57"/>
      <c r="CI38" s="224"/>
      <c r="CJ38" s="57"/>
      <c r="CK38" s="57"/>
      <c r="CL38" s="20"/>
      <c r="CM38" s="57"/>
      <c r="CN38" s="58"/>
      <c r="CO38" s="57"/>
      <c r="CP38" s="57"/>
      <c r="CQ38" s="230"/>
      <c r="CR38" s="230"/>
      <c r="CS38" s="61"/>
      <c r="CT38" s="63"/>
      <c r="CU38" s="57"/>
      <c r="CV38" s="20"/>
      <c r="CW38" s="231"/>
      <c r="CX38" s="58"/>
      <c r="CY38" s="57"/>
      <c r="CZ38" s="57"/>
      <c r="DA38" s="57"/>
      <c r="DB38" s="57"/>
      <c r="DC38" s="72"/>
      <c r="DD38" s="275"/>
      <c r="DE38" s="57"/>
      <c r="DF38" s="20"/>
      <c r="DG38" s="276"/>
      <c r="DH38" s="58"/>
      <c r="DI38" s="57"/>
      <c r="DJ38" s="57"/>
      <c r="DK38" s="57"/>
      <c r="DL38" s="57"/>
      <c r="DM38" s="278"/>
      <c r="DN38" s="57"/>
      <c r="DO38" s="3"/>
      <c r="DP38" s="22"/>
      <c r="DQ38" s="57"/>
      <c r="DR38" s="58"/>
      <c r="DS38" s="57"/>
      <c r="DT38" s="57"/>
      <c r="DU38" s="57"/>
      <c r="DV38" s="57"/>
      <c r="DW38" s="278"/>
      <c r="DX38" s="63"/>
      <c r="DY38" s="57"/>
      <c r="DZ38" s="22"/>
      <c r="EA38" s="231"/>
      <c r="EB38" s="58"/>
      <c r="EC38" s="57"/>
      <c r="ED38" s="69"/>
      <c r="EF38" s="1" t="str">
        <f t="shared" si="0"/>
        <v>I16_053-JURÍDICA</v>
      </c>
      <c r="EO38" s="91"/>
      <c r="EP38" s="91"/>
      <c r="EQ38" s="91"/>
      <c r="ER38" s="91"/>
      <c r="ET38" s="1" t="str">
        <f t="shared" si="1"/>
        <v>I16_053-JURÍDICA</v>
      </c>
      <c r="FC38" s="18"/>
      <c r="FD38" s="18"/>
      <c r="FE38" s="94"/>
      <c r="FF38" s="91"/>
      <c r="FH38" s="1" t="str">
        <f t="shared" si="2"/>
        <v>I16_053-JURÍDICA</v>
      </c>
      <c r="FV38" s="95" t="str">
        <f t="shared" si="3"/>
        <v>I16_053-JURÍDICA</v>
      </c>
      <c r="GJ38" s="95" t="str">
        <f t="shared" si="4"/>
        <v>I16_053-JURÍDICA</v>
      </c>
    </row>
    <row r="39" spans="1:192" ht="28.5" customHeight="1">
      <c r="A39" s="3" t="s">
        <v>616</v>
      </c>
      <c r="B39" s="96" t="s">
        <v>23</v>
      </c>
      <c r="C39" s="3" t="s">
        <v>76</v>
      </c>
      <c r="D39" s="97" t="s">
        <v>15</v>
      </c>
      <c r="E39" s="96" t="s">
        <v>23</v>
      </c>
      <c r="F39" s="294" t="s">
        <v>617</v>
      </c>
      <c r="G39" s="5" t="s">
        <v>27</v>
      </c>
      <c r="H39" s="3" t="s">
        <v>618</v>
      </c>
      <c r="I39" s="3" t="s">
        <v>619</v>
      </c>
      <c r="J39" s="311">
        <v>4</v>
      </c>
      <c r="K39" s="311">
        <v>4</v>
      </c>
      <c r="L39" s="312">
        <v>1</v>
      </c>
      <c r="M39" s="4">
        <v>0</v>
      </c>
      <c r="N39" s="4">
        <v>4</v>
      </c>
      <c r="O39" s="14">
        <f>M39/N39</f>
        <v>0</v>
      </c>
      <c r="P39" s="98" t="s">
        <v>19</v>
      </c>
      <c r="Q39" s="330" t="s">
        <v>620</v>
      </c>
      <c r="R39" s="98"/>
      <c r="S39" s="98">
        <f t="shared" si="30"/>
        <v>0</v>
      </c>
      <c r="T39" s="98" t="str">
        <f>P39</f>
        <v>bajo</v>
      </c>
      <c r="U39" s="98"/>
      <c r="V39" s="330" t="s">
        <v>621</v>
      </c>
      <c r="W39" s="4">
        <v>0</v>
      </c>
      <c r="X39" s="4">
        <v>4</v>
      </c>
      <c r="Y39" s="14">
        <v>0</v>
      </c>
      <c r="Z39" s="98" t="s">
        <v>19</v>
      </c>
      <c r="AA39" s="330" t="s">
        <v>622</v>
      </c>
      <c r="AB39" s="98"/>
      <c r="AC39" s="98">
        <f>Y39/L39</f>
        <v>0</v>
      </c>
      <c r="AD39" s="98" t="str">
        <f t="shared" si="29"/>
        <v>bajo</v>
      </c>
      <c r="AE39" s="98"/>
      <c r="AF39" s="330" t="s">
        <v>623</v>
      </c>
      <c r="AG39" s="98"/>
      <c r="AH39" s="98"/>
      <c r="AI39" s="98"/>
      <c r="AJ39" s="14"/>
      <c r="AK39" s="4"/>
      <c r="AL39" s="17"/>
      <c r="AM39" s="17"/>
      <c r="AN39" s="20"/>
      <c r="AO39" s="19"/>
      <c r="AP39" s="21"/>
      <c r="AQ39" s="17"/>
      <c r="AR39" s="4"/>
      <c r="AS39" s="4"/>
      <c r="AT39" s="123"/>
      <c r="AU39" s="4"/>
      <c r="AV39" s="17"/>
      <c r="AW39" s="17"/>
      <c r="AX39" s="22"/>
      <c r="AY39" s="19"/>
      <c r="AZ39" s="21"/>
      <c r="BA39" s="17"/>
      <c r="BB39" s="4"/>
      <c r="BC39" s="4"/>
      <c r="BD39" s="45"/>
      <c r="BE39" s="4"/>
      <c r="BF39" s="17"/>
      <c r="BG39" s="17"/>
      <c r="BH39" s="20"/>
      <c r="BI39" s="19"/>
      <c r="BJ39" s="21"/>
      <c r="BK39" s="17"/>
      <c r="BL39" s="4"/>
      <c r="BM39" s="4"/>
      <c r="BN39" s="9"/>
      <c r="BO39" s="4"/>
      <c r="BP39" s="17"/>
      <c r="BQ39" s="17"/>
      <c r="BR39" s="20"/>
      <c r="BS39" s="19"/>
      <c r="BT39" s="21"/>
      <c r="BU39" s="17"/>
      <c r="BV39" s="4"/>
      <c r="BW39" s="4"/>
      <c r="BX39" s="9"/>
      <c r="BY39" s="4"/>
      <c r="BZ39" s="17"/>
      <c r="CA39" s="17"/>
      <c r="CB39" s="20"/>
      <c r="CC39" s="19"/>
      <c r="CD39" s="21"/>
      <c r="CE39" s="17"/>
      <c r="CF39" s="57"/>
      <c r="CG39" s="57"/>
      <c r="CH39" s="227"/>
      <c r="CI39" s="225"/>
      <c r="CJ39" s="57"/>
      <c r="CK39" s="57"/>
      <c r="CL39" s="20"/>
      <c r="CM39" s="57"/>
      <c r="CN39" s="58"/>
      <c r="CO39" s="57"/>
      <c r="CP39" s="57"/>
      <c r="CQ39" s="233"/>
      <c r="CR39" s="236"/>
      <c r="CS39" s="61"/>
      <c r="CT39" s="63"/>
      <c r="CU39" s="57"/>
      <c r="CV39" s="20"/>
      <c r="CW39" s="231"/>
      <c r="CX39" s="58"/>
      <c r="CY39" s="57"/>
      <c r="CZ39" s="57"/>
      <c r="DA39" s="227"/>
      <c r="DB39" s="227"/>
      <c r="DC39" s="72"/>
      <c r="DD39" s="275"/>
      <c r="DE39" s="57"/>
      <c r="DF39" s="20"/>
      <c r="DG39" s="276"/>
      <c r="DH39" s="58"/>
      <c r="DI39" s="57"/>
      <c r="DJ39" s="57"/>
      <c r="DK39" s="227"/>
      <c r="DL39" s="227"/>
      <c r="DM39" s="278"/>
      <c r="DN39" s="57"/>
      <c r="DO39" s="3"/>
      <c r="DP39" s="22"/>
      <c r="DQ39" s="57"/>
      <c r="DR39" s="58"/>
      <c r="DS39" s="57"/>
      <c r="DT39" s="57"/>
      <c r="DU39" s="227"/>
      <c r="DV39" s="227"/>
      <c r="DW39" s="278"/>
      <c r="DX39" s="63"/>
      <c r="DY39" s="57"/>
      <c r="DZ39" s="22"/>
      <c r="EA39" s="231"/>
      <c r="EB39" s="58"/>
      <c r="EC39" s="57"/>
      <c r="ED39" s="69"/>
      <c r="EF39" s="1" t="str">
        <f t="shared" si="0"/>
        <v>I24_007-CPEIP</v>
      </c>
      <c r="EO39" s="91"/>
      <c r="EP39" s="91"/>
      <c r="EQ39" s="91"/>
      <c r="ER39" s="91"/>
      <c r="ET39" s="1" t="str">
        <f t="shared" si="1"/>
        <v>I24_007-CPEIP</v>
      </c>
      <c r="FC39" s="18"/>
      <c r="FD39" s="18"/>
      <c r="FE39" s="94"/>
      <c r="FF39" s="91"/>
      <c r="FH39" s="1" t="str">
        <f t="shared" si="2"/>
        <v>I24_007-CPEIP</v>
      </c>
      <c r="FV39" s="95" t="str">
        <f t="shared" si="3"/>
        <v>I24_007-CPEIP</v>
      </c>
      <c r="GJ39" s="95" t="str">
        <f t="shared" si="4"/>
        <v>I24_007-CPEIP</v>
      </c>
    </row>
    <row r="40" spans="1:192" ht="38.25" customHeight="1">
      <c r="A40" s="3" t="s">
        <v>624</v>
      </c>
      <c r="B40" s="96" t="s">
        <v>20</v>
      </c>
      <c r="C40" s="3" t="s">
        <v>114</v>
      </c>
      <c r="D40" s="97" t="s">
        <v>15</v>
      </c>
      <c r="E40" s="96" t="s">
        <v>20</v>
      </c>
      <c r="F40" s="287" t="s">
        <v>625</v>
      </c>
      <c r="G40" s="5" t="s">
        <v>27</v>
      </c>
      <c r="H40" s="3" t="s">
        <v>626</v>
      </c>
      <c r="I40" s="3" t="s">
        <v>627</v>
      </c>
      <c r="J40" s="299">
        <v>126</v>
      </c>
      <c r="K40" s="299">
        <v>130</v>
      </c>
      <c r="L40" s="296">
        <v>0.96923076923076923</v>
      </c>
      <c r="M40" s="4">
        <v>1</v>
      </c>
      <c r="N40" s="4">
        <v>1</v>
      </c>
      <c r="O40" s="14">
        <f>M40/N40</f>
        <v>1</v>
      </c>
      <c r="P40" s="98" t="s">
        <v>19</v>
      </c>
      <c r="Q40" s="98" t="s">
        <v>628</v>
      </c>
      <c r="R40" s="98"/>
      <c r="S40" s="98">
        <f t="shared" si="30"/>
        <v>1.0317460317460319</v>
      </c>
      <c r="T40" s="98" t="str">
        <f>P40</f>
        <v>bajo</v>
      </c>
      <c r="U40" s="98"/>
      <c r="V40" s="98" t="s">
        <v>629</v>
      </c>
      <c r="W40" s="4">
        <v>13</v>
      </c>
      <c r="X40" s="4">
        <v>13</v>
      </c>
      <c r="Y40" s="14">
        <f>W40/X40</f>
        <v>1</v>
      </c>
      <c r="Z40" s="98" t="s">
        <v>19</v>
      </c>
      <c r="AA40" s="330" t="s">
        <v>628</v>
      </c>
      <c r="AB40" s="98"/>
      <c r="AC40" s="98"/>
      <c r="AD40" s="98" t="str">
        <f t="shared" si="29"/>
        <v>bajo</v>
      </c>
      <c r="AE40" s="98"/>
      <c r="AF40" s="330" t="s">
        <v>630</v>
      </c>
      <c r="AG40" s="98"/>
      <c r="AH40" s="98"/>
      <c r="AI40" s="98"/>
      <c r="AJ40" s="14"/>
      <c r="AK40" s="4"/>
      <c r="AL40" s="17"/>
      <c r="AM40" s="17"/>
      <c r="AN40" s="20"/>
      <c r="AO40" s="19"/>
      <c r="AP40" s="21"/>
      <c r="AQ40" s="17"/>
      <c r="AR40" s="4"/>
      <c r="AS40" s="4"/>
      <c r="AT40" s="123"/>
      <c r="AU40" s="4"/>
      <c r="AV40" s="17"/>
      <c r="AW40" s="17"/>
      <c r="AX40" s="22"/>
      <c r="AY40" s="19"/>
      <c r="AZ40" s="21"/>
      <c r="BA40" s="17"/>
      <c r="BB40" s="4"/>
      <c r="BC40" s="4"/>
      <c r="BD40" s="45"/>
      <c r="BE40" s="4"/>
      <c r="BF40" s="17"/>
      <c r="BG40" s="17"/>
      <c r="BH40" s="20"/>
      <c r="BI40" s="19"/>
      <c r="BJ40" s="21"/>
      <c r="BK40" s="17"/>
      <c r="BL40" s="4"/>
      <c r="BM40" s="4"/>
      <c r="BN40" s="9"/>
      <c r="BO40" s="4"/>
      <c r="BP40" s="17"/>
      <c r="BQ40" s="17"/>
      <c r="BR40" s="20"/>
      <c r="BS40" s="19"/>
      <c r="BT40" s="21"/>
      <c r="BU40" s="17"/>
      <c r="BV40" s="4"/>
      <c r="BW40" s="4"/>
      <c r="BX40" s="9"/>
      <c r="BY40" s="4"/>
      <c r="BZ40" s="17"/>
      <c r="CA40" s="17"/>
      <c r="CB40" s="20"/>
      <c r="CC40" s="19"/>
      <c r="CD40" s="21"/>
      <c r="CE40" s="17"/>
      <c r="CF40" s="57"/>
      <c r="CG40" s="57"/>
      <c r="CH40" s="57"/>
      <c r="CI40" s="224"/>
      <c r="CJ40" s="57"/>
      <c r="CK40" s="57"/>
      <c r="CL40" s="20"/>
      <c r="CM40" s="57"/>
      <c r="CN40" s="58"/>
      <c r="CO40" s="57"/>
      <c r="CP40" s="57"/>
      <c r="CQ40" s="233"/>
      <c r="CR40" s="233"/>
      <c r="CS40" s="61"/>
      <c r="CT40" s="63"/>
      <c r="CU40" s="57"/>
      <c r="CV40" s="20"/>
      <c r="CW40" s="231"/>
      <c r="CX40" s="58"/>
      <c r="CY40" s="57"/>
      <c r="CZ40" s="57"/>
      <c r="DA40" s="57"/>
      <c r="DB40" s="57"/>
      <c r="DC40" s="72"/>
      <c r="DD40" s="275"/>
      <c r="DE40" s="57"/>
      <c r="DF40" s="20"/>
      <c r="DG40" s="276"/>
      <c r="DH40" s="58"/>
      <c r="DI40" s="57"/>
      <c r="DJ40" s="57"/>
      <c r="DK40" s="57"/>
      <c r="DL40" s="57"/>
      <c r="DM40" s="278"/>
      <c r="DN40" s="57"/>
      <c r="DO40" s="3"/>
      <c r="DP40" s="22"/>
      <c r="DQ40" s="57"/>
      <c r="DR40" s="58"/>
      <c r="DS40" s="57"/>
      <c r="DT40" s="57"/>
      <c r="DU40" s="57"/>
      <c r="DV40" s="57"/>
      <c r="DW40" s="278"/>
      <c r="DX40" s="63"/>
      <c r="DY40" s="57"/>
      <c r="DZ40" s="22"/>
      <c r="EA40" s="231"/>
      <c r="EB40" s="58"/>
      <c r="EC40" s="57"/>
      <c r="ED40" s="69"/>
      <c r="EF40" s="1" t="str">
        <f t="shared" ref="EF40:EF71" si="31">+C40</f>
        <v>I20_005-DAG</v>
      </c>
      <c r="EO40" s="91"/>
      <c r="EP40" s="91"/>
      <c r="EQ40" s="91"/>
      <c r="ER40" s="91"/>
      <c r="ET40" s="1" t="str">
        <f t="shared" si="1"/>
        <v>I20_005-DAG</v>
      </c>
      <c r="FC40" s="18"/>
      <c r="FD40" s="18"/>
      <c r="FE40" s="94"/>
      <c r="FF40" s="91"/>
      <c r="FH40" s="1" t="str">
        <f t="shared" si="2"/>
        <v>I20_005-DAG</v>
      </c>
      <c r="FV40" s="95" t="str">
        <f t="shared" si="3"/>
        <v>I20_005-DAG</v>
      </c>
      <c r="GJ40" s="95" t="str">
        <f t="shared" si="4"/>
        <v>I20_005-DAG</v>
      </c>
    </row>
    <row r="41" spans="1:192" ht="36.75" customHeight="1">
      <c r="A41" s="3" t="s">
        <v>631</v>
      </c>
      <c r="B41" s="96" t="s">
        <v>25</v>
      </c>
      <c r="C41" s="3" t="s">
        <v>88</v>
      </c>
      <c r="D41" s="97" t="s">
        <v>15</v>
      </c>
      <c r="E41" s="96" t="s">
        <v>25</v>
      </c>
      <c r="F41" s="287" t="s">
        <v>562</v>
      </c>
      <c r="G41" s="5" t="s">
        <v>27</v>
      </c>
      <c r="H41" s="3" t="s">
        <v>632</v>
      </c>
      <c r="I41" s="3" t="s">
        <v>633</v>
      </c>
      <c r="J41" s="313">
        <v>16500</v>
      </c>
      <c r="K41" s="313">
        <v>50000</v>
      </c>
      <c r="L41" s="296">
        <v>0.33</v>
      </c>
      <c r="M41" s="4">
        <v>0</v>
      </c>
      <c r="N41" s="4">
        <v>0</v>
      </c>
      <c r="O41" s="14">
        <v>0</v>
      </c>
      <c r="P41" s="98" t="s">
        <v>19</v>
      </c>
      <c r="Q41" s="98" t="s">
        <v>634</v>
      </c>
      <c r="R41" s="98"/>
      <c r="S41" s="98">
        <f t="shared" si="30"/>
        <v>0</v>
      </c>
      <c r="T41" s="98" t="s">
        <v>19</v>
      </c>
      <c r="U41" s="98"/>
      <c r="V41" s="98" t="s">
        <v>635</v>
      </c>
      <c r="W41" s="4">
        <v>0</v>
      </c>
      <c r="X41" s="4">
        <v>50000</v>
      </c>
      <c r="Y41" s="14">
        <f>W41/X41</f>
        <v>0</v>
      </c>
      <c r="Z41" s="98" t="s">
        <v>19</v>
      </c>
      <c r="AA41" s="330" t="s">
        <v>636</v>
      </c>
      <c r="AB41" s="98"/>
      <c r="AC41" s="98"/>
      <c r="AD41" s="98" t="str">
        <f t="shared" si="29"/>
        <v>bajo</v>
      </c>
      <c r="AE41" s="98"/>
      <c r="AF41" s="330" t="s">
        <v>637</v>
      </c>
      <c r="AG41" s="98"/>
      <c r="AH41" s="98"/>
      <c r="AI41" s="98"/>
      <c r="AJ41" s="14"/>
      <c r="AK41" s="4"/>
      <c r="AL41" s="17"/>
      <c r="AM41" s="17"/>
      <c r="AN41" s="20"/>
      <c r="AO41" s="19"/>
      <c r="AP41" s="21"/>
      <c r="AQ41" s="17"/>
      <c r="AR41" s="4"/>
      <c r="AS41" s="4"/>
      <c r="AT41" s="123"/>
      <c r="AU41" s="4"/>
      <c r="AV41" s="17"/>
      <c r="AW41" s="17"/>
      <c r="AX41" s="22"/>
      <c r="AY41" s="19"/>
      <c r="AZ41" s="21"/>
      <c r="BA41" s="17"/>
      <c r="BB41" s="4"/>
      <c r="BC41" s="4"/>
      <c r="BD41" s="45"/>
      <c r="BE41" s="4"/>
      <c r="BF41" s="17"/>
      <c r="BG41" s="17"/>
      <c r="BH41" s="20"/>
      <c r="BI41" s="19"/>
      <c r="BJ41" s="21"/>
      <c r="BK41" s="17"/>
      <c r="BL41" s="4"/>
      <c r="BM41" s="4"/>
      <c r="BN41" s="9"/>
      <c r="BO41" s="4"/>
      <c r="BP41" s="17"/>
      <c r="BQ41" s="17"/>
      <c r="BR41" s="20"/>
      <c r="BS41" s="19"/>
      <c r="BT41" s="21"/>
      <c r="BU41" s="17"/>
      <c r="BV41" s="4"/>
      <c r="BW41" s="4"/>
      <c r="BX41" s="9"/>
      <c r="BY41" s="4"/>
      <c r="BZ41" s="17"/>
      <c r="CA41" s="17"/>
      <c r="CB41" s="20"/>
      <c r="CC41" s="19"/>
      <c r="CD41" s="21"/>
      <c r="CE41" s="17"/>
      <c r="CF41" s="57"/>
      <c r="CG41" s="57"/>
      <c r="CH41" s="57"/>
      <c r="CI41" s="224"/>
      <c r="CJ41" s="57"/>
      <c r="CK41" s="57"/>
      <c r="CL41" s="20"/>
      <c r="CM41" s="57"/>
      <c r="CN41" s="58"/>
      <c r="CO41" s="57"/>
      <c r="CP41" s="57"/>
      <c r="CQ41" s="233"/>
      <c r="CR41" s="233"/>
      <c r="CS41" s="61"/>
      <c r="CT41" s="63"/>
      <c r="CU41" s="57"/>
      <c r="CV41" s="20"/>
      <c r="CW41" s="231"/>
      <c r="CX41" s="58"/>
      <c r="CY41" s="57"/>
      <c r="CZ41" s="57"/>
      <c r="DA41" s="57"/>
      <c r="DB41" s="57"/>
      <c r="DC41" s="72"/>
      <c r="DD41" s="275"/>
      <c r="DE41" s="57"/>
      <c r="DF41" s="20"/>
      <c r="DG41" s="276"/>
      <c r="DH41" s="58"/>
      <c r="DI41" s="57"/>
      <c r="DJ41" s="57"/>
      <c r="DK41" s="57"/>
      <c r="DL41" s="57"/>
      <c r="DM41" s="278"/>
      <c r="DN41" s="57"/>
      <c r="DO41" s="3"/>
      <c r="DP41" s="22"/>
      <c r="DQ41" s="57"/>
      <c r="DR41" s="58"/>
      <c r="DS41" s="57"/>
      <c r="DT41" s="57"/>
      <c r="DU41" s="57"/>
      <c r="DV41" s="57"/>
      <c r="DW41" s="278"/>
      <c r="DX41" s="63"/>
      <c r="DY41" s="57"/>
      <c r="DZ41" s="22"/>
      <c r="EA41" s="231"/>
      <c r="EB41" s="58"/>
      <c r="EC41" s="57"/>
      <c r="ED41" s="69"/>
      <c r="EF41" s="1" t="str">
        <f t="shared" si="31"/>
        <v>I23_004-DEG</v>
      </c>
      <c r="EO41" s="91"/>
      <c r="EP41" s="91"/>
      <c r="EQ41" s="91"/>
      <c r="ER41" s="91"/>
      <c r="ET41" s="1" t="str">
        <f t="shared" si="1"/>
        <v>I23_004-DEG</v>
      </c>
      <c r="FC41" s="18"/>
      <c r="FD41" s="18"/>
      <c r="FE41" s="94"/>
      <c r="FF41" s="91"/>
      <c r="FH41" s="1" t="str">
        <f t="shared" si="2"/>
        <v>I23_004-DEG</v>
      </c>
      <c r="FV41" s="95" t="str">
        <f t="shared" si="3"/>
        <v>I23_004-DEG</v>
      </c>
      <c r="GJ41" s="95" t="str">
        <f t="shared" si="4"/>
        <v>I23_004-DEG</v>
      </c>
    </row>
    <row r="42" spans="1:192" ht="44.25" customHeight="1">
      <c r="A42" s="3" t="s">
        <v>638</v>
      </c>
      <c r="B42" s="96" t="s">
        <v>20</v>
      </c>
      <c r="C42" s="3" t="s">
        <v>112</v>
      </c>
      <c r="D42" s="97" t="s">
        <v>15</v>
      </c>
      <c r="E42" s="96" t="s">
        <v>20</v>
      </c>
      <c r="F42" s="287" t="s">
        <v>639</v>
      </c>
      <c r="G42" s="5" t="s">
        <v>27</v>
      </c>
      <c r="H42" s="3" t="s">
        <v>640</v>
      </c>
      <c r="I42" s="3" t="s">
        <v>641</v>
      </c>
      <c r="J42" s="295">
        <v>725</v>
      </c>
      <c r="K42" s="295">
        <v>732</v>
      </c>
      <c r="L42" s="296">
        <v>0.9904371584699454</v>
      </c>
      <c r="M42" s="4">
        <v>61</v>
      </c>
      <c r="N42" s="4">
        <v>61</v>
      </c>
      <c r="O42" s="14">
        <f>M42/N42</f>
        <v>1</v>
      </c>
      <c r="P42" s="98" t="s">
        <v>19</v>
      </c>
      <c r="Q42" s="98" t="s">
        <v>642</v>
      </c>
      <c r="R42" s="98"/>
      <c r="S42" s="98">
        <f t="shared" si="30"/>
        <v>1.009655172413793</v>
      </c>
      <c r="T42" s="98" t="str">
        <f>P42</f>
        <v>bajo</v>
      </c>
      <c r="U42" s="98"/>
      <c r="V42" s="98" t="s">
        <v>643</v>
      </c>
      <c r="W42" s="4">
        <v>122</v>
      </c>
      <c r="X42" s="4">
        <v>122</v>
      </c>
      <c r="Y42" s="14">
        <f>W42/X42</f>
        <v>1</v>
      </c>
      <c r="Z42" s="98" t="s">
        <v>19</v>
      </c>
      <c r="AA42" s="330" t="s">
        <v>644</v>
      </c>
      <c r="AB42" s="98"/>
      <c r="AC42" s="98"/>
      <c r="AD42" s="98" t="str">
        <f t="shared" si="29"/>
        <v>bajo</v>
      </c>
      <c r="AE42" s="98"/>
      <c r="AF42" s="330" t="s">
        <v>645</v>
      </c>
      <c r="AG42" s="98"/>
      <c r="AH42" s="98"/>
      <c r="AI42" s="98"/>
      <c r="AJ42" s="14"/>
      <c r="AK42" s="4"/>
      <c r="AL42" s="17"/>
      <c r="AM42" s="17"/>
      <c r="AN42" s="20"/>
      <c r="AO42" s="19"/>
      <c r="AP42" s="21"/>
      <c r="AQ42" s="17"/>
      <c r="AR42" s="4"/>
      <c r="AS42" s="4"/>
      <c r="AT42" s="123"/>
      <c r="AU42" s="4"/>
      <c r="AV42" s="17"/>
      <c r="AW42" s="17"/>
      <c r="AX42" s="22"/>
      <c r="AY42" s="19"/>
      <c r="AZ42" s="21"/>
      <c r="BA42" s="17"/>
      <c r="BB42" s="4"/>
      <c r="BC42" s="4"/>
      <c r="BD42" s="45"/>
      <c r="BE42" s="4"/>
      <c r="BF42" s="17"/>
      <c r="BG42" s="17"/>
      <c r="BH42" s="20"/>
      <c r="BI42" s="19"/>
      <c r="BJ42" s="21"/>
      <c r="BK42" s="17"/>
      <c r="BL42" s="4"/>
      <c r="BM42" s="4"/>
      <c r="BN42" s="9"/>
      <c r="BO42" s="4"/>
      <c r="BP42" s="17"/>
      <c r="BQ42" s="17"/>
      <c r="BR42" s="20"/>
      <c r="BS42" s="19"/>
      <c r="BT42" s="21"/>
      <c r="BU42" s="17"/>
      <c r="BV42" s="4"/>
      <c r="BW42" s="4"/>
      <c r="BX42" s="9"/>
      <c r="BY42" s="4"/>
      <c r="BZ42" s="17"/>
      <c r="CA42" s="17"/>
      <c r="CB42" s="20"/>
      <c r="CC42" s="19"/>
      <c r="CD42" s="21"/>
      <c r="CE42" s="17"/>
      <c r="CF42" s="57"/>
      <c r="CG42" s="57"/>
      <c r="CH42" s="57"/>
      <c r="CI42" s="224"/>
      <c r="CJ42" s="57"/>
      <c r="CK42" s="57"/>
      <c r="CL42" s="20"/>
      <c r="CM42" s="57"/>
      <c r="CN42" s="58"/>
      <c r="CO42" s="57"/>
      <c r="CP42" s="57"/>
      <c r="CQ42" s="233"/>
      <c r="CR42" s="233"/>
      <c r="CS42" s="61"/>
      <c r="CT42" s="63"/>
      <c r="CU42" s="57"/>
      <c r="CV42" s="20"/>
      <c r="CW42" s="231"/>
      <c r="CX42" s="58"/>
      <c r="CY42" s="57"/>
      <c r="CZ42" s="57"/>
      <c r="DA42" s="57"/>
      <c r="DB42" s="57"/>
      <c r="DC42" s="72"/>
      <c r="DD42" s="275"/>
      <c r="DE42" s="57"/>
      <c r="DF42" s="20"/>
      <c r="DG42" s="276"/>
      <c r="DH42" s="58"/>
      <c r="DI42" s="57"/>
      <c r="DJ42" s="57"/>
      <c r="DK42" s="57"/>
      <c r="DL42" s="57"/>
      <c r="DM42" s="278"/>
      <c r="DN42" s="57"/>
      <c r="DO42" s="3"/>
      <c r="DP42" s="22"/>
      <c r="DQ42" s="57"/>
      <c r="DR42" s="58"/>
      <c r="DS42" s="57"/>
      <c r="DT42" s="57"/>
      <c r="DU42" s="57"/>
      <c r="DV42" s="57"/>
      <c r="DW42" s="278"/>
      <c r="DX42" s="63"/>
      <c r="DY42" s="57"/>
      <c r="DZ42" s="22"/>
      <c r="EA42" s="231"/>
      <c r="EB42" s="58"/>
      <c r="EC42" s="57"/>
      <c r="ED42" s="69"/>
      <c r="EF42" s="1" t="str">
        <f t="shared" si="31"/>
        <v>I20_006-DAG</v>
      </c>
      <c r="EO42" s="91"/>
      <c r="EP42" s="91"/>
      <c r="EQ42" s="91"/>
      <c r="ER42" s="91"/>
      <c r="ET42" s="1" t="str">
        <f t="shared" si="1"/>
        <v>I20_006-DAG</v>
      </c>
      <c r="FC42" s="18"/>
      <c r="FD42" s="18"/>
      <c r="FE42" s="94"/>
      <c r="FF42" s="91"/>
      <c r="FH42" s="1" t="str">
        <f t="shared" si="2"/>
        <v>I20_006-DAG</v>
      </c>
      <c r="FV42" s="95" t="str">
        <f t="shared" si="3"/>
        <v>I20_006-DAG</v>
      </c>
      <c r="GJ42" s="95" t="str">
        <f t="shared" si="4"/>
        <v>I20_006-DAG</v>
      </c>
    </row>
    <row r="43" spans="1:192" ht="46.5" customHeight="1">
      <c r="A43" s="3" t="s">
        <v>646</v>
      </c>
      <c r="B43" s="129" t="s">
        <v>431</v>
      </c>
      <c r="C43" s="3" t="s">
        <v>52</v>
      </c>
      <c r="D43" s="97" t="s">
        <v>15</v>
      </c>
      <c r="E43" s="96" t="s">
        <v>24</v>
      </c>
      <c r="F43" s="287" t="s">
        <v>647</v>
      </c>
      <c r="G43" s="5" t="s">
        <v>27</v>
      </c>
      <c r="H43" s="3" t="s">
        <v>648</v>
      </c>
      <c r="I43" s="3" t="s">
        <v>649</v>
      </c>
      <c r="J43" s="297" t="s">
        <v>154</v>
      </c>
      <c r="K43" s="297" t="s">
        <v>154</v>
      </c>
      <c r="L43" s="296">
        <v>1</v>
      </c>
      <c r="M43" s="4">
        <v>0</v>
      </c>
      <c r="N43" s="4">
        <v>9</v>
      </c>
      <c r="O43" s="14">
        <v>0</v>
      </c>
      <c r="P43" s="98" t="s">
        <v>19</v>
      </c>
      <c r="Q43" s="330" t="s">
        <v>650</v>
      </c>
      <c r="R43" s="98"/>
      <c r="S43" s="98">
        <f t="shared" si="30"/>
        <v>0</v>
      </c>
      <c r="T43" s="98" t="str">
        <f>P43</f>
        <v>bajo</v>
      </c>
      <c r="U43" s="98"/>
      <c r="V43" s="330" t="s">
        <v>651</v>
      </c>
      <c r="W43" s="4">
        <v>2</v>
      </c>
      <c r="X43" s="4">
        <v>9</v>
      </c>
      <c r="Y43" s="14">
        <f>W43/X43</f>
        <v>0.22222222222222221</v>
      </c>
      <c r="Z43" s="98" t="s">
        <v>19</v>
      </c>
      <c r="AA43" s="330" t="s">
        <v>652</v>
      </c>
      <c r="AB43" s="98"/>
      <c r="AC43" s="98">
        <f>Y43/L43</f>
        <v>0.22222222222222221</v>
      </c>
      <c r="AD43" s="98" t="str">
        <f t="shared" si="29"/>
        <v>bajo</v>
      </c>
      <c r="AE43" s="98"/>
      <c r="AF43" s="330" t="s">
        <v>653</v>
      </c>
      <c r="AG43" s="98"/>
      <c r="AH43" s="98"/>
      <c r="AI43" s="98"/>
      <c r="AJ43" s="14"/>
      <c r="AK43" s="4"/>
      <c r="AL43" s="17"/>
      <c r="AM43" s="17"/>
      <c r="AN43" s="20"/>
      <c r="AO43" s="19"/>
      <c r="AP43" s="21"/>
      <c r="AQ43" s="17"/>
      <c r="AR43" s="4"/>
      <c r="AS43" s="4"/>
      <c r="AT43" s="123"/>
      <c r="AU43" s="4"/>
      <c r="AV43" s="17"/>
      <c r="AW43" s="17"/>
      <c r="AX43" s="22"/>
      <c r="AY43" s="19"/>
      <c r="AZ43" s="21"/>
      <c r="BA43" s="17"/>
      <c r="BB43" s="4"/>
      <c r="BC43" s="4"/>
      <c r="BD43" s="45"/>
      <c r="BE43" s="4"/>
      <c r="BF43" s="17"/>
      <c r="BG43" s="17"/>
      <c r="BH43" s="20"/>
      <c r="BI43" s="19"/>
      <c r="BJ43" s="21"/>
      <c r="BK43" s="17"/>
      <c r="BL43" s="4"/>
      <c r="BM43" s="4"/>
      <c r="BN43" s="9"/>
      <c r="BO43" s="4"/>
      <c r="BP43" s="17"/>
      <c r="BQ43" s="17"/>
      <c r="BR43" s="20"/>
      <c r="BS43" s="19"/>
      <c r="BT43" s="21"/>
      <c r="BU43" s="17"/>
      <c r="BV43" s="4"/>
      <c r="BW43" s="4"/>
      <c r="BX43" s="9"/>
      <c r="BY43" s="4"/>
      <c r="BZ43" s="17"/>
      <c r="CA43" s="17"/>
      <c r="CB43" s="20"/>
      <c r="CC43" s="19"/>
      <c r="CD43" s="21"/>
      <c r="CE43" s="17"/>
      <c r="CF43" s="57"/>
      <c r="CG43" s="57"/>
      <c r="CH43" s="57"/>
      <c r="CI43" s="224"/>
      <c r="CJ43" s="57"/>
      <c r="CK43" s="57"/>
      <c r="CL43" s="20"/>
      <c r="CM43" s="57"/>
      <c r="CN43" s="58"/>
      <c r="CO43" s="57"/>
      <c r="CP43" s="57"/>
      <c r="CQ43" s="233"/>
      <c r="CR43" s="233"/>
      <c r="CS43" s="61"/>
      <c r="CT43" s="63"/>
      <c r="CU43" s="57"/>
      <c r="CV43" s="20"/>
      <c r="CW43" s="231"/>
      <c r="CX43" s="58"/>
      <c r="CY43" s="57"/>
      <c r="CZ43" s="57"/>
      <c r="DA43" s="57"/>
      <c r="DB43" s="57"/>
      <c r="DC43" s="72"/>
      <c r="DD43" s="275"/>
      <c r="DE43" s="57"/>
      <c r="DF43" s="20"/>
      <c r="DG43" s="276"/>
      <c r="DH43" s="58"/>
      <c r="DI43" s="57"/>
      <c r="DJ43" s="57"/>
      <c r="DK43" s="57"/>
      <c r="DL43" s="57"/>
      <c r="DM43" s="278"/>
      <c r="DN43" s="57"/>
      <c r="DO43" s="3"/>
      <c r="DP43" s="22"/>
      <c r="DQ43" s="57"/>
      <c r="DR43" s="58"/>
      <c r="DS43" s="57"/>
      <c r="DT43" s="57"/>
      <c r="DU43" s="57"/>
      <c r="DV43" s="57"/>
      <c r="DW43" s="278"/>
      <c r="DX43" s="63"/>
      <c r="DY43" s="57"/>
      <c r="DZ43" s="22"/>
      <c r="EA43" s="231"/>
      <c r="EB43" s="58"/>
      <c r="EC43" s="57"/>
      <c r="ED43" s="69"/>
      <c r="EF43" s="1" t="str">
        <f t="shared" si="31"/>
        <v>I16_002-Gabinete de ministro</v>
      </c>
      <c r="EO43" s="91"/>
      <c r="EP43" s="91"/>
      <c r="EQ43" s="91"/>
      <c r="ER43" s="91"/>
      <c r="ET43" s="1" t="str">
        <f t="shared" si="1"/>
        <v>I16_002-Gabinete de ministro</v>
      </c>
      <c r="FC43" s="18"/>
      <c r="FD43" s="18"/>
      <c r="FE43" s="94"/>
      <c r="FF43" s="91"/>
      <c r="FH43" s="1" t="str">
        <f t="shared" si="2"/>
        <v>I16_002-Gabinete de ministro</v>
      </c>
      <c r="FV43" s="95" t="str">
        <f t="shared" si="3"/>
        <v>I16_002-Gabinete de ministro</v>
      </c>
      <c r="GJ43" s="95" t="str">
        <f t="shared" si="4"/>
        <v>I16_002-Gabinete de ministro</v>
      </c>
    </row>
    <row r="44" spans="1:192" ht="36.75" customHeight="1">
      <c r="A44" s="3" t="s">
        <v>654</v>
      </c>
      <c r="B44" s="96" t="s">
        <v>30</v>
      </c>
      <c r="C44" s="3" t="s">
        <v>136</v>
      </c>
      <c r="D44" s="97" t="s">
        <v>15</v>
      </c>
      <c r="E44" s="96" t="s">
        <v>30</v>
      </c>
      <c r="F44" s="287" t="s">
        <v>655</v>
      </c>
      <c r="G44" s="5" t="s">
        <v>27</v>
      </c>
      <c r="H44" s="3" t="s">
        <v>656</v>
      </c>
      <c r="I44" s="3" t="s">
        <v>657</v>
      </c>
      <c r="J44" s="300" t="s">
        <v>154</v>
      </c>
      <c r="K44" s="300" t="s">
        <v>154</v>
      </c>
      <c r="L44" s="296">
        <v>0.95</v>
      </c>
      <c r="M44" s="4">
        <v>2</v>
      </c>
      <c r="N44" s="4">
        <v>2</v>
      </c>
      <c r="O44" s="14">
        <f t="shared" ref="O44:O45" si="32">M44/N44</f>
        <v>1</v>
      </c>
      <c r="P44" s="98" t="s">
        <v>19</v>
      </c>
      <c r="Q44" s="330" t="s">
        <v>545</v>
      </c>
      <c r="R44" s="98"/>
      <c r="S44" s="98">
        <f t="shared" ref="S44:S45" si="33">O44/L44</f>
        <v>1.0526315789473684</v>
      </c>
      <c r="T44" s="98" t="str">
        <f t="shared" ref="T44:T46" si="34">P44</f>
        <v>bajo</v>
      </c>
      <c r="U44" s="98"/>
      <c r="V44" s="330" t="s">
        <v>658</v>
      </c>
      <c r="W44" s="4">
        <v>5</v>
      </c>
      <c r="X44" s="4">
        <v>5</v>
      </c>
      <c r="Y44" s="14">
        <f t="shared" ref="Y44:Y45" si="35">W44/X44</f>
        <v>1</v>
      </c>
      <c r="Z44" s="98" t="s">
        <v>19</v>
      </c>
      <c r="AA44" s="330" t="s">
        <v>545</v>
      </c>
      <c r="AB44" s="98"/>
      <c r="AC44" s="98">
        <f t="shared" ref="AC44:AC45" si="36">Y44/L44</f>
        <v>1.0526315789473684</v>
      </c>
      <c r="AD44" s="98" t="str">
        <f t="shared" ref="AD44:AD45" si="37">Z44</f>
        <v>bajo</v>
      </c>
      <c r="AE44" s="98"/>
      <c r="AF44" s="330" t="s">
        <v>659</v>
      </c>
      <c r="AG44" s="98"/>
      <c r="AH44" s="98"/>
      <c r="AI44" s="98"/>
      <c r="AJ44" s="14"/>
      <c r="AK44" s="4"/>
      <c r="AL44" s="17"/>
      <c r="AM44" s="17"/>
      <c r="AN44" s="20"/>
      <c r="AO44" s="19"/>
      <c r="AP44" s="21"/>
      <c r="AQ44" s="17"/>
      <c r="AR44" s="4"/>
      <c r="AS44" s="4"/>
      <c r="AT44" s="123"/>
      <c r="AU44" s="4"/>
      <c r="AV44" s="17"/>
      <c r="AW44" s="17"/>
      <c r="AX44" s="22"/>
      <c r="AY44" s="19"/>
      <c r="AZ44" s="21"/>
      <c r="BA44" s="17"/>
      <c r="BB44" s="4"/>
      <c r="BC44" s="4"/>
      <c r="BD44" s="45"/>
      <c r="BE44" s="4"/>
      <c r="BF44" s="17"/>
      <c r="BG44" s="17"/>
      <c r="BH44" s="20"/>
      <c r="BI44" s="19"/>
      <c r="BJ44" s="21"/>
      <c r="BK44" s="17"/>
      <c r="BL44" s="4"/>
      <c r="BM44" s="4"/>
      <c r="BN44" s="9"/>
      <c r="BO44" s="4"/>
      <c r="BP44" s="17"/>
      <c r="BQ44" s="17"/>
      <c r="BR44" s="20"/>
      <c r="BS44" s="19"/>
      <c r="BT44" s="21"/>
      <c r="BU44" s="17"/>
      <c r="BV44" s="4"/>
      <c r="BW44" s="4"/>
      <c r="BX44" s="9"/>
      <c r="BY44" s="4"/>
      <c r="BZ44" s="17"/>
      <c r="CA44" s="17"/>
      <c r="CB44" s="20"/>
      <c r="CC44" s="19"/>
      <c r="CD44" s="21"/>
      <c r="CE44" s="17"/>
      <c r="CF44" s="57"/>
      <c r="CG44" s="57"/>
      <c r="CH44" s="57"/>
      <c r="CI44" s="224"/>
      <c r="CJ44" s="57"/>
      <c r="CK44" s="57"/>
      <c r="CL44" s="20"/>
      <c r="CM44" s="57"/>
      <c r="CN44" s="58"/>
      <c r="CO44" s="57"/>
      <c r="CP44" s="57"/>
      <c r="CQ44" s="233"/>
      <c r="CR44" s="233"/>
      <c r="CS44" s="61"/>
      <c r="CT44" s="63"/>
      <c r="CU44" s="57"/>
      <c r="CV44" s="20"/>
      <c r="CW44" s="231"/>
      <c r="CX44" s="58"/>
      <c r="CY44" s="57"/>
      <c r="CZ44" s="57"/>
      <c r="DA44" s="57"/>
      <c r="DB44" s="57"/>
      <c r="DC44" s="72"/>
      <c r="DD44" s="275"/>
      <c r="DE44" s="57"/>
      <c r="DF44" s="20"/>
      <c r="DG44" s="276"/>
      <c r="DH44" s="58"/>
      <c r="DI44" s="57"/>
      <c r="DJ44" s="57"/>
      <c r="DK44" s="57"/>
      <c r="DL44" s="57"/>
      <c r="DM44" s="278"/>
      <c r="DN44" s="57"/>
      <c r="DO44" s="3"/>
      <c r="DP44" s="22"/>
      <c r="DQ44" s="57"/>
      <c r="DR44" s="58"/>
      <c r="DS44" s="57"/>
      <c r="DT44" s="57"/>
      <c r="DU44" s="57"/>
      <c r="DV44" s="57"/>
      <c r="DW44" s="278"/>
      <c r="DX44" s="63"/>
      <c r="DY44" s="57"/>
      <c r="DZ44" s="22"/>
      <c r="EA44" s="231"/>
      <c r="EB44" s="58"/>
      <c r="EC44" s="57"/>
      <c r="ED44" s="69"/>
      <c r="EF44" s="1" t="str">
        <f t="shared" si="31"/>
        <v>I22_008-JURÍDICA</v>
      </c>
      <c r="EO44" s="91"/>
      <c r="EP44" s="91"/>
      <c r="EQ44" s="91"/>
      <c r="ER44" s="91"/>
      <c r="ET44" s="1" t="str">
        <f t="shared" si="1"/>
        <v>I22_008-JURÍDICA</v>
      </c>
      <c r="FC44" s="18"/>
      <c r="FD44" s="18"/>
      <c r="FE44" s="94"/>
      <c r="FF44" s="91"/>
      <c r="FH44" s="1" t="str">
        <f t="shared" si="2"/>
        <v>I22_008-JURÍDICA</v>
      </c>
      <c r="FV44" s="95" t="str">
        <f t="shared" si="3"/>
        <v>I22_008-JURÍDICA</v>
      </c>
      <c r="GJ44" s="95" t="str">
        <f t="shared" si="4"/>
        <v>I22_008-JURÍDICA</v>
      </c>
    </row>
    <row r="45" spans="1:192" ht="35.25" customHeight="1">
      <c r="A45" s="3" t="s">
        <v>660</v>
      </c>
      <c r="B45" s="96" t="s">
        <v>30</v>
      </c>
      <c r="C45" s="3" t="s">
        <v>138</v>
      </c>
      <c r="D45" s="97" t="s">
        <v>15</v>
      </c>
      <c r="E45" s="96" t="s">
        <v>30</v>
      </c>
      <c r="F45" s="294" t="s">
        <v>655</v>
      </c>
      <c r="G45" s="5" t="s">
        <v>27</v>
      </c>
      <c r="H45" s="3" t="s">
        <v>661</v>
      </c>
      <c r="I45" s="3" t="s">
        <v>662</v>
      </c>
      <c r="J45" s="314" t="s">
        <v>154</v>
      </c>
      <c r="K45" s="314" t="s">
        <v>154</v>
      </c>
      <c r="L45" s="315">
        <v>0.92</v>
      </c>
      <c r="M45" s="4">
        <v>1</v>
      </c>
      <c r="N45" s="4">
        <v>1</v>
      </c>
      <c r="O45" s="14">
        <f t="shared" si="32"/>
        <v>1</v>
      </c>
      <c r="P45" s="98" t="s">
        <v>19</v>
      </c>
      <c r="Q45" s="330" t="s">
        <v>545</v>
      </c>
      <c r="R45" s="98"/>
      <c r="S45" s="98">
        <f t="shared" si="33"/>
        <v>1.0869565217391304</v>
      </c>
      <c r="T45" s="98" t="str">
        <f t="shared" si="34"/>
        <v>bajo</v>
      </c>
      <c r="U45" s="98"/>
      <c r="V45" s="330" t="s">
        <v>663</v>
      </c>
      <c r="W45" s="4">
        <v>20</v>
      </c>
      <c r="X45" s="4">
        <v>20</v>
      </c>
      <c r="Y45" s="14">
        <f t="shared" si="35"/>
        <v>1</v>
      </c>
      <c r="Z45" s="98" t="s">
        <v>19</v>
      </c>
      <c r="AA45" s="330" t="s">
        <v>545</v>
      </c>
      <c r="AB45" s="98"/>
      <c r="AC45" s="98">
        <f t="shared" si="36"/>
        <v>1.0869565217391304</v>
      </c>
      <c r="AD45" s="98" t="str">
        <f t="shared" si="37"/>
        <v>bajo</v>
      </c>
      <c r="AE45" s="98"/>
      <c r="AF45" s="330" t="s">
        <v>664</v>
      </c>
      <c r="AG45" s="98"/>
      <c r="AH45" s="98"/>
      <c r="AI45" s="98"/>
      <c r="AJ45" s="14"/>
      <c r="AK45" s="4"/>
      <c r="AL45" s="17"/>
      <c r="AM45" s="17"/>
      <c r="AN45" s="20"/>
      <c r="AO45" s="19"/>
      <c r="AP45" s="21"/>
      <c r="AQ45" s="17"/>
      <c r="AR45" s="4"/>
      <c r="AS45" s="4"/>
      <c r="AT45" s="123"/>
      <c r="AU45" s="4"/>
      <c r="AV45" s="17"/>
      <c r="AW45" s="17"/>
      <c r="AX45" s="22"/>
      <c r="AY45" s="19"/>
      <c r="AZ45" s="21"/>
      <c r="BA45" s="17"/>
      <c r="BB45" s="4"/>
      <c r="BC45" s="4"/>
      <c r="BD45" s="45"/>
      <c r="BE45" s="4"/>
      <c r="BF45" s="17"/>
      <c r="BG45" s="17"/>
      <c r="BH45" s="20"/>
      <c r="BI45" s="19"/>
      <c r="BJ45" s="21"/>
      <c r="BK45" s="17"/>
      <c r="BL45" s="4"/>
      <c r="BM45" s="4"/>
      <c r="BN45" s="9"/>
      <c r="BO45" s="4"/>
      <c r="BP45" s="17"/>
      <c r="BQ45" s="17"/>
      <c r="BR45" s="20"/>
      <c r="BS45" s="19"/>
      <c r="BT45" s="21"/>
      <c r="BU45" s="17"/>
      <c r="BV45" s="4"/>
      <c r="BW45" s="4"/>
      <c r="BX45" s="9"/>
      <c r="BY45" s="4"/>
      <c r="BZ45" s="17"/>
      <c r="CA45" s="17"/>
      <c r="CB45" s="20"/>
      <c r="CC45" s="19"/>
      <c r="CD45" s="21"/>
      <c r="CE45" s="17"/>
      <c r="CF45" s="57"/>
      <c r="CG45" s="57"/>
      <c r="CH45" s="57"/>
      <c r="CI45" s="224"/>
      <c r="CJ45" s="57"/>
      <c r="CK45" s="57"/>
      <c r="CL45" s="20"/>
      <c r="CM45" s="57"/>
      <c r="CN45" s="58"/>
      <c r="CO45" s="57"/>
      <c r="CP45" s="57"/>
      <c r="CQ45" s="233"/>
      <c r="CR45" s="233"/>
      <c r="CS45" s="61"/>
      <c r="CT45" s="63"/>
      <c r="CU45" s="57"/>
      <c r="CV45" s="20"/>
      <c r="CW45" s="231"/>
      <c r="CX45" s="58"/>
      <c r="CY45" s="57"/>
      <c r="CZ45" s="57"/>
      <c r="DA45" s="57"/>
      <c r="DB45" s="57"/>
      <c r="DC45" s="72"/>
      <c r="DD45" s="275"/>
      <c r="DE45" s="57"/>
      <c r="DF45" s="20"/>
      <c r="DG45" s="276"/>
      <c r="DH45" s="58"/>
      <c r="DI45" s="57"/>
      <c r="DJ45" s="57"/>
      <c r="DK45" s="57"/>
      <c r="DL45" s="57"/>
      <c r="DM45" s="278"/>
      <c r="DN45" s="57"/>
      <c r="DO45" s="3"/>
      <c r="DP45" s="22"/>
      <c r="DQ45" s="57"/>
      <c r="DR45" s="58"/>
      <c r="DS45" s="57"/>
      <c r="DT45" s="57"/>
      <c r="DU45" s="57"/>
      <c r="DV45" s="57"/>
      <c r="DW45" s="278"/>
      <c r="DX45" s="63"/>
      <c r="DY45" s="57"/>
      <c r="DZ45" s="22"/>
      <c r="EA45" s="231"/>
      <c r="EB45" s="58"/>
      <c r="EC45" s="57"/>
      <c r="ED45" s="69"/>
      <c r="EF45" s="1" t="str">
        <f t="shared" si="31"/>
        <v>I24_011-JURÍDICA</v>
      </c>
      <c r="EO45" s="91"/>
      <c r="EP45" s="91"/>
      <c r="EQ45" s="91"/>
      <c r="ER45" s="91"/>
      <c r="ET45" s="1" t="str">
        <f t="shared" si="1"/>
        <v>I24_011-JURÍDICA</v>
      </c>
      <c r="FC45" s="18"/>
      <c r="FD45" s="18"/>
      <c r="FE45" s="94"/>
      <c r="FF45" s="91"/>
      <c r="FH45" s="1" t="str">
        <f t="shared" si="2"/>
        <v>I24_011-JURÍDICA</v>
      </c>
      <c r="FV45" s="95" t="str">
        <f t="shared" si="3"/>
        <v>I24_011-JURÍDICA</v>
      </c>
      <c r="GJ45" s="95" t="str">
        <f t="shared" si="4"/>
        <v>I24_011-JURÍDICA</v>
      </c>
    </row>
    <row r="46" spans="1:192" ht="42.75" customHeight="1">
      <c r="A46" s="3" t="s">
        <v>665</v>
      </c>
      <c r="B46" s="96" t="s">
        <v>30</v>
      </c>
      <c r="C46" s="3" t="s">
        <v>132</v>
      </c>
      <c r="D46" s="97" t="s">
        <v>15</v>
      </c>
      <c r="E46" s="96" t="s">
        <v>30</v>
      </c>
      <c r="F46" s="287" t="s">
        <v>666</v>
      </c>
      <c r="G46" s="5" t="s">
        <v>27</v>
      </c>
      <c r="H46" s="3" t="s">
        <v>667</v>
      </c>
      <c r="I46" s="3" t="s">
        <v>668</v>
      </c>
      <c r="J46" s="300" t="s">
        <v>154</v>
      </c>
      <c r="K46" s="300" t="s">
        <v>154</v>
      </c>
      <c r="L46" s="296">
        <v>0.98</v>
      </c>
      <c r="M46" s="4">
        <v>0</v>
      </c>
      <c r="N46" s="4">
        <v>0</v>
      </c>
      <c r="O46" s="14">
        <v>0</v>
      </c>
      <c r="P46" s="98" t="s">
        <v>19</v>
      </c>
      <c r="Q46" s="330" t="s">
        <v>669</v>
      </c>
      <c r="R46" s="98"/>
      <c r="S46" s="98">
        <f>O46/L46</f>
        <v>0</v>
      </c>
      <c r="T46" s="98" t="str">
        <f t="shared" si="34"/>
        <v>bajo</v>
      </c>
      <c r="U46" s="98"/>
      <c r="V46" s="330" t="s">
        <v>670</v>
      </c>
      <c r="W46" s="4">
        <v>7</v>
      </c>
      <c r="X46" s="4">
        <v>7</v>
      </c>
      <c r="Y46" s="14">
        <f>W46/X46</f>
        <v>1</v>
      </c>
      <c r="Z46" s="98" t="s">
        <v>19</v>
      </c>
      <c r="AA46" s="330" t="s">
        <v>671</v>
      </c>
      <c r="AB46" s="98"/>
      <c r="AC46" s="98">
        <f>Y46/L46</f>
        <v>1.0204081632653061</v>
      </c>
      <c r="AD46" s="98" t="str">
        <f>Z46</f>
        <v>bajo</v>
      </c>
      <c r="AE46" s="98"/>
      <c r="AF46" s="330" t="s">
        <v>672</v>
      </c>
      <c r="AG46" s="98"/>
      <c r="AH46" s="98"/>
      <c r="AI46" s="98"/>
      <c r="AJ46" s="14"/>
      <c r="AK46" s="4"/>
      <c r="AL46" s="17"/>
      <c r="AM46" s="17"/>
      <c r="AN46" s="20"/>
      <c r="AO46" s="19"/>
      <c r="AP46" s="21"/>
      <c r="AQ46" s="17"/>
      <c r="AR46" s="4"/>
      <c r="AS46" s="4"/>
      <c r="AT46" s="123"/>
      <c r="AU46" s="4"/>
      <c r="AV46" s="17"/>
      <c r="AW46" s="17"/>
      <c r="AX46" s="22"/>
      <c r="AY46" s="19"/>
      <c r="AZ46" s="21"/>
      <c r="BA46" s="17"/>
      <c r="BB46" s="4"/>
      <c r="BC46" s="4"/>
      <c r="BD46" s="45"/>
      <c r="BE46" s="4"/>
      <c r="BF46" s="17"/>
      <c r="BG46" s="17"/>
      <c r="BH46" s="20"/>
      <c r="BI46" s="19"/>
      <c r="BJ46" s="21"/>
      <c r="BK46" s="17"/>
      <c r="BL46" s="4"/>
      <c r="BM46" s="4"/>
      <c r="BN46" s="9"/>
      <c r="BO46" s="4"/>
      <c r="BP46" s="17"/>
      <c r="BQ46" s="17"/>
      <c r="BR46" s="20"/>
      <c r="BS46" s="19"/>
      <c r="BT46" s="21"/>
      <c r="BU46" s="17"/>
      <c r="BV46" s="4"/>
      <c r="BW46" s="4"/>
      <c r="BX46" s="9"/>
      <c r="BY46" s="4"/>
      <c r="BZ46" s="17"/>
      <c r="CA46" s="17"/>
      <c r="CB46" s="20"/>
      <c r="CC46" s="19"/>
      <c r="CD46" s="21"/>
      <c r="CE46" s="17"/>
      <c r="CF46" s="57"/>
      <c r="CG46" s="57"/>
      <c r="CH46" s="57"/>
      <c r="CI46" s="224"/>
      <c r="CJ46" s="57"/>
      <c r="CK46" s="57"/>
      <c r="CL46" s="20"/>
      <c r="CM46" s="57"/>
      <c r="CN46" s="58"/>
      <c r="CO46" s="57"/>
      <c r="CP46" s="57"/>
      <c r="CQ46" s="233"/>
      <c r="CR46" s="233"/>
      <c r="CS46" s="61"/>
      <c r="CT46" s="63"/>
      <c r="CU46" s="57"/>
      <c r="CV46" s="20"/>
      <c r="CW46" s="231"/>
      <c r="CX46" s="58"/>
      <c r="CY46" s="57"/>
      <c r="CZ46" s="57"/>
      <c r="DA46" s="57"/>
      <c r="DB46" s="57"/>
      <c r="DC46" s="72"/>
      <c r="DD46" s="275"/>
      <c r="DE46" s="57"/>
      <c r="DF46" s="20"/>
      <c r="DG46" s="276"/>
      <c r="DH46" s="58"/>
      <c r="DI46" s="57"/>
      <c r="DJ46" s="57"/>
      <c r="DK46" s="57"/>
      <c r="DL46" s="57"/>
      <c r="DM46" s="278"/>
      <c r="DN46" s="57"/>
      <c r="DO46" s="3"/>
      <c r="DP46" s="22"/>
      <c r="DQ46" s="57"/>
      <c r="DR46" s="58"/>
      <c r="DS46" s="57"/>
      <c r="DT46" s="57"/>
      <c r="DU46" s="57"/>
      <c r="DV46" s="57"/>
      <c r="DW46" s="278"/>
      <c r="DX46" s="63"/>
      <c r="DY46" s="57"/>
      <c r="DZ46" s="22"/>
      <c r="EA46" s="231"/>
      <c r="EB46" s="58"/>
      <c r="EC46" s="57"/>
      <c r="ED46" s="69"/>
      <c r="EF46" s="1" t="str">
        <f t="shared" si="31"/>
        <v>I16_052-JURÍDICA</v>
      </c>
      <c r="EO46" s="91"/>
      <c r="EP46" s="91"/>
      <c r="EQ46" s="91"/>
      <c r="ER46" s="91"/>
      <c r="ET46" s="1" t="str">
        <f t="shared" si="1"/>
        <v>I16_052-JURÍDICA</v>
      </c>
      <c r="FC46" s="18"/>
      <c r="FD46" s="18"/>
      <c r="FE46" s="94"/>
      <c r="FF46" s="91"/>
      <c r="FH46" s="1" t="str">
        <f t="shared" si="2"/>
        <v>I16_052-JURÍDICA</v>
      </c>
      <c r="FV46" s="95" t="str">
        <f t="shared" si="3"/>
        <v>I16_052-JURÍDICA</v>
      </c>
      <c r="GJ46" s="95" t="str">
        <f t="shared" si="4"/>
        <v>I16_052-JURÍDICA</v>
      </c>
    </row>
    <row r="47" spans="1:192" ht="56.45" customHeight="1">
      <c r="A47" s="3" t="s">
        <v>673</v>
      </c>
      <c r="B47" s="96" t="s">
        <v>25</v>
      </c>
      <c r="C47" s="3" t="s">
        <v>86</v>
      </c>
      <c r="D47" s="97" t="s">
        <v>15</v>
      </c>
      <c r="E47" s="96" t="s">
        <v>25</v>
      </c>
      <c r="F47" s="287" t="s">
        <v>674</v>
      </c>
      <c r="G47" s="5" t="s">
        <v>27</v>
      </c>
      <c r="H47" s="3" t="s">
        <v>675</v>
      </c>
      <c r="I47" s="3" t="s">
        <v>676</v>
      </c>
      <c r="J47" s="297">
        <v>4</v>
      </c>
      <c r="K47" s="297">
        <v>5</v>
      </c>
      <c r="L47" s="316">
        <v>0.8</v>
      </c>
      <c r="M47" s="4">
        <v>2</v>
      </c>
      <c r="N47" s="4">
        <v>5</v>
      </c>
      <c r="O47" s="14">
        <f>M47/N47</f>
        <v>0.4</v>
      </c>
      <c r="P47" s="98" t="s">
        <v>19</v>
      </c>
      <c r="Q47" s="98" t="s">
        <v>677</v>
      </c>
      <c r="R47" s="98"/>
      <c r="S47" s="98">
        <f>O47/L47</f>
        <v>0.5</v>
      </c>
      <c r="T47" s="98" t="s">
        <v>19</v>
      </c>
      <c r="U47" s="98"/>
      <c r="V47" s="98" t="s">
        <v>678</v>
      </c>
      <c r="W47" s="4">
        <v>2</v>
      </c>
      <c r="X47" s="4">
        <v>5</v>
      </c>
      <c r="Y47" s="14">
        <f>W47/X47</f>
        <v>0.4</v>
      </c>
      <c r="Z47" s="98" t="s">
        <v>19</v>
      </c>
      <c r="AA47" s="330" t="s">
        <v>679</v>
      </c>
      <c r="AB47" s="98"/>
      <c r="AC47" s="98"/>
      <c r="AD47" s="98" t="str">
        <f>Z47</f>
        <v>bajo</v>
      </c>
      <c r="AE47" s="98"/>
      <c r="AF47" s="330" t="s">
        <v>680</v>
      </c>
      <c r="AG47" s="98"/>
      <c r="AH47" s="98"/>
      <c r="AI47" s="98"/>
      <c r="AJ47" s="14"/>
      <c r="AK47" s="4"/>
      <c r="AL47" s="17"/>
      <c r="AM47" s="17"/>
      <c r="AN47" s="20"/>
      <c r="AO47" s="19"/>
      <c r="AP47" s="21"/>
      <c r="AQ47" s="17"/>
      <c r="AR47" s="4"/>
      <c r="AS47" s="4"/>
      <c r="AT47" s="123"/>
      <c r="AU47" s="4"/>
      <c r="AV47" s="17"/>
      <c r="AW47" s="17"/>
      <c r="AX47" s="22"/>
      <c r="AY47" s="19"/>
      <c r="AZ47" s="21"/>
      <c r="BA47" s="17"/>
      <c r="BB47" s="4"/>
      <c r="BC47" s="4"/>
      <c r="BD47" s="45"/>
      <c r="BE47" s="4"/>
      <c r="BF47" s="17"/>
      <c r="BG47" s="17"/>
      <c r="BH47" s="20"/>
      <c r="BI47" s="19"/>
      <c r="BJ47" s="21"/>
      <c r="BK47" s="17"/>
      <c r="BL47" s="4"/>
      <c r="BM47" s="4"/>
      <c r="BN47" s="9"/>
      <c r="BO47" s="4"/>
      <c r="BP47" s="17"/>
      <c r="BQ47" s="17"/>
      <c r="BR47" s="20"/>
      <c r="BS47" s="19"/>
      <c r="BT47" s="21"/>
      <c r="BU47" s="17"/>
      <c r="BV47" s="4"/>
      <c r="BW47" s="4"/>
      <c r="BX47" s="9"/>
      <c r="BY47" s="4"/>
      <c r="BZ47" s="17"/>
      <c r="CA47" s="17"/>
      <c r="CB47" s="20"/>
      <c r="CC47" s="19"/>
      <c r="CD47" s="21"/>
      <c r="CE47" s="17"/>
      <c r="CF47" s="57"/>
      <c r="CG47" s="57"/>
      <c r="CH47" s="57"/>
      <c r="CI47" s="224"/>
      <c r="CJ47" s="57"/>
      <c r="CK47" s="57"/>
      <c r="CL47" s="20"/>
      <c r="CM47" s="57"/>
      <c r="CN47" s="58"/>
      <c r="CO47" s="57"/>
      <c r="CP47" s="57"/>
      <c r="CQ47" s="233"/>
      <c r="CR47" s="233"/>
      <c r="CS47" s="61"/>
      <c r="CT47" s="63"/>
      <c r="CU47" s="57"/>
      <c r="CV47" s="20"/>
      <c r="CW47" s="231"/>
      <c r="CX47" s="58"/>
      <c r="CY47" s="57"/>
      <c r="CZ47" s="57"/>
      <c r="DA47" s="57"/>
      <c r="DB47" s="57"/>
      <c r="DC47" s="72"/>
      <c r="DD47" s="275"/>
      <c r="DE47" s="57"/>
      <c r="DF47" s="20"/>
      <c r="DG47" s="276"/>
      <c r="DH47" s="58"/>
      <c r="DI47" s="57"/>
      <c r="DJ47" s="57"/>
      <c r="DK47" s="57"/>
      <c r="DL47" s="57"/>
      <c r="DM47" s="278"/>
      <c r="DN47" s="57"/>
      <c r="DO47" s="3"/>
      <c r="DP47" s="22"/>
      <c r="DQ47" s="57"/>
      <c r="DR47" s="58"/>
      <c r="DS47" s="57"/>
      <c r="DT47" s="57"/>
      <c r="DU47" s="57"/>
      <c r="DV47" s="57"/>
      <c r="DW47" s="278"/>
      <c r="DX47" s="63"/>
      <c r="DY47" s="57"/>
      <c r="DZ47" s="22"/>
      <c r="EA47" s="231"/>
      <c r="EB47" s="58"/>
      <c r="EC47" s="57"/>
      <c r="ED47" s="69"/>
      <c r="EF47" s="1" t="str">
        <f t="shared" si="31"/>
        <v>I24_009-DEG</v>
      </c>
      <c r="EO47" s="91"/>
      <c r="EP47" s="91"/>
      <c r="EQ47" s="91"/>
      <c r="ER47" s="91"/>
      <c r="ET47" s="1" t="str">
        <f t="shared" si="1"/>
        <v>I24_009-DEG</v>
      </c>
      <c r="FC47" s="18"/>
      <c r="FD47" s="18"/>
      <c r="FE47" s="94"/>
      <c r="FF47" s="91"/>
      <c r="FH47" s="1" t="str">
        <f t="shared" si="2"/>
        <v>I24_009-DEG</v>
      </c>
      <c r="FV47" s="95" t="str">
        <f t="shared" si="3"/>
        <v>I24_009-DEG</v>
      </c>
      <c r="GJ47" s="95" t="str">
        <f t="shared" si="4"/>
        <v>I24_009-DEG</v>
      </c>
    </row>
    <row r="48" spans="1:192" ht="40.5" customHeight="1">
      <c r="A48" s="3" t="s">
        <v>681</v>
      </c>
      <c r="B48" s="96" t="s">
        <v>30</v>
      </c>
      <c r="C48" s="3" t="s">
        <v>140</v>
      </c>
      <c r="D48" s="97" t="s">
        <v>15</v>
      </c>
      <c r="E48" s="96" t="s">
        <v>30</v>
      </c>
      <c r="F48" s="287" t="s">
        <v>666</v>
      </c>
      <c r="G48" s="5" t="s">
        <v>27</v>
      </c>
      <c r="H48" s="3" t="s">
        <v>682</v>
      </c>
      <c r="I48" s="3" t="s">
        <v>683</v>
      </c>
      <c r="J48" s="300" t="s">
        <v>154</v>
      </c>
      <c r="K48" s="300" t="s">
        <v>154</v>
      </c>
      <c r="L48" s="296">
        <v>0.98</v>
      </c>
      <c r="M48" s="4">
        <v>0</v>
      </c>
      <c r="N48" s="4">
        <v>0</v>
      </c>
      <c r="O48" s="14">
        <v>0</v>
      </c>
      <c r="P48" s="98" t="s">
        <v>19</v>
      </c>
      <c r="Q48" s="330" t="s">
        <v>669</v>
      </c>
      <c r="R48" s="98"/>
      <c r="S48" s="98">
        <f>O48/L48</f>
        <v>0</v>
      </c>
      <c r="T48" s="98" t="str">
        <f>P48</f>
        <v>bajo</v>
      </c>
      <c r="U48" s="98"/>
      <c r="V48" s="330" t="s">
        <v>684</v>
      </c>
      <c r="W48" s="4">
        <v>6</v>
      </c>
      <c r="X48" s="4">
        <v>6</v>
      </c>
      <c r="Y48" s="14">
        <f>W48/X48</f>
        <v>1</v>
      </c>
      <c r="Z48" s="98" t="s">
        <v>19</v>
      </c>
      <c r="AA48" s="330" t="s">
        <v>545</v>
      </c>
      <c r="AB48" s="98"/>
      <c r="AC48" s="98">
        <f t="shared" ref="AC48:AC53" si="38">Y48/L48</f>
        <v>1.0204081632653061</v>
      </c>
      <c r="AD48" s="98" t="str">
        <f>Z48</f>
        <v>bajo</v>
      </c>
      <c r="AE48" s="98"/>
      <c r="AF48" s="330" t="s">
        <v>685</v>
      </c>
      <c r="AG48" s="98"/>
      <c r="AH48" s="98"/>
      <c r="AI48" s="98"/>
      <c r="AJ48" s="14"/>
      <c r="AK48" s="4"/>
      <c r="AL48" s="17"/>
      <c r="AM48" s="17"/>
      <c r="AN48" s="20"/>
      <c r="AO48" s="19"/>
      <c r="AP48" s="21"/>
      <c r="AQ48" s="17"/>
      <c r="AR48" s="4"/>
      <c r="AS48" s="4"/>
      <c r="AT48" s="123"/>
      <c r="AU48" s="4"/>
      <c r="AV48" s="17"/>
      <c r="AW48" s="17"/>
      <c r="AX48" s="22"/>
      <c r="AY48" s="19"/>
      <c r="AZ48" s="21"/>
      <c r="BA48" s="17"/>
      <c r="BB48" s="4"/>
      <c r="BC48" s="4"/>
      <c r="BD48" s="45"/>
      <c r="BE48" s="4"/>
      <c r="BF48" s="17"/>
      <c r="BG48" s="17"/>
      <c r="BH48" s="20"/>
      <c r="BI48" s="19"/>
      <c r="BJ48" s="21"/>
      <c r="BK48" s="17"/>
      <c r="BL48" s="4"/>
      <c r="BM48" s="4"/>
      <c r="BN48" s="9"/>
      <c r="BO48" s="4"/>
      <c r="BP48" s="17"/>
      <c r="BQ48" s="17"/>
      <c r="BR48" s="20"/>
      <c r="BS48" s="19"/>
      <c r="BT48" s="21"/>
      <c r="BU48" s="17"/>
      <c r="BV48" s="4"/>
      <c r="BW48" s="4"/>
      <c r="BX48" s="9"/>
      <c r="BY48" s="4"/>
      <c r="BZ48" s="17"/>
      <c r="CA48" s="17"/>
      <c r="CB48" s="20"/>
      <c r="CC48" s="19"/>
      <c r="CD48" s="21"/>
      <c r="CE48" s="17"/>
      <c r="CF48" s="57"/>
      <c r="CG48" s="57"/>
      <c r="CH48" s="57"/>
      <c r="CI48" s="224"/>
      <c r="CJ48" s="57"/>
      <c r="CK48" s="57"/>
      <c r="CL48" s="20"/>
      <c r="CM48" s="57"/>
      <c r="CN48" s="58"/>
      <c r="CO48" s="57"/>
      <c r="CP48" s="57"/>
      <c r="CQ48" s="233"/>
      <c r="CR48" s="233"/>
      <c r="CS48" s="61"/>
      <c r="CT48" s="63"/>
      <c r="CU48" s="57"/>
      <c r="CV48" s="20"/>
      <c r="CW48" s="231"/>
      <c r="CX48" s="58"/>
      <c r="CY48" s="57"/>
      <c r="CZ48" s="57"/>
      <c r="DA48" s="57"/>
      <c r="DB48" s="57"/>
      <c r="DC48" s="72"/>
      <c r="DD48" s="275"/>
      <c r="DE48" s="57"/>
      <c r="DF48" s="20"/>
      <c r="DG48" s="276"/>
      <c r="DH48" s="58"/>
      <c r="DI48" s="57"/>
      <c r="DJ48" s="57"/>
      <c r="DK48" s="57"/>
      <c r="DL48" s="57"/>
      <c r="DM48" s="278"/>
      <c r="DN48" s="57"/>
      <c r="DO48" s="3"/>
      <c r="DP48" s="22"/>
      <c r="DQ48" s="57"/>
      <c r="DR48" s="58"/>
      <c r="DS48" s="57"/>
      <c r="DT48" s="57"/>
      <c r="DU48" s="57"/>
      <c r="DV48" s="57"/>
      <c r="DW48" s="278"/>
      <c r="DX48" s="63"/>
      <c r="DY48" s="57"/>
      <c r="DZ48" s="22"/>
      <c r="EA48" s="231"/>
      <c r="EB48" s="58"/>
      <c r="EC48" s="57"/>
      <c r="ED48" s="69"/>
      <c r="EF48" s="1" t="str">
        <f t="shared" si="31"/>
        <v>I24_004-JURÍDICA</v>
      </c>
      <c r="EO48" s="91"/>
      <c r="EP48" s="91"/>
      <c r="EQ48" s="91"/>
      <c r="ER48" s="91"/>
      <c r="ET48" s="1" t="str">
        <f t="shared" si="1"/>
        <v>I24_004-JURÍDICA</v>
      </c>
      <c r="FC48" s="18"/>
      <c r="FD48" s="18"/>
      <c r="FE48" s="94"/>
      <c r="FF48" s="91"/>
      <c r="FH48" s="1" t="str">
        <f t="shared" si="2"/>
        <v>I24_004-JURÍDICA</v>
      </c>
      <c r="FV48" s="95" t="str">
        <f t="shared" si="3"/>
        <v>I24_004-JURÍDICA</v>
      </c>
      <c r="GJ48" s="95" t="str">
        <f t="shared" si="4"/>
        <v>I24_004-JURÍDICA</v>
      </c>
    </row>
    <row r="49" spans="1:192" ht="48.75" customHeight="1">
      <c r="A49" s="3" t="s">
        <v>686</v>
      </c>
      <c r="B49" s="129" t="s">
        <v>431</v>
      </c>
      <c r="C49" s="3" t="s">
        <v>56</v>
      </c>
      <c r="D49" s="97" t="s">
        <v>15</v>
      </c>
      <c r="E49" s="96" t="s">
        <v>24</v>
      </c>
      <c r="F49" s="287" t="s">
        <v>513</v>
      </c>
      <c r="G49" s="5" t="s">
        <v>27</v>
      </c>
      <c r="H49" s="3" t="s">
        <v>687</v>
      </c>
      <c r="I49" s="3" t="s">
        <v>687</v>
      </c>
      <c r="J49" s="297">
        <v>55</v>
      </c>
      <c r="K49" s="297" t="s">
        <v>150</v>
      </c>
      <c r="L49" s="295">
        <v>55</v>
      </c>
      <c r="M49" s="4">
        <v>2</v>
      </c>
      <c r="N49" s="4" t="s">
        <v>150</v>
      </c>
      <c r="O49" s="333">
        <v>2</v>
      </c>
      <c r="P49" s="98" t="s">
        <v>19</v>
      </c>
      <c r="Q49" s="330" t="s">
        <v>688</v>
      </c>
      <c r="R49" s="98"/>
      <c r="S49" s="98">
        <f>O49/L49</f>
        <v>3.6363636363636362E-2</v>
      </c>
      <c r="T49" s="98" t="str">
        <f>P49</f>
        <v>bajo</v>
      </c>
      <c r="U49" s="98"/>
      <c r="V49" s="330" t="s">
        <v>689</v>
      </c>
      <c r="W49" s="4">
        <v>7</v>
      </c>
      <c r="X49" s="4" t="s">
        <v>150</v>
      </c>
      <c r="Y49" s="333">
        <v>7</v>
      </c>
      <c r="Z49" s="98" t="s">
        <v>19</v>
      </c>
      <c r="AA49" s="330" t="s">
        <v>690</v>
      </c>
      <c r="AB49" s="98"/>
      <c r="AC49" s="98">
        <f t="shared" si="38"/>
        <v>0.12727272727272726</v>
      </c>
      <c r="AD49" s="98" t="str">
        <f>Z49</f>
        <v>bajo</v>
      </c>
      <c r="AE49" s="98"/>
      <c r="AF49" s="330" t="s">
        <v>691</v>
      </c>
      <c r="AG49" s="98"/>
      <c r="AH49" s="98"/>
      <c r="AI49" s="98"/>
      <c r="AJ49" s="14"/>
      <c r="AK49" s="4"/>
      <c r="AL49" s="17"/>
      <c r="AM49" s="17"/>
      <c r="AN49" s="20"/>
      <c r="AO49" s="19"/>
      <c r="AP49" s="21"/>
      <c r="AQ49" s="17"/>
      <c r="AR49" s="4"/>
      <c r="AS49" s="4"/>
      <c r="AT49" s="123"/>
      <c r="AU49" s="4"/>
      <c r="AV49" s="17"/>
      <c r="AW49" s="17"/>
      <c r="AX49" s="22"/>
      <c r="AY49" s="19"/>
      <c r="AZ49" s="21"/>
      <c r="BA49" s="17"/>
      <c r="BB49" s="4"/>
      <c r="BC49" s="4"/>
      <c r="BD49" s="45"/>
      <c r="BE49" s="4"/>
      <c r="BF49" s="17"/>
      <c r="BG49" s="17"/>
      <c r="BH49" s="20"/>
      <c r="BI49" s="19"/>
      <c r="BJ49" s="21"/>
      <c r="BK49" s="17"/>
      <c r="BL49" s="4"/>
      <c r="BM49" s="4"/>
      <c r="BN49" s="9"/>
      <c r="BO49" s="4"/>
      <c r="BP49" s="17"/>
      <c r="BQ49" s="17"/>
      <c r="BR49" s="20"/>
      <c r="BS49" s="19"/>
      <c r="BT49" s="21"/>
      <c r="BU49" s="17"/>
      <c r="BV49" s="4"/>
      <c r="BW49" s="4"/>
      <c r="BX49" s="9"/>
      <c r="BY49" s="4"/>
      <c r="BZ49" s="17"/>
      <c r="CA49" s="17"/>
      <c r="CB49" s="20"/>
      <c r="CC49" s="19"/>
      <c r="CD49" s="21"/>
      <c r="CE49" s="17"/>
      <c r="CF49" s="57"/>
      <c r="CG49" s="57"/>
      <c r="CH49" s="57"/>
      <c r="CI49" s="224"/>
      <c r="CJ49" s="57"/>
      <c r="CK49" s="57"/>
      <c r="CL49" s="20"/>
      <c r="CM49" s="57"/>
      <c r="CN49" s="58"/>
      <c r="CO49" s="57"/>
      <c r="CP49" s="57"/>
      <c r="CQ49" s="233"/>
      <c r="CR49" s="233"/>
      <c r="CS49" s="61"/>
      <c r="CT49" s="63"/>
      <c r="CU49" s="57"/>
      <c r="CV49" s="20"/>
      <c r="CW49" s="231"/>
      <c r="CX49" s="58"/>
      <c r="CY49" s="57"/>
      <c r="CZ49" s="57"/>
      <c r="DA49" s="57"/>
      <c r="DB49" s="57"/>
      <c r="DC49" s="72"/>
      <c r="DD49" s="275"/>
      <c r="DE49" s="57"/>
      <c r="DF49" s="20"/>
      <c r="DG49" s="276"/>
      <c r="DH49" s="58"/>
      <c r="DI49" s="57"/>
      <c r="DJ49" s="57"/>
      <c r="DK49" s="57"/>
      <c r="DL49" s="57"/>
      <c r="DM49" s="278"/>
      <c r="DN49" s="57"/>
      <c r="DO49" s="3"/>
      <c r="DP49" s="22"/>
      <c r="DQ49" s="57"/>
      <c r="DR49" s="58"/>
      <c r="DS49" s="57"/>
      <c r="DT49" s="57"/>
      <c r="DU49" s="57"/>
      <c r="DV49" s="57"/>
      <c r="DW49" s="278"/>
      <c r="DX49" s="63"/>
      <c r="DY49" s="57"/>
      <c r="DZ49" s="22"/>
      <c r="EA49" s="231"/>
      <c r="EB49" s="58"/>
      <c r="EC49" s="57"/>
      <c r="ED49" s="69"/>
      <c r="EF49" s="1" t="str">
        <f t="shared" si="31"/>
        <v>I20_013-Gabinete de ministro</v>
      </c>
      <c r="EO49" s="91"/>
      <c r="EP49" s="91"/>
      <c r="EQ49" s="91"/>
      <c r="ER49" s="91"/>
      <c r="ET49" s="1" t="str">
        <f t="shared" si="1"/>
        <v>I20_013-Gabinete de ministro</v>
      </c>
      <c r="FC49" s="18"/>
      <c r="FD49" s="18"/>
      <c r="FE49" s="94"/>
      <c r="FF49" s="91"/>
      <c r="FH49" s="1" t="str">
        <f t="shared" si="2"/>
        <v>I20_013-Gabinete de ministro</v>
      </c>
      <c r="FV49" s="95" t="str">
        <f t="shared" si="3"/>
        <v>I20_013-Gabinete de ministro</v>
      </c>
      <c r="GJ49" s="95" t="str">
        <f t="shared" si="4"/>
        <v>I20_013-Gabinete de ministro</v>
      </c>
    </row>
    <row r="50" spans="1:192" ht="36" customHeight="1">
      <c r="A50" s="3" t="s">
        <v>692</v>
      </c>
      <c r="B50" s="96" t="s">
        <v>23</v>
      </c>
      <c r="C50" s="3" t="s">
        <v>78</v>
      </c>
      <c r="D50" s="97" t="s">
        <v>15</v>
      </c>
      <c r="E50" s="96" t="s">
        <v>23</v>
      </c>
      <c r="F50" s="294" t="s">
        <v>693</v>
      </c>
      <c r="G50" s="5" t="s">
        <v>27</v>
      </c>
      <c r="H50" s="3" t="s">
        <v>694</v>
      </c>
      <c r="I50" s="3" t="s">
        <v>694</v>
      </c>
      <c r="J50" s="311">
        <v>1</v>
      </c>
      <c r="K50" s="311" t="s">
        <v>150</v>
      </c>
      <c r="L50" s="317">
        <v>1</v>
      </c>
      <c r="M50" s="4">
        <v>0</v>
      </c>
      <c r="N50" s="4" t="s">
        <v>150</v>
      </c>
      <c r="O50" s="333">
        <v>0</v>
      </c>
      <c r="P50" s="98" t="s">
        <v>19</v>
      </c>
      <c r="Q50" s="330" t="s">
        <v>695</v>
      </c>
      <c r="R50" s="98"/>
      <c r="S50" s="98">
        <f t="shared" ref="S50:S51" si="39">O50/L50</f>
        <v>0</v>
      </c>
      <c r="T50" s="98" t="str">
        <f t="shared" ref="T50:T51" si="40">P50</f>
        <v>bajo</v>
      </c>
      <c r="U50" s="98"/>
      <c r="V50" s="330" t="s">
        <v>696</v>
      </c>
      <c r="W50" s="4">
        <v>0</v>
      </c>
      <c r="X50" s="4" t="s">
        <v>150</v>
      </c>
      <c r="Y50" s="333">
        <v>0</v>
      </c>
      <c r="Z50" s="98" t="s">
        <v>19</v>
      </c>
      <c r="AA50" s="330" t="s">
        <v>695</v>
      </c>
      <c r="AB50" s="98"/>
      <c r="AC50" s="98">
        <f t="shared" si="38"/>
        <v>0</v>
      </c>
      <c r="AD50" s="98" t="str">
        <f t="shared" ref="AD50:AD51" si="41">Z50</f>
        <v>bajo</v>
      </c>
      <c r="AE50" s="98"/>
      <c r="AF50" s="330" t="s">
        <v>697</v>
      </c>
      <c r="AG50" s="98"/>
      <c r="AH50" s="98"/>
      <c r="AI50" s="98"/>
      <c r="AJ50" s="14"/>
      <c r="AK50" s="4"/>
      <c r="AL50" s="17"/>
      <c r="AM50" s="17"/>
      <c r="AN50" s="20"/>
      <c r="AO50" s="19"/>
      <c r="AP50" s="21"/>
      <c r="AQ50" s="17"/>
      <c r="AR50" s="4"/>
      <c r="AS50" s="4"/>
      <c r="AT50" s="123"/>
      <c r="AU50" s="4"/>
      <c r="AV50" s="17"/>
      <c r="AW50" s="17"/>
      <c r="AX50" s="22"/>
      <c r="AY50" s="19"/>
      <c r="AZ50" s="21"/>
      <c r="BA50" s="17"/>
      <c r="BB50" s="4"/>
      <c r="BC50" s="4"/>
      <c r="BD50" s="45"/>
      <c r="BE50" s="4"/>
      <c r="BF50" s="17"/>
      <c r="BG50" s="17"/>
      <c r="BH50" s="20"/>
      <c r="BI50" s="19"/>
      <c r="BJ50" s="21"/>
      <c r="BK50" s="17"/>
      <c r="BL50" s="4"/>
      <c r="BM50" s="4"/>
      <c r="BN50" s="9"/>
      <c r="BO50" s="4"/>
      <c r="BP50" s="17"/>
      <c r="BQ50" s="17"/>
      <c r="BR50" s="20"/>
      <c r="BS50" s="19"/>
      <c r="BT50" s="21"/>
      <c r="BU50" s="17"/>
      <c r="BV50" s="4"/>
      <c r="BW50" s="4"/>
      <c r="BX50" s="9"/>
      <c r="BY50" s="4"/>
      <c r="BZ50" s="17"/>
      <c r="CA50" s="17"/>
      <c r="CB50" s="20"/>
      <c r="CC50" s="19"/>
      <c r="CD50" s="21"/>
      <c r="CE50" s="17"/>
      <c r="CF50" s="57"/>
      <c r="CG50" s="57"/>
      <c r="CH50" s="57"/>
      <c r="CI50" s="224"/>
      <c r="CJ50" s="57"/>
      <c r="CK50" s="57"/>
      <c r="CL50" s="20"/>
      <c r="CM50" s="57"/>
      <c r="CN50" s="58"/>
      <c r="CO50" s="57"/>
      <c r="CP50" s="57"/>
      <c r="CQ50" s="233"/>
      <c r="CR50" s="233"/>
      <c r="CS50" s="61"/>
      <c r="CT50" s="63"/>
      <c r="CU50" s="57"/>
      <c r="CV50" s="20"/>
      <c r="CW50" s="231"/>
      <c r="CX50" s="58"/>
      <c r="CY50" s="57"/>
      <c r="CZ50" s="57"/>
      <c r="DA50" s="57"/>
      <c r="DB50" s="57"/>
      <c r="DC50" s="72"/>
      <c r="DD50" s="275"/>
      <c r="DE50" s="57"/>
      <c r="DF50" s="20"/>
      <c r="DG50" s="276"/>
      <c r="DH50" s="58"/>
      <c r="DI50" s="57"/>
      <c r="DJ50" s="57"/>
      <c r="DK50" s="57"/>
      <c r="DL50" s="57"/>
      <c r="DM50" s="278"/>
      <c r="DN50" s="57"/>
      <c r="DO50" s="3"/>
      <c r="DP50" s="22"/>
      <c r="DQ50" s="57"/>
      <c r="DR50" s="58"/>
      <c r="DS50" s="57"/>
      <c r="DT50" s="57"/>
      <c r="DU50" s="57"/>
      <c r="DV50" s="57"/>
      <c r="DW50" s="278"/>
      <c r="DX50" s="63"/>
      <c r="DY50" s="57"/>
      <c r="DZ50" s="22"/>
      <c r="EA50" s="231"/>
      <c r="EB50" s="58"/>
      <c r="EC50" s="57"/>
      <c r="ED50" s="69"/>
      <c r="EF50" s="1" t="str">
        <f t="shared" si="31"/>
        <v>I24_006-CPEIP</v>
      </c>
      <c r="EO50" s="91"/>
      <c r="EP50" s="91"/>
      <c r="EQ50" s="91"/>
      <c r="ER50" s="91"/>
      <c r="ET50" s="1" t="str">
        <f t="shared" si="1"/>
        <v>I24_006-CPEIP</v>
      </c>
      <c r="FC50" s="18"/>
      <c r="FD50" s="18"/>
      <c r="FE50" s="94"/>
      <c r="FF50" s="91"/>
      <c r="FH50" s="1" t="str">
        <f t="shared" si="2"/>
        <v>I24_006-CPEIP</v>
      </c>
      <c r="FV50" s="95" t="str">
        <f t="shared" si="3"/>
        <v>I24_006-CPEIP</v>
      </c>
      <c r="GJ50" s="95" t="str">
        <f t="shared" si="4"/>
        <v>I24_006-CPEIP</v>
      </c>
    </row>
    <row r="51" spans="1:192" ht="33" customHeight="1">
      <c r="A51" s="3" t="s">
        <v>698</v>
      </c>
      <c r="B51" s="96" t="s">
        <v>23</v>
      </c>
      <c r="C51" s="3" t="s">
        <v>80</v>
      </c>
      <c r="D51" s="97" t="s">
        <v>15</v>
      </c>
      <c r="E51" s="96" t="s">
        <v>23</v>
      </c>
      <c r="F51" s="294" t="s">
        <v>699</v>
      </c>
      <c r="G51" s="5" t="s">
        <v>27</v>
      </c>
      <c r="H51" s="3" t="s">
        <v>700</v>
      </c>
      <c r="I51" s="3" t="s">
        <v>700</v>
      </c>
      <c r="J51" s="311">
        <v>1</v>
      </c>
      <c r="K51" s="311" t="s">
        <v>150</v>
      </c>
      <c r="L51" s="317">
        <v>1</v>
      </c>
      <c r="M51" s="4">
        <v>0</v>
      </c>
      <c r="N51" s="4" t="s">
        <v>150</v>
      </c>
      <c r="O51" s="333">
        <v>0</v>
      </c>
      <c r="P51" s="98" t="s">
        <v>19</v>
      </c>
      <c r="Q51" s="330" t="s">
        <v>701</v>
      </c>
      <c r="R51" s="98"/>
      <c r="S51" s="98">
        <f t="shared" si="39"/>
        <v>0</v>
      </c>
      <c r="T51" s="98" t="str">
        <f t="shared" si="40"/>
        <v>bajo</v>
      </c>
      <c r="U51" s="98"/>
      <c r="V51" s="330" t="s">
        <v>696</v>
      </c>
      <c r="W51" s="4">
        <v>0</v>
      </c>
      <c r="X51" s="4" t="s">
        <v>150</v>
      </c>
      <c r="Y51" s="333">
        <v>0</v>
      </c>
      <c r="Z51" s="98" t="s">
        <v>19</v>
      </c>
      <c r="AA51" s="330" t="s">
        <v>702</v>
      </c>
      <c r="AB51" s="98"/>
      <c r="AC51" s="98">
        <f t="shared" si="38"/>
        <v>0</v>
      </c>
      <c r="AD51" s="98" t="str">
        <f t="shared" si="41"/>
        <v>bajo</v>
      </c>
      <c r="AE51" s="98"/>
      <c r="AF51" s="330" t="s">
        <v>697</v>
      </c>
      <c r="AG51" s="98"/>
      <c r="AH51" s="98"/>
      <c r="AI51" s="98"/>
      <c r="AJ51" s="14"/>
      <c r="AK51" s="4"/>
      <c r="AL51" s="17"/>
      <c r="AM51" s="17"/>
      <c r="AN51" s="20"/>
      <c r="AO51" s="19"/>
      <c r="AP51" s="21"/>
      <c r="AQ51" s="17"/>
      <c r="AR51" s="4"/>
      <c r="AS51" s="4"/>
      <c r="AT51" s="123"/>
      <c r="AU51" s="4"/>
      <c r="AV51" s="17"/>
      <c r="AW51" s="17"/>
      <c r="AX51" s="22"/>
      <c r="AY51" s="19"/>
      <c r="AZ51" s="21"/>
      <c r="BA51" s="17"/>
      <c r="BB51" s="4"/>
      <c r="BC51" s="4"/>
      <c r="BD51" s="45"/>
      <c r="BE51" s="4"/>
      <c r="BF51" s="17"/>
      <c r="BG51" s="17"/>
      <c r="BH51" s="20"/>
      <c r="BI51" s="19"/>
      <c r="BJ51" s="21"/>
      <c r="BK51" s="17"/>
      <c r="BL51" s="4"/>
      <c r="BM51" s="4"/>
      <c r="BN51" s="9"/>
      <c r="BO51" s="4"/>
      <c r="BP51" s="17"/>
      <c r="BQ51" s="17"/>
      <c r="BR51" s="20"/>
      <c r="BS51" s="19"/>
      <c r="BT51" s="21"/>
      <c r="BU51" s="17"/>
      <c r="BV51" s="4"/>
      <c r="BW51" s="4"/>
      <c r="BX51" s="9"/>
      <c r="BY51" s="4"/>
      <c r="BZ51" s="17"/>
      <c r="CA51" s="17"/>
      <c r="CB51" s="20"/>
      <c r="CC51" s="19"/>
      <c r="CD51" s="21"/>
      <c r="CE51" s="17"/>
      <c r="CF51" s="57"/>
      <c r="CG51" s="57"/>
      <c r="CH51" s="57"/>
      <c r="CI51" s="224"/>
      <c r="CJ51" s="57"/>
      <c r="CK51" s="57"/>
      <c r="CL51" s="20"/>
      <c r="CM51" s="57"/>
      <c r="CN51" s="58"/>
      <c r="CO51" s="57"/>
      <c r="CP51" s="57"/>
      <c r="CQ51" s="233"/>
      <c r="CR51" s="233"/>
      <c r="CS51" s="61"/>
      <c r="CT51" s="63"/>
      <c r="CU51" s="57"/>
      <c r="CV51" s="20"/>
      <c r="CW51" s="231"/>
      <c r="CX51" s="58"/>
      <c r="CY51" s="57"/>
      <c r="CZ51" s="57"/>
      <c r="DA51" s="57"/>
      <c r="DB51" s="57"/>
      <c r="DC51" s="72"/>
      <c r="DD51" s="275"/>
      <c r="DE51" s="57"/>
      <c r="DF51" s="20"/>
      <c r="DG51" s="276"/>
      <c r="DH51" s="58"/>
      <c r="DI51" s="57"/>
      <c r="DJ51" s="57"/>
      <c r="DK51" s="57"/>
      <c r="DL51" s="57"/>
      <c r="DM51" s="278"/>
      <c r="DN51" s="57"/>
      <c r="DO51" s="3"/>
      <c r="DP51" s="22"/>
      <c r="DQ51" s="57"/>
      <c r="DR51" s="58"/>
      <c r="DS51" s="57"/>
      <c r="DT51" s="57"/>
      <c r="DU51" s="57"/>
      <c r="DV51" s="57"/>
      <c r="DW51" s="278"/>
      <c r="DX51" s="63"/>
      <c r="DY51" s="57"/>
      <c r="DZ51" s="22"/>
      <c r="EA51" s="231"/>
      <c r="EB51" s="58"/>
      <c r="EC51" s="57"/>
      <c r="ED51" s="69"/>
      <c r="EF51" s="1" t="str">
        <f t="shared" si="31"/>
        <v>I24_008-CPEIP</v>
      </c>
      <c r="EO51" s="91"/>
      <c r="EP51" s="91"/>
      <c r="EQ51" s="91"/>
      <c r="ER51" s="91"/>
      <c r="ET51" s="1" t="str">
        <f t="shared" si="1"/>
        <v>I24_008-CPEIP</v>
      </c>
      <c r="FC51" s="18"/>
      <c r="FD51" s="18"/>
      <c r="FE51" s="94"/>
      <c r="FF51" s="91"/>
      <c r="FH51" s="1" t="str">
        <f t="shared" si="2"/>
        <v>I24_008-CPEIP</v>
      </c>
      <c r="FV51" s="95" t="str">
        <f t="shared" si="3"/>
        <v>I24_008-CPEIP</v>
      </c>
      <c r="GJ51" s="95" t="str">
        <f t="shared" si="4"/>
        <v>I24_008-CPEIP</v>
      </c>
    </row>
    <row r="52" spans="1:192" ht="39" customHeight="1">
      <c r="A52" s="3" t="s">
        <v>703</v>
      </c>
      <c r="B52" s="129" t="s">
        <v>242</v>
      </c>
      <c r="C52" s="3" t="s">
        <v>66</v>
      </c>
      <c r="D52" s="97" t="s">
        <v>15</v>
      </c>
      <c r="E52" s="96" t="s">
        <v>22</v>
      </c>
      <c r="F52" s="287" t="s">
        <v>704</v>
      </c>
      <c r="G52" s="5" t="s">
        <v>27</v>
      </c>
      <c r="H52" s="3" t="s">
        <v>705</v>
      </c>
      <c r="I52" s="3" t="s">
        <v>706</v>
      </c>
      <c r="J52" s="318">
        <v>1</v>
      </c>
      <c r="K52" s="314" t="s">
        <v>150</v>
      </c>
      <c r="L52" s="318">
        <v>1</v>
      </c>
      <c r="M52" s="4">
        <v>0</v>
      </c>
      <c r="N52" s="4" t="s">
        <v>150</v>
      </c>
      <c r="O52" s="333">
        <v>0</v>
      </c>
      <c r="P52" s="98" t="s">
        <v>19</v>
      </c>
      <c r="Q52" s="330" t="s">
        <v>707</v>
      </c>
      <c r="R52" s="98"/>
      <c r="S52" s="98">
        <f>O52/L52</f>
        <v>0</v>
      </c>
      <c r="T52" s="98" t="str">
        <f>P52</f>
        <v>bajo</v>
      </c>
      <c r="U52" s="98"/>
      <c r="V52" s="330" t="s">
        <v>708</v>
      </c>
      <c r="W52" s="4">
        <v>0</v>
      </c>
      <c r="X52" s="4" t="s">
        <v>150</v>
      </c>
      <c r="Y52" s="333">
        <v>0</v>
      </c>
      <c r="Z52" s="98" t="s">
        <v>19</v>
      </c>
      <c r="AA52" s="330" t="s">
        <v>709</v>
      </c>
      <c r="AB52" s="98"/>
      <c r="AC52" s="98">
        <f t="shared" si="38"/>
        <v>0</v>
      </c>
      <c r="AD52" s="98" t="str">
        <f>Z52</f>
        <v>bajo</v>
      </c>
      <c r="AE52" s="98"/>
      <c r="AF52" s="330" t="s">
        <v>710</v>
      </c>
      <c r="AG52" s="98"/>
      <c r="AH52" s="98"/>
      <c r="AI52" s="98"/>
      <c r="AJ52" s="14"/>
      <c r="AK52" s="4"/>
      <c r="AL52" s="17"/>
      <c r="AM52" s="17"/>
      <c r="AN52" s="20"/>
      <c r="AO52" s="19"/>
      <c r="AP52" s="21"/>
      <c r="AQ52" s="17"/>
      <c r="AR52" s="4"/>
      <c r="AS52" s="4"/>
      <c r="AT52" s="123"/>
      <c r="AU52" s="4"/>
      <c r="AV52" s="17"/>
      <c r="AW52" s="17"/>
      <c r="AX52" s="22"/>
      <c r="AY52" s="19"/>
      <c r="AZ52" s="21"/>
      <c r="BA52" s="17"/>
      <c r="BB52" s="4"/>
      <c r="BC52" s="4"/>
      <c r="BD52" s="45"/>
      <c r="BE52" s="4"/>
      <c r="BF52" s="17"/>
      <c r="BG52" s="17"/>
      <c r="BH52" s="20"/>
      <c r="BI52" s="19"/>
      <c r="BJ52" s="21"/>
      <c r="BK52" s="17"/>
      <c r="BL52" s="4"/>
      <c r="BM52" s="4"/>
      <c r="BN52" s="9"/>
      <c r="BO52" s="4"/>
      <c r="BP52" s="17"/>
      <c r="BQ52" s="17"/>
      <c r="BR52" s="20"/>
      <c r="BS52" s="19"/>
      <c r="BT52" s="21"/>
      <c r="BU52" s="17"/>
      <c r="BV52" s="4"/>
      <c r="BW52" s="4"/>
      <c r="BX52" s="9"/>
      <c r="BY52" s="4"/>
      <c r="BZ52" s="17"/>
      <c r="CA52" s="17"/>
      <c r="CB52" s="20"/>
      <c r="CC52" s="19"/>
      <c r="CD52" s="21"/>
      <c r="CE52" s="17"/>
      <c r="CF52" s="57"/>
      <c r="CG52" s="57"/>
      <c r="CH52" s="57"/>
      <c r="CI52" s="224"/>
      <c r="CJ52" s="57"/>
      <c r="CK52" s="57"/>
      <c r="CL52" s="20"/>
      <c r="CM52" s="57"/>
      <c r="CN52" s="58"/>
      <c r="CO52" s="57"/>
      <c r="CP52" s="57"/>
      <c r="CQ52" s="233"/>
      <c r="CR52" s="233"/>
      <c r="CS52" s="61"/>
      <c r="CT52" s="63"/>
      <c r="CU52" s="57"/>
      <c r="CV52" s="20"/>
      <c r="CW52" s="231"/>
      <c r="CX52" s="58"/>
      <c r="CY52" s="57"/>
      <c r="CZ52" s="57"/>
      <c r="DA52" s="57"/>
      <c r="DB52" s="57"/>
      <c r="DC52" s="72"/>
      <c r="DD52" s="275"/>
      <c r="DE52" s="57"/>
      <c r="DF52" s="20"/>
      <c r="DG52" s="276"/>
      <c r="DH52" s="58"/>
      <c r="DI52" s="57"/>
      <c r="DJ52" s="57"/>
      <c r="DK52" s="57"/>
      <c r="DL52" s="57"/>
      <c r="DM52" s="278"/>
      <c r="DN52" s="57"/>
      <c r="DO52" s="3"/>
      <c r="DP52" s="22"/>
      <c r="DQ52" s="57"/>
      <c r="DR52" s="58"/>
      <c r="DS52" s="57"/>
      <c r="DT52" s="57"/>
      <c r="DU52" s="57"/>
      <c r="DV52" s="57"/>
      <c r="DW52" s="278"/>
      <c r="DX52" s="63"/>
      <c r="DY52" s="57"/>
      <c r="DZ52" s="22"/>
      <c r="EA52" s="231"/>
      <c r="EB52" s="58"/>
      <c r="EC52" s="57"/>
      <c r="ED52" s="69"/>
      <c r="EF52" s="1" t="str">
        <f t="shared" si="31"/>
        <v>I24_002-Gabinete Subsecretaría</v>
      </c>
      <c r="EO52" s="91"/>
      <c r="EP52" s="91"/>
      <c r="EQ52" s="91"/>
      <c r="ER52" s="91"/>
      <c r="ET52" s="1" t="str">
        <f t="shared" si="1"/>
        <v>I24_002-Gabinete Subsecretaría</v>
      </c>
      <c r="FC52" s="18"/>
      <c r="FD52" s="18"/>
      <c r="FE52" s="94"/>
      <c r="FF52" s="91"/>
      <c r="FH52" s="1" t="str">
        <f t="shared" si="2"/>
        <v>I24_002-Gabinete Subsecretaría</v>
      </c>
      <c r="FV52" s="95" t="str">
        <f t="shared" si="3"/>
        <v>I24_002-Gabinete Subsecretaría</v>
      </c>
      <c r="GJ52" s="95" t="str">
        <f t="shared" si="4"/>
        <v>I24_002-Gabinete Subsecretaría</v>
      </c>
    </row>
    <row r="53" spans="1:192" ht="50.25" customHeight="1">
      <c r="A53" s="3" t="s">
        <v>170</v>
      </c>
      <c r="B53" s="287" t="s">
        <v>711</v>
      </c>
      <c r="C53" s="3" t="s">
        <v>171</v>
      </c>
      <c r="D53" s="97" t="s">
        <v>31</v>
      </c>
      <c r="E53" s="129" t="s">
        <v>32</v>
      </c>
      <c r="F53" s="287" t="s">
        <v>711</v>
      </c>
      <c r="G53" s="5" t="s">
        <v>27</v>
      </c>
      <c r="H53" s="294" t="s">
        <v>712</v>
      </c>
      <c r="I53" s="321" t="s">
        <v>713</v>
      </c>
      <c r="J53" s="297" t="s">
        <v>154</v>
      </c>
      <c r="K53" s="297" t="s">
        <v>154</v>
      </c>
      <c r="L53" s="315">
        <v>0.98</v>
      </c>
      <c r="M53" s="4">
        <v>258</v>
      </c>
      <c r="N53" s="4">
        <v>258</v>
      </c>
      <c r="O53" s="14">
        <f>M53/N53</f>
        <v>1</v>
      </c>
      <c r="P53" s="98" t="s">
        <v>19</v>
      </c>
      <c r="Q53" s="330" t="s">
        <v>714</v>
      </c>
      <c r="R53" s="98"/>
      <c r="S53" s="98">
        <f>O53/L53</f>
        <v>1.0204081632653061</v>
      </c>
      <c r="T53" s="330" t="str">
        <f>P53</f>
        <v>bajo</v>
      </c>
      <c r="U53" s="98"/>
      <c r="V53" s="330" t="s">
        <v>715</v>
      </c>
      <c r="W53" s="4">
        <v>517</v>
      </c>
      <c r="X53" s="4">
        <v>523</v>
      </c>
      <c r="Y53" s="14">
        <f>W53/X53</f>
        <v>0.98852772466539196</v>
      </c>
      <c r="Z53" s="98" t="s">
        <v>19</v>
      </c>
      <c r="AA53" s="330" t="s">
        <v>716</v>
      </c>
      <c r="AB53" s="98"/>
      <c r="AC53" s="334">
        <f t="shared" si="38"/>
        <v>1.0087017598626449</v>
      </c>
      <c r="AD53" s="330" t="str">
        <f>Z53</f>
        <v>bajo</v>
      </c>
      <c r="AE53" s="98"/>
      <c r="AF53" s="330" t="s">
        <v>717</v>
      </c>
      <c r="AG53" s="98"/>
      <c r="AH53" s="98"/>
      <c r="AI53" s="98"/>
      <c r="AJ53" s="14"/>
      <c r="AK53" s="4"/>
      <c r="AL53" s="17"/>
      <c r="AM53" s="17"/>
      <c r="AN53" s="20"/>
      <c r="AO53" s="19"/>
      <c r="AP53" s="21"/>
      <c r="AQ53" s="17"/>
      <c r="AR53" s="4"/>
      <c r="AS53" s="4"/>
      <c r="AT53" s="123"/>
      <c r="AU53" s="4"/>
      <c r="AV53" s="17"/>
      <c r="AW53" s="17"/>
      <c r="AX53" s="22"/>
      <c r="AY53" s="19"/>
      <c r="AZ53" s="21"/>
      <c r="BA53" s="17"/>
      <c r="BB53" s="4"/>
      <c r="BC53" s="4"/>
      <c r="BD53" s="45"/>
      <c r="BE53" s="4"/>
      <c r="BF53" s="17"/>
      <c r="BG53" s="17"/>
      <c r="BH53" s="20"/>
      <c r="BI53" s="19"/>
      <c r="BJ53" s="21"/>
      <c r="BK53" s="17"/>
      <c r="BL53" s="4"/>
      <c r="BM53" s="4"/>
      <c r="BN53" s="9"/>
      <c r="BO53" s="4"/>
      <c r="BP53" s="17"/>
      <c r="BQ53" s="17"/>
      <c r="BR53" s="20"/>
      <c r="BS53" s="19"/>
      <c r="BT53" s="21"/>
      <c r="BU53" s="17"/>
      <c r="BV53" s="4"/>
      <c r="BW53" s="4"/>
      <c r="BX53" s="9"/>
      <c r="BY53" s="4"/>
      <c r="BZ53" s="17"/>
      <c r="CA53" s="17"/>
      <c r="CB53" s="20"/>
      <c r="CC53" s="19"/>
      <c r="CD53" s="21"/>
      <c r="CE53" s="17"/>
      <c r="CF53" s="57"/>
      <c r="CG53" s="57"/>
      <c r="CH53" s="57"/>
      <c r="CI53" s="224"/>
      <c r="CJ53" s="57"/>
      <c r="CK53" s="57"/>
      <c r="CL53" s="20"/>
      <c r="CM53" s="57"/>
      <c r="CN53" s="58"/>
      <c r="CO53" s="57"/>
      <c r="CP53" s="57"/>
      <c r="CQ53" s="230"/>
      <c r="CR53" s="230"/>
      <c r="CS53" s="61"/>
      <c r="CT53" s="63"/>
      <c r="CU53" s="57"/>
      <c r="CV53" s="20"/>
      <c r="CW53" s="57"/>
      <c r="CX53" s="58"/>
      <c r="CY53" s="57"/>
      <c r="CZ53" s="57"/>
      <c r="DA53" s="57"/>
      <c r="DB53" s="57"/>
      <c r="DC53" s="72"/>
      <c r="DD53" s="275"/>
      <c r="DE53" s="57"/>
      <c r="DF53" s="20"/>
      <c r="DG53" s="276"/>
      <c r="DH53" s="58"/>
      <c r="DI53" s="57"/>
      <c r="DJ53" s="57"/>
      <c r="DK53" s="57"/>
      <c r="DL53" s="57"/>
      <c r="DM53" s="278"/>
      <c r="DN53" s="57"/>
      <c r="DO53" s="3"/>
      <c r="DP53" s="22"/>
      <c r="DQ53" s="57"/>
      <c r="DR53" s="58"/>
      <c r="DS53" s="57"/>
      <c r="DT53" s="57"/>
      <c r="DU53" s="57"/>
      <c r="DV53" s="57"/>
      <c r="DW53" s="278"/>
      <c r="DX53" s="63"/>
      <c r="DY53" s="57"/>
      <c r="DZ53" s="22"/>
      <c r="EA53" s="231"/>
      <c r="EB53" s="58"/>
      <c r="EC53" s="57"/>
      <c r="ED53" s="69"/>
      <c r="EF53" s="1" t="str">
        <f t="shared" si="31"/>
        <v>I16_066-SECREDUC 01</v>
      </c>
      <c r="EO53" s="91"/>
      <c r="EP53" s="91"/>
      <c r="EQ53" s="91"/>
      <c r="ER53" s="91"/>
      <c r="ET53" s="1" t="str">
        <f t="shared" si="1"/>
        <v>I16_066-SECREDUC 01</v>
      </c>
      <c r="FC53" s="18"/>
      <c r="FD53" s="18"/>
      <c r="FE53" s="94"/>
      <c r="FF53" s="91"/>
      <c r="FH53" s="1" t="str">
        <f t="shared" si="2"/>
        <v>I16_066-SECREDUC 01</v>
      </c>
      <c r="FV53" s="95" t="str">
        <f t="shared" si="3"/>
        <v>I16_066-SECREDUC 01</v>
      </c>
      <c r="GJ53" s="95" t="str">
        <f t="shared" si="4"/>
        <v>I16_066-SECREDUC 01</v>
      </c>
    </row>
    <row r="54" spans="1:192" ht="39.75" customHeight="1">
      <c r="A54" s="3" t="s">
        <v>170</v>
      </c>
      <c r="B54" s="287" t="s">
        <v>718</v>
      </c>
      <c r="C54" s="3" t="s">
        <v>172</v>
      </c>
      <c r="D54" s="97" t="s">
        <v>31</v>
      </c>
      <c r="E54" s="129" t="s">
        <v>33</v>
      </c>
      <c r="F54" s="287" t="s">
        <v>718</v>
      </c>
      <c r="G54" s="5" t="s">
        <v>27</v>
      </c>
      <c r="H54" s="294" t="s">
        <v>712</v>
      </c>
      <c r="I54" s="321" t="s">
        <v>719</v>
      </c>
      <c r="J54" s="297" t="s">
        <v>154</v>
      </c>
      <c r="K54" s="297" t="s">
        <v>154</v>
      </c>
      <c r="L54" s="315">
        <v>0.98</v>
      </c>
      <c r="M54" s="4">
        <v>540</v>
      </c>
      <c r="N54" s="4">
        <v>540</v>
      </c>
      <c r="O54" s="14">
        <f t="shared" ref="O54:O66" si="42">M54/N54</f>
        <v>1</v>
      </c>
      <c r="P54" s="98" t="s">
        <v>19</v>
      </c>
      <c r="Q54" s="330" t="s">
        <v>720</v>
      </c>
      <c r="R54" s="98"/>
      <c r="S54" s="98">
        <f t="shared" ref="S54:S66" si="43">O54/L54</f>
        <v>1.0204081632653061</v>
      </c>
      <c r="T54" s="330" t="str">
        <f t="shared" ref="T54:T66" si="44">P54</f>
        <v>bajo</v>
      </c>
      <c r="U54" s="98"/>
      <c r="V54" s="330" t="s">
        <v>721</v>
      </c>
      <c r="W54" s="4">
        <v>1157</v>
      </c>
      <c r="X54" s="4">
        <v>1157</v>
      </c>
      <c r="Y54" s="14">
        <f t="shared" ref="Y54:Y66" si="45">W54/X54</f>
        <v>1</v>
      </c>
      <c r="Z54" s="98" t="s">
        <v>19</v>
      </c>
      <c r="AA54" s="330" t="s">
        <v>722</v>
      </c>
      <c r="AB54" s="98"/>
      <c r="AC54" s="334">
        <f t="shared" ref="AC54:AC66" si="46">Y54/L54</f>
        <v>1.0204081632653061</v>
      </c>
      <c r="AD54" s="330" t="str">
        <f t="shared" ref="AD54:AD66" si="47">Z54</f>
        <v>bajo</v>
      </c>
      <c r="AE54" s="98"/>
      <c r="AF54" s="330" t="s">
        <v>723</v>
      </c>
      <c r="AG54" s="4"/>
      <c r="AH54" s="4"/>
      <c r="AI54" s="4"/>
      <c r="AJ54" s="14"/>
      <c r="AK54" s="4"/>
      <c r="AL54" s="17"/>
      <c r="AM54" s="17"/>
      <c r="AN54" s="20"/>
      <c r="AO54" s="19"/>
      <c r="AP54" s="21"/>
      <c r="AQ54" s="17"/>
      <c r="AR54" s="4"/>
      <c r="AS54" s="4"/>
      <c r="AT54" s="123"/>
      <c r="AU54" s="4"/>
      <c r="AV54" s="17"/>
      <c r="AW54" s="17"/>
      <c r="AX54" s="22"/>
      <c r="AY54" s="19"/>
      <c r="AZ54" s="21"/>
      <c r="BA54" s="17"/>
      <c r="BB54" s="4"/>
      <c r="BC54" s="4"/>
      <c r="BD54" s="45"/>
      <c r="BE54" s="4"/>
      <c r="BF54" s="17"/>
      <c r="BG54" s="17"/>
      <c r="BH54" s="20"/>
      <c r="BI54" s="19"/>
      <c r="BJ54" s="21"/>
      <c r="BK54" s="17"/>
      <c r="BL54" s="4"/>
      <c r="BM54" s="4"/>
      <c r="BN54" s="9"/>
      <c r="BO54" s="4"/>
      <c r="BP54" s="17"/>
      <c r="BQ54" s="17"/>
      <c r="BR54" s="20"/>
      <c r="BS54" s="19"/>
      <c r="BT54" s="21"/>
      <c r="BU54" s="17"/>
      <c r="BV54" s="4"/>
      <c r="BW54" s="4"/>
      <c r="BX54" s="9"/>
      <c r="BY54" s="4"/>
      <c r="BZ54" s="17"/>
      <c r="CA54" s="17"/>
      <c r="CB54" s="20"/>
      <c r="CC54" s="19"/>
      <c r="CD54" s="21"/>
      <c r="CE54" s="17"/>
      <c r="CF54" s="57"/>
      <c r="CG54" s="57"/>
      <c r="CH54" s="57"/>
      <c r="CI54" s="224"/>
      <c r="CJ54" s="57"/>
      <c r="CK54" s="57"/>
      <c r="CL54" s="20"/>
      <c r="CM54" s="57"/>
      <c r="CN54" s="58"/>
      <c r="CO54" s="57"/>
      <c r="CP54" s="57"/>
      <c r="CQ54" s="230"/>
      <c r="CR54" s="230"/>
      <c r="CS54" s="61"/>
      <c r="CT54" s="63"/>
      <c r="CU54" s="57"/>
      <c r="CV54" s="20"/>
      <c r="CW54" s="231"/>
      <c r="CX54" s="58"/>
      <c r="CY54" s="57"/>
      <c r="CZ54" s="57"/>
      <c r="DA54" s="57"/>
      <c r="DB54" s="57"/>
      <c r="DC54" s="72"/>
      <c r="DD54" s="275"/>
      <c r="DE54" s="57"/>
      <c r="DF54" s="20"/>
      <c r="DG54" s="276"/>
      <c r="DH54" s="58"/>
      <c r="DI54" s="57"/>
      <c r="DJ54" s="57"/>
      <c r="DK54" s="57"/>
      <c r="DL54" s="57"/>
      <c r="DM54" s="278"/>
      <c r="DN54" s="57"/>
      <c r="DO54" s="3"/>
      <c r="DP54" s="22"/>
      <c r="DQ54" s="57"/>
      <c r="DR54" s="58"/>
      <c r="DS54" s="57"/>
      <c r="DT54" s="57"/>
      <c r="DU54" s="57"/>
      <c r="DV54" s="57"/>
      <c r="DW54" s="278"/>
      <c r="DX54" s="63"/>
      <c r="DY54" s="57"/>
      <c r="DZ54" s="22"/>
      <c r="EA54" s="231"/>
      <c r="EB54" s="58"/>
      <c r="EC54" s="57"/>
      <c r="ED54" s="69"/>
      <c r="EF54" s="1" t="str">
        <f t="shared" si="31"/>
        <v>I16_066-SECREDUC 02</v>
      </c>
      <c r="EO54" s="91"/>
      <c r="EP54" s="91"/>
      <c r="EQ54" s="91"/>
      <c r="ER54" s="91"/>
      <c r="ET54" s="1" t="str">
        <f t="shared" si="1"/>
        <v>I16_066-SECREDUC 02</v>
      </c>
      <c r="FC54" s="18"/>
      <c r="FD54" s="18"/>
      <c r="FE54" s="94"/>
      <c r="FF54" s="91"/>
      <c r="FH54" s="1" t="str">
        <f t="shared" si="2"/>
        <v>I16_066-SECREDUC 02</v>
      </c>
      <c r="FV54" s="95" t="str">
        <f t="shared" si="3"/>
        <v>I16_066-SECREDUC 02</v>
      </c>
      <c r="GJ54" s="95" t="str">
        <f t="shared" si="4"/>
        <v>I16_066-SECREDUC 02</v>
      </c>
    </row>
    <row r="55" spans="1:192" ht="47.25" customHeight="1">
      <c r="A55" s="3" t="s">
        <v>170</v>
      </c>
      <c r="B55" s="319" t="s">
        <v>724</v>
      </c>
      <c r="C55" s="3" t="s">
        <v>173</v>
      </c>
      <c r="D55" s="97" t="s">
        <v>31</v>
      </c>
      <c r="E55" s="320" t="s">
        <v>34</v>
      </c>
      <c r="F55" s="319" t="s">
        <v>724</v>
      </c>
      <c r="G55" s="5" t="s">
        <v>27</v>
      </c>
      <c r="H55" s="322" t="s">
        <v>712</v>
      </c>
      <c r="I55" s="323" t="s">
        <v>725</v>
      </c>
      <c r="J55" s="325" t="s">
        <v>154</v>
      </c>
      <c r="K55" s="325" t="s">
        <v>154</v>
      </c>
      <c r="L55" s="315">
        <v>0.98</v>
      </c>
      <c r="M55" s="4">
        <v>516</v>
      </c>
      <c r="N55" s="4">
        <v>516</v>
      </c>
      <c r="O55" s="14">
        <f t="shared" si="42"/>
        <v>1</v>
      </c>
      <c r="P55" s="98" t="s">
        <v>19</v>
      </c>
      <c r="Q55" s="330" t="s">
        <v>726</v>
      </c>
      <c r="R55" s="98"/>
      <c r="S55" s="98">
        <f t="shared" si="43"/>
        <v>1.0204081632653061</v>
      </c>
      <c r="T55" s="330" t="str">
        <f t="shared" si="44"/>
        <v>bajo</v>
      </c>
      <c r="U55" s="98"/>
      <c r="V55" s="330" t="s">
        <v>727</v>
      </c>
      <c r="W55" s="4">
        <v>516</v>
      </c>
      <c r="X55" s="4">
        <v>516</v>
      </c>
      <c r="Y55" s="14">
        <f t="shared" si="45"/>
        <v>1</v>
      </c>
      <c r="Z55" s="98" t="s">
        <v>19</v>
      </c>
      <c r="AA55" s="330" t="s">
        <v>726</v>
      </c>
      <c r="AB55" s="98"/>
      <c r="AC55" s="334">
        <f t="shared" si="46"/>
        <v>1.0204081632653061</v>
      </c>
      <c r="AD55" s="330" t="str">
        <f t="shared" si="47"/>
        <v>bajo</v>
      </c>
      <c r="AE55" s="98"/>
      <c r="AF55" s="330" t="s">
        <v>728</v>
      </c>
      <c r="AG55" s="4"/>
      <c r="AH55" s="4"/>
      <c r="AI55" s="4"/>
      <c r="AJ55" s="14"/>
      <c r="AK55" s="4"/>
      <c r="AL55" s="17"/>
      <c r="AM55" s="17"/>
      <c r="AN55" s="20"/>
      <c r="AO55" s="19"/>
      <c r="AP55" s="21"/>
      <c r="AQ55" s="17"/>
      <c r="AR55" s="4"/>
      <c r="AS55" s="4"/>
      <c r="AT55" s="123"/>
      <c r="AU55" s="4"/>
      <c r="AV55" s="17"/>
      <c r="AW55" s="17"/>
      <c r="AX55" s="22"/>
      <c r="AY55" s="19"/>
      <c r="AZ55" s="21"/>
      <c r="BA55" s="17"/>
      <c r="BB55" s="4"/>
      <c r="BC55" s="4"/>
      <c r="BD55" s="45"/>
      <c r="BE55" s="4"/>
      <c r="BF55" s="17"/>
      <c r="BG55" s="17"/>
      <c r="BH55" s="20"/>
      <c r="BI55" s="19"/>
      <c r="BJ55" s="21"/>
      <c r="BK55" s="17"/>
      <c r="BL55" s="4"/>
      <c r="BM55" s="4"/>
      <c r="BN55" s="9"/>
      <c r="BO55" s="4"/>
      <c r="BP55" s="17"/>
      <c r="BQ55" s="17"/>
      <c r="BR55" s="20"/>
      <c r="BS55" s="19"/>
      <c r="BT55" s="21"/>
      <c r="BU55" s="17"/>
      <c r="BV55" s="4"/>
      <c r="BW55" s="4"/>
      <c r="BX55" s="9"/>
      <c r="BY55" s="4"/>
      <c r="BZ55" s="17"/>
      <c r="CA55" s="17"/>
      <c r="CB55" s="20"/>
      <c r="CC55" s="19"/>
      <c r="CD55" s="21"/>
      <c r="CE55" s="17"/>
      <c r="CF55" s="57"/>
      <c r="CG55" s="57"/>
      <c r="CH55" s="57"/>
      <c r="CI55" s="224"/>
      <c r="CJ55" s="57"/>
      <c r="CK55" s="57"/>
      <c r="CL55" s="20"/>
      <c r="CM55" s="57"/>
      <c r="CN55" s="58"/>
      <c r="CO55" s="57"/>
      <c r="CP55" s="57"/>
      <c r="CQ55" s="230"/>
      <c r="CR55" s="230"/>
      <c r="CS55" s="61"/>
      <c r="CT55" s="63"/>
      <c r="CU55" s="57"/>
      <c r="CV55" s="20"/>
      <c r="CW55" s="231"/>
      <c r="CX55" s="58"/>
      <c r="CY55" s="57"/>
      <c r="CZ55" s="57"/>
      <c r="DA55" s="57"/>
      <c r="DB55" s="57"/>
      <c r="DC55" s="72"/>
      <c r="DD55" s="275"/>
      <c r="DE55" s="57"/>
      <c r="DF55" s="20"/>
      <c r="DG55" s="276"/>
      <c r="DH55" s="58"/>
      <c r="DI55" s="57"/>
      <c r="DJ55" s="57"/>
      <c r="DK55" s="57"/>
      <c r="DL55" s="57"/>
      <c r="DM55" s="278"/>
      <c r="DN55" s="57"/>
      <c r="DO55" s="3"/>
      <c r="DP55" s="22"/>
      <c r="DQ55" s="57"/>
      <c r="DR55" s="58"/>
      <c r="DS55" s="57"/>
      <c r="DT55" s="57"/>
      <c r="DU55" s="57"/>
      <c r="DV55" s="57"/>
      <c r="DW55" s="278"/>
      <c r="DX55" s="63"/>
      <c r="DY55" s="57"/>
      <c r="DZ55" s="22"/>
      <c r="EA55" s="231"/>
      <c r="EB55" s="58"/>
      <c r="EC55" s="57"/>
      <c r="ED55" s="69"/>
      <c r="EF55" s="1" t="str">
        <f t="shared" si="31"/>
        <v>I16_066-SECREDUC 03</v>
      </c>
      <c r="EO55" s="91"/>
      <c r="EP55" s="91"/>
      <c r="EQ55" s="91"/>
      <c r="ER55" s="91"/>
      <c r="ET55" s="1" t="str">
        <f t="shared" si="1"/>
        <v>I16_066-SECREDUC 03</v>
      </c>
      <c r="FC55" s="18"/>
      <c r="FD55" s="18"/>
      <c r="FE55" s="94"/>
      <c r="FF55" s="91"/>
      <c r="FH55" s="1" t="str">
        <f t="shared" si="2"/>
        <v>I16_066-SECREDUC 03</v>
      </c>
      <c r="FV55" s="95" t="str">
        <f t="shared" si="3"/>
        <v>I16_066-SECREDUC 03</v>
      </c>
      <c r="GJ55" s="95" t="str">
        <f t="shared" si="4"/>
        <v>I16_066-SECREDUC 03</v>
      </c>
    </row>
    <row r="56" spans="1:192" ht="67.5" customHeight="1">
      <c r="A56" s="3" t="s">
        <v>170</v>
      </c>
      <c r="B56" s="287" t="s">
        <v>729</v>
      </c>
      <c r="C56" s="3" t="s">
        <v>174</v>
      </c>
      <c r="D56" s="97" t="s">
        <v>31</v>
      </c>
      <c r="E56" s="129" t="s">
        <v>35</v>
      </c>
      <c r="F56" s="287" t="s">
        <v>729</v>
      </c>
      <c r="G56" s="5" t="s">
        <v>27</v>
      </c>
      <c r="H56" s="294" t="s">
        <v>712</v>
      </c>
      <c r="I56" s="321" t="s">
        <v>730</v>
      </c>
      <c r="J56" s="297" t="s">
        <v>154</v>
      </c>
      <c r="K56" s="297" t="s">
        <v>154</v>
      </c>
      <c r="L56" s="315">
        <v>0.98</v>
      </c>
      <c r="M56" s="4">
        <v>527</v>
      </c>
      <c r="N56" s="4">
        <v>529</v>
      </c>
      <c r="O56" s="14">
        <f t="shared" si="42"/>
        <v>0.99621928166351603</v>
      </c>
      <c r="P56" s="98" t="s">
        <v>19</v>
      </c>
      <c r="Q56" s="330" t="s">
        <v>731</v>
      </c>
      <c r="R56" s="98"/>
      <c r="S56" s="98">
        <f t="shared" si="43"/>
        <v>1.0165502874117511</v>
      </c>
      <c r="T56" s="330" t="str">
        <f t="shared" si="44"/>
        <v>bajo</v>
      </c>
      <c r="U56" s="98"/>
      <c r="V56" s="330" t="s">
        <v>732</v>
      </c>
      <c r="W56" s="4">
        <v>1199</v>
      </c>
      <c r="X56" s="4">
        <v>1228</v>
      </c>
      <c r="Y56" s="14">
        <f t="shared" si="45"/>
        <v>0.9763843648208469</v>
      </c>
      <c r="Z56" s="98" t="s">
        <v>19</v>
      </c>
      <c r="AA56" s="330" t="s">
        <v>733</v>
      </c>
      <c r="AB56" s="98"/>
      <c r="AC56" s="334">
        <f t="shared" si="46"/>
        <v>0.99631057634780296</v>
      </c>
      <c r="AD56" s="330" t="str">
        <f t="shared" si="47"/>
        <v>bajo</v>
      </c>
      <c r="AE56" s="98"/>
      <c r="AF56" s="330" t="s">
        <v>734</v>
      </c>
      <c r="AG56" s="4"/>
      <c r="AH56" s="4"/>
      <c r="AI56" s="4"/>
      <c r="AJ56" s="14"/>
      <c r="AK56" s="4"/>
      <c r="AL56" s="17"/>
      <c r="AM56" s="17"/>
      <c r="AN56" s="20"/>
      <c r="AO56" s="19"/>
      <c r="AP56" s="21"/>
      <c r="AQ56" s="17"/>
      <c r="AR56" s="4"/>
      <c r="AS56" s="4"/>
      <c r="AT56" s="123"/>
      <c r="AU56" s="4"/>
      <c r="AV56" s="17"/>
      <c r="AW56" s="17"/>
      <c r="AX56" s="22"/>
      <c r="AY56" s="19"/>
      <c r="AZ56" s="21"/>
      <c r="BA56" s="17"/>
      <c r="BB56" s="4"/>
      <c r="BC56" s="4"/>
      <c r="BD56" s="45"/>
      <c r="BE56" s="4"/>
      <c r="BF56" s="17"/>
      <c r="BG56" s="17"/>
      <c r="BH56" s="20"/>
      <c r="BI56" s="19"/>
      <c r="BJ56" s="21"/>
      <c r="BK56" s="17"/>
      <c r="BL56" s="4"/>
      <c r="BM56" s="4"/>
      <c r="BN56" s="9"/>
      <c r="BO56" s="4"/>
      <c r="BP56" s="17"/>
      <c r="BQ56" s="17"/>
      <c r="BR56" s="20"/>
      <c r="BS56" s="19"/>
      <c r="BT56" s="21"/>
      <c r="BU56" s="17"/>
      <c r="BV56" s="4"/>
      <c r="BW56" s="4"/>
      <c r="BX56" s="9"/>
      <c r="BY56" s="4"/>
      <c r="BZ56" s="17"/>
      <c r="CA56" s="17"/>
      <c r="CB56" s="20"/>
      <c r="CC56" s="19"/>
      <c r="CD56" s="21"/>
      <c r="CE56" s="17"/>
      <c r="CF56" s="57"/>
      <c r="CG56" s="57"/>
      <c r="CH56" s="57"/>
      <c r="CI56" s="224"/>
      <c r="CJ56" s="57"/>
      <c r="CK56" s="57"/>
      <c r="CL56" s="20"/>
      <c r="CM56" s="57"/>
      <c r="CN56" s="58"/>
      <c r="CO56" s="57"/>
      <c r="CP56" s="57"/>
      <c r="CQ56" s="230"/>
      <c r="CR56" s="230"/>
      <c r="CS56" s="61"/>
      <c r="CT56" s="63"/>
      <c r="CU56" s="57"/>
      <c r="CV56" s="20"/>
      <c r="CW56" s="231"/>
      <c r="CX56" s="58"/>
      <c r="CY56" s="57"/>
      <c r="CZ56" s="57"/>
      <c r="DA56" s="57"/>
      <c r="DB56" s="57"/>
      <c r="DC56" s="72"/>
      <c r="DD56" s="275"/>
      <c r="DE56" s="57"/>
      <c r="DF56" s="20"/>
      <c r="DG56" s="276"/>
      <c r="DH56" s="58"/>
      <c r="DI56" s="57"/>
      <c r="DJ56" s="57"/>
      <c r="DK56" s="57"/>
      <c r="DL56" s="57"/>
      <c r="DM56" s="278"/>
      <c r="DN56" s="57"/>
      <c r="DO56" s="3"/>
      <c r="DP56" s="22"/>
      <c r="DQ56" s="57"/>
      <c r="DR56" s="58"/>
      <c r="DS56" s="57"/>
      <c r="DT56" s="57"/>
      <c r="DU56" s="57"/>
      <c r="DV56" s="57"/>
      <c r="DW56" s="278"/>
      <c r="DX56" s="63"/>
      <c r="DY56" s="57"/>
      <c r="DZ56" s="22"/>
      <c r="EA56" s="231"/>
      <c r="EB56" s="58"/>
      <c r="EC56" s="57"/>
      <c r="ED56" s="69"/>
      <c r="EF56" s="1" t="str">
        <f t="shared" si="31"/>
        <v>I16_066-SECREDUC 04</v>
      </c>
      <c r="EO56" s="91"/>
      <c r="EP56" s="91"/>
      <c r="EQ56" s="91"/>
      <c r="ER56" s="91"/>
      <c r="ET56" s="1" t="str">
        <f t="shared" si="1"/>
        <v>I16_066-SECREDUC 04</v>
      </c>
      <c r="FC56" s="18"/>
      <c r="FD56" s="18"/>
      <c r="FE56" s="94"/>
      <c r="FF56" s="91"/>
      <c r="FH56" s="1" t="str">
        <f t="shared" si="2"/>
        <v>I16_066-SECREDUC 04</v>
      </c>
      <c r="FV56" s="95" t="str">
        <f t="shared" si="3"/>
        <v>I16_066-SECREDUC 04</v>
      </c>
      <c r="GJ56" s="95" t="str">
        <f t="shared" si="4"/>
        <v>I16_066-SECREDUC 04</v>
      </c>
    </row>
    <row r="57" spans="1:192" ht="45" customHeight="1">
      <c r="A57" s="3" t="s">
        <v>170</v>
      </c>
      <c r="B57" s="287" t="s">
        <v>735</v>
      </c>
      <c r="C57" s="3" t="s">
        <v>175</v>
      </c>
      <c r="D57" s="97" t="s">
        <v>31</v>
      </c>
      <c r="E57" s="129" t="s">
        <v>36</v>
      </c>
      <c r="F57" s="287" t="s">
        <v>735</v>
      </c>
      <c r="G57" s="5" t="s">
        <v>27</v>
      </c>
      <c r="H57" s="294" t="s">
        <v>712</v>
      </c>
      <c r="I57" s="321" t="s">
        <v>736</v>
      </c>
      <c r="J57" s="297" t="s">
        <v>154</v>
      </c>
      <c r="K57" s="297" t="s">
        <v>154</v>
      </c>
      <c r="L57" s="315">
        <v>0.98</v>
      </c>
      <c r="M57" s="4">
        <v>1473</v>
      </c>
      <c r="N57" s="4">
        <v>1473</v>
      </c>
      <c r="O57" s="14">
        <f t="shared" si="42"/>
        <v>1</v>
      </c>
      <c r="P57" s="98" t="s">
        <v>19</v>
      </c>
      <c r="Q57" s="330" t="s">
        <v>737</v>
      </c>
      <c r="R57" s="98"/>
      <c r="S57" s="98">
        <f t="shared" si="43"/>
        <v>1.0204081632653061</v>
      </c>
      <c r="T57" s="330" t="str">
        <f t="shared" si="44"/>
        <v>bajo</v>
      </c>
      <c r="U57" s="98"/>
      <c r="V57" s="330" t="s">
        <v>738</v>
      </c>
      <c r="W57" s="4">
        <v>3258</v>
      </c>
      <c r="X57" s="4">
        <v>3258</v>
      </c>
      <c r="Y57" s="14">
        <f t="shared" si="45"/>
        <v>1</v>
      </c>
      <c r="Z57" s="98" t="s">
        <v>19</v>
      </c>
      <c r="AA57" s="330" t="s">
        <v>739</v>
      </c>
      <c r="AB57" s="98"/>
      <c r="AC57" s="334">
        <f t="shared" si="46"/>
        <v>1.0204081632653061</v>
      </c>
      <c r="AD57" s="330" t="str">
        <f t="shared" si="47"/>
        <v>bajo</v>
      </c>
      <c r="AE57" s="98"/>
      <c r="AF57" s="330" t="s">
        <v>740</v>
      </c>
      <c r="AG57" s="4"/>
      <c r="AH57" s="4"/>
      <c r="AI57" s="4"/>
      <c r="AJ57" s="14"/>
      <c r="AK57" s="4"/>
      <c r="AL57" s="17"/>
      <c r="AM57" s="17"/>
      <c r="AN57" s="20"/>
      <c r="AO57" s="19"/>
      <c r="AP57" s="21"/>
      <c r="AQ57" s="17"/>
      <c r="AR57" s="4"/>
      <c r="AS57" s="4"/>
      <c r="AT57" s="123"/>
      <c r="AU57" s="4"/>
      <c r="AV57" s="17"/>
      <c r="AW57" s="17"/>
      <c r="AX57" s="22"/>
      <c r="AY57" s="19"/>
      <c r="AZ57" s="21"/>
      <c r="BA57" s="17"/>
      <c r="BB57" s="4"/>
      <c r="BC57" s="4"/>
      <c r="BD57" s="45"/>
      <c r="BE57" s="4"/>
      <c r="BF57" s="17"/>
      <c r="BG57" s="17"/>
      <c r="BH57" s="20"/>
      <c r="BI57" s="19"/>
      <c r="BJ57" s="21"/>
      <c r="BK57" s="17"/>
      <c r="BL57" s="4"/>
      <c r="BM57" s="4"/>
      <c r="BN57" s="9"/>
      <c r="BO57" s="4"/>
      <c r="BP57" s="17"/>
      <c r="BQ57" s="17"/>
      <c r="BR57" s="20"/>
      <c r="BS57" s="19"/>
      <c r="BT57" s="21"/>
      <c r="BU57" s="17"/>
      <c r="BV57" s="4"/>
      <c r="BW57" s="4"/>
      <c r="BX57" s="9"/>
      <c r="BY57" s="4"/>
      <c r="BZ57" s="17"/>
      <c r="CA57" s="17"/>
      <c r="CB57" s="20"/>
      <c r="CC57" s="19"/>
      <c r="CD57" s="21"/>
      <c r="CE57" s="17"/>
      <c r="CF57" s="57"/>
      <c r="CG57" s="57"/>
      <c r="CH57" s="57"/>
      <c r="CI57" s="224"/>
      <c r="CJ57" s="57"/>
      <c r="CK57" s="57"/>
      <c r="CL57" s="20"/>
      <c r="CM57" s="57"/>
      <c r="CN57" s="58"/>
      <c r="CO57" s="57"/>
      <c r="CP57" s="57"/>
      <c r="CQ57" s="230"/>
      <c r="CR57" s="230"/>
      <c r="CS57" s="61"/>
      <c r="CT57" s="63"/>
      <c r="CU57" s="57"/>
      <c r="CV57" s="20"/>
      <c r="CW57" s="231"/>
      <c r="CX57" s="58"/>
      <c r="CY57" s="57"/>
      <c r="CZ57" s="57"/>
      <c r="DA57" s="57"/>
      <c r="DB57" s="57"/>
      <c r="DC57" s="72"/>
      <c r="DD57" s="275"/>
      <c r="DE57" s="57"/>
      <c r="DF57" s="20"/>
      <c r="DG57" s="276"/>
      <c r="DH57" s="58"/>
      <c r="DI57" s="57"/>
      <c r="DJ57" s="57"/>
      <c r="DK57" s="57"/>
      <c r="DL57" s="57"/>
      <c r="DM57" s="278"/>
      <c r="DN57" s="57"/>
      <c r="DO57" s="3"/>
      <c r="DP57" s="22"/>
      <c r="DQ57" s="57"/>
      <c r="DR57" s="58"/>
      <c r="DS57" s="57"/>
      <c r="DT57" s="57"/>
      <c r="DU57" s="57"/>
      <c r="DV57" s="57"/>
      <c r="DW57" s="278"/>
      <c r="DX57" s="63"/>
      <c r="DY57" s="57"/>
      <c r="DZ57" s="22"/>
      <c r="EA57" s="231"/>
      <c r="EB57" s="58"/>
      <c r="EC57" s="57"/>
      <c r="ED57" s="69"/>
      <c r="EF57" s="1" t="str">
        <f t="shared" si="31"/>
        <v>I16_066-SECREDUC 05</v>
      </c>
      <c r="EO57" s="91"/>
      <c r="EP57" s="91"/>
      <c r="EQ57" s="91"/>
      <c r="ER57" s="91"/>
      <c r="ET57" s="1" t="str">
        <f t="shared" si="1"/>
        <v>I16_066-SECREDUC 05</v>
      </c>
      <c r="FC57" s="18"/>
      <c r="FD57" s="18"/>
      <c r="FE57" s="94"/>
      <c r="FF57" s="91"/>
      <c r="FH57" s="1" t="str">
        <f t="shared" si="2"/>
        <v>I16_066-SECREDUC 05</v>
      </c>
      <c r="FV57" s="95" t="str">
        <f t="shared" si="3"/>
        <v>I16_066-SECREDUC 05</v>
      </c>
      <c r="GJ57" s="95" t="str">
        <f t="shared" si="4"/>
        <v>I16_066-SECREDUC 05</v>
      </c>
    </row>
    <row r="58" spans="1:192" ht="51.75" customHeight="1">
      <c r="A58" s="3" t="s">
        <v>170</v>
      </c>
      <c r="B58" s="287" t="s">
        <v>741</v>
      </c>
      <c r="C58" s="3" t="s">
        <v>176</v>
      </c>
      <c r="D58" s="97" t="s">
        <v>31</v>
      </c>
      <c r="E58" s="129" t="s">
        <v>37</v>
      </c>
      <c r="F58" s="287" t="s">
        <v>741</v>
      </c>
      <c r="G58" s="5" t="s">
        <v>27</v>
      </c>
      <c r="H58" s="294" t="s">
        <v>712</v>
      </c>
      <c r="I58" s="321" t="s">
        <v>742</v>
      </c>
      <c r="J58" s="297" t="s">
        <v>154</v>
      </c>
      <c r="K58" s="297" t="s">
        <v>154</v>
      </c>
      <c r="L58" s="315">
        <v>0.98</v>
      </c>
      <c r="M58" s="4">
        <v>478</v>
      </c>
      <c r="N58" s="4">
        <v>478</v>
      </c>
      <c r="O58" s="14">
        <f t="shared" si="42"/>
        <v>1</v>
      </c>
      <c r="P58" s="98" t="s">
        <v>19</v>
      </c>
      <c r="Q58" s="330" t="s">
        <v>743</v>
      </c>
      <c r="R58" s="98"/>
      <c r="S58" s="98">
        <f t="shared" si="43"/>
        <v>1.0204081632653061</v>
      </c>
      <c r="T58" s="330" t="str">
        <f t="shared" si="44"/>
        <v>bajo</v>
      </c>
      <c r="U58" s="98"/>
      <c r="V58" s="330" t="s">
        <v>744</v>
      </c>
      <c r="W58" s="4">
        <v>1060</v>
      </c>
      <c r="X58" s="4">
        <v>1060</v>
      </c>
      <c r="Y58" s="14">
        <f t="shared" si="45"/>
        <v>1</v>
      </c>
      <c r="Z58" s="98" t="s">
        <v>19</v>
      </c>
      <c r="AA58" s="330" t="s">
        <v>745</v>
      </c>
      <c r="AB58" s="98"/>
      <c r="AC58" s="334">
        <f t="shared" si="46"/>
        <v>1.0204081632653061</v>
      </c>
      <c r="AD58" s="330" t="str">
        <f t="shared" si="47"/>
        <v>bajo</v>
      </c>
      <c r="AE58" s="98"/>
      <c r="AF58" s="330" t="s">
        <v>746</v>
      </c>
      <c r="AG58" s="4"/>
      <c r="AH58" s="4"/>
      <c r="AI58" s="4"/>
      <c r="AJ58" s="14"/>
      <c r="AK58" s="4"/>
      <c r="AL58" s="17"/>
      <c r="AM58" s="17"/>
      <c r="AN58" s="20"/>
      <c r="AO58" s="19"/>
      <c r="AP58" s="21"/>
      <c r="AQ58" s="17"/>
      <c r="AR58" s="4"/>
      <c r="AS58" s="4"/>
      <c r="AT58" s="123"/>
      <c r="AU58" s="4"/>
      <c r="AV58" s="17"/>
      <c r="AW58" s="17"/>
      <c r="AX58" s="22"/>
      <c r="AY58" s="19"/>
      <c r="AZ58" s="21"/>
      <c r="BA58" s="17"/>
      <c r="BB58" s="4"/>
      <c r="BC58" s="4"/>
      <c r="BD58" s="45"/>
      <c r="BE58" s="4"/>
      <c r="BF58" s="17"/>
      <c r="BG58" s="17"/>
      <c r="BH58" s="20"/>
      <c r="BI58" s="19"/>
      <c r="BJ58" s="21"/>
      <c r="BK58" s="17"/>
      <c r="BL58" s="4"/>
      <c r="BM58" s="4"/>
      <c r="BN58" s="9"/>
      <c r="BO58" s="4"/>
      <c r="BP58" s="17"/>
      <c r="BQ58" s="17"/>
      <c r="BR58" s="20"/>
      <c r="BS58" s="19"/>
      <c r="BT58" s="21"/>
      <c r="BU58" s="17"/>
      <c r="BV58" s="4"/>
      <c r="BW58" s="4"/>
      <c r="BX58" s="9"/>
      <c r="BY58" s="4"/>
      <c r="BZ58" s="17"/>
      <c r="CA58" s="17"/>
      <c r="CB58" s="20"/>
      <c r="CC58" s="19"/>
      <c r="CD58" s="21"/>
      <c r="CE58" s="17"/>
      <c r="CF58" s="57"/>
      <c r="CG58" s="57"/>
      <c r="CH58" s="57"/>
      <c r="CI58" s="225"/>
      <c r="CJ58" s="57"/>
      <c r="CK58" s="57"/>
      <c r="CL58" s="20"/>
      <c r="CM58" s="57"/>
      <c r="CN58" s="58"/>
      <c r="CO58" s="57"/>
      <c r="CP58" s="57"/>
      <c r="CQ58" s="230"/>
      <c r="CR58" s="230"/>
      <c r="CS58" s="61"/>
      <c r="CT58" s="63"/>
      <c r="CU58" s="57"/>
      <c r="CV58" s="20"/>
      <c r="CW58" s="231"/>
      <c r="CX58" s="58"/>
      <c r="CY58" s="57"/>
      <c r="CZ58" s="57"/>
      <c r="DA58" s="57"/>
      <c r="DB58" s="57"/>
      <c r="DC58" s="72"/>
      <c r="DD58" s="275"/>
      <c r="DE58" s="57"/>
      <c r="DF58" s="20"/>
      <c r="DG58" s="276"/>
      <c r="DH58" s="58"/>
      <c r="DI58" s="57"/>
      <c r="DJ58" s="57"/>
      <c r="DK58" s="57"/>
      <c r="DL58" s="57"/>
      <c r="DM58" s="278"/>
      <c r="DN58" s="57"/>
      <c r="DO58" s="3"/>
      <c r="DP58" s="22"/>
      <c r="DQ58" s="57"/>
      <c r="DR58" s="58"/>
      <c r="DS58" s="57"/>
      <c r="DT58" s="57"/>
      <c r="DU58" s="57"/>
      <c r="DV58" s="57"/>
      <c r="DW58" s="278"/>
      <c r="DX58" s="63"/>
      <c r="DY58" s="57"/>
      <c r="DZ58" s="22"/>
      <c r="EA58" s="231"/>
      <c r="EB58" s="58"/>
      <c r="EC58" s="57"/>
      <c r="ED58" s="69"/>
      <c r="EF58" s="1" t="str">
        <f t="shared" si="31"/>
        <v>I16_066-SECREDUC 06</v>
      </c>
      <c r="EO58" s="91"/>
      <c r="EP58" s="91"/>
      <c r="EQ58" s="91"/>
      <c r="ER58" s="91"/>
      <c r="ET58" s="1" t="str">
        <f t="shared" si="1"/>
        <v>I16_066-SECREDUC 06</v>
      </c>
      <c r="FC58" s="18"/>
      <c r="FD58" s="18"/>
      <c r="FE58" s="94"/>
      <c r="FF58" s="91"/>
      <c r="FH58" s="1" t="str">
        <f t="shared" si="2"/>
        <v>I16_066-SECREDUC 06</v>
      </c>
      <c r="FV58" s="95" t="str">
        <f t="shared" si="3"/>
        <v>I16_066-SECREDUC 06</v>
      </c>
      <c r="GJ58" s="95" t="str">
        <f t="shared" si="4"/>
        <v>I16_066-SECREDUC 06</v>
      </c>
    </row>
    <row r="59" spans="1:192" ht="51.6" customHeight="1">
      <c r="A59" s="3" t="s">
        <v>170</v>
      </c>
      <c r="B59" s="287" t="s">
        <v>747</v>
      </c>
      <c r="C59" s="3" t="s">
        <v>177</v>
      </c>
      <c r="D59" s="97" t="s">
        <v>31</v>
      </c>
      <c r="E59" s="129" t="s">
        <v>38</v>
      </c>
      <c r="F59" s="287" t="s">
        <v>747</v>
      </c>
      <c r="G59" s="5" t="s">
        <v>27</v>
      </c>
      <c r="H59" s="294" t="s">
        <v>712</v>
      </c>
      <c r="I59" s="321" t="s">
        <v>748</v>
      </c>
      <c r="J59" s="297" t="s">
        <v>154</v>
      </c>
      <c r="K59" s="298" t="s">
        <v>154</v>
      </c>
      <c r="L59" s="315">
        <v>0.98</v>
      </c>
      <c r="M59" s="4">
        <v>653</v>
      </c>
      <c r="N59" s="4">
        <v>653</v>
      </c>
      <c r="O59" s="14">
        <f t="shared" si="42"/>
        <v>1</v>
      </c>
      <c r="P59" s="98" t="s">
        <v>19</v>
      </c>
      <c r="Q59" s="330" t="s">
        <v>749</v>
      </c>
      <c r="R59" s="98"/>
      <c r="S59" s="98">
        <f t="shared" si="43"/>
        <v>1.0204081632653061</v>
      </c>
      <c r="T59" s="330" t="str">
        <f t="shared" si="44"/>
        <v>bajo</v>
      </c>
      <c r="U59" s="98"/>
      <c r="V59" s="330" t="s">
        <v>750</v>
      </c>
      <c r="W59" s="4">
        <v>1349</v>
      </c>
      <c r="X59" s="4">
        <v>1349</v>
      </c>
      <c r="Y59" s="14">
        <f t="shared" si="45"/>
        <v>1</v>
      </c>
      <c r="Z59" s="98" t="s">
        <v>19</v>
      </c>
      <c r="AA59" s="330" t="s">
        <v>751</v>
      </c>
      <c r="AB59" s="98"/>
      <c r="AC59" s="334">
        <f t="shared" si="46"/>
        <v>1.0204081632653061</v>
      </c>
      <c r="AD59" s="330" t="str">
        <f t="shared" si="47"/>
        <v>bajo</v>
      </c>
      <c r="AE59" s="98"/>
      <c r="AF59" s="330" t="s">
        <v>752</v>
      </c>
      <c r="AG59" s="4"/>
      <c r="AH59" s="4"/>
      <c r="AI59" s="4"/>
      <c r="AJ59" s="14"/>
      <c r="AK59" s="4"/>
      <c r="AL59" s="17"/>
      <c r="AM59" s="17"/>
      <c r="AN59" s="20"/>
      <c r="AO59" s="19"/>
      <c r="AP59" s="21"/>
      <c r="AQ59" s="17"/>
      <c r="AR59" s="4"/>
      <c r="AS59" s="4"/>
      <c r="AT59" s="123"/>
      <c r="AU59" s="4"/>
      <c r="AV59" s="17"/>
      <c r="AW59" s="17"/>
      <c r="AX59" s="22"/>
      <c r="AY59" s="19"/>
      <c r="AZ59" s="21"/>
      <c r="BA59" s="17"/>
      <c r="BB59" s="4"/>
      <c r="BC59" s="4"/>
      <c r="BD59" s="45"/>
      <c r="BE59" s="4"/>
      <c r="BF59" s="17"/>
      <c r="BG59" s="17"/>
      <c r="BH59" s="20"/>
      <c r="BI59" s="19"/>
      <c r="BJ59" s="21"/>
      <c r="BK59" s="17"/>
      <c r="BL59" s="4"/>
      <c r="BM59" s="4"/>
      <c r="BN59" s="9"/>
      <c r="BO59" s="4"/>
      <c r="BP59" s="17"/>
      <c r="BQ59" s="17"/>
      <c r="BR59" s="20"/>
      <c r="BS59" s="19"/>
      <c r="BT59" s="21"/>
      <c r="BU59" s="17"/>
      <c r="BV59" s="4"/>
      <c r="BW59" s="4"/>
      <c r="BX59" s="9"/>
      <c r="BY59" s="4"/>
      <c r="BZ59" s="17"/>
      <c r="CA59" s="17"/>
      <c r="CB59" s="20"/>
      <c r="CC59" s="19"/>
      <c r="CD59" s="21"/>
      <c r="CE59" s="17"/>
      <c r="CF59" s="57"/>
      <c r="CG59" s="57"/>
      <c r="CH59" s="57"/>
      <c r="CI59" s="224"/>
      <c r="CJ59" s="57"/>
      <c r="CK59" s="57"/>
      <c r="CL59" s="20"/>
      <c r="CM59" s="57"/>
      <c r="CN59" s="58"/>
      <c r="CO59" s="57"/>
      <c r="CP59" s="57"/>
      <c r="CQ59" s="233"/>
      <c r="CR59" s="233"/>
      <c r="CS59" s="61"/>
      <c r="CT59" s="63"/>
      <c r="CU59" s="57"/>
      <c r="CV59" s="20"/>
      <c r="CW59" s="231"/>
      <c r="CX59" s="58"/>
      <c r="CY59" s="57"/>
      <c r="CZ59" s="57"/>
      <c r="DA59" s="57"/>
      <c r="DB59" s="57"/>
      <c r="DC59" s="72"/>
      <c r="DD59" s="275"/>
      <c r="DE59" s="57"/>
      <c r="DF59" s="20"/>
      <c r="DG59" s="276"/>
      <c r="DH59" s="58"/>
      <c r="DI59" s="57"/>
      <c r="DJ59" s="57"/>
      <c r="DK59" s="57"/>
      <c r="DL59" s="57"/>
      <c r="DM59" s="278"/>
      <c r="DN59" s="57"/>
      <c r="DO59" s="3"/>
      <c r="DP59" s="22"/>
      <c r="DQ59" s="57"/>
      <c r="DR59" s="58"/>
      <c r="DS59" s="57"/>
      <c r="DT59" s="57"/>
      <c r="DU59" s="57"/>
      <c r="DV59" s="57"/>
      <c r="DW59" s="278"/>
      <c r="DX59" s="63"/>
      <c r="DY59" s="57"/>
      <c r="DZ59" s="22"/>
      <c r="EA59" s="231"/>
      <c r="EB59" s="58"/>
      <c r="EC59" s="57"/>
      <c r="ED59" s="69"/>
      <c r="EF59" s="1" t="str">
        <f t="shared" si="31"/>
        <v>I16_066-SECREDUC 07</v>
      </c>
      <c r="EO59" s="91"/>
      <c r="EP59" s="91"/>
      <c r="EQ59" s="91"/>
      <c r="ER59" s="91"/>
      <c r="ET59" s="1" t="str">
        <f t="shared" si="1"/>
        <v>I16_066-SECREDUC 07</v>
      </c>
      <c r="FC59" s="18"/>
      <c r="FD59" s="18"/>
      <c r="FE59" s="94"/>
      <c r="FF59" s="91"/>
      <c r="FH59" s="1" t="str">
        <f t="shared" si="2"/>
        <v>I16_066-SECREDUC 07</v>
      </c>
      <c r="FV59" s="95" t="str">
        <f t="shared" si="3"/>
        <v>I16_066-SECREDUC 07</v>
      </c>
      <c r="GJ59" s="95" t="str">
        <f t="shared" si="4"/>
        <v>I16_066-SECREDUC 07</v>
      </c>
    </row>
    <row r="60" spans="1:192" ht="54.75" customHeight="1">
      <c r="A60" s="3" t="s">
        <v>170</v>
      </c>
      <c r="B60" s="287" t="s">
        <v>753</v>
      </c>
      <c r="C60" s="3" t="s">
        <v>178</v>
      </c>
      <c r="D60" s="97" t="s">
        <v>31</v>
      </c>
      <c r="E60" s="129" t="s">
        <v>39</v>
      </c>
      <c r="F60" s="287" t="s">
        <v>753</v>
      </c>
      <c r="G60" s="5" t="s">
        <v>27</v>
      </c>
      <c r="H60" s="294" t="s">
        <v>712</v>
      </c>
      <c r="I60" s="321" t="s">
        <v>754</v>
      </c>
      <c r="J60" s="297" t="s">
        <v>154</v>
      </c>
      <c r="K60" s="298" t="s">
        <v>154</v>
      </c>
      <c r="L60" s="315">
        <v>0.98</v>
      </c>
      <c r="M60" s="4">
        <v>1641</v>
      </c>
      <c r="N60" s="4">
        <v>1641</v>
      </c>
      <c r="O60" s="14">
        <f t="shared" si="42"/>
        <v>1</v>
      </c>
      <c r="P60" s="98" t="s">
        <v>19</v>
      </c>
      <c r="Q60" s="330" t="s">
        <v>755</v>
      </c>
      <c r="R60" s="98"/>
      <c r="S60" s="98">
        <f t="shared" si="43"/>
        <v>1.0204081632653061</v>
      </c>
      <c r="T60" s="330" t="str">
        <f t="shared" si="44"/>
        <v>bajo</v>
      </c>
      <c r="U60" s="98"/>
      <c r="V60" s="330" t="s">
        <v>756</v>
      </c>
      <c r="W60" s="4">
        <v>3755</v>
      </c>
      <c r="X60" s="4">
        <v>3760</v>
      </c>
      <c r="Y60" s="14">
        <f t="shared" si="45"/>
        <v>0.99867021276595747</v>
      </c>
      <c r="Z60" s="98" t="s">
        <v>19</v>
      </c>
      <c r="AA60" s="330" t="s">
        <v>757</v>
      </c>
      <c r="AB60" s="98"/>
      <c r="AC60" s="334">
        <f t="shared" si="46"/>
        <v>1.0190512375162832</v>
      </c>
      <c r="AD60" s="330" t="str">
        <f t="shared" si="47"/>
        <v>bajo</v>
      </c>
      <c r="AE60" s="98"/>
      <c r="AF60" s="330" t="s">
        <v>758</v>
      </c>
      <c r="AG60" s="4"/>
      <c r="AH60" s="4"/>
      <c r="AI60" s="4"/>
      <c r="AJ60" s="14"/>
      <c r="AK60" s="4"/>
      <c r="AL60" s="17"/>
      <c r="AM60" s="17"/>
      <c r="AN60" s="20"/>
      <c r="AO60" s="19"/>
      <c r="AP60" s="21"/>
      <c r="AQ60" s="17"/>
      <c r="AR60" s="4"/>
      <c r="AS60" s="4"/>
      <c r="AT60" s="123"/>
      <c r="AU60" s="4"/>
      <c r="AV60" s="17"/>
      <c r="AW60" s="17"/>
      <c r="AX60" s="22"/>
      <c r="AY60" s="19"/>
      <c r="AZ60" s="21"/>
      <c r="BA60" s="17"/>
      <c r="BB60" s="4"/>
      <c r="BC60" s="4"/>
      <c r="BD60" s="45"/>
      <c r="BE60" s="4"/>
      <c r="BF60" s="17"/>
      <c r="BG60" s="17"/>
      <c r="BH60" s="20"/>
      <c r="BI60" s="19"/>
      <c r="BJ60" s="21"/>
      <c r="BK60" s="17"/>
      <c r="BL60" s="4"/>
      <c r="BM60" s="4"/>
      <c r="BN60" s="9"/>
      <c r="BO60" s="4"/>
      <c r="BP60" s="17"/>
      <c r="BQ60" s="17"/>
      <c r="BR60" s="20"/>
      <c r="BS60" s="19"/>
      <c r="BT60" s="21"/>
      <c r="BU60" s="17"/>
      <c r="BV60" s="4"/>
      <c r="BW60" s="4"/>
      <c r="BX60" s="9"/>
      <c r="BY60" s="4"/>
      <c r="BZ60" s="17"/>
      <c r="CA60" s="17"/>
      <c r="CB60" s="20"/>
      <c r="CC60" s="19"/>
      <c r="CD60" s="21"/>
      <c r="CE60" s="17"/>
      <c r="CF60" s="57"/>
      <c r="CG60" s="57"/>
      <c r="CH60" s="57"/>
      <c r="CI60" s="224"/>
      <c r="CJ60" s="57"/>
      <c r="CK60" s="57"/>
      <c r="CL60" s="20"/>
      <c r="CM60" s="57"/>
      <c r="CN60" s="58"/>
      <c r="CO60" s="57"/>
      <c r="CP60" s="57"/>
      <c r="CQ60" s="233"/>
      <c r="CR60" s="233"/>
      <c r="CS60" s="61"/>
      <c r="CT60" s="63"/>
      <c r="CU60" s="57"/>
      <c r="CV60" s="20"/>
      <c r="CW60" s="231"/>
      <c r="CX60" s="58"/>
      <c r="CY60" s="57"/>
      <c r="CZ60" s="57"/>
      <c r="DA60" s="57"/>
      <c r="DB60" s="57"/>
      <c r="DC60" s="72"/>
      <c r="DD60" s="275"/>
      <c r="DE60" s="57"/>
      <c r="DF60" s="20"/>
      <c r="DG60" s="276"/>
      <c r="DH60" s="58"/>
      <c r="DI60" s="57"/>
      <c r="DJ60" s="57"/>
      <c r="DK60" s="57"/>
      <c r="DL60" s="57"/>
      <c r="DM60" s="278"/>
      <c r="DN60" s="57"/>
      <c r="DO60" s="3"/>
      <c r="DP60" s="22"/>
      <c r="DQ60" s="57"/>
      <c r="DR60" s="58"/>
      <c r="DS60" s="57"/>
      <c r="DT60" s="57"/>
      <c r="DU60" s="57"/>
      <c r="DV60" s="57"/>
      <c r="DW60" s="278"/>
      <c r="DX60" s="63"/>
      <c r="DY60" s="57"/>
      <c r="DZ60" s="22"/>
      <c r="EA60" s="231"/>
      <c r="EB60" s="58"/>
      <c r="EC60" s="57"/>
      <c r="ED60" s="69"/>
      <c r="EF60" s="1" t="str">
        <f t="shared" si="31"/>
        <v>I16_066-SECREDUC 08</v>
      </c>
      <c r="EO60" s="91"/>
      <c r="EP60" s="91"/>
      <c r="EQ60" s="91"/>
      <c r="ER60" s="91"/>
      <c r="ET60" s="1" t="str">
        <f t="shared" si="1"/>
        <v>I16_066-SECREDUC 08</v>
      </c>
      <c r="FC60" s="18"/>
      <c r="FD60" s="18"/>
      <c r="FE60" s="94"/>
      <c r="FF60" s="91"/>
      <c r="FH60" s="1" t="str">
        <f t="shared" si="2"/>
        <v>I16_066-SECREDUC 08</v>
      </c>
      <c r="FV60" s="95" t="str">
        <f t="shared" si="3"/>
        <v>I16_066-SECREDUC 08</v>
      </c>
      <c r="GJ60" s="95" t="str">
        <f t="shared" si="4"/>
        <v>I16_066-SECREDUC 08</v>
      </c>
    </row>
    <row r="61" spans="1:192" ht="48.75" customHeight="1">
      <c r="A61" s="3" t="s">
        <v>170</v>
      </c>
      <c r="B61" s="287" t="s">
        <v>759</v>
      </c>
      <c r="C61" s="3" t="s">
        <v>179</v>
      </c>
      <c r="D61" s="97" t="s">
        <v>31</v>
      </c>
      <c r="E61" s="129" t="s">
        <v>40</v>
      </c>
      <c r="F61" s="287" t="s">
        <v>759</v>
      </c>
      <c r="G61" s="5" t="s">
        <v>27</v>
      </c>
      <c r="H61" s="294" t="s">
        <v>712</v>
      </c>
      <c r="I61" s="321" t="s">
        <v>760</v>
      </c>
      <c r="J61" s="297" t="s">
        <v>154</v>
      </c>
      <c r="K61" s="298" t="s">
        <v>154</v>
      </c>
      <c r="L61" s="315">
        <v>0.98</v>
      </c>
      <c r="M61" s="4">
        <v>1436</v>
      </c>
      <c r="N61" s="4">
        <v>1436</v>
      </c>
      <c r="O61" s="14">
        <f t="shared" si="42"/>
        <v>1</v>
      </c>
      <c r="P61" s="98" t="s">
        <v>19</v>
      </c>
      <c r="Q61" s="330" t="s">
        <v>761</v>
      </c>
      <c r="R61" s="98"/>
      <c r="S61" s="98">
        <f t="shared" si="43"/>
        <v>1.0204081632653061</v>
      </c>
      <c r="T61" s="330" t="str">
        <f t="shared" si="44"/>
        <v>bajo</v>
      </c>
      <c r="U61" s="98"/>
      <c r="V61" s="330" t="s">
        <v>762</v>
      </c>
      <c r="W61" s="4">
        <v>1436</v>
      </c>
      <c r="X61" s="4">
        <v>1436</v>
      </c>
      <c r="Y61" s="14">
        <f t="shared" si="45"/>
        <v>1</v>
      </c>
      <c r="Z61" s="98" t="s">
        <v>19</v>
      </c>
      <c r="AA61" s="330" t="s">
        <v>763</v>
      </c>
      <c r="AB61" s="98"/>
      <c r="AC61" s="334">
        <f t="shared" si="46"/>
        <v>1.0204081632653061</v>
      </c>
      <c r="AD61" s="330" t="str">
        <f t="shared" si="47"/>
        <v>bajo</v>
      </c>
      <c r="AE61" s="98"/>
      <c r="AF61" s="330" t="s">
        <v>764</v>
      </c>
      <c r="AG61" s="4"/>
      <c r="AH61" s="4"/>
      <c r="AI61" s="4"/>
      <c r="AJ61" s="14"/>
      <c r="AK61" s="4"/>
      <c r="AL61" s="17"/>
      <c r="AM61" s="17"/>
      <c r="AN61" s="20"/>
      <c r="AO61" s="19"/>
      <c r="AP61" s="21"/>
      <c r="AQ61" s="17"/>
      <c r="AR61" s="4"/>
      <c r="AS61" s="4"/>
      <c r="AT61" s="123"/>
      <c r="AU61" s="4"/>
      <c r="AV61" s="17"/>
      <c r="AW61" s="17"/>
      <c r="AX61" s="22"/>
      <c r="AY61" s="19"/>
      <c r="AZ61" s="21"/>
      <c r="BA61" s="17"/>
      <c r="BB61" s="4"/>
      <c r="BC61" s="4"/>
      <c r="BD61" s="45"/>
      <c r="BE61" s="4"/>
      <c r="BF61" s="17"/>
      <c r="BG61" s="17"/>
      <c r="BH61" s="20"/>
      <c r="BI61" s="19"/>
      <c r="BJ61" s="21"/>
      <c r="BK61" s="17"/>
      <c r="BL61" s="4"/>
      <c r="BM61" s="4"/>
      <c r="BN61" s="9"/>
      <c r="BO61" s="4"/>
      <c r="BP61" s="17"/>
      <c r="BQ61" s="17"/>
      <c r="BR61" s="20"/>
      <c r="BS61" s="19"/>
      <c r="BT61" s="21"/>
      <c r="BU61" s="17"/>
      <c r="BV61" s="4"/>
      <c r="BW61" s="4"/>
      <c r="BX61" s="9"/>
      <c r="BY61" s="4"/>
      <c r="BZ61" s="17"/>
      <c r="CA61" s="17"/>
      <c r="CB61" s="20"/>
      <c r="CC61" s="19"/>
      <c r="CD61" s="21"/>
      <c r="CE61" s="17"/>
      <c r="CF61" s="57"/>
      <c r="CG61" s="57"/>
      <c r="CH61" s="57"/>
      <c r="CI61" s="224"/>
      <c r="CJ61" s="57"/>
      <c r="CK61" s="57"/>
      <c r="CL61" s="20"/>
      <c r="CM61" s="57"/>
      <c r="CN61" s="58"/>
      <c r="CO61" s="57"/>
      <c r="CP61" s="57"/>
      <c r="CQ61" s="233"/>
      <c r="CR61" s="233"/>
      <c r="CS61" s="61"/>
      <c r="CT61" s="63"/>
      <c r="CU61" s="57"/>
      <c r="CV61" s="20"/>
      <c r="CW61" s="231"/>
      <c r="CX61" s="58"/>
      <c r="CY61" s="57"/>
      <c r="CZ61" s="57"/>
      <c r="DA61" s="57"/>
      <c r="DB61" s="57"/>
      <c r="DC61" s="72"/>
      <c r="DD61" s="275"/>
      <c r="DE61" s="57"/>
      <c r="DF61" s="20"/>
      <c r="DG61" s="276"/>
      <c r="DH61" s="58"/>
      <c r="DI61" s="57"/>
      <c r="DJ61" s="57"/>
      <c r="DK61" s="57"/>
      <c r="DL61" s="57"/>
      <c r="DM61" s="278"/>
      <c r="DN61" s="57"/>
      <c r="DO61" s="3"/>
      <c r="DP61" s="22"/>
      <c r="DQ61" s="57"/>
      <c r="DR61" s="58"/>
      <c r="DS61" s="57"/>
      <c r="DT61" s="57"/>
      <c r="DU61" s="57"/>
      <c r="DV61" s="57"/>
      <c r="DW61" s="278"/>
      <c r="DX61" s="63"/>
      <c r="DY61" s="57"/>
      <c r="DZ61" s="22"/>
      <c r="EA61" s="231"/>
      <c r="EB61" s="58"/>
      <c r="EC61" s="57"/>
      <c r="ED61" s="69"/>
      <c r="EF61" s="1" t="str">
        <f t="shared" si="31"/>
        <v>I16_066-SECREDUC 09</v>
      </c>
      <c r="EO61" s="91"/>
      <c r="EP61" s="91"/>
      <c r="EQ61" s="91"/>
      <c r="ER61" s="91"/>
      <c r="ET61" s="1" t="str">
        <f t="shared" si="1"/>
        <v>I16_066-SECREDUC 09</v>
      </c>
      <c r="FC61" s="18"/>
      <c r="FD61" s="18"/>
      <c r="FE61" s="94"/>
      <c r="FF61" s="91"/>
      <c r="FH61" s="1" t="str">
        <f t="shared" si="2"/>
        <v>I16_066-SECREDUC 09</v>
      </c>
      <c r="FV61" s="95" t="str">
        <f t="shared" si="3"/>
        <v>I16_066-SECREDUC 09</v>
      </c>
      <c r="GJ61" s="95" t="str">
        <f t="shared" si="4"/>
        <v>I16_066-SECREDUC 09</v>
      </c>
    </row>
    <row r="62" spans="1:192" ht="54.75" customHeight="1">
      <c r="A62" s="3" t="s">
        <v>170</v>
      </c>
      <c r="B62" s="287" t="s">
        <v>765</v>
      </c>
      <c r="C62" s="3" t="s">
        <v>180</v>
      </c>
      <c r="D62" s="97" t="s">
        <v>31</v>
      </c>
      <c r="E62" s="129" t="s">
        <v>41</v>
      </c>
      <c r="F62" s="287" t="s">
        <v>765</v>
      </c>
      <c r="G62" s="5" t="s">
        <v>27</v>
      </c>
      <c r="H62" s="294" t="s">
        <v>712</v>
      </c>
      <c r="I62" s="321" t="s">
        <v>766</v>
      </c>
      <c r="J62" s="297" t="s">
        <v>154</v>
      </c>
      <c r="K62" s="297" t="s">
        <v>154</v>
      </c>
      <c r="L62" s="315">
        <v>0.98</v>
      </c>
      <c r="M62" s="4">
        <v>260</v>
      </c>
      <c r="N62" s="4">
        <v>260</v>
      </c>
      <c r="O62" s="14">
        <f t="shared" si="42"/>
        <v>1</v>
      </c>
      <c r="P62" s="98" t="s">
        <v>19</v>
      </c>
      <c r="Q62" s="330" t="s">
        <v>767</v>
      </c>
      <c r="R62" s="98"/>
      <c r="S62" s="98">
        <f t="shared" si="43"/>
        <v>1.0204081632653061</v>
      </c>
      <c r="T62" s="330" t="str">
        <f t="shared" si="44"/>
        <v>bajo</v>
      </c>
      <c r="U62" s="98"/>
      <c r="V62" s="330" t="s">
        <v>768</v>
      </c>
      <c r="W62" s="4">
        <v>766</v>
      </c>
      <c r="X62" s="4">
        <v>766</v>
      </c>
      <c r="Y62" s="14">
        <f t="shared" si="45"/>
        <v>1</v>
      </c>
      <c r="Z62" s="98" t="s">
        <v>19</v>
      </c>
      <c r="AA62" s="330" t="s">
        <v>769</v>
      </c>
      <c r="AB62" s="98"/>
      <c r="AC62" s="334">
        <f t="shared" si="46"/>
        <v>1.0204081632653061</v>
      </c>
      <c r="AD62" s="330" t="str">
        <f t="shared" si="47"/>
        <v>bajo</v>
      </c>
      <c r="AE62" s="98"/>
      <c r="AF62" s="330" t="s">
        <v>770</v>
      </c>
      <c r="AG62" s="4"/>
      <c r="AH62" s="4"/>
      <c r="AI62" s="4"/>
      <c r="AJ62" s="14"/>
      <c r="AK62" s="4"/>
      <c r="AL62" s="17"/>
      <c r="AM62" s="17"/>
      <c r="AN62" s="20"/>
      <c r="AO62" s="19"/>
      <c r="AP62" s="21"/>
      <c r="AQ62" s="17"/>
      <c r="AR62" s="4"/>
      <c r="AS62" s="4"/>
      <c r="AT62" s="123"/>
      <c r="AU62" s="4"/>
      <c r="AV62" s="17"/>
      <c r="AW62" s="17"/>
      <c r="AX62" s="22"/>
      <c r="AY62" s="19"/>
      <c r="AZ62" s="21"/>
      <c r="BA62" s="17"/>
      <c r="BB62" s="4"/>
      <c r="BC62" s="4"/>
      <c r="BD62" s="45"/>
      <c r="BE62" s="4"/>
      <c r="BF62" s="17"/>
      <c r="BG62" s="17"/>
      <c r="BH62" s="20"/>
      <c r="BI62" s="19"/>
      <c r="BJ62" s="21"/>
      <c r="BK62" s="17"/>
      <c r="BL62" s="4"/>
      <c r="BM62" s="4"/>
      <c r="BN62" s="9"/>
      <c r="BO62" s="4"/>
      <c r="BP62" s="17"/>
      <c r="BQ62" s="17"/>
      <c r="BR62" s="20"/>
      <c r="BS62" s="19"/>
      <c r="BT62" s="21"/>
      <c r="BU62" s="17"/>
      <c r="BV62" s="4"/>
      <c r="BW62" s="4"/>
      <c r="BX62" s="9"/>
      <c r="BY62" s="4"/>
      <c r="BZ62" s="17"/>
      <c r="CA62" s="17"/>
      <c r="CB62" s="20"/>
      <c r="CC62" s="19"/>
      <c r="CD62" s="21"/>
      <c r="CE62" s="17"/>
      <c r="CF62" s="57"/>
      <c r="CG62" s="57"/>
      <c r="CH62" s="57"/>
      <c r="CI62" s="224"/>
      <c r="CJ62" s="57"/>
      <c r="CK62" s="57"/>
      <c r="CL62" s="20"/>
      <c r="CM62" s="57"/>
      <c r="CN62" s="58"/>
      <c r="CO62" s="57"/>
      <c r="CP62" s="57"/>
      <c r="CQ62" s="237"/>
      <c r="CR62" s="237"/>
      <c r="CS62" s="61"/>
      <c r="CT62" s="64"/>
      <c r="CU62" s="57"/>
      <c r="CV62" s="20"/>
      <c r="CW62" s="231"/>
      <c r="CX62" s="58"/>
      <c r="CY62" s="57"/>
      <c r="CZ62" s="57"/>
      <c r="DA62" s="57"/>
      <c r="DB62" s="57"/>
      <c r="DC62" s="72"/>
      <c r="DD62" s="275"/>
      <c r="DE62" s="57"/>
      <c r="DF62" s="20"/>
      <c r="DG62" s="276"/>
      <c r="DH62" s="58"/>
      <c r="DI62" s="57"/>
      <c r="DJ62" s="57"/>
      <c r="DK62" s="57"/>
      <c r="DL62" s="57"/>
      <c r="DM62" s="278"/>
      <c r="DN62" s="57"/>
      <c r="DO62" s="3"/>
      <c r="DP62" s="22"/>
      <c r="DQ62" s="57"/>
      <c r="DR62" s="58"/>
      <c r="DS62" s="57"/>
      <c r="DT62" s="57"/>
      <c r="DU62" s="57"/>
      <c r="DV62" s="57"/>
      <c r="DW62" s="282"/>
      <c r="DX62" s="64"/>
      <c r="DY62" s="57"/>
      <c r="DZ62" s="22"/>
      <c r="EA62" s="231"/>
      <c r="EB62" s="58"/>
      <c r="EC62" s="57"/>
      <c r="ED62" s="69"/>
      <c r="EF62" s="1" t="str">
        <f t="shared" si="31"/>
        <v>I16_066-SECREDUC 10</v>
      </c>
      <c r="EO62" s="91"/>
      <c r="EP62" s="91"/>
      <c r="EQ62" s="91"/>
      <c r="ER62" s="91"/>
      <c r="ET62" s="1" t="str">
        <f t="shared" si="1"/>
        <v>I16_066-SECREDUC 10</v>
      </c>
      <c r="FC62" s="18"/>
      <c r="FD62" s="18"/>
      <c r="FE62" s="94"/>
      <c r="FF62" s="91"/>
      <c r="FH62" s="1" t="str">
        <f t="shared" si="2"/>
        <v>I16_066-SECREDUC 10</v>
      </c>
      <c r="FV62" s="95" t="str">
        <f t="shared" si="3"/>
        <v>I16_066-SECREDUC 10</v>
      </c>
      <c r="GJ62" s="95" t="str">
        <f t="shared" si="4"/>
        <v>I16_066-SECREDUC 10</v>
      </c>
    </row>
    <row r="63" spans="1:192" ht="36.75" customHeight="1">
      <c r="A63" s="3" t="s">
        <v>170</v>
      </c>
      <c r="B63" s="287" t="s">
        <v>771</v>
      </c>
      <c r="C63" s="3" t="s">
        <v>181</v>
      </c>
      <c r="D63" s="97" t="s">
        <v>31</v>
      </c>
      <c r="E63" s="129" t="s">
        <v>42</v>
      </c>
      <c r="F63" s="287" t="s">
        <v>771</v>
      </c>
      <c r="G63" s="5" t="s">
        <v>27</v>
      </c>
      <c r="H63" s="294" t="s">
        <v>712</v>
      </c>
      <c r="I63" s="321" t="s">
        <v>772</v>
      </c>
      <c r="J63" s="297" t="s">
        <v>154</v>
      </c>
      <c r="K63" s="298" t="s">
        <v>154</v>
      </c>
      <c r="L63" s="315">
        <v>0.98</v>
      </c>
      <c r="M63" s="4">
        <v>54</v>
      </c>
      <c r="N63" s="4">
        <v>54</v>
      </c>
      <c r="O63" s="14">
        <f t="shared" si="42"/>
        <v>1</v>
      </c>
      <c r="P63" s="98" t="s">
        <v>19</v>
      </c>
      <c r="Q63" s="330" t="s">
        <v>773</v>
      </c>
      <c r="R63" s="98"/>
      <c r="S63" s="98">
        <f t="shared" si="43"/>
        <v>1.0204081632653061</v>
      </c>
      <c r="T63" s="330" t="str">
        <f t="shared" si="44"/>
        <v>bajo</v>
      </c>
      <c r="U63" s="98"/>
      <c r="V63" s="330" t="s">
        <v>774</v>
      </c>
      <c r="W63" s="4">
        <v>130</v>
      </c>
      <c r="X63" s="4">
        <v>130</v>
      </c>
      <c r="Y63" s="14">
        <f t="shared" si="45"/>
        <v>1</v>
      </c>
      <c r="Z63" s="98" t="s">
        <v>19</v>
      </c>
      <c r="AA63" s="330" t="s">
        <v>773</v>
      </c>
      <c r="AB63" s="98"/>
      <c r="AC63" s="334">
        <f t="shared" si="46"/>
        <v>1.0204081632653061</v>
      </c>
      <c r="AD63" s="330" t="str">
        <f t="shared" si="47"/>
        <v>bajo</v>
      </c>
      <c r="AE63" s="98"/>
      <c r="AF63" s="330" t="s">
        <v>775</v>
      </c>
      <c r="AG63" s="4"/>
      <c r="AH63" s="4"/>
      <c r="AI63" s="4"/>
      <c r="AJ63" s="14"/>
      <c r="AK63" s="4"/>
      <c r="AL63" s="17"/>
      <c r="AM63" s="17"/>
      <c r="AN63" s="20"/>
      <c r="AO63" s="19"/>
      <c r="AP63" s="21"/>
      <c r="AQ63" s="17"/>
      <c r="AR63" s="4"/>
      <c r="AS63" s="4"/>
      <c r="AT63" s="123"/>
      <c r="AU63" s="4"/>
      <c r="AV63" s="17"/>
      <c r="AW63" s="17"/>
      <c r="AX63" s="22"/>
      <c r="AY63" s="19"/>
      <c r="AZ63" s="21"/>
      <c r="BA63" s="17"/>
      <c r="BB63" s="4"/>
      <c r="BC63" s="4"/>
      <c r="BD63" s="45"/>
      <c r="BE63" s="4"/>
      <c r="BF63" s="17"/>
      <c r="BG63" s="17"/>
      <c r="BH63" s="20"/>
      <c r="BI63" s="19"/>
      <c r="BJ63" s="21"/>
      <c r="BK63" s="17"/>
      <c r="BL63" s="4"/>
      <c r="BM63" s="4"/>
      <c r="BN63" s="9"/>
      <c r="BO63" s="4"/>
      <c r="BP63" s="17"/>
      <c r="BQ63" s="17"/>
      <c r="BR63" s="20"/>
      <c r="BS63" s="19"/>
      <c r="BT63" s="21"/>
      <c r="BU63" s="17"/>
      <c r="BV63" s="4"/>
      <c r="BW63" s="4"/>
      <c r="BX63" s="9"/>
      <c r="BY63" s="4"/>
      <c r="BZ63" s="17"/>
      <c r="CA63" s="17"/>
      <c r="CB63" s="20"/>
      <c r="CC63" s="19"/>
      <c r="CD63" s="21"/>
      <c r="CE63" s="17"/>
      <c r="CF63" s="57"/>
      <c r="CG63" s="57"/>
      <c r="CH63" s="57"/>
      <c r="CI63" s="224"/>
      <c r="CJ63" s="57"/>
      <c r="CK63" s="57"/>
      <c r="CL63" s="20"/>
      <c r="CM63" s="57"/>
      <c r="CN63" s="58"/>
      <c r="CO63" s="57"/>
      <c r="CP63" s="57"/>
      <c r="CQ63" s="237"/>
      <c r="CR63" s="237"/>
      <c r="CS63" s="61"/>
      <c r="CT63" s="64"/>
      <c r="CU63" s="57"/>
      <c r="CV63" s="20"/>
      <c r="CW63" s="231"/>
      <c r="CX63" s="58"/>
      <c r="CY63" s="57"/>
      <c r="CZ63" s="57"/>
      <c r="DA63" s="57"/>
      <c r="DB63" s="57"/>
      <c r="DC63" s="72"/>
      <c r="DD63" s="275"/>
      <c r="DE63" s="57"/>
      <c r="DF63" s="20"/>
      <c r="DG63" s="276"/>
      <c r="DH63" s="58"/>
      <c r="DI63" s="57"/>
      <c r="DJ63" s="57"/>
      <c r="DK63" s="57"/>
      <c r="DL63" s="57"/>
      <c r="DM63" s="278"/>
      <c r="DN63" s="57"/>
      <c r="DO63" s="3"/>
      <c r="DP63" s="22"/>
      <c r="DQ63" s="57"/>
      <c r="DR63" s="58"/>
      <c r="DS63" s="57"/>
      <c r="DT63" s="57"/>
      <c r="DU63" s="57"/>
      <c r="DV63" s="57"/>
      <c r="DW63" s="282"/>
      <c r="DX63" s="64"/>
      <c r="DY63" s="57"/>
      <c r="DZ63" s="22"/>
      <c r="EA63" s="231"/>
      <c r="EB63" s="58"/>
      <c r="EC63" s="57"/>
      <c r="ED63" s="69"/>
      <c r="EF63" s="1" t="str">
        <f t="shared" si="31"/>
        <v>I16_066-SECREDUC 11</v>
      </c>
      <c r="EO63" s="91"/>
      <c r="EP63" s="91"/>
      <c r="EQ63" s="91"/>
      <c r="ER63" s="91"/>
      <c r="ET63" s="1" t="str">
        <f t="shared" si="1"/>
        <v>I16_066-SECREDUC 11</v>
      </c>
      <c r="FC63" s="18"/>
      <c r="FD63" s="18"/>
      <c r="FE63" s="94"/>
      <c r="FF63" s="91"/>
      <c r="FH63" s="1" t="str">
        <f t="shared" si="2"/>
        <v>I16_066-SECREDUC 11</v>
      </c>
      <c r="FV63" s="95" t="str">
        <f t="shared" si="3"/>
        <v>I16_066-SECREDUC 11</v>
      </c>
      <c r="GJ63" s="95" t="str">
        <f t="shared" si="4"/>
        <v>I16_066-SECREDUC 11</v>
      </c>
    </row>
    <row r="64" spans="1:192" ht="47.1" customHeight="1">
      <c r="A64" s="3" t="s">
        <v>170</v>
      </c>
      <c r="B64" s="287" t="s">
        <v>776</v>
      </c>
      <c r="C64" s="3" t="s">
        <v>182</v>
      </c>
      <c r="D64" s="97" t="s">
        <v>31</v>
      </c>
      <c r="E64" s="129" t="s">
        <v>43</v>
      </c>
      <c r="F64" s="287" t="s">
        <v>776</v>
      </c>
      <c r="G64" s="5" t="s">
        <v>27</v>
      </c>
      <c r="H64" s="294" t="s">
        <v>712</v>
      </c>
      <c r="I64" s="321" t="s">
        <v>777</v>
      </c>
      <c r="J64" s="297" t="s">
        <v>154</v>
      </c>
      <c r="K64" s="298" t="s">
        <v>154</v>
      </c>
      <c r="L64" s="315">
        <v>0.98</v>
      </c>
      <c r="M64" s="4">
        <v>244</v>
      </c>
      <c r="N64" s="4">
        <v>244</v>
      </c>
      <c r="O64" s="14">
        <f t="shared" si="42"/>
        <v>1</v>
      </c>
      <c r="P64" s="98" t="s">
        <v>19</v>
      </c>
      <c r="Q64" s="330" t="s">
        <v>778</v>
      </c>
      <c r="R64" s="98"/>
      <c r="S64" s="98">
        <f t="shared" si="43"/>
        <v>1.0204081632653061</v>
      </c>
      <c r="T64" s="330" t="str">
        <f t="shared" si="44"/>
        <v>bajo</v>
      </c>
      <c r="U64" s="98"/>
      <c r="V64" s="330" t="s">
        <v>779</v>
      </c>
      <c r="W64" s="4">
        <v>244</v>
      </c>
      <c r="X64" s="4">
        <v>244</v>
      </c>
      <c r="Y64" s="14">
        <f t="shared" si="45"/>
        <v>1</v>
      </c>
      <c r="Z64" s="98" t="s">
        <v>19</v>
      </c>
      <c r="AA64" s="330" t="s">
        <v>780</v>
      </c>
      <c r="AB64" s="98"/>
      <c r="AC64" s="334">
        <f t="shared" si="46"/>
        <v>1.0204081632653061</v>
      </c>
      <c r="AD64" s="330" t="str">
        <f t="shared" si="47"/>
        <v>bajo</v>
      </c>
      <c r="AE64" s="98"/>
      <c r="AF64" s="330" t="s">
        <v>781</v>
      </c>
      <c r="AG64" s="4"/>
      <c r="AH64" s="4"/>
      <c r="AI64" s="4"/>
      <c r="AJ64" s="14"/>
      <c r="AK64" s="4"/>
      <c r="AL64" s="17"/>
      <c r="AM64" s="17"/>
      <c r="AN64" s="20"/>
      <c r="AO64" s="19"/>
      <c r="AP64" s="21"/>
      <c r="AQ64" s="17"/>
      <c r="AR64" s="4"/>
      <c r="AS64" s="4"/>
      <c r="AT64" s="123"/>
      <c r="AU64" s="4"/>
      <c r="AV64" s="17"/>
      <c r="AW64" s="17"/>
      <c r="AX64" s="22"/>
      <c r="AY64" s="19"/>
      <c r="AZ64" s="21"/>
      <c r="BA64" s="17"/>
      <c r="BB64" s="4"/>
      <c r="BC64" s="4"/>
      <c r="BD64" s="45"/>
      <c r="BE64" s="4"/>
      <c r="BF64" s="17"/>
      <c r="BG64" s="17"/>
      <c r="BH64" s="20"/>
      <c r="BI64" s="19"/>
      <c r="BJ64" s="21"/>
      <c r="BK64" s="17"/>
      <c r="BL64" s="4"/>
      <c r="BM64" s="4"/>
      <c r="BN64" s="9"/>
      <c r="BO64" s="4"/>
      <c r="BP64" s="17"/>
      <c r="BQ64" s="17"/>
      <c r="BR64" s="20"/>
      <c r="BS64" s="19"/>
      <c r="BT64" s="21"/>
      <c r="BU64" s="17"/>
      <c r="BV64" s="4"/>
      <c r="BW64" s="4"/>
      <c r="BX64" s="9"/>
      <c r="BY64" s="4"/>
      <c r="BZ64" s="17"/>
      <c r="CA64" s="17"/>
      <c r="CB64" s="20"/>
      <c r="CC64" s="19"/>
      <c r="CD64" s="21"/>
      <c r="CE64" s="17"/>
      <c r="CF64" s="57"/>
      <c r="CG64" s="57"/>
      <c r="CH64" s="57"/>
      <c r="CI64" s="224"/>
      <c r="CJ64" s="57"/>
      <c r="CK64" s="57"/>
      <c r="CL64" s="20"/>
      <c r="CM64" s="57"/>
      <c r="CN64" s="58"/>
      <c r="CO64" s="57"/>
      <c r="CP64" s="57"/>
      <c r="CQ64" s="237"/>
      <c r="CR64" s="237"/>
      <c r="CS64" s="61"/>
      <c r="CT64" s="64"/>
      <c r="CU64" s="57"/>
      <c r="CV64" s="20"/>
      <c r="CW64" s="231"/>
      <c r="CX64" s="58"/>
      <c r="CY64" s="57"/>
      <c r="CZ64" s="57"/>
      <c r="DA64" s="57"/>
      <c r="DB64" s="57"/>
      <c r="DC64" s="72"/>
      <c r="DD64" s="275"/>
      <c r="DE64" s="57"/>
      <c r="DF64" s="20"/>
      <c r="DG64" s="276"/>
      <c r="DH64" s="58"/>
      <c r="DI64" s="57"/>
      <c r="DJ64" s="57"/>
      <c r="DK64" s="57"/>
      <c r="DL64" s="57"/>
      <c r="DM64" s="278"/>
      <c r="DN64" s="57"/>
      <c r="DO64" s="3"/>
      <c r="DP64" s="22"/>
      <c r="DQ64" s="57"/>
      <c r="DR64" s="58"/>
      <c r="DS64" s="57"/>
      <c r="DT64" s="57"/>
      <c r="DU64" s="57"/>
      <c r="DV64" s="57"/>
      <c r="DW64" s="282"/>
      <c r="DX64" s="64"/>
      <c r="DY64" s="57"/>
      <c r="DZ64" s="22"/>
      <c r="EA64" s="231"/>
      <c r="EB64" s="58"/>
      <c r="EC64" s="57"/>
      <c r="ED64" s="69"/>
      <c r="EF64" s="1" t="str">
        <f t="shared" si="31"/>
        <v>I16_066-SECREDUC 12</v>
      </c>
      <c r="EO64" s="91"/>
      <c r="EP64" s="91"/>
      <c r="EQ64" s="91"/>
      <c r="ER64" s="91"/>
      <c r="ET64" s="1" t="str">
        <f t="shared" si="1"/>
        <v>I16_066-SECREDUC 12</v>
      </c>
      <c r="FC64" s="18"/>
      <c r="FD64" s="18"/>
      <c r="FE64" s="94"/>
      <c r="FF64" s="91"/>
      <c r="FH64" s="1" t="str">
        <f t="shared" si="2"/>
        <v>I16_066-SECREDUC 12</v>
      </c>
      <c r="FV64" s="95" t="str">
        <f t="shared" si="3"/>
        <v>I16_066-SECREDUC 12</v>
      </c>
      <c r="GJ64" s="95" t="str">
        <f t="shared" si="4"/>
        <v>I16_066-SECREDUC 12</v>
      </c>
    </row>
    <row r="65" spans="1:192" ht="56.1" customHeight="1">
      <c r="A65" s="3" t="s">
        <v>170</v>
      </c>
      <c r="B65" s="287" t="s">
        <v>782</v>
      </c>
      <c r="C65" s="3" t="s">
        <v>183</v>
      </c>
      <c r="D65" s="97" t="s">
        <v>31</v>
      </c>
      <c r="E65" s="129" t="s">
        <v>45</v>
      </c>
      <c r="F65" s="287" t="s">
        <v>782</v>
      </c>
      <c r="G65" s="5" t="s">
        <v>27</v>
      </c>
      <c r="H65" s="294" t="s">
        <v>712</v>
      </c>
      <c r="I65" s="321" t="s">
        <v>783</v>
      </c>
      <c r="J65" s="297" t="s">
        <v>154</v>
      </c>
      <c r="K65" s="297" t="s">
        <v>154</v>
      </c>
      <c r="L65" s="315">
        <v>0.98</v>
      </c>
      <c r="M65" s="4">
        <v>250</v>
      </c>
      <c r="N65" s="4">
        <v>250</v>
      </c>
      <c r="O65" s="14">
        <f t="shared" si="42"/>
        <v>1</v>
      </c>
      <c r="P65" s="98" t="s">
        <v>19</v>
      </c>
      <c r="Q65" s="330" t="s">
        <v>784</v>
      </c>
      <c r="R65" s="98"/>
      <c r="S65" s="98">
        <f t="shared" si="43"/>
        <v>1.0204081632653061</v>
      </c>
      <c r="T65" s="330" t="str">
        <f t="shared" si="44"/>
        <v>bajo</v>
      </c>
      <c r="U65" s="98"/>
      <c r="V65" s="330" t="s">
        <v>785</v>
      </c>
      <c r="W65" s="4">
        <v>463</v>
      </c>
      <c r="X65" s="4">
        <v>463</v>
      </c>
      <c r="Y65" s="14">
        <f t="shared" si="45"/>
        <v>1</v>
      </c>
      <c r="Z65" s="98" t="s">
        <v>19</v>
      </c>
      <c r="AA65" s="330" t="s">
        <v>784</v>
      </c>
      <c r="AB65" s="98"/>
      <c r="AC65" s="334">
        <f t="shared" si="46"/>
        <v>1.0204081632653061</v>
      </c>
      <c r="AD65" s="330" t="str">
        <f t="shared" si="47"/>
        <v>bajo</v>
      </c>
      <c r="AE65" s="98"/>
      <c r="AF65" s="330" t="s">
        <v>786</v>
      </c>
      <c r="AG65" s="4"/>
      <c r="AH65" s="4"/>
      <c r="AI65" s="4"/>
      <c r="AJ65" s="14"/>
      <c r="AK65" s="4"/>
      <c r="AL65" s="17"/>
      <c r="AM65" s="17"/>
      <c r="AN65" s="20"/>
      <c r="AO65" s="19"/>
      <c r="AP65" s="21"/>
      <c r="AQ65" s="17"/>
      <c r="AR65" s="4"/>
      <c r="AS65" s="4"/>
      <c r="AT65" s="123"/>
      <c r="AU65" s="4"/>
      <c r="AV65" s="17"/>
      <c r="AW65" s="17"/>
      <c r="AX65" s="22"/>
      <c r="AY65" s="19"/>
      <c r="AZ65" s="21"/>
      <c r="BA65" s="17"/>
      <c r="BB65" s="4"/>
      <c r="BC65" s="4"/>
      <c r="BD65" s="45"/>
      <c r="BE65" s="4"/>
      <c r="BF65" s="17"/>
      <c r="BG65" s="17"/>
      <c r="BH65" s="20"/>
      <c r="BI65" s="19"/>
      <c r="BJ65" s="21"/>
      <c r="BK65" s="17"/>
      <c r="BL65" s="4"/>
      <c r="BM65" s="4"/>
      <c r="BN65" s="9"/>
      <c r="BO65" s="4"/>
      <c r="BP65" s="17"/>
      <c r="BQ65" s="17"/>
      <c r="BR65" s="20"/>
      <c r="BS65" s="19"/>
      <c r="BT65" s="21"/>
      <c r="BU65" s="17"/>
      <c r="BV65" s="4"/>
      <c r="BW65" s="4"/>
      <c r="BX65" s="9"/>
      <c r="BY65" s="4"/>
      <c r="BZ65" s="17"/>
      <c r="CA65" s="17"/>
      <c r="CB65" s="20"/>
      <c r="CC65" s="19"/>
      <c r="CD65" s="21"/>
      <c r="CE65" s="17"/>
      <c r="CF65" s="57"/>
      <c r="CG65" s="57"/>
      <c r="CH65" s="57"/>
      <c r="CI65" s="224"/>
      <c r="CJ65" s="57"/>
      <c r="CK65" s="57"/>
      <c r="CL65" s="20"/>
      <c r="CM65" s="57"/>
      <c r="CN65" s="58"/>
      <c r="CO65" s="57"/>
      <c r="CP65" s="57"/>
      <c r="CQ65" s="237"/>
      <c r="CR65" s="237"/>
      <c r="CS65" s="62"/>
      <c r="CT65" s="64"/>
      <c r="CU65" s="57"/>
      <c r="CV65" s="20"/>
      <c r="CW65" s="57"/>
      <c r="CX65" s="58"/>
      <c r="CY65" s="57"/>
      <c r="CZ65" s="57"/>
      <c r="DA65" s="57"/>
      <c r="DB65" s="57"/>
      <c r="DC65" s="72"/>
      <c r="DD65" s="275"/>
      <c r="DE65" s="57"/>
      <c r="DF65" s="20"/>
      <c r="DG65" s="276"/>
      <c r="DH65" s="58"/>
      <c r="DI65" s="57"/>
      <c r="DJ65" s="57"/>
      <c r="DK65" s="57"/>
      <c r="DL65" s="57"/>
      <c r="DM65" s="278"/>
      <c r="DN65" s="57"/>
      <c r="DO65" s="3"/>
      <c r="DP65" s="22"/>
      <c r="DQ65" s="57"/>
      <c r="DR65" s="58"/>
      <c r="DS65" s="57"/>
      <c r="DT65" s="57"/>
      <c r="DU65" s="57"/>
      <c r="DV65" s="57"/>
      <c r="DW65" s="282"/>
      <c r="DX65" s="64"/>
      <c r="DY65" s="57"/>
      <c r="DZ65" s="22"/>
      <c r="EA65" s="231"/>
      <c r="EB65" s="58"/>
      <c r="EC65" s="57"/>
      <c r="ED65" s="69"/>
      <c r="EF65" s="1" t="str">
        <f t="shared" si="31"/>
        <v>I16_066-SECREDUC 14</v>
      </c>
      <c r="EO65" s="91"/>
      <c r="EP65" s="91"/>
      <c r="EQ65" s="91"/>
      <c r="ER65" s="91"/>
      <c r="ET65" s="1" t="str">
        <f t="shared" si="1"/>
        <v>I16_066-SECREDUC 14</v>
      </c>
      <c r="FC65" s="18"/>
      <c r="FD65" s="18"/>
      <c r="FE65" s="94"/>
      <c r="FF65" s="91"/>
      <c r="FH65" s="1" t="str">
        <f t="shared" si="2"/>
        <v>I16_066-SECREDUC 14</v>
      </c>
      <c r="FV65" s="95" t="str">
        <f t="shared" si="3"/>
        <v>I16_066-SECREDUC 14</v>
      </c>
      <c r="GJ65" s="95" t="str">
        <f t="shared" si="4"/>
        <v>I16_066-SECREDUC 14</v>
      </c>
    </row>
    <row r="66" spans="1:192" ht="51" customHeight="1">
      <c r="A66" s="3" t="s">
        <v>170</v>
      </c>
      <c r="B66" s="287" t="s">
        <v>787</v>
      </c>
      <c r="C66" s="3" t="s">
        <v>184</v>
      </c>
      <c r="D66" s="97" t="s">
        <v>31</v>
      </c>
      <c r="E66" s="129" t="s">
        <v>46</v>
      </c>
      <c r="F66" s="287" t="s">
        <v>787</v>
      </c>
      <c r="G66" s="5" t="s">
        <v>27</v>
      </c>
      <c r="H66" s="294" t="s">
        <v>712</v>
      </c>
      <c r="I66" s="321" t="s">
        <v>788</v>
      </c>
      <c r="J66" s="297" t="s">
        <v>154</v>
      </c>
      <c r="K66" s="297" t="s">
        <v>154</v>
      </c>
      <c r="L66" s="315">
        <v>0.98</v>
      </c>
      <c r="M66" s="4">
        <v>357</v>
      </c>
      <c r="N66" s="4">
        <v>357</v>
      </c>
      <c r="O66" s="14">
        <f t="shared" si="42"/>
        <v>1</v>
      </c>
      <c r="P66" s="98" t="s">
        <v>19</v>
      </c>
      <c r="Q66" s="330" t="s">
        <v>789</v>
      </c>
      <c r="R66" s="98"/>
      <c r="S66" s="98">
        <f t="shared" si="43"/>
        <v>1.0204081632653061</v>
      </c>
      <c r="T66" s="330" t="str">
        <f t="shared" si="44"/>
        <v>bajo</v>
      </c>
      <c r="U66" s="98"/>
      <c r="V66" s="330" t="s">
        <v>790</v>
      </c>
      <c r="W66" s="4">
        <v>663</v>
      </c>
      <c r="X66" s="4">
        <v>663</v>
      </c>
      <c r="Y66" s="14">
        <f t="shared" si="45"/>
        <v>1</v>
      </c>
      <c r="Z66" s="98" t="s">
        <v>19</v>
      </c>
      <c r="AA66" s="330" t="s">
        <v>791</v>
      </c>
      <c r="AB66" s="98"/>
      <c r="AC66" s="334">
        <f t="shared" si="46"/>
        <v>1.0204081632653061</v>
      </c>
      <c r="AD66" s="330" t="str">
        <f t="shared" si="47"/>
        <v>bajo</v>
      </c>
      <c r="AE66" s="98"/>
      <c r="AF66" s="330" t="s">
        <v>792</v>
      </c>
      <c r="AG66" s="4"/>
      <c r="AH66" s="4"/>
      <c r="AI66" s="4"/>
      <c r="AJ66" s="14"/>
      <c r="AK66" s="4"/>
      <c r="AL66" s="17"/>
      <c r="AM66" s="17"/>
      <c r="AN66" s="20"/>
      <c r="AO66" s="19"/>
      <c r="AP66" s="21"/>
      <c r="AQ66" s="17"/>
      <c r="AR66" s="4"/>
      <c r="AS66" s="4"/>
      <c r="AT66" s="123"/>
      <c r="AU66" s="4"/>
      <c r="AV66" s="17"/>
      <c r="AW66" s="17"/>
      <c r="AX66" s="22"/>
      <c r="AY66" s="19"/>
      <c r="AZ66" s="21"/>
      <c r="BA66" s="17"/>
      <c r="BB66" s="4"/>
      <c r="BC66" s="4"/>
      <c r="BD66" s="45"/>
      <c r="BE66" s="4"/>
      <c r="BF66" s="17"/>
      <c r="BG66" s="17"/>
      <c r="BH66" s="20"/>
      <c r="BI66" s="19"/>
      <c r="BJ66" s="21"/>
      <c r="BK66" s="17"/>
      <c r="BL66" s="4"/>
      <c r="BM66" s="4"/>
      <c r="BN66" s="9"/>
      <c r="BO66" s="4"/>
      <c r="BP66" s="17"/>
      <c r="BQ66" s="17"/>
      <c r="BR66" s="20"/>
      <c r="BS66" s="19"/>
      <c r="BT66" s="21"/>
      <c r="BU66" s="17"/>
      <c r="BV66" s="4"/>
      <c r="BW66" s="4"/>
      <c r="BX66" s="9"/>
      <c r="BY66" s="4"/>
      <c r="BZ66" s="17"/>
      <c r="CA66" s="17"/>
      <c r="CB66" s="20"/>
      <c r="CC66" s="19"/>
      <c r="CD66" s="21"/>
      <c r="CE66" s="17"/>
      <c r="CF66" s="57"/>
      <c r="CG66" s="57"/>
      <c r="CH66" s="57"/>
      <c r="CI66" s="224"/>
      <c r="CJ66" s="57"/>
      <c r="CK66" s="57"/>
      <c r="CL66" s="20"/>
      <c r="CM66" s="57"/>
      <c r="CN66" s="58"/>
      <c r="CO66" s="57"/>
      <c r="CP66" s="57"/>
      <c r="CQ66" s="232"/>
      <c r="CR66" s="232"/>
      <c r="CS66" s="61"/>
      <c r="CT66" s="64"/>
      <c r="CU66" s="57"/>
      <c r="CV66" s="20"/>
      <c r="CW66" s="231"/>
      <c r="CX66" s="58"/>
      <c r="CY66" s="57"/>
      <c r="CZ66" s="57"/>
      <c r="DA66" s="57"/>
      <c r="DB66" s="57"/>
      <c r="DC66" s="72"/>
      <c r="DD66" s="275"/>
      <c r="DE66" s="57"/>
      <c r="DF66" s="20"/>
      <c r="DG66" s="276"/>
      <c r="DH66" s="58"/>
      <c r="DI66" s="57"/>
      <c r="DJ66" s="57"/>
      <c r="DK66" s="57"/>
      <c r="DL66" s="57"/>
      <c r="DM66" s="278"/>
      <c r="DN66" s="57"/>
      <c r="DO66" s="3"/>
      <c r="DP66" s="22"/>
      <c r="DQ66" s="57"/>
      <c r="DR66" s="58"/>
      <c r="DS66" s="57"/>
      <c r="DT66" s="57"/>
      <c r="DU66" s="57"/>
      <c r="DV66" s="57"/>
      <c r="DW66" s="282"/>
      <c r="DX66" s="64"/>
      <c r="DY66" s="57"/>
      <c r="DZ66" s="22"/>
      <c r="EA66" s="231"/>
      <c r="EB66" s="58"/>
      <c r="EC66" s="57"/>
      <c r="ED66" s="69"/>
      <c r="EF66" s="1" t="str">
        <f t="shared" si="31"/>
        <v>I16_066-SECREDUC 15</v>
      </c>
      <c r="EO66" s="91"/>
      <c r="EP66" s="91"/>
      <c r="EQ66" s="91"/>
      <c r="ER66" s="91"/>
      <c r="ET66" s="1" t="str">
        <f t="shared" si="1"/>
        <v>I16_066-SECREDUC 15</v>
      </c>
      <c r="FC66" s="18"/>
      <c r="FD66" s="18"/>
      <c r="FE66" s="94"/>
      <c r="FF66" s="91"/>
      <c r="FH66" s="1" t="str">
        <f t="shared" si="2"/>
        <v>I16_066-SECREDUC 15</v>
      </c>
      <c r="FV66" s="95" t="str">
        <f t="shared" si="3"/>
        <v>I16_066-SECREDUC 15</v>
      </c>
      <c r="GJ66" s="95" t="str">
        <f t="shared" si="4"/>
        <v>I16_066-SECREDUC 15</v>
      </c>
    </row>
    <row r="67" spans="1:192" ht="63" customHeight="1">
      <c r="A67" s="3" t="s">
        <v>185</v>
      </c>
      <c r="B67" s="287" t="s">
        <v>711</v>
      </c>
      <c r="C67" s="3" t="s">
        <v>186</v>
      </c>
      <c r="D67" s="97" t="s">
        <v>31</v>
      </c>
      <c r="E67" s="129" t="s">
        <v>32</v>
      </c>
      <c r="F67" s="287" t="s">
        <v>711</v>
      </c>
      <c r="G67" s="5" t="s">
        <v>27</v>
      </c>
      <c r="H67" s="324" t="s">
        <v>793</v>
      </c>
      <c r="I67" s="324" t="s">
        <v>794</v>
      </c>
      <c r="J67" s="301">
        <v>1060.5</v>
      </c>
      <c r="K67" s="301">
        <v>1515</v>
      </c>
      <c r="L67" s="326" t="s">
        <v>795</v>
      </c>
      <c r="M67" s="4">
        <v>0</v>
      </c>
      <c r="N67" s="4">
        <v>0</v>
      </c>
      <c r="O67" s="14">
        <v>0</v>
      </c>
      <c r="P67" s="98" t="s">
        <v>19</v>
      </c>
      <c r="Q67" s="330" t="s">
        <v>796</v>
      </c>
      <c r="R67" s="98"/>
      <c r="S67" s="98">
        <v>0</v>
      </c>
      <c r="T67" s="98" t="str">
        <f>P67</f>
        <v>bajo</v>
      </c>
      <c r="U67" s="98"/>
      <c r="V67" s="330" t="s">
        <v>797</v>
      </c>
      <c r="W67" s="4">
        <v>0</v>
      </c>
      <c r="X67" s="4">
        <v>0</v>
      </c>
      <c r="Y67" s="14">
        <v>0</v>
      </c>
      <c r="Z67" s="98" t="s">
        <v>19</v>
      </c>
      <c r="AA67" s="330" t="s">
        <v>796</v>
      </c>
      <c r="AB67" s="98"/>
      <c r="AC67" s="98">
        <v>0</v>
      </c>
      <c r="AD67" s="98" t="str">
        <f>Z67</f>
        <v>bajo</v>
      </c>
      <c r="AE67" s="98"/>
      <c r="AF67" s="330" t="s">
        <v>798</v>
      </c>
      <c r="AG67" s="4"/>
      <c r="AH67" s="4"/>
      <c r="AI67" s="4"/>
      <c r="AJ67" s="14"/>
      <c r="AK67" s="4"/>
      <c r="AL67" s="17"/>
      <c r="AM67" s="17"/>
      <c r="AN67" s="20"/>
      <c r="AO67" s="19"/>
      <c r="AP67" s="21"/>
      <c r="AQ67" s="17"/>
      <c r="AR67" s="4"/>
      <c r="AS67" s="4"/>
      <c r="AT67" s="123"/>
      <c r="AU67" s="4"/>
      <c r="AV67" s="17"/>
      <c r="AW67" s="17"/>
      <c r="AX67" s="22"/>
      <c r="AY67" s="19"/>
      <c r="AZ67" s="21"/>
      <c r="BA67" s="17"/>
      <c r="BB67" s="4"/>
      <c r="BC67" s="4"/>
      <c r="BD67" s="45"/>
      <c r="BE67" s="4"/>
      <c r="BF67" s="17"/>
      <c r="BG67" s="17"/>
      <c r="BH67" s="20"/>
      <c r="BI67" s="19"/>
      <c r="BJ67" s="21"/>
      <c r="BK67" s="17"/>
      <c r="BL67" s="4"/>
      <c r="BM67" s="4"/>
      <c r="BN67" s="9"/>
      <c r="BO67" s="4"/>
      <c r="BP67" s="17"/>
      <c r="BQ67" s="17"/>
      <c r="BR67" s="20"/>
      <c r="BS67" s="19"/>
      <c r="BT67" s="21"/>
      <c r="BU67" s="17"/>
      <c r="BV67" s="4"/>
      <c r="BW67" s="4"/>
      <c r="BX67" s="9"/>
      <c r="BY67" s="4"/>
      <c r="BZ67" s="17"/>
      <c r="CA67" s="17"/>
      <c r="CB67" s="20"/>
      <c r="CC67" s="19"/>
      <c r="CD67" s="21"/>
      <c r="CE67" s="17"/>
      <c r="CF67" s="57"/>
      <c r="CG67" s="57"/>
      <c r="CH67" s="57"/>
      <c r="CI67" s="224"/>
      <c r="CJ67" s="57"/>
      <c r="CK67" s="57"/>
      <c r="CL67" s="20"/>
      <c r="CM67" s="57"/>
      <c r="CN67" s="58"/>
      <c r="CO67" s="57"/>
      <c r="CP67" s="57"/>
      <c r="CQ67" s="232"/>
      <c r="CR67" s="232"/>
      <c r="CS67" s="61"/>
      <c r="CT67" s="64"/>
      <c r="CU67" s="57"/>
      <c r="CV67" s="20"/>
      <c r="CW67" s="231"/>
      <c r="CX67" s="58"/>
      <c r="CY67" s="57"/>
      <c r="CZ67" s="57"/>
      <c r="DA67" s="57"/>
      <c r="DB67" s="57"/>
      <c r="DC67" s="72"/>
      <c r="DD67" s="275"/>
      <c r="DE67" s="57"/>
      <c r="DF67" s="20"/>
      <c r="DG67" s="276"/>
      <c r="DH67" s="58"/>
      <c r="DI67" s="57"/>
      <c r="DJ67" s="57"/>
      <c r="DK67" s="57"/>
      <c r="DL67" s="57"/>
      <c r="DM67" s="278"/>
      <c r="DN67" s="57"/>
      <c r="DO67" s="3"/>
      <c r="DP67" s="22"/>
      <c r="DQ67" s="57"/>
      <c r="DR67" s="58"/>
      <c r="DS67" s="57"/>
      <c r="DT67" s="57"/>
      <c r="DU67" s="57"/>
      <c r="DV67" s="57"/>
      <c r="DW67" s="282"/>
      <c r="DX67" s="64"/>
      <c r="DY67" s="57"/>
      <c r="DZ67" s="22"/>
      <c r="EA67" s="231"/>
      <c r="EB67" s="58"/>
      <c r="EC67" s="57"/>
      <c r="ED67" s="69"/>
      <c r="EF67" s="1" t="str">
        <f t="shared" si="31"/>
        <v>I24_12_01-SECREDUC 01</v>
      </c>
      <c r="EO67" s="91"/>
      <c r="EP67" s="91"/>
      <c r="EQ67" s="91"/>
      <c r="ER67" s="91"/>
      <c r="ET67" s="1" t="str">
        <f t="shared" si="1"/>
        <v>I24_12_01-SECREDUC 01</v>
      </c>
      <c r="FC67" s="18"/>
      <c r="FD67" s="18"/>
      <c r="FE67" s="94"/>
      <c r="FF67" s="91"/>
      <c r="FH67" s="1" t="str">
        <f t="shared" si="2"/>
        <v>I24_12_01-SECREDUC 01</v>
      </c>
      <c r="FV67" s="95" t="str">
        <f t="shared" si="3"/>
        <v>I24_12_01-SECREDUC 01</v>
      </c>
      <c r="GJ67" s="95" t="str">
        <f t="shared" si="4"/>
        <v>I24_12_01-SECREDUC 01</v>
      </c>
    </row>
    <row r="68" spans="1:192" ht="54.75" customHeight="1">
      <c r="A68" s="3" t="s">
        <v>187</v>
      </c>
      <c r="B68" s="287" t="s">
        <v>718</v>
      </c>
      <c r="C68" s="3" t="s">
        <v>188</v>
      </c>
      <c r="D68" s="97" t="s">
        <v>31</v>
      </c>
      <c r="E68" s="129" t="s">
        <v>33</v>
      </c>
      <c r="F68" s="287" t="s">
        <v>718</v>
      </c>
      <c r="G68" s="5" t="s">
        <v>27</v>
      </c>
      <c r="H68" s="324" t="s">
        <v>793</v>
      </c>
      <c r="I68" s="324" t="s">
        <v>799</v>
      </c>
      <c r="J68" s="301">
        <v>1060.5</v>
      </c>
      <c r="K68" s="301">
        <v>1515</v>
      </c>
      <c r="L68" s="326" t="s">
        <v>795</v>
      </c>
      <c r="M68" s="4">
        <v>0</v>
      </c>
      <c r="N68" s="4">
        <v>0</v>
      </c>
      <c r="O68" s="14">
        <v>0</v>
      </c>
      <c r="P68" s="98" t="s">
        <v>19</v>
      </c>
      <c r="Q68" s="330" t="s">
        <v>800</v>
      </c>
      <c r="R68" s="98"/>
      <c r="S68" s="98">
        <v>0</v>
      </c>
      <c r="T68" s="98" t="str">
        <f t="shared" ref="T68:T82" si="48">P68</f>
        <v>bajo</v>
      </c>
      <c r="U68" s="98"/>
      <c r="V68" s="330" t="s">
        <v>797</v>
      </c>
      <c r="W68" s="4">
        <v>0</v>
      </c>
      <c r="X68" s="4">
        <v>0</v>
      </c>
      <c r="Y68" s="14">
        <v>0</v>
      </c>
      <c r="Z68" s="98" t="s">
        <v>19</v>
      </c>
      <c r="AA68" s="330" t="s">
        <v>800</v>
      </c>
      <c r="AB68" s="98"/>
      <c r="AC68" s="98">
        <v>0</v>
      </c>
      <c r="AD68" s="98" t="str">
        <f t="shared" ref="AD68:AD82" si="49">Z68</f>
        <v>bajo</v>
      </c>
      <c r="AE68" s="98"/>
      <c r="AF68" s="330" t="s">
        <v>798</v>
      </c>
      <c r="AG68" s="4"/>
      <c r="AH68" s="4"/>
      <c r="AI68" s="4"/>
      <c r="AJ68" s="14"/>
      <c r="AK68" s="4"/>
      <c r="AL68" s="17"/>
      <c r="AM68" s="17"/>
      <c r="AN68" s="20"/>
      <c r="AO68" s="19"/>
      <c r="AP68" s="21"/>
      <c r="AQ68" s="17"/>
      <c r="AR68" s="4"/>
      <c r="AS68" s="4"/>
      <c r="AT68" s="123"/>
      <c r="AU68" s="4"/>
      <c r="AV68" s="17"/>
      <c r="AW68" s="17"/>
      <c r="AX68" s="22"/>
      <c r="AY68" s="19"/>
      <c r="AZ68" s="21"/>
      <c r="BA68" s="17"/>
      <c r="BB68" s="4"/>
      <c r="BC68" s="4"/>
      <c r="BD68" s="45"/>
      <c r="BE68" s="4"/>
      <c r="BF68" s="17"/>
      <c r="BG68" s="17"/>
      <c r="BH68" s="20"/>
      <c r="BI68" s="19"/>
      <c r="BJ68" s="21"/>
      <c r="BK68" s="17"/>
      <c r="BL68" s="4"/>
      <c r="BM68" s="4"/>
      <c r="BN68" s="9"/>
      <c r="BO68" s="4"/>
      <c r="BP68" s="17"/>
      <c r="BQ68" s="17"/>
      <c r="BR68" s="20"/>
      <c r="BS68" s="19"/>
      <c r="BT68" s="21"/>
      <c r="BU68" s="17"/>
      <c r="BV68" s="4"/>
      <c r="BW68" s="4"/>
      <c r="BX68" s="9"/>
      <c r="BY68" s="4"/>
      <c r="BZ68" s="17"/>
      <c r="CA68" s="17"/>
      <c r="CB68" s="20"/>
      <c r="CC68" s="19"/>
      <c r="CD68" s="21"/>
      <c r="CE68" s="17"/>
      <c r="CF68" s="57"/>
      <c r="CG68" s="57"/>
      <c r="CH68" s="57"/>
      <c r="CI68" s="224"/>
      <c r="CJ68" s="57"/>
      <c r="CK68" s="57"/>
      <c r="CL68" s="20"/>
      <c r="CM68" s="57"/>
      <c r="CN68" s="58"/>
      <c r="CO68" s="57"/>
      <c r="CP68" s="57"/>
      <c r="CQ68" s="230"/>
      <c r="CR68" s="230"/>
      <c r="CS68" s="61"/>
      <c r="CT68" s="63"/>
      <c r="CU68" s="57"/>
      <c r="CV68" s="20"/>
      <c r="CW68" s="231"/>
      <c r="CX68" s="58"/>
      <c r="CY68" s="57"/>
      <c r="CZ68" s="57"/>
      <c r="DA68" s="57"/>
      <c r="DB68" s="57"/>
      <c r="DC68" s="72"/>
      <c r="DD68" s="275"/>
      <c r="DE68" s="57"/>
      <c r="DF68" s="20"/>
      <c r="DG68" s="276"/>
      <c r="DH68" s="58"/>
      <c r="DI68" s="57"/>
      <c r="DJ68" s="57"/>
      <c r="DK68" s="57"/>
      <c r="DL68" s="57"/>
      <c r="DM68" s="278"/>
      <c r="DN68" s="57"/>
      <c r="DO68" s="3"/>
      <c r="DP68" s="22"/>
      <c r="DQ68" s="57"/>
      <c r="DR68" s="58"/>
      <c r="DS68" s="57"/>
      <c r="DT68" s="57"/>
      <c r="DU68" s="57"/>
      <c r="DV68" s="57"/>
      <c r="DW68" s="278"/>
      <c r="DX68" s="63"/>
      <c r="DY68" s="57"/>
      <c r="DZ68" s="22"/>
      <c r="EA68" s="231"/>
      <c r="EB68" s="58"/>
      <c r="EC68" s="57"/>
      <c r="ED68" s="69"/>
      <c r="EF68" s="1" t="str">
        <f t="shared" si="31"/>
        <v>I24_12_02-SECREDUC 02</v>
      </c>
      <c r="EO68" s="91"/>
      <c r="EP68" s="91"/>
      <c r="EQ68" s="91"/>
      <c r="ER68" s="91"/>
      <c r="ET68" s="1" t="str">
        <f t="shared" si="1"/>
        <v>I24_12_02-SECREDUC 02</v>
      </c>
      <c r="FC68" s="18"/>
      <c r="FD68" s="18"/>
      <c r="FE68" s="94"/>
      <c r="FF68" s="91"/>
      <c r="FH68" s="1" t="str">
        <f t="shared" si="2"/>
        <v>I24_12_02-SECREDUC 02</v>
      </c>
      <c r="FV68" s="95" t="str">
        <f t="shared" si="3"/>
        <v>I24_12_02-SECREDUC 02</v>
      </c>
      <c r="GJ68" s="95" t="str">
        <f t="shared" si="4"/>
        <v>I24_12_02-SECREDUC 02</v>
      </c>
    </row>
    <row r="69" spans="1:192" ht="37.5" customHeight="1">
      <c r="A69" s="3" t="s">
        <v>189</v>
      </c>
      <c r="B69" s="287" t="s">
        <v>724</v>
      </c>
      <c r="C69" s="3" t="s">
        <v>190</v>
      </c>
      <c r="D69" s="97" t="s">
        <v>31</v>
      </c>
      <c r="E69" s="320" t="s">
        <v>34</v>
      </c>
      <c r="F69" s="287" t="s">
        <v>724</v>
      </c>
      <c r="G69" s="5" t="s">
        <v>27</v>
      </c>
      <c r="H69" s="324" t="s">
        <v>793</v>
      </c>
      <c r="I69" s="324" t="s">
        <v>801</v>
      </c>
      <c r="J69" s="301">
        <v>1060.5</v>
      </c>
      <c r="K69" s="301">
        <v>1515</v>
      </c>
      <c r="L69" s="326" t="s">
        <v>795</v>
      </c>
      <c r="M69" s="4">
        <v>0</v>
      </c>
      <c r="N69" s="4">
        <v>0</v>
      </c>
      <c r="O69" s="14">
        <v>0</v>
      </c>
      <c r="P69" s="98" t="s">
        <v>19</v>
      </c>
      <c r="Q69" s="330" t="s">
        <v>802</v>
      </c>
      <c r="R69" s="98"/>
      <c r="S69" s="98">
        <v>0</v>
      </c>
      <c r="T69" s="98" t="str">
        <f t="shared" si="48"/>
        <v>bajo</v>
      </c>
      <c r="U69" s="98"/>
      <c r="V69" s="330" t="s">
        <v>797</v>
      </c>
      <c r="W69" s="4">
        <v>0</v>
      </c>
      <c r="X69" s="4">
        <v>0</v>
      </c>
      <c r="Y69" s="14">
        <v>0</v>
      </c>
      <c r="Z69" s="98" t="s">
        <v>19</v>
      </c>
      <c r="AA69" s="330" t="s">
        <v>802</v>
      </c>
      <c r="AB69" s="98"/>
      <c r="AC69" s="98">
        <v>0</v>
      </c>
      <c r="AD69" s="98" t="str">
        <f t="shared" si="49"/>
        <v>bajo</v>
      </c>
      <c r="AE69" s="98"/>
      <c r="AF69" s="330" t="s">
        <v>798</v>
      </c>
      <c r="AG69" s="4"/>
      <c r="AH69" s="4"/>
      <c r="AI69" s="4"/>
      <c r="AJ69" s="14"/>
      <c r="AK69" s="4"/>
      <c r="AL69" s="17"/>
      <c r="AM69" s="17"/>
      <c r="AN69" s="20"/>
      <c r="AO69" s="19"/>
      <c r="AP69" s="21"/>
      <c r="AQ69" s="17"/>
      <c r="AR69" s="4"/>
      <c r="AS69" s="4"/>
      <c r="AT69" s="123"/>
      <c r="AU69" s="4"/>
      <c r="AV69" s="17"/>
      <c r="AW69" s="17"/>
      <c r="AX69" s="22"/>
      <c r="AY69" s="19"/>
      <c r="AZ69" s="21"/>
      <c r="BA69" s="17"/>
      <c r="BB69" s="4"/>
      <c r="BC69" s="4"/>
      <c r="BD69" s="45"/>
      <c r="BE69" s="4"/>
      <c r="BF69" s="17"/>
      <c r="BG69" s="17"/>
      <c r="BH69" s="20"/>
      <c r="BI69" s="19"/>
      <c r="BJ69" s="21"/>
      <c r="BK69" s="17"/>
      <c r="BL69" s="4"/>
      <c r="BM69" s="4"/>
      <c r="BN69" s="9"/>
      <c r="BO69" s="4"/>
      <c r="BP69" s="17"/>
      <c r="BQ69" s="17"/>
      <c r="BR69" s="20"/>
      <c r="BS69" s="19"/>
      <c r="BT69" s="21"/>
      <c r="BU69" s="17"/>
      <c r="BV69" s="4"/>
      <c r="BW69" s="4"/>
      <c r="BX69" s="9"/>
      <c r="BY69" s="4"/>
      <c r="BZ69" s="17"/>
      <c r="CA69" s="17"/>
      <c r="CB69" s="20"/>
      <c r="CC69" s="19"/>
      <c r="CD69" s="21"/>
      <c r="CE69" s="17"/>
      <c r="CF69" s="57"/>
      <c r="CG69" s="57"/>
      <c r="CH69" s="57"/>
      <c r="CI69" s="224"/>
      <c r="CJ69" s="57"/>
      <c r="CK69" s="57"/>
      <c r="CL69" s="20"/>
      <c r="CM69" s="57"/>
      <c r="CN69" s="58"/>
      <c r="CO69" s="57"/>
      <c r="CP69" s="57"/>
      <c r="CQ69" s="230"/>
      <c r="CR69" s="230"/>
      <c r="CS69" s="61"/>
      <c r="CT69" s="63"/>
      <c r="CU69" s="57"/>
      <c r="CV69" s="20"/>
      <c r="CW69" s="231"/>
      <c r="CX69" s="58"/>
      <c r="CY69" s="57"/>
      <c r="CZ69" s="57"/>
      <c r="DA69" s="57"/>
      <c r="DB69" s="57"/>
      <c r="DC69" s="72"/>
      <c r="DD69" s="275"/>
      <c r="DE69" s="57"/>
      <c r="DF69" s="20"/>
      <c r="DG69" s="276"/>
      <c r="DH69" s="58"/>
      <c r="DI69" s="57"/>
      <c r="DJ69" s="57"/>
      <c r="DK69" s="57"/>
      <c r="DL69" s="57"/>
      <c r="DM69" s="278"/>
      <c r="DN69" s="57"/>
      <c r="DO69" s="3"/>
      <c r="DP69" s="22"/>
      <c r="DQ69" s="57"/>
      <c r="DR69" s="58"/>
      <c r="DS69" s="57"/>
      <c r="DT69" s="57"/>
      <c r="DU69" s="57"/>
      <c r="DV69" s="57"/>
      <c r="DW69" s="278"/>
      <c r="DX69" s="63"/>
      <c r="DY69" s="57"/>
      <c r="DZ69" s="22"/>
      <c r="EA69" s="231"/>
      <c r="EB69" s="58"/>
      <c r="EC69" s="57"/>
      <c r="ED69" s="69"/>
      <c r="EF69" s="1" t="str">
        <f t="shared" si="31"/>
        <v>I24_12_03-SECREDUC 03</v>
      </c>
      <c r="EO69" s="91"/>
      <c r="EP69" s="91"/>
      <c r="EQ69" s="91"/>
      <c r="ER69" s="91"/>
      <c r="ET69" s="1" t="str">
        <f t="shared" si="1"/>
        <v>I24_12_03-SECREDUC 03</v>
      </c>
      <c r="FC69" s="18"/>
      <c r="FD69" s="18"/>
      <c r="FE69" s="94"/>
      <c r="FF69" s="91"/>
      <c r="FH69" s="1" t="str">
        <f t="shared" si="2"/>
        <v>I24_12_03-SECREDUC 03</v>
      </c>
      <c r="FV69" s="95" t="str">
        <f t="shared" si="3"/>
        <v>I24_12_03-SECREDUC 03</v>
      </c>
      <c r="GJ69" s="95" t="str">
        <f t="shared" si="4"/>
        <v>I24_12_03-SECREDUC 03</v>
      </c>
    </row>
    <row r="70" spans="1:192" ht="51" customHeight="1">
      <c r="A70" s="3" t="s">
        <v>191</v>
      </c>
      <c r="B70" s="287" t="s">
        <v>729</v>
      </c>
      <c r="C70" s="3" t="s">
        <v>192</v>
      </c>
      <c r="D70" s="97" t="s">
        <v>31</v>
      </c>
      <c r="E70" s="129" t="s">
        <v>35</v>
      </c>
      <c r="F70" s="287" t="s">
        <v>729</v>
      </c>
      <c r="G70" s="5" t="s">
        <v>27</v>
      </c>
      <c r="H70" s="324" t="s">
        <v>793</v>
      </c>
      <c r="I70" s="324" t="s">
        <v>803</v>
      </c>
      <c r="J70" s="301">
        <v>1060.5</v>
      </c>
      <c r="K70" s="301">
        <v>1515</v>
      </c>
      <c r="L70" s="326" t="s">
        <v>795</v>
      </c>
      <c r="M70" s="4">
        <v>0</v>
      </c>
      <c r="N70" s="4">
        <v>0</v>
      </c>
      <c r="O70" s="14">
        <v>0</v>
      </c>
      <c r="P70" s="98" t="s">
        <v>19</v>
      </c>
      <c r="Q70" s="330" t="s">
        <v>804</v>
      </c>
      <c r="R70" s="98"/>
      <c r="S70" s="98">
        <v>0</v>
      </c>
      <c r="T70" s="98" t="str">
        <f t="shared" si="48"/>
        <v>bajo</v>
      </c>
      <c r="U70" s="98"/>
      <c r="V70" s="330" t="s">
        <v>797</v>
      </c>
      <c r="W70" s="4">
        <v>0</v>
      </c>
      <c r="X70" s="4">
        <v>0</v>
      </c>
      <c r="Y70" s="14">
        <v>0</v>
      </c>
      <c r="Z70" s="98" t="s">
        <v>19</v>
      </c>
      <c r="AA70" s="330" t="s">
        <v>805</v>
      </c>
      <c r="AB70" s="98"/>
      <c r="AC70" s="98">
        <v>0</v>
      </c>
      <c r="AD70" s="98" t="str">
        <f t="shared" si="49"/>
        <v>bajo</v>
      </c>
      <c r="AE70" s="98"/>
      <c r="AF70" s="330" t="s">
        <v>798</v>
      </c>
      <c r="AG70" s="4"/>
      <c r="AH70" s="4"/>
      <c r="AI70" s="4"/>
      <c r="AJ70" s="14"/>
      <c r="AK70" s="4"/>
      <c r="AL70" s="17"/>
      <c r="AM70" s="17"/>
      <c r="AN70" s="20"/>
      <c r="AO70" s="19"/>
      <c r="AP70" s="21"/>
      <c r="AQ70" s="17"/>
      <c r="AR70" s="4"/>
      <c r="AS70" s="4"/>
      <c r="AT70" s="123"/>
      <c r="AU70" s="4"/>
      <c r="AV70" s="17"/>
      <c r="AW70" s="17"/>
      <c r="AX70" s="22"/>
      <c r="AY70" s="19"/>
      <c r="AZ70" s="21"/>
      <c r="BA70" s="17"/>
      <c r="BB70" s="4"/>
      <c r="BC70" s="4"/>
      <c r="BD70" s="45"/>
      <c r="BE70" s="4"/>
      <c r="BF70" s="17"/>
      <c r="BG70" s="17"/>
      <c r="BH70" s="20"/>
      <c r="BI70" s="19"/>
      <c r="BJ70" s="21"/>
      <c r="BK70" s="17"/>
      <c r="BL70" s="4"/>
      <c r="BM70" s="4"/>
      <c r="BN70" s="9"/>
      <c r="BO70" s="4"/>
      <c r="BP70" s="17"/>
      <c r="BQ70" s="17"/>
      <c r="BR70" s="20"/>
      <c r="BS70" s="19"/>
      <c r="BT70" s="21"/>
      <c r="BU70" s="17"/>
      <c r="BV70" s="4"/>
      <c r="BW70" s="4"/>
      <c r="BX70" s="9"/>
      <c r="BY70" s="4"/>
      <c r="BZ70" s="17"/>
      <c r="CA70" s="17"/>
      <c r="CB70" s="20"/>
      <c r="CC70" s="19"/>
      <c r="CD70" s="21"/>
      <c r="CE70" s="17"/>
      <c r="CF70" s="57"/>
      <c r="CG70" s="57"/>
      <c r="CH70" s="57"/>
      <c r="CI70" s="225"/>
      <c r="CJ70" s="57"/>
      <c r="CK70" s="57"/>
      <c r="CL70" s="20"/>
      <c r="CM70" s="57"/>
      <c r="CN70" s="58"/>
      <c r="CO70" s="57"/>
      <c r="CP70" s="57"/>
      <c r="CQ70" s="230"/>
      <c r="CR70" s="230"/>
      <c r="CS70" s="61"/>
      <c r="CT70" s="63"/>
      <c r="CU70" s="57"/>
      <c r="CV70" s="20"/>
      <c r="CW70" s="231"/>
      <c r="CX70" s="58"/>
      <c r="CY70" s="57"/>
      <c r="CZ70" s="57"/>
      <c r="DA70" s="57"/>
      <c r="DB70" s="57"/>
      <c r="DC70" s="72"/>
      <c r="DD70" s="275"/>
      <c r="DE70" s="57"/>
      <c r="DF70" s="20"/>
      <c r="DG70" s="276"/>
      <c r="DH70" s="58"/>
      <c r="DI70" s="57"/>
      <c r="DJ70" s="57"/>
      <c r="DK70" s="57"/>
      <c r="DL70" s="57"/>
      <c r="DM70" s="278"/>
      <c r="DN70" s="57"/>
      <c r="DO70" s="3"/>
      <c r="DP70" s="22"/>
      <c r="DQ70" s="57"/>
      <c r="DR70" s="58"/>
      <c r="DS70" s="57"/>
      <c r="DT70" s="57"/>
      <c r="DU70" s="57"/>
      <c r="DV70" s="57"/>
      <c r="DW70" s="278"/>
      <c r="DX70" s="63"/>
      <c r="DY70" s="57"/>
      <c r="DZ70" s="22"/>
      <c r="EA70" s="231"/>
      <c r="EB70" s="58"/>
      <c r="EC70" s="57"/>
      <c r="ED70" s="69"/>
      <c r="EF70" s="1" t="str">
        <f t="shared" si="31"/>
        <v>I24_12_04-SECREDUC 04</v>
      </c>
      <c r="EO70" s="91"/>
      <c r="EP70" s="91"/>
      <c r="EQ70" s="91"/>
      <c r="ER70" s="91"/>
      <c r="ET70" s="1" t="str">
        <f t="shared" si="1"/>
        <v>I24_12_04-SECREDUC 04</v>
      </c>
      <c r="FC70" s="18"/>
      <c r="FD70" s="18"/>
      <c r="FE70" s="94"/>
      <c r="FF70" s="91"/>
      <c r="FH70" s="1" t="str">
        <f t="shared" si="2"/>
        <v>I24_12_04-SECREDUC 04</v>
      </c>
      <c r="FV70" s="95" t="str">
        <f t="shared" si="3"/>
        <v>I24_12_04-SECREDUC 04</v>
      </c>
      <c r="GJ70" s="95" t="str">
        <f t="shared" si="4"/>
        <v>I24_12_04-SECREDUC 04</v>
      </c>
    </row>
    <row r="71" spans="1:192" ht="52.5" customHeight="1">
      <c r="A71" s="3" t="s">
        <v>193</v>
      </c>
      <c r="B71" s="287" t="s">
        <v>735</v>
      </c>
      <c r="C71" s="3" t="s">
        <v>194</v>
      </c>
      <c r="D71" s="97" t="s">
        <v>31</v>
      </c>
      <c r="E71" s="129" t="s">
        <v>36</v>
      </c>
      <c r="F71" s="287" t="s">
        <v>735</v>
      </c>
      <c r="G71" s="5" t="s">
        <v>27</v>
      </c>
      <c r="H71" s="324" t="s">
        <v>793</v>
      </c>
      <c r="I71" s="324" t="s">
        <v>806</v>
      </c>
      <c r="J71" s="301">
        <v>1060.5</v>
      </c>
      <c r="K71" s="301">
        <v>1515</v>
      </c>
      <c r="L71" s="326" t="s">
        <v>795</v>
      </c>
      <c r="M71" s="4">
        <v>0</v>
      </c>
      <c r="N71" s="4">
        <v>0</v>
      </c>
      <c r="O71" s="14">
        <v>0</v>
      </c>
      <c r="P71" s="98" t="s">
        <v>19</v>
      </c>
      <c r="Q71" s="330" t="s">
        <v>807</v>
      </c>
      <c r="R71" s="98"/>
      <c r="S71" s="98">
        <v>0</v>
      </c>
      <c r="T71" s="98" t="str">
        <f t="shared" si="48"/>
        <v>bajo</v>
      </c>
      <c r="U71" s="98"/>
      <c r="V71" s="330" t="s">
        <v>797</v>
      </c>
      <c r="W71" s="4">
        <v>0</v>
      </c>
      <c r="X71" s="4">
        <v>0</v>
      </c>
      <c r="Y71" s="14">
        <v>0</v>
      </c>
      <c r="Z71" s="98" t="s">
        <v>19</v>
      </c>
      <c r="AA71" s="330" t="s">
        <v>808</v>
      </c>
      <c r="AB71" s="98"/>
      <c r="AC71" s="98">
        <v>0</v>
      </c>
      <c r="AD71" s="98" t="str">
        <f t="shared" si="49"/>
        <v>bajo</v>
      </c>
      <c r="AE71" s="98"/>
      <c r="AF71" s="330" t="s">
        <v>798</v>
      </c>
      <c r="AG71" s="4"/>
      <c r="AH71" s="4"/>
      <c r="AI71" s="4"/>
      <c r="AJ71" s="14"/>
      <c r="AK71" s="4"/>
      <c r="AL71" s="17"/>
      <c r="AM71" s="17"/>
      <c r="AN71" s="20"/>
      <c r="AO71" s="19"/>
      <c r="AP71" s="21"/>
      <c r="AQ71" s="17"/>
      <c r="AR71" s="4"/>
      <c r="AS71" s="4"/>
      <c r="AT71" s="123"/>
      <c r="AU71" s="4"/>
      <c r="AV71" s="17"/>
      <c r="AW71" s="17"/>
      <c r="AX71" s="22"/>
      <c r="AY71" s="19"/>
      <c r="AZ71" s="21"/>
      <c r="BA71" s="17"/>
      <c r="BB71" s="4"/>
      <c r="BC71" s="4"/>
      <c r="BD71" s="45"/>
      <c r="BE71" s="4"/>
      <c r="BF71" s="17"/>
      <c r="BG71" s="17"/>
      <c r="BH71" s="20"/>
      <c r="BI71" s="19"/>
      <c r="BJ71" s="21"/>
      <c r="BK71" s="17"/>
      <c r="BL71" s="4"/>
      <c r="BM71" s="4"/>
      <c r="BN71" s="9"/>
      <c r="BO71" s="4"/>
      <c r="BP71" s="17"/>
      <c r="BQ71" s="17"/>
      <c r="BR71" s="20"/>
      <c r="BS71" s="19"/>
      <c r="BT71" s="21"/>
      <c r="BU71" s="17"/>
      <c r="BV71" s="4"/>
      <c r="BW71" s="4"/>
      <c r="BX71" s="9"/>
      <c r="BY71" s="4"/>
      <c r="BZ71" s="17"/>
      <c r="CA71" s="17"/>
      <c r="CB71" s="20"/>
      <c r="CC71" s="19"/>
      <c r="CD71" s="21"/>
      <c r="CE71" s="17"/>
      <c r="CF71" s="57"/>
      <c r="CG71" s="57"/>
      <c r="CH71" s="57"/>
      <c r="CI71" s="224"/>
      <c r="CJ71" s="57"/>
      <c r="CK71" s="57"/>
      <c r="CL71" s="20"/>
      <c r="CM71" s="57"/>
      <c r="CN71" s="58"/>
      <c r="CO71" s="57"/>
      <c r="CP71" s="57"/>
      <c r="CQ71" s="233"/>
      <c r="CR71" s="233"/>
      <c r="CS71" s="61"/>
      <c r="CT71" s="63"/>
      <c r="CU71" s="57"/>
      <c r="CV71" s="20"/>
      <c r="CW71" s="231"/>
      <c r="CX71" s="58"/>
      <c r="CY71" s="57"/>
      <c r="CZ71" s="57"/>
      <c r="DA71" s="57"/>
      <c r="DB71" s="57"/>
      <c r="DC71" s="72"/>
      <c r="DD71" s="275"/>
      <c r="DE71" s="57"/>
      <c r="DF71" s="20"/>
      <c r="DG71" s="276"/>
      <c r="DH71" s="58"/>
      <c r="DI71" s="57"/>
      <c r="DJ71" s="57"/>
      <c r="DK71" s="57"/>
      <c r="DL71" s="57"/>
      <c r="DM71" s="278"/>
      <c r="DN71" s="57"/>
      <c r="DO71" s="3"/>
      <c r="DP71" s="22"/>
      <c r="DQ71" s="57"/>
      <c r="DR71" s="58"/>
      <c r="DS71" s="57"/>
      <c r="DT71" s="57"/>
      <c r="DU71" s="57"/>
      <c r="DV71" s="57"/>
      <c r="DW71" s="278"/>
      <c r="DX71" s="63"/>
      <c r="DY71" s="57"/>
      <c r="DZ71" s="22"/>
      <c r="EA71" s="231"/>
      <c r="EB71" s="58"/>
      <c r="EC71" s="57"/>
      <c r="ED71" s="69"/>
      <c r="EF71" s="1" t="str">
        <f t="shared" si="31"/>
        <v>I24_12_05-SECREDUC 05</v>
      </c>
      <c r="EO71" s="91"/>
      <c r="EP71" s="91"/>
      <c r="EQ71" s="91"/>
      <c r="ER71" s="91"/>
      <c r="ET71" s="1" t="str">
        <f t="shared" ref="ET71:ET95" si="50">+EF71</f>
        <v>I24_12_05-SECREDUC 05</v>
      </c>
      <c r="FC71" s="18"/>
      <c r="FD71" s="18"/>
      <c r="FE71" s="94"/>
      <c r="FF71" s="91"/>
      <c r="FH71" s="1" t="str">
        <f t="shared" ref="FH71:FH95" si="51">+ET71</f>
        <v>I24_12_05-SECREDUC 05</v>
      </c>
      <c r="FV71" s="95" t="str">
        <f t="shared" ref="FV71:FV95" si="52">+FH71</f>
        <v>I24_12_05-SECREDUC 05</v>
      </c>
      <c r="GJ71" s="95" t="str">
        <f t="shared" ref="GJ71:GJ95" si="53">+FV71</f>
        <v>I24_12_05-SECREDUC 05</v>
      </c>
    </row>
    <row r="72" spans="1:192" ht="50.25" customHeight="1">
      <c r="A72" s="3" t="s">
        <v>195</v>
      </c>
      <c r="B72" s="287" t="s">
        <v>741</v>
      </c>
      <c r="C72" s="3" t="s">
        <v>196</v>
      </c>
      <c r="D72" s="97" t="s">
        <v>31</v>
      </c>
      <c r="E72" s="129" t="s">
        <v>37</v>
      </c>
      <c r="F72" s="287" t="s">
        <v>741</v>
      </c>
      <c r="G72" s="5" t="s">
        <v>27</v>
      </c>
      <c r="H72" s="324" t="s">
        <v>793</v>
      </c>
      <c r="I72" s="324" t="s">
        <v>809</v>
      </c>
      <c r="J72" s="301">
        <v>1060.5</v>
      </c>
      <c r="K72" s="301">
        <v>1515</v>
      </c>
      <c r="L72" s="326" t="s">
        <v>795</v>
      </c>
      <c r="M72" s="4">
        <v>0</v>
      </c>
      <c r="N72" s="4">
        <v>0</v>
      </c>
      <c r="O72" s="14">
        <v>0</v>
      </c>
      <c r="P72" s="98" t="s">
        <v>19</v>
      </c>
      <c r="Q72" s="330" t="s">
        <v>810</v>
      </c>
      <c r="R72" s="98"/>
      <c r="S72" s="98">
        <v>0</v>
      </c>
      <c r="T72" s="98" t="str">
        <f t="shared" si="48"/>
        <v>bajo</v>
      </c>
      <c r="U72" s="98"/>
      <c r="V72" s="330" t="s">
        <v>797</v>
      </c>
      <c r="W72" s="4">
        <v>0</v>
      </c>
      <c r="X72" s="4">
        <v>0</v>
      </c>
      <c r="Y72" s="14">
        <v>0</v>
      </c>
      <c r="Z72" s="98" t="s">
        <v>19</v>
      </c>
      <c r="AA72" s="330" t="s">
        <v>811</v>
      </c>
      <c r="AB72" s="98"/>
      <c r="AC72" s="98">
        <v>0</v>
      </c>
      <c r="AD72" s="98" t="str">
        <f t="shared" si="49"/>
        <v>bajo</v>
      </c>
      <c r="AE72" s="98"/>
      <c r="AF72" s="330" t="s">
        <v>798</v>
      </c>
      <c r="AG72" s="4"/>
      <c r="AH72" s="4"/>
      <c r="AI72" s="4"/>
      <c r="AJ72" s="14"/>
      <c r="AK72" s="4"/>
      <c r="AL72" s="17"/>
      <c r="AM72" s="17"/>
      <c r="AN72" s="20"/>
      <c r="AO72" s="19"/>
      <c r="AP72" s="21"/>
      <c r="AQ72" s="17"/>
      <c r="AR72" s="4"/>
      <c r="AS72" s="4"/>
      <c r="AT72" s="123"/>
      <c r="AU72" s="4"/>
      <c r="AV72" s="17"/>
      <c r="AW72" s="17"/>
      <c r="AX72" s="22"/>
      <c r="AY72" s="19"/>
      <c r="AZ72" s="21"/>
      <c r="BA72" s="17"/>
      <c r="BB72" s="4"/>
      <c r="BC72" s="4"/>
      <c r="BD72" s="45"/>
      <c r="BE72" s="4"/>
      <c r="BF72" s="17"/>
      <c r="BG72" s="17"/>
      <c r="BH72" s="20"/>
      <c r="BI72" s="19"/>
      <c r="BJ72" s="21"/>
      <c r="BK72" s="17"/>
      <c r="BL72" s="4"/>
      <c r="BM72" s="4"/>
      <c r="BN72" s="9"/>
      <c r="BO72" s="4"/>
      <c r="BP72" s="17"/>
      <c r="BQ72" s="17"/>
      <c r="BR72" s="20"/>
      <c r="BS72" s="19"/>
      <c r="BT72" s="21"/>
      <c r="BU72" s="17"/>
      <c r="BV72" s="4"/>
      <c r="BW72" s="4"/>
      <c r="BX72" s="9"/>
      <c r="BY72" s="4"/>
      <c r="BZ72" s="17"/>
      <c r="CA72" s="17"/>
      <c r="CB72" s="20"/>
      <c r="CC72" s="19"/>
      <c r="CD72" s="21"/>
      <c r="CE72" s="17"/>
      <c r="CF72" s="57"/>
      <c r="CG72" s="57"/>
      <c r="CH72" s="57"/>
      <c r="CI72" s="224"/>
      <c r="CJ72" s="57"/>
      <c r="CK72" s="57"/>
      <c r="CL72" s="20"/>
      <c r="CM72" s="57"/>
      <c r="CN72" s="58"/>
      <c r="CO72" s="57"/>
      <c r="CP72" s="57"/>
      <c r="CQ72" s="230"/>
      <c r="CR72" s="230"/>
      <c r="CS72" s="61"/>
      <c r="CT72" s="63"/>
      <c r="CU72" s="57"/>
      <c r="CV72" s="20"/>
      <c r="CW72" s="231"/>
      <c r="CX72" s="58"/>
      <c r="CY72" s="57"/>
      <c r="CZ72" s="57"/>
      <c r="DA72" s="57"/>
      <c r="DB72" s="57"/>
      <c r="DC72" s="72"/>
      <c r="DD72" s="275"/>
      <c r="DE72" s="57"/>
      <c r="DF72" s="20"/>
      <c r="DG72" s="276"/>
      <c r="DH72" s="58"/>
      <c r="DI72" s="57"/>
      <c r="DJ72" s="57"/>
      <c r="DK72" s="57"/>
      <c r="DL72" s="57"/>
      <c r="DM72" s="278"/>
      <c r="DN72" s="57"/>
      <c r="DO72" s="3"/>
      <c r="DP72" s="22"/>
      <c r="DQ72" s="57"/>
      <c r="DR72" s="58"/>
      <c r="DS72" s="57"/>
      <c r="DT72" s="57"/>
      <c r="DU72" s="57"/>
      <c r="DV72" s="57"/>
      <c r="DW72" s="278"/>
      <c r="DX72" s="63"/>
      <c r="DY72" s="57"/>
      <c r="DZ72" s="22"/>
      <c r="EA72" s="231"/>
      <c r="EB72" s="58"/>
      <c r="EC72" s="57"/>
      <c r="ED72" s="69"/>
      <c r="EF72" s="1" t="str">
        <f t="shared" ref="EF72:EF95" si="54">+C72</f>
        <v>I24_12_06-SECREDUC 06</v>
      </c>
      <c r="EO72" s="91"/>
      <c r="EP72" s="91"/>
      <c r="EQ72" s="91"/>
      <c r="ER72" s="91"/>
      <c r="ET72" s="1" t="str">
        <f t="shared" si="50"/>
        <v>I24_12_06-SECREDUC 06</v>
      </c>
      <c r="FC72" s="18"/>
      <c r="FD72" s="18"/>
      <c r="FE72" s="94"/>
      <c r="FF72" s="91"/>
      <c r="FH72" s="1" t="str">
        <f t="shared" si="51"/>
        <v>I24_12_06-SECREDUC 06</v>
      </c>
      <c r="FV72" s="95" t="str">
        <f t="shared" si="52"/>
        <v>I24_12_06-SECREDUC 06</v>
      </c>
      <c r="GJ72" s="95" t="str">
        <f t="shared" si="53"/>
        <v>I24_12_06-SECREDUC 06</v>
      </c>
    </row>
    <row r="73" spans="1:192" ht="57.75" customHeight="1">
      <c r="A73" s="3" t="s">
        <v>197</v>
      </c>
      <c r="B73" s="287" t="s">
        <v>747</v>
      </c>
      <c r="C73" s="3" t="s">
        <v>198</v>
      </c>
      <c r="D73" s="97" t="s">
        <v>31</v>
      </c>
      <c r="E73" s="129" t="s">
        <v>38</v>
      </c>
      <c r="F73" s="287" t="s">
        <v>747</v>
      </c>
      <c r="G73" s="5" t="s">
        <v>27</v>
      </c>
      <c r="H73" s="324" t="s">
        <v>793</v>
      </c>
      <c r="I73" s="324" t="s">
        <v>812</v>
      </c>
      <c r="J73" s="301">
        <v>1060.5</v>
      </c>
      <c r="K73" s="301">
        <v>1515</v>
      </c>
      <c r="L73" s="326" t="s">
        <v>795</v>
      </c>
      <c r="M73" s="4">
        <v>0</v>
      </c>
      <c r="N73" s="4">
        <v>0</v>
      </c>
      <c r="O73" s="14">
        <v>0</v>
      </c>
      <c r="P73" s="98" t="s">
        <v>19</v>
      </c>
      <c r="Q73" s="330" t="s">
        <v>813</v>
      </c>
      <c r="R73" s="98"/>
      <c r="S73" s="98">
        <v>0</v>
      </c>
      <c r="T73" s="98" t="str">
        <f t="shared" si="48"/>
        <v>bajo</v>
      </c>
      <c r="U73" s="98"/>
      <c r="V73" s="330" t="s">
        <v>797</v>
      </c>
      <c r="W73" s="4">
        <v>0</v>
      </c>
      <c r="X73" s="4">
        <v>0</v>
      </c>
      <c r="Y73" s="14">
        <v>0</v>
      </c>
      <c r="Z73" s="98" t="s">
        <v>19</v>
      </c>
      <c r="AA73" s="330" t="s">
        <v>814</v>
      </c>
      <c r="AB73" s="98"/>
      <c r="AC73" s="98">
        <v>0</v>
      </c>
      <c r="AD73" s="98" t="str">
        <f t="shared" si="49"/>
        <v>bajo</v>
      </c>
      <c r="AE73" s="98"/>
      <c r="AF73" s="330" t="s">
        <v>798</v>
      </c>
      <c r="AG73" s="4"/>
      <c r="AH73" s="4"/>
      <c r="AI73" s="4"/>
      <c r="AJ73" s="14"/>
      <c r="AK73" s="4"/>
      <c r="AL73" s="17"/>
      <c r="AM73" s="17"/>
      <c r="AN73" s="20"/>
      <c r="AO73" s="19"/>
      <c r="AP73" s="21"/>
      <c r="AQ73" s="17"/>
      <c r="AR73" s="4"/>
      <c r="AS73" s="4"/>
      <c r="AT73" s="123"/>
      <c r="AU73" s="4"/>
      <c r="AV73" s="17"/>
      <c r="AW73" s="17"/>
      <c r="AX73" s="22"/>
      <c r="AY73" s="19"/>
      <c r="AZ73" s="21"/>
      <c r="BA73" s="17"/>
      <c r="BB73" s="4"/>
      <c r="BC73" s="4"/>
      <c r="BD73" s="45"/>
      <c r="BE73" s="4"/>
      <c r="BF73" s="17"/>
      <c r="BG73" s="17"/>
      <c r="BH73" s="20"/>
      <c r="BI73" s="19"/>
      <c r="BJ73" s="21"/>
      <c r="BK73" s="17"/>
      <c r="BL73" s="4"/>
      <c r="BM73" s="4"/>
      <c r="BN73" s="9"/>
      <c r="BO73" s="4"/>
      <c r="BP73" s="17"/>
      <c r="BQ73" s="17"/>
      <c r="BR73" s="20"/>
      <c r="BS73" s="19"/>
      <c r="BT73" s="21"/>
      <c r="BU73" s="17"/>
      <c r="BV73" s="4"/>
      <c r="BW73" s="4"/>
      <c r="BX73" s="9"/>
      <c r="BY73" s="4"/>
      <c r="BZ73" s="17"/>
      <c r="CA73" s="17"/>
      <c r="CB73" s="20"/>
      <c r="CC73" s="19"/>
      <c r="CD73" s="21"/>
      <c r="CE73" s="17"/>
      <c r="CF73" s="57"/>
      <c r="CG73" s="57"/>
      <c r="CH73" s="57"/>
      <c r="CI73" s="224"/>
      <c r="CJ73" s="57"/>
      <c r="CK73" s="57"/>
      <c r="CL73" s="20"/>
      <c r="CM73" s="57"/>
      <c r="CN73" s="58"/>
      <c r="CO73" s="57"/>
      <c r="CP73" s="57"/>
      <c r="CQ73" s="230"/>
      <c r="CR73" s="230"/>
      <c r="CS73" s="61"/>
      <c r="CT73" s="63"/>
      <c r="CU73" s="57"/>
      <c r="CV73" s="20"/>
      <c r="CW73" s="231"/>
      <c r="CX73" s="58"/>
      <c r="CY73" s="57"/>
      <c r="CZ73" s="57"/>
      <c r="DA73" s="57"/>
      <c r="DB73" s="57"/>
      <c r="DC73" s="72"/>
      <c r="DD73" s="275"/>
      <c r="DE73" s="57"/>
      <c r="DF73" s="20"/>
      <c r="DG73" s="276"/>
      <c r="DH73" s="58"/>
      <c r="DI73" s="57"/>
      <c r="DJ73" s="57"/>
      <c r="DK73" s="57"/>
      <c r="DL73" s="57"/>
      <c r="DM73" s="278"/>
      <c r="DN73" s="57"/>
      <c r="DO73" s="3"/>
      <c r="DP73" s="22"/>
      <c r="DQ73" s="57"/>
      <c r="DR73" s="58"/>
      <c r="DS73" s="57"/>
      <c r="DT73" s="57"/>
      <c r="DU73" s="57"/>
      <c r="DV73" s="57"/>
      <c r="DW73" s="278"/>
      <c r="DX73" s="63"/>
      <c r="DY73" s="57"/>
      <c r="DZ73" s="22"/>
      <c r="EA73" s="231"/>
      <c r="EB73" s="58"/>
      <c r="EC73" s="57"/>
      <c r="ED73" s="69"/>
      <c r="EF73" s="1" t="str">
        <f t="shared" si="54"/>
        <v>I24_12_07-SECREDUC 07</v>
      </c>
      <c r="EO73" s="91"/>
      <c r="EP73" s="91"/>
      <c r="EQ73" s="91"/>
      <c r="ER73" s="91"/>
      <c r="ET73" s="1" t="str">
        <f t="shared" si="50"/>
        <v>I24_12_07-SECREDUC 07</v>
      </c>
      <c r="FC73" s="18"/>
      <c r="FD73" s="18"/>
      <c r="FE73" s="94"/>
      <c r="FF73" s="91"/>
      <c r="FH73" s="1" t="str">
        <f t="shared" si="51"/>
        <v>I24_12_07-SECREDUC 07</v>
      </c>
      <c r="FV73" s="95" t="str">
        <f t="shared" si="52"/>
        <v>I24_12_07-SECREDUC 07</v>
      </c>
      <c r="GJ73" s="95" t="str">
        <f t="shared" si="53"/>
        <v>I24_12_07-SECREDUC 07</v>
      </c>
    </row>
    <row r="74" spans="1:192" ht="60.75" customHeight="1">
      <c r="A74" s="3" t="s">
        <v>199</v>
      </c>
      <c r="B74" s="287" t="s">
        <v>753</v>
      </c>
      <c r="C74" s="3" t="s">
        <v>200</v>
      </c>
      <c r="D74" s="97" t="s">
        <v>31</v>
      </c>
      <c r="E74" s="129" t="s">
        <v>39</v>
      </c>
      <c r="F74" s="287" t="s">
        <v>753</v>
      </c>
      <c r="G74" s="5" t="s">
        <v>27</v>
      </c>
      <c r="H74" s="324" t="s">
        <v>793</v>
      </c>
      <c r="I74" s="324" t="s">
        <v>815</v>
      </c>
      <c r="J74" s="301">
        <v>1060.5</v>
      </c>
      <c r="K74" s="301">
        <v>1515</v>
      </c>
      <c r="L74" s="326" t="s">
        <v>795</v>
      </c>
      <c r="M74" s="4">
        <v>0</v>
      </c>
      <c r="N74" s="4">
        <v>0</v>
      </c>
      <c r="O74" s="14">
        <v>0</v>
      </c>
      <c r="P74" s="98" t="s">
        <v>19</v>
      </c>
      <c r="Q74" s="330" t="s">
        <v>816</v>
      </c>
      <c r="R74" s="98"/>
      <c r="S74" s="98">
        <v>0</v>
      </c>
      <c r="T74" s="98" t="str">
        <f t="shared" si="48"/>
        <v>bajo</v>
      </c>
      <c r="U74" s="98"/>
      <c r="V74" s="330" t="s">
        <v>797</v>
      </c>
      <c r="W74" s="4">
        <v>0</v>
      </c>
      <c r="X74" s="4">
        <v>0</v>
      </c>
      <c r="Y74" s="14">
        <v>0</v>
      </c>
      <c r="Z74" s="98" t="s">
        <v>19</v>
      </c>
      <c r="AA74" s="330" t="s">
        <v>816</v>
      </c>
      <c r="AB74" s="98"/>
      <c r="AC74" s="98">
        <v>0</v>
      </c>
      <c r="AD74" s="98" t="str">
        <f t="shared" si="49"/>
        <v>bajo</v>
      </c>
      <c r="AE74" s="98"/>
      <c r="AF74" s="330" t="s">
        <v>798</v>
      </c>
      <c r="AG74" s="4"/>
      <c r="AH74" s="4"/>
      <c r="AI74" s="4"/>
      <c r="AJ74" s="14"/>
      <c r="AK74" s="4"/>
      <c r="AL74" s="17"/>
      <c r="AM74" s="17"/>
      <c r="AN74" s="20"/>
      <c r="AO74" s="19"/>
      <c r="AP74" s="21"/>
      <c r="AQ74" s="17"/>
      <c r="AR74" s="4"/>
      <c r="AS74" s="4"/>
      <c r="AT74" s="123"/>
      <c r="AU74" s="4"/>
      <c r="AV74" s="17"/>
      <c r="AW74" s="17"/>
      <c r="AX74" s="22"/>
      <c r="AY74" s="19"/>
      <c r="AZ74" s="21"/>
      <c r="BA74" s="17"/>
      <c r="BB74" s="4"/>
      <c r="BC74" s="4"/>
      <c r="BD74" s="45"/>
      <c r="BE74" s="4"/>
      <c r="BF74" s="17"/>
      <c r="BG74" s="17"/>
      <c r="BH74" s="20"/>
      <c r="BI74" s="19"/>
      <c r="BJ74" s="21"/>
      <c r="BK74" s="17"/>
      <c r="BL74" s="4"/>
      <c r="BM74" s="4"/>
      <c r="BN74" s="9"/>
      <c r="BO74" s="4"/>
      <c r="BP74" s="17"/>
      <c r="BQ74" s="17"/>
      <c r="BR74" s="20"/>
      <c r="BS74" s="19"/>
      <c r="BT74" s="21"/>
      <c r="BU74" s="17"/>
      <c r="BV74" s="4"/>
      <c r="BW74" s="4"/>
      <c r="BX74" s="9"/>
      <c r="BY74" s="4"/>
      <c r="BZ74" s="17"/>
      <c r="CA74" s="17"/>
      <c r="CB74" s="20"/>
      <c r="CC74" s="19"/>
      <c r="CD74" s="21"/>
      <c r="CE74" s="17"/>
      <c r="CF74" s="57"/>
      <c r="CG74" s="57"/>
      <c r="CH74" s="57"/>
      <c r="CI74" s="224"/>
      <c r="CJ74" s="57"/>
      <c r="CK74" s="57"/>
      <c r="CL74" s="20"/>
      <c r="CM74" s="57"/>
      <c r="CN74" s="58"/>
      <c r="CO74" s="57"/>
      <c r="CP74" s="57"/>
      <c r="CQ74" s="230"/>
      <c r="CR74" s="230"/>
      <c r="CS74" s="61"/>
      <c r="CT74" s="63"/>
      <c r="CU74" s="57"/>
      <c r="CV74" s="20"/>
      <c r="CW74" s="231"/>
      <c r="CX74" s="58"/>
      <c r="CY74" s="57"/>
      <c r="CZ74" s="57"/>
      <c r="DA74" s="57"/>
      <c r="DB74" s="57"/>
      <c r="DC74" s="72"/>
      <c r="DD74" s="275"/>
      <c r="DE74" s="57"/>
      <c r="DF74" s="20"/>
      <c r="DG74" s="276"/>
      <c r="DH74" s="58"/>
      <c r="DI74" s="57"/>
      <c r="DJ74" s="57"/>
      <c r="DK74" s="57"/>
      <c r="DL74" s="57"/>
      <c r="DM74" s="278"/>
      <c r="DN74" s="57"/>
      <c r="DO74" s="3"/>
      <c r="DP74" s="22"/>
      <c r="DQ74" s="57"/>
      <c r="DR74" s="58"/>
      <c r="DS74" s="57"/>
      <c r="DT74" s="57"/>
      <c r="DU74" s="57"/>
      <c r="DV74" s="57"/>
      <c r="DW74" s="278"/>
      <c r="DX74" s="63"/>
      <c r="DY74" s="57"/>
      <c r="DZ74" s="22"/>
      <c r="EA74" s="231"/>
      <c r="EB74" s="58"/>
      <c r="EC74" s="57"/>
      <c r="ED74" s="69"/>
      <c r="EF74" s="1" t="str">
        <f t="shared" si="54"/>
        <v>I24_12_08-SECREDUC 08</v>
      </c>
      <c r="EO74" s="91"/>
      <c r="EP74" s="91"/>
      <c r="EQ74" s="91"/>
      <c r="ER74" s="91"/>
      <c r="ET74" s="1" t="str">
        <f t="shared" si="50"/>
        <v>I24_12_08-SECREDUC 08</v>
      </c>
      <c r="FC74" s="18"/>
      <c r="FD74" s="18"/>
      <c r="FE74" s="94"/>
      <c r="FF74" s="91"/>
      <c r="FH74" s="1" t="str">
        <f t="shared" si="51"/>
        <v>I24_12_08-SECREDUC 08</v>
      </c>
      <c r="FV74" s="95" t="str">
        <f t="shared" si="52"/>
        <v>I24_12_08-SECREDUC 08</v>
      </c>
      <c r="GJ74" s="95" t="str">
        <f t="shared" si="53"/>
        <v>I24_12_08-SECREDUC 08</v>
      </c>
    </row>
    <row r="75" spans="1:192" ht="45" customHeight="1">
      <c r="A75" s="3" t="s">
        <v>201</v>
      </c>
      <c r="B75" s="287" t="s">
        <v>759</v>
      </c>
      <c r="C75" s="3" t="s">
        <v>202</v>
      </c>
      <c r="D75" s="97" t="s">
        <v>31</v>
      </c>
      <c r="E75" s="129" t="s">
        <v>40</v>
      </c>
      <c r="F75" s="287" t="s">
        <v>759</v>
      </c>
      <c r="G75" s="5" t="s">
        <v>27</v>
      </c>
      <c r="H75" s="324" t="s">
        <v>793</v>
      </c>
      <c r="I75" s="324" t="s">
        <v>817</v>
      </c>
      <c r="J75" s="301">
        <v>1060.5</v>
      </c>
      <c r="K75" s="301">
        <v>1515</v>
      </c>
      <c r="L75" s="326" t="s">
        <v>795</v>
      </c>
      <c r="M75" s="4">
        <v>0</v>
      </c>
      <c r="N75" s="4">
        <v>0</v>
      </c>
      <c r="O75" s="14">
        <v>0</v>
      </c>
      <c r="P75" s="98" t="s">
        <v>19</v>
      </c>
      <c r="Q75" s="330" t="s">
        <v>818</v>
      </c>
      <c r="R75" s="98"/>
      <c r="S75" s="98">
        <v>0</v>
      </c>
      <c r="T75" s="98" t="str">
        <f t="shared" si="48"/>
        <v>bajo</v>
      </c>
      <c r="U75" s="98"/>
      <c r="V75" s="330" t="s">
        <v>797</v>
      </c>
      <c r="W75" s="4">
        <v>0</v>
      </c>
      <c r="X75" s="4">
        <v>0</v>
      </c>
      <c r="Y75" s="14">
        <v>0</v>
      </c>
      <c r="Z75" s="98" t="s">
        <v>19</v>
      </c>
      <c r="AA75" s="330" t="s">
        <v>819</v>
      </c>
      <c r="AB75" s="98"/>
      <c r="AC75" s="98">
        <v>0</v>
      </c>
      <c r="AD75" s="98" t="str">
        <f t="shared" si="49"/>
        <v>bajo</v>
      </c>
      <c r="AE75" s="98"/>
      <c r="AF75" s="330" t="s">
        <v>798</v>
      </c>
      <c r="AG75" s="4"/>
      <c r="AH75" s="4"/>
      <c r="AI75" s="4"/>
      <c r="AJ75" s="14"/>
      <c r="AK75" s="4"/>
      <c r="AL75" s="17"/>
      <c r="AM75" s="17"/>
      <c r="AN75" s="20"/>
      <c r="AO75" s="19"/>
      <c r="AP75" s="21"/>
      <c r="AQ75" s="17"/>
      <c r="AR75" s="4"/>
      <c r="AS75" s="4"/>
      <c r="AT75" s="123"/>
      <c r="AU75" s="4"/>
      <c r="AV75" s="17"/>
      <c r="AW75" s="17"/>
      <c r="AX75" s="22"/>
      <c r="AY75" s="19"/>
      <c r="AZ75" s="21"/>
      <c r="BA75" s="17"/>
      <c r="BB75" s="4"/>
      <c r="BC75" s="4"/>
      <c r="BD75" s="45"/>
      <c r="BE75" s="4"/>
      <c r="BF75" s="17"/>
      <c r="BG75" s="17"/>
      <c r="BH75" s="20"/>
      <c r="BI75" s="19"/>
      <c r="BJ75" s="21"/>
      <c r="BK75" s="17"/>
      <c r="BL75" s="4"/>
      <c r="BM75" s="4"/>
      <c r="BN75" s="9"/>
      <c r="BO75" s="4"/>
      <c r="BP75" s="17"/>
      <c r="BQ75" s="17"/>
      <c r="BR75" s="20"/>
      <c r="BS75" s="19"/>
      <c r="BT75" s="21"/>
      <c r="BU75" s="17"/>
      <c r="BV75" s="4"/>
      <c r="BW75" s="4"/>
      <c r="BX75" s="9"/>
      <c r="BY75" s="4"/>
      <c r="BZ75" s="17"/>
      <c r="CA75" s="17"/>
      <c r="CB75" s="20"/>
      <c r="CC75" s="19"/>
      <c r="CD75" s="21"/>
      <c r="CE75" s="17"/>
      <c r="CF75" s="57"/>
      <c r="CG75" s="57"/>
      <c r="CH75" s="57"/>
      <c r="CI75" s="224"/>
      <c r="CJ75" s="57"/>
      <c r="CK75" s="57"/>
      <c r="CL75" s="20"/>
      <c r="CM75" s="57"/>
      <c r="CN75" s="58"/>
      <c r="CO75" s="57"/>
      <c r="CP75" s="57"/>
      <c r="CQ75" s="230"/>
      <c r="CR75" s="230"/>
      <c r="CS75" s="61"/>
      <c r="CT75" s="63"/>
      <c r="CU75" s="57"/>
      <c r="CV75" s="20"/>
      <c r="CW75" s="231"/>
      <c r="CX75" s="58"/>
      <c r="CY75" s="57"/>
      <c r="CZ75" s="57"/>
      <c r="DA75" s="57"/>
      <c r="DB75" s="57"/>
      <c r="DC75" s="72"/>
      <c r="DD75" s="275"/>
      <c r="DE75" s="57"/>
      <c r="DF75" s="20"/>
      <c r="DG75" s="276"/>
      <c r="DH75" s="58"/>
      <c r="DI75" s="57"/>
      <c r="DJ75" s="57"/>
      <c r="DK75" s="57"/>
      <c r="DL75" s="57"/>
      <c r="DM75" s="278"/>
      <c r="DN75" s="57"/>
      <c r="DO75" s="3"/>
      <c r="DP75" s="22"/>
      <c r="DQ75" s="57"/>
      <c r="DR75" s="58"/>
      <c r="DS75" s="57"/>
      <c r="DT75" s="57"/>
      <c r="DU75" s="57"/>
      <c r="DV75" s="57"/>
      <c r="DW75" s="278"/>
      <c r="DX75" s="63"/>
      <c r="DY75" s="57"/>
      <c r="DZ75" s="22"/>
      <c r="EA75" s="231"/>
      <c r="EB75" s="58"/>
      <c r="EC75" s="57"/>
      <c r="ED75" s="69"/>
      <c r="EF75" s="1" t="str">
        <f t="shared" si="54"/>
        <v>I24_12_09-SECREDUC 09</v>
      </c>
      <c r="EO75" s="91"/>
      <c r="EP75" s="91"/>
      <c r="EQ75" s="91"/>
      <c r="ER75" s="91"/>
      <c r="ET75" s="1" t="str">
        <f t="shared" si="50"/>
        <v>I24_12_09-SECREDUC 09</v>
      </c>
      <c r="FC75" s="18"/>
      <c r="FD75" s="18"/>
      <c r="FE75" s="94"/>
      <c r="FF75" s="91"/>
      <c r="FH75" s="1" t="str">
        <f t="shared" si="51"/>
        <v>I24_12_09-SECREDUC 09</v>
      </c>
      <c r="FV75" s="95" t="str">
        <f t="shared" si="52"/>
        <v>I24_12_09-SECREDUC 09</v>
      </c>
      <c r="GJ75" s="95" t="str">
        <f t="shared" si="53"/>
        <v>I24_12_09-SECREDUC 09</v>
      </c>
    </row>
    <row r="76" spans="1:192" ht="53.25" customHeight="1">
      <c r="A76" s="3" t="s">
        <v>203</v>
      </c>
      <c r="B76" s="287" t="s">
        <v>765</v>
      </c>
      <c r="C76" s="3" t="s">
        <v>204</v>
      </c>
      <c r="D76" s="97" t="s">
        <v>31</v>
      </c>
      <c r="E76" s="129" t="s">
        <v>41</v>
      </c>
      <c r="F76" s="287" t="s">
        <v>765</v>
      </c>
      <c r="G76" s="5" t="s">
        <v>27</v>
      </c>
      <c r="H76" s="324" t="s">
        <v>793</v>
      </c>
      <c r="I76" s="324" t="s">
        <v>820</v>
      </c>
      <c r="J76" s="301">
        <v>1060.5</v>
      </c>
      <c r="K76" s="301">
        <v>1515</v>
      </c>
      <c r="L76" s="326" t="s">
        <v>795</v>
      </c>
      <c r="M76" s="4">
        <v>0</v>
      </c>
      <c r="N76" s="4">
        <v>0</v>
      </c>
      <c r="O76" s="14">
        <v>0</v>
      </c>
      <c r="P76" s="98" t="s">
        <v>19</v>
      </c>
      <c r="Q76" s="330" t="s">
        <v>821</v>
      </c>
      <c r="R76" s="98"/>
      <c r="S76" s="98">
        <v>0</v>
      </c>
      <c r="T76" s="98" t="str">
        <f t="shared" si="48"/>
        <v>bajo</v>
      </c>
      <c r="U76" s="98"/>
      <c r="V76" s="330" t="s">
        <v>797</v>
      </c>
      <c r="W76" s="4">
        <v>0</v>
      </c>
      <c r="X76" s="4">
        <v>0</v>
      </c>
      <c r="Y76" s="14">
        <v>0</v>
      </c>
      <c r="Z76" s="98" t="s">
        <v>19</v>
      </c>
      <c r="AA76" s="330" t="s">
        <v>822</v>
      </c>
      <c r="AB76" s="98"/>
      <c r="AC76" s="98">
        <v>0</v>
      </c>
      <c r="AD76" s="98" t="str">
        <f t="shared" si="49"/>
        <v>bajo</v>
      </c>
      <c r="AE76" s="98"/>
      <c r="AF76" s="330" t="s">
        <v>798</v>
      </c>
      <c r="AG76" s="4"/>
      <c r="AH76" s="4"/>
      <c r="AI76" s="4"/>
      <c r="AJ76" s="14"/>
      <c r="AK76" s="4"/>
      <c r="AL76" s="17"/>
      <c r="AM76" s="17"/>
      <c r="AN76" s="20"/>
      <c r="AO76" s="19"/>
      <c r="AP76" s="21"/>
      <c r="AQ76" s="17"/>
      <c r="AR76" s="4"/>
      <c r="AS76" s="4"/>
      <c r="AT76" s="123"/>
      <c r="AU76" s="4"/>
      <c r="AV76" s="17"/>
      <c r="AW76" s="17"/>
      <c r="AX76" s="22"/>
      <c r="AY76" s="19"/>
      <c r="AZ76" s="21"/>
      <c r="BA76" s="17"/>
      <c r="BB76" s="4"/>
      <c r="BC76" s="4"/>
      <c r="BD76" s="45"/>
      <c r="BE76" s="4"/>
      <c r="BF76" s="17"/>
      <c r="BG76" s="17"/>
      <c r="BH76" s="20"/>
      <c r="BI76" s="19"/>
      <c r="BJ76" s="21"/>
      <c r="BK76" s="17"/>
      <c r="BL76" s="4"/>
      <c r="BM76" s="4"/>
      <c r="BN76" s="9"/>
      <c r="BO76" s="4"/>
      <c r="BP76" s="17"/>
      <c r="BQ76" s="17"/>
      <c r="BR76" s="20"/>
      <c r="BS76" s="19"/>
      <c r="BT76" s="21"/>
      <c r="BU76" s="17"/>
      <c r="BV76" s="4"/>
      <c r="BW76" s="4"/>
      <c r="BX76" s="9"/>
      <c r="BY76" s="4"/>
      <c r="BZ76" s="17"/>
      <c r="CA76" s="17"/>
      <c r="CB76" s="20"/>
      <c r="CC76" s="19"/>
      <c r="CD76" s="21"/>
      <c r="CE76" s="17"/>
      <c r="CF76" s="57"/>
      <c r="CG76" s="57"/>
      <c r="CH76" s="57"/>
      <c r="CI76" s="225"/>
      <c r="CJ76" s="57"/>
      <c r="CK76" s="57"/>
      <c r="CL76" s="20"/>
      <c r="CM76" s="57"/>
      <c r="CN76" s="58"/>
      <c r="CO76" s="57"/>
      <c r="CP76" s="57"/>
      <c r="CQ76" s="230"/>
      <c r="CR76" s="230"/>
      <c r="CS76" s="61"/>
      <c r="CT76" s="63"/>
      <c r="CU76" s="57"/>
      <c r="CV76" s="20"/>
      <c r="CW76" s="231"/>
      <c r="CX76" s="58"/>
      <c r="CY76" s="57"/>
      <c r="CZ76" s="57"/>
      <c r="DA76" s="57"/>
      <c r="DB76" s="57"/>
      <c r="DC76" s="72"/>
      <c r="DD76" s="275"/>
      <c r="DE76" s="57"/>
      <c r="DF76" s="20"/>
      <c r="DG76" s="276"/>
      <c r="DH76" s="58"/>
      <c r="DI76" s="57"/>
      <c r="DJ76" s="57"/>
      <c r="DK76" s="57"/>
      <c r="DL76" s="57"/>
      <c r="DM76" s="278"/>
      <c r="DN76" s="57"/>
      <c r="DO76" s="3"/>
      <c r="DP76" s="22"/>
      <c r="DQ76" s="57"/>
      <c r="DR76" s="58"/>
      <c r="DS76" s="57"/>
      <c r="DT76" s="57"/>
      <c r="DU76" s="57"/>
      <c r="DV76" s="57"/>
      <c r="DW76" s="278"/>
      <c r="DX76" s="63"/>
      <c r="DY76" s="57"/>
      <c r="DZ76" s="22"/>
      <c r="EA76" s="231"/>
      <c r="EB76" s="58"/>
      <c r="EC76" s="57"/>
      <c r="ED76" s="69"/>
      <c r="EF76" s="1" t="str">
        <f t="shared" si="54"/>
        <v>I24_12_10-SECREDUC 10</v>
      </c>
      <c r="EO76" s="91"/>
      <c r="EP76" s="91"/>
      <c r="EQ76" s="91"/>
      <c r="ER76" s="91"/>
      <c r="ET76" s="1" t="str">
        <f t="shared" si="50"/>
        <v>I24_12_10-SECREDUC 10</v>
      </c>
      <c r="FC76" s="18"/>
      <c r="FD76" s="18"/>
      <c r="FE76" s="94"/>
      <c r="FF76" s="91"/>
      <c r="FH76" s="1" t="str">
        <f t="shared" si="51"/>
        <v>I24_12_10-SECREDUC 10</v>
      </c>
      <c r="FV76" s="95" t="str">
        <f t="shared" si="52"/>
        <v>I24_12_10-SECREDUC 10</v>
      </c>
      <c r="GJ76" s="95" t="str">
        <f t="shared" si="53"/>
        <v>I24_12_10-SECREDUC 10</v>
      </c>
    </row>
    <row r="77" spans="1:192" ht="60.6" customHeight="1">
      <c r="A77" s="3" t="s">
        <v>205</v>
      </c>
      <c r="B77" s="287" t="s">
        <v>771</v>
      </c>
      <c r="C77" s="3" t="s">
        <v>206</v>
      </c>
      <c r="D77" s="97" t="s">
        <v>31</v>
      </c>
      <c r="E77" s="129" t="s">
        <v>42</v>
      </c>
      <c r="F77" s="287" t="s">
        <v>771</v>
      </c>
      <c r="G77" s="5" t="s">
        <v>27</v>
      </c>
      <c r="H77" s="324" t="s">
        <v>793</v>
      </c>
      <c r="I77" s="324" t="s">
        <v>823</v>
      </c>
      <c r="J77" s="301">
        <v>1060.5</v>
      </c>
      <c r="K77" s="301">
        <v>1515</v>
      </c>
      <c r="L77" s="326" t="s">
        <v>795</v>
      </c>
      <c r="M77" s="4">
        <v>0</v>
      </c>
      <c r="N77" s="4">
        <v>0</v>
      </c>
      <c r="O77" s="14">
        <v>0</v>
      </c>
      <c r="P77" s="98" t="s">
        <v>19</v>
      </c>
      <c r="Q77" s="330" t="s">
        <v>824</v>
      </c>
      <c r="R77" s="98"/>
      <c r="S77" s="98">
        <v>0</v>
      </c>
      <c r="T77" s="98" t="str">
        <f t="shared" si="48"/>
        <v>bajo</v>
      </c>
      <c r="U77" s="98"/>
      <c r="V77" s="330" t="s">
        <v>797</v>
      </c>
      <c r="W77" s="4">
        <v>0</v>
      </c>
      <c r="X77" s="4">
        <v>0</v>
      </c>
      <c r="Y77" s="14">
        <v>0</v>
      </c>
      <c r="Z77" s="98" t="s">
        <v>19</v>
      </c>
      <c r="AA77" s="330" t="s">
        <v>825</v>
      </c>
      <c r="AB77" s="98"/>
      <c r="AC77" s="98">
        <v>0</v>
      </c>
      <c r="AD77" s="98" t="str">
        <f t="shared" si="49"/>
        <v>bajo</v>
      </c>
      <c r="AE77" s="98"/>
      <c r="AF77" s="330" t="s">
        <v>798</v>
      </c>
      <c r="AG77" s="4"/>
      <c r="AH77" s="4"/>
      <c r="AI77" s="4"/>
      <c r="AJ77" s="14"/>
      <c r="AK77" s="4"/>
      <c r="AL77" s="17"/>
      <c r="AM77" s="17"/>
      <c r="AN77" s="20"/>
      <c r="AO77" s="19"/>
      <c r="AP77" s="21"/>
      <c r="AQ77" s="17"/>
      <c r="AR77" s="4"/>
      <c r="AS77" s="4"/>
      <c r="AT77" s="123"/>
      <c r="AU77" s="4"/>
      <c r="AV77" s="17"/>
      <c r="AW77" s="17"/>
      <c r="AX77" s="22"/>
      <c r="AY77" s="19"/>
      <c r="AZ77" s="21"/>
      <c r="BA77" s="17"/>
      <c r="BB77" s="4"/>
      <c r="BC77" s="4"/>
      <c r="BD77" s="45"/>
      <c r="BE77" s="4"/>
      <c r="BF77" s="17"/>
      <c r="BG77" s="17"/>
      <c r="BH77" s="20"/>
      <c r="BI77" s="19"/>
      <c r="BJ77" s="21"/>
      <c r="BK77" s="17"/>
      <c r="BL77" s="4"/>
      <c r="BM77" s="4"/>
      <c r="BN77" s="9"/>
      <c r="BO77" s="4"/>
      <c r="BP77" s="17"/>
      <c r="BQ77" s="17"/>
      <c r="BR77" s="20"/>
      <c r="BS77" s="19"/>
      <c r="BT77" s="21"/>
      <c r="BU77" s="17"/>
      <c r="BV77" s="4"/>
      <c r="BW77" s="4"/>
      <c r="BX77" s="9"/>
      <c r="BY77" s="4"/>
      <c r="BZ77" s="17"/>
      <c r="CA77" s="17"/>
      <c r="CB77" s="20"/>
      <c r="CC77" s="19"/>
      <c r="CD77" s="21"/>
      <c r="CE77" s="17"/>
      <c r="CF77" s="57"/>
      <c r="CG77" s="57"/>
      <c r="CH77" s="57"/>
      <c r="CI77" s="224"/>
      <c r="CJ77" s="57"/>
      <c r="CK77" s="57"/>
      <c r="CL77" s="20"/>
      <c r="CM77" s="57"/>
      <c r="CN77" s="58"/>
      <c r="CO77" s="57"/>
      <c r="CP77" s="57"/>
      <c r="CQ77" s="233"/>
      <c r="CR77" s="233"/>
      <c r="CS77" s="61"/>
      <c r="CT77" s="63"/>
      <c r="CU77" s="57"/>
      <c r="CV77" s="20"/>
      <c r="CW77" s="231"/>
      <c r="CX77" s="58"/>
      <c r="CY77" s="57"/>
      <c r="CZ77" s="57"/>
      <c r="DA77" s="57"/>
      <c r="DB77" s="57"/>
      <c r="DC77" s="72"/>
      <c r="DD77" s="275"/>
      <c r="DE77" s="57"/>
      <c r="DF77" s="20"/>
      <c r="DG77" s="276"/>
      <c r="DH77" s="58"/>
      <c r="DI77" s="57"/>
      <c r="DJ77" s="57"/>
      <c r="DK77" s="57"/>
      <c r="DL77" s="57"/>
      <c r="DM77" s="278"/>
      <c r="DN77" s="57"/>
      <c r="DO77" s="3"/>
      <c r="DP77" s="22"/>
      <c r="DQ77" s="57"/>
      <c r="DR77" s="58"/>
      <c r="DS77" s="57"/>
      <c r="DT77" s="57"/>
      <c r="DU77" s="57"/>
      <c r="DV77" s="57"/>
      <c r="DW77" s="278"/>
      <c r="DX77" s="63"/>
      <c r="DY77" s="57"/>
      <c r="DZ77" s="22"/>
      <c r="EA77" s="231"/>
      <c r="EB77" s="58"/>
      <c r="EC77" s="57"/>
      <c r="ED77" s="69"/>
      <c r="EF77" s="1" t="str">
        <f t="shared" si="54"/>
        <v>I24_12_11-SECREDUC 11</v>
      </c>
      <c r="EO77" s="91"/>
      <c r="EP77" s="91"/>
      <c r="EQ77" s="91"/>
      <c r="ER77" s="91"/>
      <c r="ET77" s="1" t="str">
        <f t="shared" si="50"/>
        <v>I24_12_11-SECREDUC 11</v>
      </c>
      <c r="FC77" s="18"/>
      <c r="FD77" s="18"/>
      <c r="FE77" s="94"/>
      <c r="FF77" s="91"/>
      <c r="FH77" s="1" t="str">
        <f t="shared" si="51"/>
        <v>I24_12_11-SECREDUC 11</v>
      </c>
      <c r="FV77" s="95" t="str">
        <f t="shared" si="52"/>
        <v>I24_12_11-SECREDUC 11</v>
      </c>
      <c r="GJ77" s="95" t="str">
        <f t="shared" si="53"/>
        <v>I24_12_11-SECREDUC 11</v>
      </c>
    </row>
    <row r="78" spans="1:192" ht="57.75" customHeight="1">
      <c r="A78" s="3" t="s">
        <v>207</v>
      </c>
      <c r="B78" s="287" t="s">
        <v>776</v>
      </c>
      <c r="C78" s="3" t="s">
        <v>208</v>
      </c>
      <c r="D78" s="97" t="s">
        <v>31</v>
      </c>
      <c r="E78" s="129" t="s">
        <v>43</v>
      </c>
      <c r="F78" s="287" t="s">
        <v>776</v>
      </c>
      <c r="G78" s="5" t="s">
        <v>27</v>
      </c>
      <c r="H78" s="324" t="s">
        <v>793</v>
      </c>
      <c r="I78" s="324" t="s">
        <v>826</v>
      </c>
      <c r="J78" s="301">
        <v>1060.5</v>
      </c>
      <c r="K78" s="301">
        <v>1515</v>
      </c>
      <c r="L78" s="326" t="s">
        <v>795</v>
      </c>
      <c r="M78" s="4">
        <v>0</v>
      </c>
      <c r="N78" s="4">
        <v>0</v>
      </c>
      <c r="O78" s="14">
        <v>0</v>
      </c>
      <c r="P78" s="98" t="s">
        <v>19</v>
      </c>
      <c r="Q78" s="330" t="s">
        <v>827</v>
      </c>
      <c r="R78" s="98"/>
      <c r="S78" s="98">
        <v>0</v>
      </c>
      <c r="T78" s="98" t="str">
        <f t="shared" si="48"/>
        <v>bajo</v>
      </c>
      <c r="U78" s="98"/>
      <c r="V78" s="330" t="s">
        <v>797</v>
      </c>
      <c r="W78" s="4">
        <v>0</v>
      </c>
      <c r="X78" s="4">
        <v>0</v>
      </c>
      <c r="Y78" s="14">
        <v>0</v>
      </c>
      <c r="Z78" s="98" t="s">
        <v>19</v>
      </c>
      <c r="AA78" s="330" t="s">
        <v>827</v>
      </c>
      <c r="AB78" s="98"/>
      <c r="AC78" s="98">
        <v>0</v>
      </c>
      <c r="AD78" s="98" t="str">
        <f t="shared" si="49"/>
        <v>bajo</v>
      </c>
      <c r="AE78" s="98"/>
      <c r="AF78" s="330" t="s">
        <v>798</v>
      </c>
      <c r="AG78" s="4"/>
      <c r="AH78" s="4"/>
      <c r="AI78" s="4"/>
      <c r="AJ78" s="14"/>
      <c r="AK78" s="4"/>
      <c r="AL78" s="17"/>
      <c r="AM78" s="17"/>
      <c r="AN78" s="20"/>
      <c r="AO78" s="19"/>
      <c r="AP78" s="21"/>
      <c r="AQ78" s="17"/>
      <c r="AR78" s="4"/>
      <c r="AS78" s="4"/>
      <c r="AT78" s="123"/>
      <c r="AU78" s="4"/>
      <c r="AV78" s="17"/>
      <c r="AW78" s="17"/>
      <c r="AX78" s="22"/>
      <c r="AY78" s="19"/>
      <c r="AZ78" s="21"/>
      <c r="BA78" s="17"/>
      <c r="BB78" s="4"/>
      <c r="BC78" s="4"/>
      <c r="BD78" s="45"/>
      <c r="BE78" s="4"/>
      <c r="BF78" s="17"/>
      <c r="BG78" s="17"/>
      <c r="BH78" s="20"/>
      <c r="BI78" s="19"/>
      <c r="BJ78" s="21"/>
      <c r="BK78" s="17"/>
      <c r="BL78" s="4"/>
      <c r="BM78" s="4"/>
      <c r="BN78" s="9"/>
      <c r="BO78" s="4"/>
      <c r="BP78" s="17"/>
      <c r="BQ78" s="17"/>
      <c r="BR78" s="20"/>
      <c r="BS78" s="19"/>
      <c r="BT78" s="21"/>
      <c r="BU78" s="17"/>
      <c r="BV78" s="4"/>
      <c r="BW78" s="4"/>
      <c r="BX78" s="9"/>
      <c r="BY78" s="4"/>
      <c r="BZ78" s="17"/>
      <c r="CA78" s="17"/>
      <c r="CB78" s="20"/>
      <c r="CC78" s="19"/>
      <c r="CD78" s="21"/>
      <c r="CE78" s="17"/>
      <c r="CF78" s="57"/>
      <c r="CG78" s="57"/>
      <c r="CH78" s="57"/>
      <c r="CI78" s="224"/>
      <c r="CJ78" s="57"/>
      <c r="CK78" s="57"/>
      <c r="CL78" s="20"/>
      <c r="CM78" s="57"/>
      <c r="CN78" s="58"/>
      <c r="CO78" s="57"/>
      <c r="CP78" s="57"/>
      <c r="CQ78" s="230"/>
      <c r="CR78" s="230"/>
      <c r="CS78" s="61"/>
      <c r="CT78" s="63"/>
      <c r="CU78" s="57"/>
      <c r="CV78" s="20"/>
      <c r="CW78" s="231"/>
      <c r="CX78" s="58"/>
      <c r="CY78" s="57"/>
      <c r="CZ78" s="57"/>
      <c r="DA78" s="57"/>
      <c r="DB78" s="57"/>
      <c r="DC78" s="72"/>
      <c r="DD78" s="275"/>
      <c r="DE78" s="57"/>
      <c r="DF78" s="20"/>
      <c r="DG78" s="276"/>
      <c r="DH78" s="58"/>
      <c r="DI78" s="57"/>
      <c r="DJ78" s="57"/>
      <c r="DK78" s="57"/>
      <c r="DL78" s="57"/>
      <c r="DM78" s="278"/>
      <c r="DN78" s="57"/>
      <c r="DO78" s="3"/>
      <c r="DP78" s="22"/>
      <c r="DQ78" s="57"/>
      <c r="DR78" s="58"/>
      <c r="DS78" s="57"/>
      <c r="DT78" s="57"/>
      <c r="DU78" s="57"/>
      <c r="DV78" s="57"/>
      <c r="DW78" s="278"/>
      <c r="DX78" s="63"/>
      <c r="DY78" s="57"/>
      <c r="DZ78" s="22"/>
      <c r="EA78" s="231"/>
      <c r="EB78" s="58"/>
      <c r="EC78" s="57"/>
      <c r="ED78" s="69"/>
      <c r="EF78" s="1" t="str">
        <f t="shared" si="54"/>
        <v>I24_12_12-SECREDUC 12</v>
      </c>
      <c r="EO78" s="91"/>
      <c r="EP78" s="91"/>
      <c r="EQ78" s="91"/>
      <c r="ER78" s="91"/>
      <c r="ET78" s="1" t="str">
        <f t="shared" si="50"/>
        <v>I24_12_12-SECREDUC 12</v>
      </c>
      <c r="FC78" s="18"/>
      <c r="FD78" s="18"/>
      <c r="FE78" s="94"/>
      <c r="FF78" s="91"/>
      <c r="FH78" s="1" t="str">
        <f t="shared" si="51"/>
        <v>I24_12_12-SECREDUC 12</v>
      </c>
      <c r="FV78" s="95" t="str">
        <f t="shared" si="52"/>
        <v>I24_12_12-SECREDUC 12</v>
      </c>
      <c r="GJ78" s="95" t="str">
        <f t="shared" si="53"/>
        <v>I24_12_12-SECREDUC 12</v>
      </c>
    </row>
    <row r="79" spans="1:192" ht="47.25" customHeight="1">
      <c r="A79" s="3" t="s">
        <v>209</v>
      </c>
      <c r="B79" s="287" t="s">
        <v>828</v>
      </c>
      <c r="C79" s="3" t="s">
        <v>210</v>
      </c>
      <c r="D79" s="97" t="s">
        <v>31</v>
      </c>
      <c r="E79" s="287" t="s">
        <v>44</v>
      </c>
      <c r="F79" s="287" t="s">
        <v>828</v>
      </c>
      <c r="G79" s="5" t="s">
        <v>27</v>
      </c>
      <c r="H79" s="324" t="s">
        <v>793</v>
      </c>
      <c r="I79" s="324" t="s">
        <v>829</v>
      </c>
      <c r="J79" s="301">
        <v>1060.5</v>
      </c>
      <c r="K79" s="301">
        <v>1515</v>
      </c>
      <c r="L79" s="326" t="s">
        <v>795</v>
      </c>
      <c r="M79" s="4">
        <v>0</v>
      </c>
      <c r="N79" s="335">
        <v>1065.5</v>
      </c>
      <c r="O79" s="14">
        <f t="shared" ref="O79" si="55">M79/N79</f>
        <v>0</v>
      </c>
      <c r="P79" s="98" t="s">
        <v>19</v>
      </c>
      <c r="Q79" s="330" t="s">
        <v>830</v>
      </c>
      <c r="R79" s="98"/>
      <c r="S79" s="98">
        <v>0</v>
      </c>
      <c r="T79" s="98" t="str">
        <f t="shared" si="48"/>
        <v>bajo</v>
      </c>
      <c r="U79" s="98"/>
      <c r="V79" s="330" t="s">
        <v>797</v>
      </c>
      <c r="W79" s="4">
        <v>0</v>
      </c>
      <c r="X79" s="335">
        <v>1065.5</v>
      </c>
      <c r="Y79" s="14">
        <f t="shared" ref="Y79" si="56">W79/X79</f>
        <v>0</v>
      </c>
      <c r="Z79" s="98" t="s">
        <v>19</v>
      </c>
      <c r="AA79" s="330" t="s">
        <v>831</v>
      </c>
      <c r="AB79" s="98"/>
      <c r="AC79" s="98">
        <v>0</v>
      </c>
      <c r="AD79" s="98" t="str">
        <f t="shared" si="49"/>
        <v>bajo</v>
      </c>
      <c r="AE79" s="98"/>
      <c r="AF79" s="330" t="s">
        <v>798</v>
      </c>
      <c r="AG79" s="4"/>
      <c r="AH79" s="4"/>
      <c r="AI79" s="4"/>
      <c r="AJ79" s="14"/>
      <c r="AK79" s="4"/>
      <c r="AL79" s="17"/>
      <c r="AM79" s="17"/>
      <c r="AN79" s="20"/>
      <c r="AO79" s="19"/>
      <c r="AP79" s="21"/>
      <c r="AQ79" s="17"/>
      <c r="AR79" s="4"/>
      <c r="AS79" s="4"/>
      <c r="AT79" s="123"/>
      <c r="AU79" s="4"/>
      <c r="AV79" s="17"/>
      <c r="AW79" s="17"/>
      <c r="AX79" s="22"/>
      <c r="AY79" s="19"/>
      <c r="AZ79" s="21"/>
      <c r="BA79" s="17"/>
      <c r="BB79" s="4"/>
      <c r="BC79" s="4"/>
      <c r="BD79" s="45"/>
      <c r="BE79" s="4"/>
      <c r="BF79" s="17"/>
      <c r="BG79" s="17"/>
      <c r="BH79" s="20"/>
      <c r="BI79" s="19"/>
      <c r="BJ79" s="21"/>
      <c r="BK79" s="17"/>
      <c r="BL79" s="4"/>
      <c r="BM79" s="4"/>
      <c r="BN79" s="9"/>
      <c r="BO79" s="4"/>
      <c r="BP79" s="17"/>
      <c r="BQ79" s="17"/>
      <c r="BR79" s="20"/>
      <c r="BS79" s="19"/>
      <c r="BT79" s="21"/>
      <c r="BU79" s="17"/>
      <c r="BV79" s="4"/>
      <c r="BW79" s="4"/>
      <c r="BX79" s="9"/>
      <c r="BY79" s="4"/>
      <c r="BZ79" s="17"/>
      <c r="CA79" s="17"/>
      <c r="CB79" s="20"/>
      <c r="CC79" s="19"/>
      <c r="CD79" s="21"/>
      <c r="CE79" s="17"/>
      <c r="CF79" s="57"/>
      <c r="CG79" s="57"/>
      <c r="CH79" s="57"/>
      <c r="CI79" s="224"/>
      <c r="CJ79" s="57"/>
      <c r="CK79" s="57"/>
      <c r="CL79" s="20"/>
      <c r="CM79" s="57"/>
      <c r="CN79" s="58"/>
      <c r="CO79" s="57"/>
      <c r="CP79" s="57"/>
      <c r="CQ79" s="230"/>
      <c r="CR79" s="230"/>
      <c r="CS79" s="61"/>
      <c r="CT79" s="63"/>
      <c r="CU79" s="57"/>
      <c r="CV79" s="20"/>
      <c r="CW79" s="231"/>
      <c r="CX79" s="58"/>
      <c r="CY79" s="57"/>
      <c r="CZ79" s="57"/>
      <c r="DA79" s="57"/>
      <c r="DB79" s="57"/>
      <c r="DC79" s="72"/>
      <c r="DD79" s="275"/>
      <c r="DE79" s="57"/>
      <c r="DF79" s="20"/>
      <c r="DG79" s="276"/>
      <c r="DH79" s="58"/>
      <c r="DI79" s="57"/>
      <c r="DJ79" s="57"/>
      <c r="DK79" s="57"/>
      <c r="DL79" s="57"/>
      <c r="DM79" s="278"/>
      <c r="DN79" s="57"/>
      <c r="DO79" s="3"/>
      <c r="DP79" s="22"/>
      <c r="DQ79" s="57"/>
      <c r="DR79" s="58"/>
      <c r="DS79" s="57"/>
      <c r="DT79" s="57"/>
      <c r="DU79" s="57"/>
      <c r="DV79" s="57"/>
      <c r="DW79" s="278"/>
      <c r="DX79" s="63"/>
      <c r="DY79" s="57"/>
      <c r="DZ79" s="22"/>
      <c r="EA79" s="231"/>
      <c r="EB79" s="58"/>
      <c r="EC79" s="57"/>
      <c r="ED79" s="69"/>
      <c r="EF79" s="1" t="str">
        <f t="shared" si="54"/>
        <v>I24_12_13-SECREDUC 13</v>
      </c>
      <c r="EO79" s="91"/>
      <c r="EP79" s="91"/>
      <c r="EQ79" s="91"/>
      <c r="ER79" s="91"/>
      <c r="ET79" s="1" t="str">
        <f t="shared" si="50"/>
        <v>I24_12_13-SECREDUC 13</v>
      </c>
      <c r="FC79" s="18"/>
      <c r="FD79" s="18"/>
      <c r="FE79" s="94"/>
      <c r="FF79" s="91"/>
      <c r="FH79" s="1" t="str">
        <f t="shared" si="51"/>
        <v>I24_12_13-SECREDUC 13</v>
      </c>
      <c r="FV79" s="95" t="str">
        <f t="shared" si="52"/>
        <v>I24_12_13-SECREDUC 13</v>
      </c>
      <c r="GJ79" s="95" t="str">
        <f t="shared" si="53"/>
        <v>I24_12_13-SECREDUC 13</v>
      </c>
    </row>
    <row r="80" spans="1:192" ht="36.75" customHeight="1">
      <c r="A80" s="3" t="s">
        <v>211</v>
      </c>
      <c r="B80" s="287" t="s">
        <v>782</v>
      </c>
      <c r="C80" s="3" t="s">
        <v>212</v>
      </c>
      <c r="D80" s="97" t="s">
        <v>31</v>
      </c>
      <c r="E80" s="287" t="s">
        <v>45</v>
      </c>
      <c r="F80" s="287" t="s">
        <v>782</v>
      </c>
      <c r="G80" s="5" t="s">
        <v>27</v>
      </c>
      <c r="H80" s="324" t="s">
        <v>793</v>
      </c>
      <c r="I80" s="324" t="s">
        <v>832</v>
      </c>
      <c r="J80" s="301">
        <v>1060.5</v>
      </c>
      <c r="K80" s="301">
        <v>1515</v>
      </c>
      <c r="L80" s="326" t="s">
        <v>795</v>
      </c>
      <c r="M80" s="4">
        <v>0</v>
      </c>
      <c r="N80" s="4">
        <v>0</v>
      </c>
      <c r="O80" s="14">
        <v>0</v>
      </c>
      <c r="P80" s="98" t="s">
        <v>19</v>
      </c>
      <c r="Q80" s="330" t="s">
        <v>833</v>
      </c>
      <c r="R80" s="98"/>
      <c r="S80" s="98">
        <v>0</v>
      </c>
      <c r="T80" s="98" t="str">
        <f t="shared" si="48"/>
        <v>bajo</v>
      </c>
      <c r="U80" s="98"/>
      <c r="V80" s="330" t="s">
        <v>797</v>
      </c>
      <c r="W80" s="4">
        <v>0</v>
      </c>
      <c r="X80" s="4">
        <v>0</v>
      </c>
      <c r="Y80" s="14">
        <v>0</v>
      </c>
      <c r="Z80" s="98" t="s">
        <v>19</v>
      </c>
      <c r="AA80" s="330" t="s">
        <v>833</v>
      </c>
      <c r="AB80" s="98"/>
      <c r="AC80" s="98">
        <v>0</v>
      </c>
      <c r="AD80" s="98" t="str">
        <f t="shared" si="49"/>
        <v>bajo</v>
      </c>
      <c r="AE80" s="98"/>
      <c r="AF80" s="330" t="s">
        <v>798</v>
      </c>
      <c r="AG80" s="4"/>
      <c r="AH80" s="4"/>
      <c r="AI80" s="4"/>
      <c r="AJ80" s="14"/>
      <c r="AK80" s="4"/>
      <c r="AL80" s="17"/>
      <c r="AM80" s="17"/>
      <c r="AN80" s="20"/>
      <c r="AO80" s="19"/>
      <c r="AP80" s="21"/>
      <c r="AQ80" s="17"/>
      <c r="AR80" s="4"/>
      <c r="AS80" s="4"/>
      <c r="AT80" s="123"/>
      <c r="AU80" s="4"/>
      <c r="AV80" s="17"/>
      <c r="AW80" s="17"/>
      <c r="AX80" s="22"/>
      <c r="AY80" s="19"/>
      <c r="AZ80" s="21"/>
      <c r="BA80" s="17"/>
      <c r="BB80" s="4"/>
      <c r="BC80" s="4"/>
      <c r="BD80" s="45"/>
      <c r="BE80" s="4"/>
      <c r="BF80" s="17"/>
      <c r="BG80" s="17"/>
      <c r="BH80" s="20"/>
      <c r="BI80" s="19"/>
      <c r="BJ80" s="21"/>
      <c r="BK80" s="17"/>
      <c r="BL80" s="4"/>
      <c r="BM80" s="4"/>
      <c r="BN80" s="9"/>
      <c r="BO80" s="4"/>
      <c r="BP80" s="17"/>
      <c r="BQ80" s="17"/>
      <c r="BR80" s="20"/>
      <c r="BS80" s="19"/>
      <c r="BT80" s="21"/>
      <c r="BU80" s="17"/>
      <c r="BV80" s="4"/>
      <c r="BW80" s="4"/>
      <c r="BX80" s="9"/>
      <c r="BY80" s="4"/>
      <c r="BZ80" s="17"/>
      <c r="CA80" s="17"/>
      <c r="CB80" s="20"/>
      <c r="CC80" s="19"/>
      <c r="CD80" s="21"/>
      <c r="CE80" s="17"/>
      <c r="CF80" s="57"/>
      <c r="CG80" s="57"/>
      <c r="CH80" s="57"/>
      <c r="CI80" s="224"/>
      <c r="CJ80" s="57"/>
      <c r="CK80" s="57"/>
      <c r="CL80" s="20"/>
      <c r="CM80" s="57"/>
      <c r="CN80" s="58"/>
      <c r="CO80" s="57"/>
      <c r="CP80" s="57"/>
      <c r="CQ80" s="230"/>
      <c r="CR80" s="230"/>
      <c r="CS80" s="61"/>
      <c r="CT80" s="63"/>
      <c r="CU80" s="57"/>
      <c r="CV80" s="20"/>
      <c r="CW80" s="231"/>
      <c r="CX80" s="58"/>
      <c r="CY80" s="57"/>
      <c r="CZ80" s="57"/>
      <c r="DA80" s="57"/>
      <c r="DB80" s="57"/>
      <c r="DC80" s="72"/>
      <c r="DD80" s="275"/>
      <c r="DE80" s="57"/>
      <c r="DF80" s="20"/>
      <c r="DG80" s="276"/>
      <c r="DH80" s="58"/>
      <c r="DI80" s="57"/>
      <c r="DJ80" s="57"/>
      <c r="DK80" s="57"/>
      <c r="DL80" s="57"/>
      <c r="DM80" s="278"/>
      <c r="DN80" s="57"/>
      <c r="DO80" s="3"/>
      <c r="DP80" s="22"/>
      <c r="DQ80" s="57"/>
      <c r="DR80" s="58"/>
      <c r="DS80" s="57"/>
      <c r="DT80" s="57"/>
      <c r="DU80" s="57"/>
      <c r="DV80" s="57"/>
      <c r="DW80" s="278"/>
      <c r="DX80" s="63"/>
      <c r="DY80" s="57"/>
      <c r="DZ80" s="22"/>
      <c r="EA80" s="231"/>
      <c r="EB80" s="58"/>
      <c r="EC80" s="57"/>
      <c r="ED80" s="69"/>
      <c r="EF80" s="1" t="str">
        <f t="shared" si="54"/>
        <v>I24_12_14-SECREDUC 14</v>
      </c>
      <c r="EO80" s="91"/>
      <c r="EP80" s="91"/>
      <c r="EQ80" s="91"/>
      <c r="ER80" s="91"/>
      <c r="ET80" s="1" t="str">
        <f t="shared" si="50"/>
        <v>I24_12_14-SECREDUC 14</v>
      </c>
      <c r="FC80" s="18"/>
      <c r="FD80" s="18"/>
      <c r="FE80" s="94"/>
      <c r="FF80" s="91"/>
      <c r="FH80" s="1" t="str">
        <f t="shared" si="51"/>
        <v>I24_12_14-SECREDUC 14</v>
      </c>
      <c r="FV80" s="95" t="str">
        <f t="shared" si="52"/>
        <v>I24_12_14-SECREDUC 14</v>
      </c>
      <c r="GJ80" s="95" t="str">
        <f t="shared" si="53"/>
        <v>I24_12_14-SECREDUC 14</v>
      </c>
    </row>
    <row r="81" spans="1:192" ht="51.6" customHeight="1">
      <c r="A81" s="3" t="s">
        <v>213</v>
      </c>
      <c r="B81" s="287" t="s">
        <v>787</v>
      </c>
      <c r="C81" s="3" t="s">
        <v>214</v>
      </c>
      <c r="D81" s="97" t="s">
        <v>31</v>
      </c>
      <c r="E81" s="287" t="s">
        <v>46</v>
      </c>
      <c r="F81" s="287" t="s">
        <v>787</v>
      </c>
      <c r="G81" s="5" t="s">
        <v>27</v>
      </c>
      <c r="H81" s="324" t="s">
        <v>793</v>
      </c>
      <c r="I81" s="324" t="s">
        <v>834</v>
      </c>
      <c r="J81" s="301">
        <v>1060.5</v>
      </c>
      <c r="K81" s="301">
        <v>1515</v>
      </c>
      <c r="L81" s="326" t="s">
        <v>795</v>
      </c>
      <c r="M81" s="4">
        <v>0</v>
      </c>
      <c r="N81" s="4">
        <v>0</v>
      </c>
      <c r="O81" s="14">
        <v>0</v>
      </c>
      <c r="P81" s="98" t="s">
        <v>19</v>
      </c>
      <c r="Q81" s="330" t="s">
        <v>835</v>
      </c>
      <c r="R81" s="98"/>
      <c r="S81" s="98">
        <v>0</v>
      </c>
      <c r="T81" s="98" t="str">
        <f t="shared" si="48"/>
        <v>bajo</v>
      </c>
      <c r="U81" s="98"/>
      <c r="V81" s="330" t="s">
        <v>797</v>
      </c>
      <c r="W81" s="4">
        <v>0</v>
      </c>
      <c r="X81" s="4">
        <v>0</v>
      </c>
      <c r="Y81" s="14">
        <v>0</v>
      </c>
      <c r="Z81" s="98" t="s">
        <v>19</v>
      </c>
      <c r="AA81" s="330" t="s">
        <v>835</v>
      </c>
      <c r="AB81" s="98"/>
      <c r="AC81" s="98">
        <v>0</v>
      </c>
      <c r="AD81" s="98" t="str">
        <f t="shared" si="49"/>
        <v>bajo</v>
      </c>
      <c r="AE81" s="98"/>
      <c r="AF81" s="330" t="s">
        <v>798</v>
      </c>
      <c r="AG81" s="4"/>
      <c r="AH81" s="4"/>
      <c r="AI81" s="4"/>
      <c r="AJ81" s="14"/>
      <c r="AK81" s="4"/>
      <c r="AL81" s="17"/>
      <c r="AM81" s="17"/>
      <c r="AN81" s="20"/>
      <c r="AO81" s="19"/>
      <c r="AP81" s="21"/>
      <c r="AQ81" s="17"/>
      <c r="AR81" s="4"/>
      <c r="AS81" s="4"/>
      <c r="AT81" s="123"/>
      <c r="AU81" s="4"/>
      <c r="AV81" s="17"/>
      <c r="AW81" s="17"/>
      <c r="AX81" s="22"/>
      <c r="AY81" s="19"/>
      <c r="AZ81" s="21"/>
      <c r="BA81" s="17"/>
      <c r="BB81" s="4"/>
      <c r="BC81" s="4"/>
      <c r="BD81" s="45"/>
      <c r="BE81" s="4"/>
      <c r="BF81" s="17"/>
      <c r="BG81" s="17"/>
      <c r="BH81" s="20"/>
      <c r="BI81" s="19"/>
      <c r="BJ81" s="21"/>
      <c r="BK81" s="17"/>
      <c r="BL81" s="4"/>
      <c r="BM81" s="4"/>
      <c r="BN81" s="9"/>
      <c r="BO81" s="4"/>
      <c r="BP81" s="17"/>
      <c r="BQ81" s="17"/>
      <c r="BR81" s="20"/>
      <c r="BS81" s="19"/>
      <c r="BT81" s="21"/>
      <c r="BU81" s="17"/>
      <c r="BV81" s="4"/>
      <c r="BW81" s="4"/>
      <c r="BX81" s="9"/>
      <c r="BY81" s="4"/>
      <c r="BZ81" s="17"/>
      <c r="CA81" s="17"/>
      <c r="CB81" s="20"/>
      <c r="CC81" s="19"/>
      <c r="CD81" s="21"/>
      <c r="CE81" s="17"/>
      <c r="CF81" s="57"/>
      <c r="CG81" s="57"/>
      <c r="CH81" s="57"/>
      <c r="CI81" s="224"/>
      <c r="CJ81" s="57"/>
      <c r="CK81" s="57"/>
      <c r="CL81" s="20"/>
      <c r="CM81" s="57"/>
      <c r="CN81" s="58"/>
      <c r="CO81" s="57"/>
      <c r="CP81" s="57"/>
      <c r="CQ81" s="230"/>
      <c r="CR81" s="230"/>
      <c r="CS81" s="61"/>
      <c r="CT81" s="63"/>
      <c r="CU81" s="57"/>
      <c r="CV81" s="20"/>
      <c r="CW81" s="231"/>
      <c r="CX81" s="58"/>
      <c r="CY81" s="57"/>
      <c r="CZ81" s="57"/>
      <c r="DA81" s="57"/>
      <c r="DB81" s="57"/>
      <c r="DC81" s="72"/>
      <c r="DD81" s="275"/>
      <c r="DE81" s="57"/>
      <c r="DF81" s="20"/>
      <c r="DG81" s="276"/>
      <c r="DH81" s="58"/>
      <c r="DI81" s="57"/>
      <c r="DJ81" s="57"/>
      <c r="DK81" s="57"/>
      <c r="DL81" s="57"/>
      <c r="DM81" s="278"/>
      <c r="DN81" s="57"/>
      <c r="DO81" s="3"/>
      <c r="DP81" s="22"/>
      <c r="DQ81" s="57"/>
      <c r="DR81" s="58"/>
      <c r="DS81" s="57"/>
      <c r="DT81" s="57"/>
      <c r="DU81" s="57"/>
      <c r="DV81" s="57"/>
      <c r="DW81" s="278"/>
      <c r="DX81" s="63"/>
      <c r="DY81" s="57"/>
      <c r="DZ81" s="22"/>
      <c r="EA81" s="231"/>
      <c r="EB81" s="58"/>
      <c r="EC81" s="57"/>
      <c r="ED81" s="69"/>
      <c r="EF81" s="1" t="str">
        <f t="shared" si="54"/>
        <v>I24_12_15-SECREDUC 15</v>
      </c>
      <c r="EO81" s="91"/>
      <c r="EP81" s="91"/>
      <c r="EQ81" s="91"/>
      <c r="ER81" s="91"/>
      <c r="ET81" s="1" t="str">
        <f t="shared" si="50"/>
        <v>I24_12_15-SECREDUC 15</v>
      </c>
      <c r="FC81" s="18"/>
      <c r="FD81" s="18"/>
      <c r="FE81" s="94"/>
      <c r="FF81" s="91"/>
      <c r="FH81" s="1" t="str">
        <f t="shared" si="51"/>
        <v>I24_12_15-SECREDUC 15</v>
      </c>
      <c r="FV81" s="95" t="str">
        <f t="shared" si="52"/>
        <v>I24_12_15-SECREDUC 15</v>
      </c>
      <c r="GJ81" s="95" t="str">
        <f t="shared" si="53"/>
        <v>I24_12_15-SECREDUC 15</v>
      </c>
    </row>
    <row r="82" spans="1:192" ht="57.6" customHeight="1">
      <c r="A82" s="3" t="s">
        <v>215</v>
      </c>
      <c r="B82" s="287" t="s">
        <v>836</v>
      </c>
      <c r="C82" s="3" t="s">
        <v>216</v>
      </c>
      <c r="D82" s="97" t="s">
        <v>31</v>
      </c>
      <c r="E82" s="287" t="s">
        <v>47</v>
      </c>
      <c r="F82" s="287" t="s">
        <v>836</v>
      </c>
      <c r="G82" s="5" t="s">
        <v>27</v>
      </c>
      <c r="H82" s="324" t="s">
        <v>793</v>
      </c>
      <c r="I82" s="324" t="s">
        <v>837</v>
      </c>
      <c r="J82" s="301">
        <v>1060.5</v>
      </c>
      <c r="K82" s="301">
        <v>1515</v>
      </c>
      <c r="L82" s="326" t="s">
        <v>795</v>
      </c>
      <c r="M82" s="4">
        <v>0</v>
      </c>
      <c r="N82" s="4">
        <v>0</v>
      </c>
      <c r="O82" s="14">
        <v>0</v>
      </c>
      <c r="P82" s="98" t="s">
        <v>19</v>
      </c>
      <c r="Q82" s="330" t="s">
        <v>838</v>
      </c>
      <c r="R82" s="98"/>
      <c r="S82" s="98">
        <v>0</v>
      </c>
      <c r="T82" s="98" t="str">
        <f t="shared" si="48"/>
        <v>bajo</v>
      </c>
      <c r="U82" s="98"/>
      <c r="V82" s="330" t="s">
        <v>797</v>
      </c>
      <c r="W82" s="4">
        <v>0</v>
      </c>
      <c r="X82" s="4">
        <v>0</v>
      </c>
      <c r="Y82" s="14">
        <v>0</v>
      </c>
      <c r="Z82" s="98" t="s">
        <v>19</v>
      </c>
      <c r="AA82" s="330" t="s">
        <v>839</v>
      </c>
      <c r="AB82" s="98"/>
      <c r="AC82" s="98">
        <v>0</v>
      </c>
      <c r="AD82" s="98" t="str">
        <f t="shared" si="49"/>
        <v>bajo</v>
      </c>
      <c r="AE82" s="98"/>
      <c r="AF82" s="330" t="s">
        <v>798</v>
      </c>
      <c r="AG82" s="4"/>
      <c r="AH82" s="4"/>
      <c r="AI82" s="4"/>
      <c r="AJ82" s="14"/>
      <c r="AK82" s="4"/>
      <c r="AL82" s="17"/>
      <c r="AM82" s="17"/>
      <c r="AN82" s="20"/>
      <c r="AO82" s="19"/>
      <c r="AP82" s="21"/>
      <c r="AQ82" s="17"/>
      <c r="AR82" s="4"/>
      <c r="AS82" s="4"/>
      <c r="AT82" s="123"/>
      <c r="AU82" s="4"/>
      <c r="AV82" s="17"/>
      <c r="AW82" s="17"/>
      <c r="AX82" s="22"/>
      <c r="AY82" s="19"/>
      <c r="AZ82" s="21"/>
      <c r="BA82" s="17"/>
      <c r="BB82" s="4"/>
      <c r="BC82" s="4"/>
      <c r="BD82" s="45"/>
      <c r="BE82" s="4"/>
      <c r="BF82" s="17"/>
      <c r="BG82" s="17"/>
      <c r="BH82" s="20"/>
      <c r="BI82" s="19"/>
      <c r="BJ82" s="21"/>
      <c r="BK82" s="17"/>
      <c r="BL82" s="4"/>
      <c r="BM82" s="4"/>
      <c r="BN82" s="9"/>
      <c r="BO82" s="4"/>
      <c r="BP82" s="17"/>
      <c r="BQ82" s="17"/>
      <c r="BR82" s="20"/>
      <c r="BS82" s="19"/>
      <c r="BT82" s="21"/>
      <c r="BU82" s="17"/>
      <c r="BV82" s="4"/>
      <c r="BW82" s="4"/>
      <c r="BX82" s="9"/>
      <c r="BY82" s="4"/>
      <c r="BZ82" s="17"/>
      <c r="CA82" s="17"/>
      <c r="CB82" s="20"/>
      <c r="CC82" s="19"/>
      <c r="CD82" s="21"/>
      <c r="CE82" s="17"/>
      <c r="CF82" s="57"/>
      <c r="CG82" s="57"/>
      <c r="CH82" s="57"/>
      <c r="CI82" s="225"/>
      <c r="CJ82" s="57"/>
      <c r="CK82" s="57"/>
      <c r="CL82" s="20"/>
      <c r="CM82" s="57"/>
      <c r="CN82" s="58"/>
      <c r="CO82" s="57"/>
      <c r="CP82" s="57"/>
      <c r="CQ82" s="230"/>
      <c r="CR82" s="230"/>
      <c r="CS82" s="61"/>
      <c r="CT82" s="63"/>
      <c r="CU82" s="57"/>
      <c r="CV82" s="20"/>
      <c r="CW82" s="231"/>
      <c r="CX82" s="58"/>
      <c r="CY82" s="57"/>
      <c r="CZ82" s="57"/>
      <c r="DA82" s="57"/>
      <c r="DB82" s="57"/>
      <c r="DC82" s="72"/>
      <c r="DD82" s="275"/>
      <c r="DE82" s="57"/>
      <c r="DF82" s="20"/>
      <c r="DG82" s="276"/>
      <c r="DH82" s="58"/>
      <c r="DI82" s="57"/>
      <c r="DJ82" s="57"/>
      <c r="DK82" s="57"/>
      <c r="DL82" s="57"/>
      <c r="DM82" s="278"/>
      <c r="DN82" s="57"/>
      <c r="DO82" s="3"/>
      <c r="DP82" s="22"/>
      <c r="DQ82" s="57"/>
      <c r="DR82" s="58"/>
      <c r="DS82" s="57"/>
      <c r="DT82" s="57"/>
      <c r="DU82" s="57"/>
      <c r="DV82" s="57"/>
      <c r="DW82" s="278"/>
      <c r="DX82" s="63"/>
      <c r="DY82" s="57"/>
      <c r="DZ82" s="22"/>
      <c r="EA82" s="231"/>
      <c r="EB82" s="58"/>
      <c r="EC82" s="57"/>
      <c r="ED82" s="69"/>
      <c r="EF82" s="1" t="str">
        <f t="shared" si="54"/>
        <v>I24_12_16-SECREDUC 16</v>
      </c>
      <c r="EO82" s="91"/>
      <c r="EP82" s="91"/>
      <c r="EQ82" s="91"/>
      <c r="ER82" s="91"/>
      <c r="ET82" s="1" t="str">
        <f t="shared" si="50"/>
        <v>I24_12_16-SECREDUC 16</v>
      </c>
      <c r="FC82" s="18"/>
      <c r="FD82" s="18"/>
      <c r="FE82" s="94"/>
      <c r="FF82" s="91"/>
      <c r="FH82" s="1" t="str">
        <f t="shared" si="51"/>
        <v>I24_12_16-SECREDUC 16</v>
      </c>
      <c r="FV82" s="95" t="str">
        <f t="shared" si="52"/>
        <v>I24_12_16-SECREDUC 16</v>
      </c>
      <c r="GJ82" s="95" t="str">
        <f t="shared" si="53"/>
        <v>I24_12_16-SECREDUC 16</v>
      </c>
    </row>
    <row r="83" spans="1:192" ht="49.5" customHeight="1">
      <c r="A83" s="3" t="s">
        <v>217</v>
      </c>
      <c r="B83" s="287" t="s">
        <v>711</v>
      </c>
      <c r="C83" s="3" t="s">
        <v>218</v>
      </c>
      <c r="D83" s="97" t="s">
        <v>31</v>
      </c>
      <c r="E83" s="129" t="s">
        <v>32</v>
      </c>
      <c r="F83" s="287" t="s">
        <v>711</v>
      </c>
      <c r="G83" s="5" t="s">
        <v>27</v>
      </c>
      <c r="H83" s="321" t="s">
        <v>840</v>
      </c>
      <c r="I83" s="321" t="s">
        <v>841</v>
      </c>
      <c r="J83" s="295">
        <v>2</v>
      </c>
      <c r="K83" s="295">
        <v>2</v>
      </c>
      <c r="L83" s="296">
        <v>1</v>
      </c>
      <c r="M83" s="4">
        <v>0</v>
      </c>
      <c r="N83" s="4">
        <v>2</v>
      </c>
      <c r="O83" s="14">
        <f>M83/N83</f>
        <v>0</v>
      </c>
      <c r="P83" s="98" t="s">
        <v>19</v>
      </c>
      <c r="Q83" s="330" t="s">
        <v>842</v>
      </c>
      <c r="R83" s="98"/>
      <c r="S83" s="98">
        <f>O83/L83</f>
        <v>0</v>
      </c>
      <c r="T83" s="98" t="str">
        <f>P83</f>
        <v>bajo</v>
      </c>
      <c r="U83" s="98"/>
      <c r="V83" s="330" t="s">
        <v>843</v>
      </c>
      <c r="W83" s="4">
        <v>0</v>
      </c>
      <c r="X83" s="4">
        <v>2</v>
      </c>
      <c r="Y83" s="14">
        <f>W83/X83</f>
        <v>0</v>
      </c>
      <c r="Z83" s="98" t="s">
        <v>19</v>
      </c>
      <c r="AA83" s="330" t="s">
        <v>842</v>
      </c>
      <c r="AB83" s="98"/>
      <c r="AC83" s="98">
        <f>Y83/L83</f>
        <v>0</v>
      </c>
      <c r="AD83" s="98" t="str">
        <f>Z83</f>
        <v>bajo</v>
      </c>
      <c r="AE83" s="98"/>
      <c r="AF83" s="330" t="s">
        <v>844</v>
      </c>
      <c r="AG83" s="4"/>
      <c r="AH83" s="4"/>
      <c r="AI83" s="4"/>
      <c r="AJ83" s="14"/>
      <c r="AK83" s="4"/>
      <c r="AL83" s="17"/>
      <c r="AM83" s="17"/>
      <c r="AN83" s="20"/>
      <c r="AO83" s="19"/>
      <c r="AP83" s="21"/>
      <c r="AQ83" s="17"/>
      <c r="AR83" s="4"/>
      <c r="AS83" s="4"/>
      <c r="AT83" s="123"/>
      <c r="AU83" s="4"/>
      <c r="AV83" s="17"/>
      <c r="AW83" s="17"/>
      <c r="AX83" s="22"/>
      <c r="AY83" s="19"/>
      <c r="AZ83" s="21"/>
      <c r="BA83" s="17"/>
      <c r="BB83" s="4"/>
      <c r="BC83" s="4"/>
      <c r="BD83" s="45"/>
      <c r="BE83" s="4"/>
      <c r="BF83" s="17"/>
      <c r="BG83" s="17"/>
      <c r="BH83" s="20"/>
      <c r="BI83" s="19"/>
      <c r="BJ83" s="21"/>
      <c r="BK83" s="17"/>
      <c r="BL83" s="4"/>
      <c r="BM83" s="4"/>
      <c r="BN83" s="9"/>
      <c r="BO83" s="4"/>
      <c r="BP83" s="17"/>
      <c r="BQ83" s="17"/>
      <c r="BR83" s="20"/>
      <c r="BS83" s="19"/>
      <c r="BT83" s="21"/>
      <c r="BU83" s="17"/>
      <c r="BV83" s="4"/>
      <c r="BW83" s="4"/>
      <c r="BX83" s="9"/>
      <c r="BY83" s="4"/>
      <c r="BZ83" s="17"/>
      <c r="CA83" s="17"/>
      <c r="CB83" s="20"/>
      <c r="CC83" s="19"/>
      <c r="CD83" s="21"/>
      <c r="CE83" s="17"/>
      <c r="CF83" s="57"/>
      <c r="CG83" s="57"/>
      <c r="CH83" s="57"/>
      <c r="CI83" s="224"/>
      <c r="CJ83" s="57"/>
      <c r="CK83" s="57"/>
      <c r="CL83" s="20"/>
      <c r="CM83" s="57"/>
      <c r="CN83" s="58"/>
      <c r="CO83" s="57"/>
      <c r="CP83" s="57"/>
      <c r="CQ83" s="233"/>
      <c r="CR83" s="233"/>
      <c r="CS83" s="61"/>
      <c r="CT83" s="63"/>
      <c r="CU83" s="57"/>
      <c r="CV83" s="20"/>
      <c r="CW83" s="231"/>
      <c r="CX83" s="58"/>
      <c r="CY83" s="57"/>
      <c r="CZ83" s="57"/>
      <c r="DA83" s="57"/>
      <c r="DB83" s="57"/>
      <c r="DC83" s="72"/>
      <c r="DD83" s="275"/>
      <c r="DE83" s="57"/>
      <c r="DF83" s="20"/>
      <c r="DG83" s="276"/>
      <c r="DH83" s="58"/>
      <c r="DI83" s="57"/>
      <c r="DJ83" s="57"/>
      <c r="DK83" s="57"/>
      <c r="DL83" s="57"/>
      <c r="DM83" s="278"/>
      <c r="DN83" s="57"/>
      <c r="DO83" s="3"/>
      <c r="DP83" s="22"/>
      <c r="DQ83" s="57"/>
      <c r="DR83" s="58"/>
      <c r="DS83" s="57"/>
      <c r="DT83" s="57"/>
      <c r="DU83" s="57"/>
      <c r="DV83" s="57"/>
      <c r="DW83" s="278"/>
      <c r="DX83" s="63"/>
      <c r="DY83" s="57"/>
      <c r="DZ83" s="22"/>
      <c r="EA83" s="231"/>
      <c r="EB83" s="58"/>
      <c r="EC83" s="57"/>
      <c r="ED83" s="69"/>
      <c r="EF83" s="1" t="str">
        <f t="shared" si="54"/>
        <v>I16_056-SECREDUC 01</v>
      </c>
      <c r="EO83" s="91"/>
      <c r="EP83" s="91"/>
      <c r="EQ83" s="91"/>
      <c r="ER83" s="91"/>
      <c r="ET83" s="1" t="str">
        <f t="shared" si="50"/>
        <v>I16_056-SECREDUC 01</v>
      </c>
      <c r="FC83" s="18"/>
      <c r="FD83" s="18"/>
      <c r="FE83" s="94"/>
      <c r="FF83" s="91"/>
      <c r="FH83" s="1" t="str">
        <f t="shared" si="51"/>
        <v>I16_056-SECREDUC 01</v>
      </c>
      <c r="FV83" s="95" t="str">
        <f t="shared" si="52"/>
        <v>I16_056-SECREDUC 01</v>
      </c>
      <c r="GJ83" s="95" t="str">
        <f t="shared" si="53"/>
        <v>I16_056-SECREDUC 01</v>
      </c>
    </row>
    <row r="84" spans="1:192" ht="60.75" customHeight="1">
      <c r="A84" s="3" t="s">
        <v>217</v>
      </c>
      <c r="B84" s="287" t="s">
        <v>718</v>
      </c>
      <c r="C84" s="3" t="s">
        <v>219</v>
      </c>
      <c r="D84" s="97" t="s">
        <v>31</v>
      </c>
      <c r="E84" s="129" t="s">
        <v>33</v>
      </c>
      <c r="F84" s="287" t="s">
        <v>718</v>
      </c>
      <c r="G84" s="5" t="s">
        <v>27</v>
      </c>
      <c r="H84" s="321" t="s">
        <v>840</v>
      </c>
      <c r="I84" s="321" t="s">
        <v>845</v>
      </c>
      <c r="J84" s="295">
        <v>2</v>
      </c>
      <c r="K84" s="295">
        <v>2</v>
      </c>
      <c r="L84" s="296">
        <v>1</v>
      </c>
      <c r="M84" s="4">
        <v>0</v>
      </c>
      <c r="N84" s="4">
        <v>2</v>
      </c>
      <c r="O84" s="14">
        <f t="shared" ref="O84:O98" si="57">M84/N84</f>
        <v>0</v>
      </c>
      <c r="P84" s="98" t="s">
        <v>19</v>
      </c>
      <c r="Q84" s="330" t="s">
        <v>846</v>
      </c>
      <c r="R84" s="98"/>
      <c r="S84" s="98">
        <f t="shared" ref="S84:S98" si="58">O84/L84</f>
        <v>0</v>
      </c>
      <c r="T84" s="98" t="str">
        <f t="shared" ref="T84:T98" si="59">P84</f>
        <v>bajo</v>
      </c>
      <c r="U84" s="98"/>
      <c r="V84" s="330" t="s">
        <v>843</v>
      </c>
      <c r="W84" s="4">
        <v>0</v>
      </c>
      <c r="X84" s="4">
        <v>2</v>
      </c>
      <c r="Y84" s="14">
        <f t="shared" ref="Y84:Y98" si="60">W84/X84</f>
        <v>0</v>
      </c>
      <c r="Z84" s="98" t="s">
        <v>19</v>
      </c>
      <c r="AA84" s="330" t="s">
        <v>847</v>
      </c>
      <c r="AB84" s="98"/>
      <c r="AC84" s="98">
        <f t="shared" ref="AC84:AC98" si="61">Y84/L84</f>
        <v>0</v>
      </c>
      <c r="AD84" s="98" t="str">
        <f t="shared" ref="AD84:AD98" si="62">Z84</f>
        <v>bajo</v>
      </c>
      <c r="AE84" s="98"/>
      <c r="AF84" s="330" t="s">
        <v>844</v>
      </c>
      <c r="AG84" s="4"/>
      <c r="AH84" s="4"/>
      <c r="AI84" s="4"/>
      <c r="AJ84" s="14"/>
      <c r="AK84" s="4"/>
      <c r="AL84" s="17"/>
      <c r="AM84" s="17"/>
      <c r="AN84" s="20"/>
      <c r="AO84" s="19"/>
      <c r="AP84" s="21"/>
      <c r="AQ84" s="17"/>
      <c r="AR84" s="4"/>
      <c r="AS84" s="4"/>
      <c r="AT84" s="123"/>
      <c r="AU84" s="4"/>
      <c r="AV84" s="17"/>
      <c r="AW84" s="17"/>
      <c r="AX84" s="22"/>
      <c r="AY84" s="19"/>
      <c r="AZ84" s="21"/>
      <c r="BA84" s="17"/>
      <c r="BB84" s="4"/>
      <c r="BC84" s="4"/>
      <c r="BD84" s="45"/>
      <c r="BE84" s="4"/>
      <c r="BF84" s="17"/>
      <c r="BG84" s="17"/>
      <c r="BH84" s="20"/>
      <c r="BI84" s="19"/>
      <c r="BJ84" s="21"/>
      <c r="BK84" s="17"/>
      <c r="BL84" s="4"/>
      <c r="BM84" s="4"/>
      <c r="BN84" s="9"/>
      <c r="BO84" s="4"/>
      <c r="BP84" s="17"/>
      <c r="BQ84" s="17"/>
      <c r="BR84" s="20"/>
      <c r="BS84" s="19"/>
      <c r="BT84" s="21"/>
      <c r="BU84" s="17"/>
      <c r="BV84" s="4"/>
      <c r="BW84" s="4"/>
      <c r="BX84" s="9"/>
      <c r="BY84" s="4"/>
      <c r="BZ84" s="17"/>
      <c r="CA84" s="17"/>
      <c r="CB84" s="20"/>
      <c r="CC84" s="19"/>
      <c r="CD84" s="21"/>
      <c r="CE84" s="17"/>
      <c r="CF84" s="57"/>
      <c r="CG84" s="57"/>
      <c r="CH84" s="57"/>
      <c r="CI84" s="224"/>
      <c r="CJ84" s="57"/>
      <c r="CK84" s="57"/>
      <c r="CL84" s="20"/>
      <c r="CM84" s="57"/>
      <c r="CN84" s="58"/>
      <c r="CO84" s="57"/>
      <c r="CP84" s="57"/>
      <c r="CQ84" s="233"/>
      <c r="CR84" s="233"/>
      <c r="CS84" s="61"/>
      <c r="CT84" s="63"/>
      <c r="CU84" s="57"/>
      <c r="CV84" s="20"/>
      <c r="CW84" s="231"/>
      <c r="CX84" s="58"/>
      <c r="CY84" s="57"/>
      <c r="CZ84" s="57"/>
      <c r="DA84" s="57"/>
      <c r="DB84" s="57"/>
      <c r="DC84" s="72"/>
      <c r="DD84" s="275"/>
      <c r="DE84" s="57"/>
      <c r="DF84" s="20"/>
      <c r="DG84" s="276"/>
      <c r="DH84" s="58"/>
      <c r="DI84" s="57"/>
      <c r="DJ84" s="57"/>
      <c r="DK84" s="57"/>
      <c r="DL84" s="57"/>
      <c r="DM84" s="278"/>
      <c r="DN84" s="57"/>
      <c r="DO84" s="3"/>
      <c r="DP84" s="22"/>
      <c r="DQ84" s="57"/>
      <c r="DR84" s="58"/>
      <c r="DS84" s="57"/>
      <c r="DT84" s="57"/>
      <c r="DU84" s="57"/>
      <c r="DV84" s="57"/>
      <c r="DW84" s="278"/>
      <c r="DX84" s="63"/>
      <c r="DY84" s="57"/>
      <c r="DZ84" s="22"/>
      <c r="EA84" s="231"/>
      <c r="EB84" s="58"/>
      <c r="EC84" s="57"/>
      <c r="ED84" s="69"/>
      <c r="EF84" s="1" t="str">
        <f t="shared" si="54"/>
        <v>I16_056-SECREDUC 02</v>
      </c>
      <c r="EO84" s="91"/>
      <c r="EP84" s="91"/>
      <c r="EQ84" s="91"/>
      <c r="ER84" s="91"/>
      <c r="ET84" s="1" t="str">
        <f t="shared" si="50"/>
        <v>I16_056-SECREDUC 02</v>
      </c>
      <c r="FC84" s="18"/>
      <c r="FD84" s="18"/>
      <c r="FE84" s="94"/>
      <c r="FF84" s="91"/>
      <c r="FH84" s="1" t="str">
        <f t="shared" si="51"/>
        <v>I16_056-SECREDUC 02</v>
      </c>
      <c r="FV84" s="95" t="str">
        <f t="shared" si="52"/>
        <v>I16_056-SECREDUC 02</v>
      </c>
      <c r="GJ84" s="95" t="str">
        <f t="shared" si="53"/>
        <v>I16_056-SECREDUC 02</v>
      </c>
    </row>
    <row r="85" spans="1:192" ht="48.75" customHeight="1">
      <c r="A85" s="3" t="s">
        <v>217</v>
      </c>
      <c r="B85" s="287" t="s">
        <v>724</v>
      </c>
      <c r="C85" s="3" t="s">
        <v>220</v>
      </c>
      <c r="D85" s="97" t="s">
        <v>31</v>
      </c>
      <c r="E85" s="320" t="s">
        <v>34</v>
      </c>
      <c r="F85" s="287" t="s">
        <v>724</v>
      </c>
      <c r="G85" s="5" t="s">
        <v>27</v>
      </c>
      <c r="H85" s="321" t="s">
        <v>840</v>
      </c>
      <c r="I85" s="321" t="s">
        <v>848</v>
      </c>
      <c r="J85" s="295">
        <v>2</v>
      </c>
      <c r="K85" s="295">
        <v>2</v>
      </c>
      <c r="L85" s="296">
        <v>1</v>
      </c>
      <c r="M85" s="4">
        <v>0</v>
      </c>
      <c r="N85" s="4">
        <v>0</v>
      </c>
      <c r="O85" s="14">
        <v>0</v>
      </c>
      <c r="P85" s="98" t="s">
        <v>19</v>
      </c>
      <c r="Q85" s="330" t="s">
        <v>849</v>
      </c>
      <c r="R85" s="98"/>
      <c r="S85" s="98">
        <f t="shared" si="58"/>
        <v>0</v>
      </c>
      <c r="T85" s="98" t="str">
        <f t="shared" si="59"/>
        <v>bajo</v>
      </c>
      <c r="U85" s="98"/>
      <c r="V85" s="330" t="s">
        <v>843</v>
      </c>
      <c r="W85" s="4">
        <v>0</v>
      </c>
      <c r="X85" s="4">
        <v>0</v>
      </c>
      <c r="Y85" s="14">
        <v>0</v>
      </c>
      <c r="Z85" s="98" t="s">
        <v>19</v>
      </c>
      <c r="AA85" s="330" t="s">
        <v>849</v>
      </c>
      <c r="AB85" s="98"/>
      <c r="AC85" s="98">
        <f t="shared" si="61"/>
        <v>0</v>
      </c>
      <c r="AD85" s="98" t="str">
        <f t="shared" si="62"/>
        <v>bajo</v>
      </c>
      <c r="AE85" s="98"/>
      <c r="AF85" s="330" t="s">
        <v>844</v>
      </c>
      <c r="AG85" s="4"/>
      <c r="AH85" s="4"/>
      <c r="AI85" s="4"/>
      <c r="AJ85" s="14"/>
      <c r="AK85" s="4"/>
      <c r="AL85" s="17"/>
      <c r="AM85" s="17"/>
      <c r="AN85" s="20"/>
      <c r="AO85" s="19"/>
      <c r="AP85" s="21"/>
      <c r="AQ85" s="17"/>
      <c r="AR85" s="4"/>
      <c r="AS85" s="4"/>
      <c r="AT85" s="123"/>
      <c r="AU85" s="4"/>
      <c r="AV85" s="17"/>
      <c r="AW85" s="17"/>
      <c r="AX85" s="22"/>
      <c r="AY85" s="19"/>
      <c r="AZ85" s="21"/>
      <c r="BA85" s="17"/>
      <c r="BB85" s="4"/>
      <c r="BC85" s="4"/>
      <c r="BD85" s="45"/>
      <c r="BE85" s="4"/>
      <c r="BF85" s="17"/>
      <c r="BG85" s="17"/>
      <c r="BH85" s="20"/>
      <c r="BI85" s="19"/>
      <c r="BJ85" s="21"/>
      <c r="BK85" s="17"/>
      <c r="BL85" s="4"/>
      <c r="BM85" s="4"/>
      <c r="BN85" s="9"/>
      <c r="BO85" s="4"/>
      <c r="BP85" s="17"/>
      <c r="BQ85" s="17"/>
      <c r="BR85" s="20"/>
      <c r="BS85" s="19"/>
      <c r="BT85" s="21"/>
      <c r="BU85" s="17"/>
      <c r="BV85" s="4"/>
      <c r="BW85" s="4"/>
      <c r="BX85" s="9"/>
      <c r="BY85" s="4"/>
      <c r="BZ85" s="17"/>
      <c r="CA85" s="17"/>
      <c r="CB85" s="20"/>
      <c r="CC85" s="19"/>
      <c r="CD85" s="21"/>
      <c r="CE85" s="17"/>
      <c r="CF85" s="57"/>
      <c r="CG85" s="57"/>
      <c r="CH85" s="57"/>
      <c r="CI85" s="224"/>
      <c r="CJ85" s="57"/>
      <c r="CK85" s="57"/>
      <c r="CL85" s="20"/>
      <c r="CM85" s="57"/>
      <c r="CN85" s="58"/>
      <c r="CO85" s="57"/>
      <c r="CP85" s="57"/>
      <c r="CQ85" s="237"/>
      <c r="CR85" s="237"/>
      <c r="CS85" s="61"/>
      <c r="CT85" s="64"/>
      <c r="CU85" s="57"/>
      <c r="CV85" s="20"/>
      <c r="CW85" s="231"/>
      <c r="CX85" s="58"/>
      <c r="CY85" s="57"/>
      <c r="CZ85" s="57"/>
      <c r="DA85" s="57"/>
      <c r="DB85" s="57"/>
      <c r="DC85" s="72"/>
      <c r="DD85" s="275"/>
      <c r="DE85" s="57"/>
      <c r="DF85" s="20"/>
      <c r="DG85" s="276"/>
      <c r="DH85" s="58"/>
      <c r="DI85" s="57"/>
      <c r="DJ85" s="57"/>
      <c r="DK85" s="57"/>
      <c r="DL85" s="57"/>
      <c r="DM85" s="278"/>
      <c r="DN85" s="57"/>
      <c r="DO85" s="3"/>
      <c r="DP85" s="22"/>
      <c r="DQ85" s="57"/>
      <c r="DR85" s="58"/>
      <c r="DS85" s="57"/>
      <c r="DT85" s="57"/>
      <c r="DU85" s="57"/>
      <c r="DV85" s="57"/>
      <c r="DW85" s="282"/>
      <c r="DX85" s="64"/>
      <c r="DY85" s="57"/>
      <c r="DZ85" s="22"/>
      <c r="EA85" s="231"/>
      <c r="EB85" s="58"/>
      <c r="EC85" s="57"/>
      <c r="ED85" s="69"/>
      <c r="EF85" s="1" t="str">
        <f t="shared" si="54"/>
        <v>I16_056-SECREDUC 03</v>
      </c>
      <c r="EO85" s="91"/>
      <c r="EP85" s="91"/>
      <c r="EQ85" s="91"/>
      <c r="ER85" s="91"/>
      <c r="ET85" s="1" t="str">
        <f t="shared" si="50"/>
        <v>I16_056-SECREDUC 03</v>
      </c>
      <c r="FC85" s="18"/>
      <c r="FD85" s="18"/>
      <c r="FE85" s="94"/>
      <c r="FF85" s="91"/>
      <c r="FH85" s="1" t="str">
        <f t="shared" si="51"/>
        <v>I16_056-SECREDUC 03</v>
      </c>
      <c r="FV85" s="95" t="str">
        <f t="shared" si="52"/>
        <v>I16_056-SECREDUC 03</v>
      </c>
      <c r="GJ85" s="95" t="str">
        <f t="shared" si="53"/>
        <v>I16_056-SECREDUC 03</v>
      </c>
    </row>
    <row r="86" spans="1:192" ht="39.75" customHeight="1">
      <c r="A86" s="3" t="s">
        <v>217</v>
      </c>
      <c r="B86" s="287" t="s">
        <v>729</v>
      </c>
      <c r="C86" s="3" t="s">
        <v>221</v>
      </c>
      <c r="D86" s="97" t="s">
        <v>31</v>
      </c>
      <c r="E86" s="129" t="s">
        <v>35</v>
      </c>
      <c r="F86" s="287" t="s">
        <v>729</v>
      </c>
      <c r="G86" s="5" t="s">
        <v>27</v>
      </c>
      <c r="H86" s="321" t="s">
        <v>840</v>
      </c>
      <c r="I86" s="321" t="s">
        <v>850</v>
      </c>
      <c r="J86" s="295">
        <v>2</v>
      </c>
      <c r="K86" s="295">
        <v>2</v>
      </c>
      <c r="L86" s="296">
        <v>1</v>
      </c>
      <c r="M86" s="4">
        <v>0</v>
      </c>
      <c r="N86" s="4">
        <v>2</v>
      </c>
      <c r="O86" s="14">
        <f t="shared" si="57"/>
        <v>0</v>
      </c>
      <c r="P86" s="98" t="s">
        <v>19</v>
      </c>
      <c r="Q86" s="330" t="s">
        <v>851</v>
      </c>
      <c r="R86" s="98"/>
      <c r="S86" s="98">
        <f t="shared" si="58"/>
        <v>0</v>
      </c>
      <c r="T86" s="98" t="str">
        <f t="shared" si="59"/>
        <v>bajo</v>
      </c>
      <c r="U86" s="98"/>
      <c r="V86" s="330" t="s">
        <v>843</v>
      </c>
      <c r="W86" s="4">
        <v>0</v>
      </c>
      <c r="X86" s="4">
        <v>2</v>
      </c>
      <c r="Y86" s="14">
        <f t="shared" si="60"/>
        <v>0</v>
      </c>
      <c r="Z86" s="98" t="s">
        <v>19</v>
      </c>
      <c r="AA86" s="330" t="s">
        <v>851</v>
      </c>
      <c r="AB86" s="98"/>
      <c r="AC86" s="98">
        <f t="shared" si="61"/>
        <v>0</v>
      </c>
      <c r="AD86" s="98" t="str">
        <f t="shared" si="62"/>
        <v>bajo</v>
      </c>
      <c r="AE86" s="98"/>
      <c r="AF86" s="330" t="s">
        <v>844</v>
      </c>
      <c r="AG86" s="4"/>
      <c r="AH86" s="4"/>
      <c r="AI86" s="4"/>
      <c r="AJ86" s="14"/>
      <c r="AK86" s="4"/>
      <c r="AL86" s="17"/>
      <c r="AM86" s="17"/>
      <c r="AN86" s="20"/>
      <c r="AO86" s="19"/>
      <c r="AP86" s="21"/>
      <c r="AQ86" s="17"/>
      <c r="AR86" s="4"/>
      <c r="AS86" s="4"/>
      <c r="AT86" s="123"/>
      <c r="AU86" s="4"/>
      <c r="AV86" s="17"/>
      <c r="AW86" s="17"/>
      <c r="AX86" s="22"/>
      <c r="AY86" s="19"/>
      <c r="AZ86" s="21"/>
      <c r="BA86" s="17"/>
      <c r="BB86" s="4"/>
      <c r="BC86" s="4"/>
      <c r="BD86" s="45"/>
      <c r="BE86" s="4"/>
      <c r="BF86" s="17"/>
      <c r="BG86" s="17"/>
      <c r="BH86" s="20"/>
      <c r="BI86" s="19"/>
      <c r="BJ86" s="21"/>
      <c r="BK86" s="17"/>
      <c r="BL86" s="4"/>
      <c r="BM86" s="4"/>
      <c r="BN86" s="9"/>
      <c r="BO86" s="4"/>
      <c r="BP86" s="17"/>
      <c r="BQ86" s="17"/>
      <c r="BR86" s="20"/>
      <c r="BS86" s="19"/>
      <c r="BT86" s="21"/>
      <c r="BU86" s="17"/>
      <c r="BV86" s="4"/>
      <c r="BW86" s="4"/>
      <c r="BX86" s="9"/>
      <c r="BY86" s="4"/>
      <c r="BZ86" s="17"/>
      <c r="CA86" s="17"/>
      <c r="CB86" s="20"/>
      <c r="CC86" s="19"/>
      <c r="CD86" s="21"/>
      <c r="CE86" s="17"/>
      <c r="CF86" s="57"/>
      <c r="CG86" s="57"/>
      <c r="CH86" s="57"/>
      <c r="CI86" s="224"/>
      <c r="CJ86" s="57"/>
      <c r="CK86" s="57"/>
      <c r="CL86" s="20"/>
      <c r="CM86" s="57"/>
      <c r="CN86" s="58"/>
      <c r="CO86" s="57"/>
      <c r="CP86" s="57"/>
      <c r="CQ86" s="237"/>
      <c r="CR86" s="237"/>
      <c r="CS86" s="61"/>
      <c r="CT86" s="229"/>
      <c r="CU86" s="57"/>
      <c r="CV86" s="20"/>
      <c r="CW86" s="231"/>
      <c r="CX86" s="58"/>
      <c r="CY86" s="57"/>
      <c r="CZ86" s="57"/>
      <c r="DA86" s="57"/>
      <c r="DB86" s="57"/>
      <c r="DC86" s="72"/>
      <c r="DD86" s="275"/>
      <c r="DE86" s="57"/>
      <c r="DF86" s="20"/>
      <c r="DG86" s="276"/>
      <c r="DH86" s="58"/>
      <c r="DI86" s="57"/>
      <c r="DJ86" s="57"/>
      <c r="DK86" s="57"/>
      <c r="DL86" s="57"/>
      <c r="DM86" s="278"/>
      <c r="DN86" s="57"/>
      <c r="DO86" s="3"/>
      <c r="DP86" s="22"/>
      <c r="DQ86" s="57"/>
      <c r="DR86" s="58"/>
      <c r="DS86" s="57"/>
      <c r="DT86" s="57"/>
      <c r="DU86" s="57"/>
      <c r="DV86" s="57"/>
      <c r="DW86" s="282"/>
      <c r="DX86" s="64"/>
      <c r="DY86" s="57"/>
      <c r="DZ86" s="22"/>
      <c r="EA86" s="231"/>
      <c r="EB86" s="58"/>
      <c r="EC86" s="57"/>
      <c r="ED86" s="69"/>
      <c r="EF86" s="1" t="str">
        <f t="shared" si="54"/>
        <v>I16_056-SECREDUC 04</v>
      </c>
      <c r="EO86" s="91"/>
      <c r="EP86" s="91"/>
      <c r="EQ86" s="91"/>
      <c r="ER86" s="91"/>
      <c r="ET86" s="1" t="str">
        <f t="shared" si="50"/>
        <v>I16_056-SECREDUC 04</v>
      </c>
      <c r="FC86" s="18"/>
      <c r="FD86" s="18"/>
      <c r="FE86" s="94"/>
      <c r="FF86" s="91"/>
      <c r="FH86" s="1" t="str">
        <f t="shared" si="51"/>
        <v>I16_056-SECREDUC 04</v>
      </c>
      <c r="FV86" s="95" t="str">
        <f t="shared" si="52"/>
        <v>I16_056-SECREDUC 04</v>
      </c>
      <c r="GJ86" s="95" t="str">
        <f t="shared" si="53"/>
        <v>I16_056-SECREDUC 04</v>
      </c>
    </row>
    <row r="87" spans="1:192" ht="45.95" customHeight="1">
      <c r="A87" s="3" t="s">
        <v>217</v>
      </c>
      <c r="B87" s="287" t="s">
        <v>735</v>
      </c>
      <c r="C87" s="3" t="s">
        <v>222</v>
      </c>
      <c r="D87" s="97" t="s">
        <v>31</v>
      </c>
      <c r="E87" s="129" t="s">
        <v>36</v>
      </c>
      <c r="F87" s="287" t="s">
        <v>735</v>
      </c>
      <c r="G87" s="5" t="s">
        <v>27</v>
      </c>
      <c r="H87" s="321" t="s">
        <v>840</v>
      </c>
      <c r="I87" s="321" t="s">
        <v>852</v>
      </c>
      <c r="J87" s="295">
        <v>2</v>
      </c>
      <c r="K87" s="295">
        <v>2</v>
      </c>
      <c r="L87" s="296">
        <v>1</v>
      </c>
      <c r="M87" s="4">
        <v>0</v>
      </c>
      <c r="N87" s="4">
        <v>2</v>
      </c>
      <c r="O87" s="14">
        <f t="shared" si="57"/>
        <v>0</v>
      </c>
      <c r="P87" s="98" t="s">
        <v>19</v>
      </c>
      <c r="Q87" s="330" t="s">
        <v>853</v>
      </c>
      <c r="R87" s="98"/>
      <c r="S87" s="98">
        <f t="shared" si="58"/>
        <v>0</v>
      </c>
      <c r="T87" s="98" t="str">
        <f t="shared" si="59"/>
        <v>bajo</v>
      </c>
      <c r="U87" s="98"/>
      <c r="V87" s="330" t="s">
        <v>843</v>
      </c>
      <c r="W87" s="4">
        <v>0</v>
      </c>
      <c r="X87" s="4">
        <v>2</v>
      </c>
      <c r="Y87" s="14">
        <f t="shared" si="60"/>
        <v>0</v>
      </c>
      <c r="Z87" s="98" t="s">
        <v>19</v>
      </c>
      <c r="AA87" s="330" t="s">
        <v>854</v>
      </c>
      <c r="AB87" s="98"/>
      <c r="AC87" s="98">
        <f t="shared" si="61"/>
        <v>0</v>
      </c>
      <c r="AD87" s="98" t="str">
        <f t="shared" si="62"/>
        <v>bajo</v>
      </c>
      <c r="AE87" s="98"/>
      <c r="AF87" s="330" t="s">
        <v>844</v>
      </c>
      <c r="AG87" s="4"/>
      <c r="AH87" s="4"/>
      <c r="AI87" s="4"/>
      <c r="AJ87" s="14"/>
      <c r="AK87" s="4"/>
      <c r="AL87" s="17"/>
      <c r="AM87" s="17"/>
      <c r="AN87" s="20"/>
      <c r="AO87" s="19"/>
      <c r="AP87" s="21"/>
      <c r="AQ87" s="17"/>
      <c r="AR87" s="4"/>
      <c r="AS87" s="4"/>
      <c r="AT87" s="123"/>
      <c r="AU87" s="4"/>
      <c r="AV87" s="17"/>
      <c r="AW87" s="17"/>
      <c r="AX87" s="22"/>
      <c r="AY87" s="19"/>
      <c r="AZ87" s="21"/>
      <c r="BA87" s="17"/>
      <c r="BB87" s="4"/>
      <c r="BC87" s="4"/>
      <c r="BD87" s="45"/>
      <c r="BE87" s="4"/>
      <c r="BF87" s="17"/>
      <c r="BG87" s="17"/>
      <c r="BH87" s="20"/>
      <c r="BI87" s="19"/>
      <c r="BJ87" s="21"/>
      <c r="BK87" s="17"/>
      <c r="BL87" s="4"/>
      <c r="BM87" s="4"/>
      <c r="BN87" s="9"/>
      <c r="BO87" s="4"/>
      <c r="BP87" s="17"/>
      <c r="BQ87" s="17"/>
      <c r="BR87" s="20"/>
      <c r="BS87" s="19"/>
      <c r="BT87" s="21"/>
      <c r="BU87" s="17"/>
      <c r="BV87" s="4"/>
      <c r="BW87" s="4"/>
      <c r="BX87" s="9"/>
      <c r="BY87" s="4"/>
      <c r="BZ87" s="17"/>
      <c r="CA87" s="17"/>
      <c r="CB87" s="20"/>
      <c r="CC87" s="19"/>
      <c r="CD87" s="21"/>
      <c r="CE87" s="17"/>
      <c r="CF87" s="57"/>
      <c r="CG87" s="57"/>
      <c r="CH87" s="57"/>
      <c r="CI87" s="224"/>
      <c r="CJ87" s="57"/>
      <c r="CK87" s="57"/>
      <c r="CL87" s="20"/>
      <c r="CM87" s="57"/>
      <c r="CN87" s="58"/>
      <c r="CO87" s="57"/>
      <c r="CP87" s="57"/>
      <c r="CQ87" s="237"/>
      <c r="CR87" s="237"/>
      <c r="CS87" s="61"/>
      <c r="CT87" s="64"/>
      <c r="CU87" s="57"/>
      <c r="CV87" s="20"/>
      <c r="CW87" s="231"/>
      <c r="CX87" s="58"/>
      <c r="CY87" s="57"/>
      <c r="CZ87" s="57"/>
      <c r="DA87" s="57"/>
      <c r="DB87" s="57"/>
      <c r="DC87" s="72"/>
      <c r="DD87" s="275"/>
      <c r="DE87" s="57"/>
      <c r="DF87" s="20"/>
      <c r="DG87" s="276"/>
      <c r="DH87" s="58"/>
      <c r="DI87" s="57"/>
      <c r="DJ87" s="57"/>
      <c r="DK87" s="57"/>
      <c r="DL87" s="57"/>
      <c r="DM87" s="278"/>
      <c r="DN87" s="57"/>
      <c r="DO87" s="3"/>
      <c r="DP87" s="22"/>
      <c r="DQ87" s="57"/>
      <c r="DR87" s="58"/>
      <c r="DS87" s="57"/>
      <c r="DT87" s="57"/>
      <c r="DU87" s="57"/>
      <c r="DV87" s="57"/>
      <c r="DW87" s="282"/>
      <c r="DX87" s="64"/>
      <c r="DY87" s="57"/>
      <c r="DZ87" s="22"/>
      <c r="EA87" s="231"/>
      <c r="EB87" s="58"/>
      <c r="EC87" s="57"/>
      <c r="ED87" s="69"/>
      <c r="EF87" s="1" t="str">
        <f t="shared" si="54"/>
        <v>I16_056-SECREDUC 05</v>
      </c>
      <c r="EO87" s="91"/>
      <c r="EP87" s="91"/>
      <c r="EQ87" s="91"/>
      <c r="ER87" s="91"/>
      <c r="ET87" s="1" t="str">
        <f t="shared" si="50"/>
        <v>I16_056-SECREDUC 05</v>
      </c>
      <c r="FC87" s="18"/>
      <c r="FD87" s="18"/>
      <c r="FE87" s="94"/>
      <c r="FF87" s="91"/>
      <c r="FH87" s="1" t="str">
        <f t="shared" si="51"/>
        <v>I16_056-SECREDUC 05</v>
      </c>
      <c r="FV87" s="95" t="str">
        <f t="shared" si="52"/>
        <v>I16_056-SECREDUC 05</v>
      </c>
      <c r="GJ87" s="95" t="str">
        <f t="shared" si="53"/>
        <v>I16_056-SECREDUC 05</v>
      </c>
    </row>
    <row r="88" spans="1:192" ht="54" customHeight="1">
      <c r="A88" s="3" t="s">
        <v>217</v>
      </c>
      <c r="B88" s="287" t="s">
        <v>741</v>
      </c>
      <c r="C88" s="3" t="s">
        <v>223</v>
      </c>
      <c r="D88" s="97" t="s">
        <v>31</v>
      </c>
      <c r="E88" s="129" t="s">
        <v>37</v>
      </c>
      <c r="F88" s="287" t="s">
        <v>741</v>
      </c>
      <c r="G88" s="5" t="s">
        <v>27</v>
      </c>
      <c r="H88" s="321" t="s">
        <v>840</v>
      </c>
      <c r="I88" s="321" t="s">
        <v>855</v>
      </c>
      <c r="J88" s="295">
        <v>2</v>
      </c>
      <c r="K88" s="295">
        <v>2</v>
      </c>
      <c r="L88" s="296">
        <v>1</v>
      </c>
      <c r="M88" s="4">
        <v>0</v>
      </c>
      <c r="N88" s="4">
        <v>2</v>
      </c>
      <c r="O88" s="14">
        <f t="shared" si="57"/>
        <v>0</v>
      </c>
      <c r="P88" s="98" t="s">
        <v>19</v>
      </c>
      <c r="Q88" s="330" t="s">
        <v>856</v>
      </c>
      <c r="R88" s="98"/>
      <c r="S88" s="98">
        <f t="shared" si="58"/>
        <v>0</v>
      </c>
      <c r="T88" s="98" t="str">
        <f t="shared" si="59"/>
        <v>bajo</v>
      </c>
      <c r="U88" s="98"/>
      <c r="V88" s="330" t="s">
        <v>843</v>
      </c>
      <c r="W88" s="4">
        <v>0</v>
      </c>
      <c r="X88" s="4">
        <v>2</v>
      </c>
      <c r="Y88" s="14">
        <f t="shared" si="60"/>
        <v>0</v>
      </c>
      <c r="Z88" s="98" t="s">
        <v>19</v>
      </c>
      <c r="AA88" s="330" t="s">
        <v>857</v>
      </c>
      <c r="AB88" s="98"/>
      <c r="AC88" s="98">
        <f t="shared" si="61"/>
        <v>0</v>
      </c>
      <c r="AD88" s="98" t="str">
        <f t="shared" si="62"/>
        <v>bajo</v>
      </c>
      <c r="AE88" s="98"/>
      <c r="AF88" s="330" t="s">
        <v>844</v>
      </c>
      <c r="AG88" s="4"/>
      <c r="AH88" s="4"/>
      <c r="AI88" s="4"/>
      <c r="AJ88" s="14"/>
      <c r="AK88" s="4"/>
      <c r="AL88" s="17"/>
      <c r="AM88" s="17"/>
      <c r="AN88" s="20"/>
      <c r="AO88" s="19"/>
      <c r="AP88" s="21"/>
      <c r="AQ88" s="17"/>
      <c r="AR88" s="4"/>
      <c r="AS88" s="4"/>
      <c r="AT88" s="123"/>
      <c r="AU88" s="4"/>
      <c r="AV88" s="17"/>
      <c r="AW88" s="17"/>
      <c r="AX88" s="22"/>
      <c r="AY88" s="19"/>
      <c r="AZ88" s="21"/>
      <c r="BA88" s="17"/>
      <c r="BB88" s="4"/>
      <c r="BC88" s="4"/>
      <c r="BD88" s="45"/>
      <c r="BE88" s="4"/>
      <c r="BF88" s="17"/>
      <c r="BG88" s="17"/>
      <c r="BH88" s="20"/>
      <c r="BI88" s="19"/>
      <c r="BJ88" s="21"/>
      <c r="BK88" s="17"/>
      <c r="BL88" s="4"/>
      <c r="BM88" s="4"/>
      <c r="BN88" s="9"/>
      <c r="BO88" s="4"/>
      <c r="BP88" s="17"/>
      <c r="BQ88" s="17"/>
      <c r="BR88" s="20"/>
      <c r="BS88" s="19"/>
      <c r="BT88" s="21"/>
      <c r="BU88" s="17"/>
      <c r="BV88" s="4"/>
      <c r="BW88" s="4"/>
      <c r="BX88" s="9"/>
      <c r="BY88" s="4"/>
      <c r="BZ88" s="17"/>
      <c r="CA88" s="17"/>
      <c r="CB88" s="20"/>
      <c r="CC88" s="19"/>
      <c r="CD88" s="21"/>
      <c r="CE88" s="17"/>
      <c r="CF88" s="57"/>
      <c r="CG88" s="57"/>
      <c r="CH88" s="57"/>
      <c r="CI88" s="224"/>
      <c r="CJ88" s="57"/>
      <c r="CK88" s="57"/>
      <c r="CL88" s="20"/>
      <c r="CM88" s="57"/>
      <c r="CN88" s="58"/>
      <c r="CO88" s="57"/>
      <c r="CP88" s="57"/>
      <c r="CQ88" s="237"/>
      <c r="CR88" s="237"/>
      <c r="CS88" s="61"/>
      <c r="CT88" s="64"/>
      <c r="CU88" s="57"/>
      <c r="CV88" s="20"/>
      <c r="CW88" s="231"/>
      <c r="CX88" s="58"/>
      <c r="CY88" s="57"/>
      <c r="CZ88" s="57"/>
      <c r="DA88" s="57"/>
      <c r="DB88" s="57"/>
      <c r="DC88" s="72"/>
      <c r="DD88" s="275"/>
      <c r="DE88" s="57"/>
      <c r="DF88" s="20"/>
      <c r="DG88" s="276"/>
      <c r="DH88" s="58"/>
      <c r="DI88" s="57"/>
      <c r="DJ88" s="57"/>
      <c r="DK88" s="57"/>
      <c r="DL88" s="57"/>
      <c r="DM88" s="278"/>
      <c r="DN88" s="57"/>
      <c r="DO88" s="3"/>
      <c r="DP88" s="22"/>
      <c r="DQ88" s="57"/>
      <c r="DR88" s="58"/>
      <c r="DS88" s="57"/>
      <c r="DT88" s="57"/>
      <c r="DU88" s="57"/>
      <c r="DV88" s="57"/>
      <c r="DW88" s="282"/>
      <c r="DX88" s="64"/>
      <c r="DY88" s="57"/>
      <c r="DZ88" s="22"/>
      <c r="EA88" s="231"/>
      <c r="EB88" s="58"/>
      <c r="EC88" s="57"/>
      <c r="ED88" s="69"/>
      <c r="EF88" s="1" t="str">
        <f t="shared" si="54"/>
        <v>I16_056-SECREDUC 06</v>
      </c>
      <c r="EO88" s="91"/>
      <c r="EP88" s="91"/>
      <c r="EQ88" s="91"/>
      <c r="ER88" s="91"/>
      <c r="ET88" s="1" t="str">
        <f t="shared" si="50"/>
        <v>I16_056-SECREDUC 06</v>
      </c>
      <c r="FC88" s="18"/>
      <c r="FD88" s="18"/>
      <c r="FE88" s="94"/>
      <c r="FF88" s="91"/>
      <c r="FH88" s="1" t="str">
        <f t="shared" si="51"/>
        <v>I16_056-SECREDUC 06</v>
      </c>
      <c r="FV88" s="95" t="str">
        <f t="shared" si="52"/>
        <v>I16_056-SECREDUC 06</v>
      </c>
      <c r="GJ88" s="95" t="str">
        <f t="shared" si="53"/>
        <v>I16_056-SECREDUC 06</v>
      </c>
    </row>
    <row r="89" spans="1:192" ht="42" customHeight="1">
      <c r="A89" s="3" t="s">
        <v>217</v>
      </c>
      <c r="B89" s="287" t="s">
        <v>747</v>
      </c>
      <c r="C89" s="3" t="s">
        <v>224</v>
      </c>
      <c r="D89" s="97" t="s">
        <v>31</v>
      </c>
      <c r="E89" s="129" t="s">
        <v>38</v>
      </c>
      <c r="F89" s="287" t="s">
        <v>747</v>
      </c>
      <c r="G89" s="5" t="s">
        <v>27</v>
      </c>
      <c r="H89" s="321" t="s">
        <v>840</v>
      </c>
      <c r="I89" s="321" t="s">
        <v>858</v>
      </c>
      <c r="J89" s="295">
        <v>2</v>
      </c>
      <c r="K89" s="295">
        <v>2</v>
      </c>
      <c r="L89" s="296">
        <v>1</v>
      </c>
      <c r="M89" s="4">
        <v>0</v>
      </c>
      <c r="N89" s="4">
        <v>2</v>
      </c>
      <c r="O89" s="14">
        <f t="shared" si="57"/>
        <v>0</v>
      </c>
      <c r="P89" s="98" t="s">
        <v>19</v>
      </c>
      <c r="Q89" s="330" t="s">
        <v>859</v>
      </c>
      <c r="R89" s="98"/>
      <c r="S89" s="98">
        <f t="shared" si="58"/>
        <v>0</v>
      </c>
      <c r="T89" s="98" t="str">
        <f t="shared" si="59"/>
        <v>bajo</v>
      </c>
      <c r="U89" s="98"/>
      <c r="V89" s="330" t="s">
        <v>843</v>
      </c>
      <c r="W89" s="4">
        <v>0</v>
      </c>
      <c r="X89" s="4">
        <v>2</v>
      </c>
      <c r="Y89" s="14">
        <f t="shared" si="60"/>
        <v>0</v>
      </c>
      <c r="Z89" s="98" t="s">
        <v>19</v>
      </c>
      <c r="AA89" s="330" t="s">
        <v>860</v>
      </c>
      <c r="AB89" s="98"/>
      <c r="AC89" s="98">
        <f t="shared" si="61"/>
        <v>0</v>
      </c>
      <c r="AD89" s="98" t="str">
        <f t="shared" si="62"/>
        <v>bajo</v>
      </c>
      <c r="AE89" s="98"/>
      <c r="AF89" s="330" t="s">
        <v>844</v>
      </c>
      <c r="AG89" s="4"/>
      <c r="AH89" s="4"/>
      <c r="AI89" s="4"/>
      <c r="AJ89" s="14"/>
      <c r="AK89" s="4"/>
      <c r="AL89" s="17"/>
      <c r="AM89" s="17"/>
      <c r="AN89" s="20"/>
      <c r="AO89" s="19"/>
      <c r="AP89" s="21"/>
      <c r="AQ89" s="17"/>
      <c r="AR89" s="4"/>
      <c r="AS89" s="4"/>
      <c r="AT89" s="123"/>
      <c r="AU89" s="4"/>
      <c r="AV89" s="17"/>
      <c r="AW89" s="17"/>
      <c r="AX89" s="22"/>
      <c r="AY89" s="19"/>
      <c r="AZ89" s="21"/>
      <c r="BA89" s="17"/>
      <c r="BB89" s="4"/>
      <c r="BC89" s="4"/>
      <c r="BD89" s="45"/>
      <c r="BE89" s="4"/>
      <c r="BF89" s="17"/>
      <c r="BG89" s="17"/>
      <c r="BH89" s="20"/>
      <c r="BI89" s="19"/>
      <c r="BJ89" s="21"/>
      <c r="BK89" s="17"/>
      <c r="BL89" s="4"/>
      <c r="BM89" s="4"/>
      <c r="BN89" s="9"/>
      <c r="BO89" s="4"/>
      <c r="BP89" s="17"/>
      <c r="BQ89" s="17"/>
      <c r="BR89" s="20"/>
      <c r="BS89" s="19"/>
      <c r="BT89" s="21"/>
      <c r="BU89" s="17"/>
      <c r="BV89" s="4"/>
      <c r="BW89" s="4"/>
      <c r="BX89" s="9"/>
      <c r="BY89" s="4"/>
      <c r="BZ89" s="17"/>
      <c r="CA89" s="17"/>
      <c r="CB89" s="20"/>
      <c r="CC89" s="19"/>
      <c r="CD89" s="21"/>
      <c r="CE89" s="17"/>
      <c r="CF89" s="57"/>
      <c r="CG89" s="57"/>
      <c r="CH89" s="57"/>
      <c r="CI89" s="224"/>
      <c r="CJ89" s="57"/>
      <c r="CK89" s="57"/>
      <c r="CL89" s="20"/>
      <c r="CM89" s="57"/>
      <c r="CN89" s="58"/>
      <c r="CO89" s="57"/>
      <c r="CP89" s="57"/>
      <c r="CQ89" s="237"/>
      <c r="CR89" s="237"/>
      <c r="CS89" s="61"/>
      <c r="CT89" s="229"/>
      <c r="CU89" s="57"/>
      <c r="CV89" s="20"/>
      <c r="CW89" s="231"/>
      <c r="CX89" s="58"/>
      <c r="CY89" s="57"/>
      <c r="CZ89" s="57"/>
      <c r="DA89" s="57"/>
      <c r="DB89" s="57"/>
      <c r="DC89" s="72"/>
      <c r="DD89" s="275"/>
      <c r="DE89" s="57"/>
      <c r="DF89" s="20"/>
      <c r="DG89" s="276"/>
      <c r="DH89" s="58"/>
      <c r="DI89" s="57"/>
      <c r="DJ89" s="57"/>
      <c r="DK89" s="57"/>
      <c r="DL89" s="57"/>
      <c r="DM89" s="278"/>
      <c r="DN89" s="57"/>
      <c r="DO89" s="3"/>
      <c r="DP89" s="22"/>
      <c r="DQ89" s="57"/>
      <c r="DR89" s="58"/>
      <c r="DS89" s="57"/>
      <c r="DT89" s="57"/>
      <c r="DU89" s="57"/>
      <c r="DV89" s="57"/>
      <c r="DW89" s="282"/>
      <c r="DX89" s="64"/>
      <c r="DY89" s="57"/>
      <c r="DZ89" s="22"/>
      <c r="EA89" s="231"/>
      <c r="EB89" s="58"/>
      <c r="EC89" s="57"/>
      <c r="ED89" s="69"/>
      <c r="EF89" s="1" t="str">
        <f t="shared" si="54"/>
        <v>I16_056-SECREDUC 07</v>
      </c>
      <c r="EO89" s="91"/>
      <c r="EP89" s="91"/>
      <c r="EQ89" s="91"/>
      <c r="ER89" s="91"/>
      <c r="ET89" s="1" t="str">
        <f t="shared" si="50"/>
        <v>I16_056-SECREDUC 07</v>
      </c>
      <c r="FC89" s="18"/>
      <c r="FD89" s="18"/>
      <c r="FE89" s="94"/>
      <c r="FF89" s="91"/>
      <c r="FH89" s="1" t="str">
        <f t="shared" si="51"/>
        <v>I16_056-SECREDUC 07</v>
      </c>
      <c r="FV89" s="95" t="str">
        <f t="shared" si="52"/>
        <v>I16_056-SECREDUC 07</v>
      </c>
      <c r="GJ89" s="95" t="str">
        <f t="shared" si="53"/>
        <v>I16_056-SECREDUC 07</v>
      </c>
    </row>
    <row r="90" spans="1:192" ht="52.5" customHeight="1">
      <c r="A90" s="3" t="s">
        <v>217</v>
      </c>
      <c r="B90" s="287" t="s">
        <v>753</v>
      </c>
      <c r="C90" s="3" t="s">
        <v>225</v>
      </c>
      <c r="D90" s="97" t="s">
        <v>31</v>
      </c>
      <c r="E90" s="129" t="s">
        <v>39</v>
      </c>
      <c r="F90" s="287" t="s">
        <v>753</v>
      </c>
      <c r="G90" s="5" t="s">
        <v>27</v>
      </c>
      <c r="H90" s="321" t="s">
        <v>840</v>
      </c>
      <c r="I90" s="321" t="s">
        <v>861</v>
      </c>
      <c r="J90" s="295">
        <v>2</v>
      </c>
      <c r="K90" s="295">
        <v>2</v>
      </c>
      <c r="L90" s="296">
        <v>1</v>
      </c>
      <c r="M90" s="4">
        <v>0</v>
      </c>
      <c r="N90" s="4">
        <v>2</v>
      </c>
      <c r="O90" s="14">
        <f t="shared" si="57"/>
        <v>0</v>
      </c>
      <c r="P90" s="98" t="s">
        <v>19</v>
      </c>
      <c r="Q90" s="330" t="s">
        <v>862</v>
      </c>
      <c r="R90" s="98"/>
      <c r="S90" s="98">
        <f t="shared" si="58"/>
        <v>0</v>
      </c>
      <c r="T90" s="98" t="str">
        <f t="shared" si="59"/>
        <v>bajo</v>
      </c>
      <c r="U90" s="98"/>
      <c r="V90" s="330" t="s">
        <v>843</v>
      </c>
      <c r="W90" s="4">
        <v>0</v>
      </c>
      <c r="X90" s="4">
        <v>2</v>
      </c>
      <c r="Y90" s="14">
        <f t="shared" si="60"/>
        <v>0</v>
      </c>
      <c r="Z90" s="98" t="s">
        <v>19</v>
      </c>
      <c r="AA90" s="330" t="s">
        <v>863</v>
      </c>
      <c r="AB90" s="98"/>
      <c r="AC90" s="98">
        <f t="shared" si="61"/>
        <v>0</v>
      </c>
      <c r="AD90" s="98" t="str">
        <f t="shared" si="62"/>
        <v>bajo</v>
      </c>
      <c r="AE90" s="98"/>
      <c r="AF90" s="330" t="s">
        <v>844</v>
      </c>
      <c r="AG90" s="4"/>
      <c r="AH90" s="4"/>
      <c r="AI90" s="4"/>
      <c r="AJ90" s="14"/>
      <c r="AK90" s="4"/>
      <c r="AL90" s="17"/>
      <c r="AM90" s="17"/>
      <c r="AN90" s="20"/>
      <c r="AO90" s="19"/>
      <c r="AP90" s="21"/>
      <c r="AQ90" s="17"/>
      <c r="AR90" s="4"/>
      <c r="AS90" s="4"/>
      <c r="AT90" s="123"/>
      <c r="AU90" s="4"/>
      <c r="AV90" s="17"/>
      <c r="AW90" s="17"/>
      <c r="AX90" s="22"/>
      <c r="AY90" s="19"/>
      <c r="AZ90" s="21"/>
      <c r="BA90" s="17"/>
      <c r="BB90" s="4"/>
      <c r="BC90" s="4"/>
      <c r="BD90" s="45"/>
      <c r="BE90" s="4"/>
      <c r="BF90" s="17"/>
      <c r="BG90" s="17"/>
      <c r="BH90" s="20"/>
      <c r="BI90" s="19"/>
      <c r="BJ90" s="21"/>
      <c r="BK90" s="17"/>
      <c r="BL90" s="4"/>
      <c r="BM90" s="4"/>
      <c r="BN90" s="9"/>
      <c r="BO90" s="4"/>
      <c r="BP90" s="17"/>
      <c r="BQ90" s="17"/>
      <c r="BR90" s="20"/>
      <c r="BS90" s="19"/>
      <c r="BT90" s="21"/>
      <c r="BU90" s="17"/>
      <c r="BV90" s="4"/>
      <c r="BW90" s="4"/>
      <c r="BX90" s="9"/>
      <c r="BY90" s="4"/>
      <c r="BZ90" s="17"/>
      <c r="CA90" s="17"/>
      <c r="CB90" s="20"/>
      <c r="CC90" s="19"/>
      <c r="CD90" s="21"/>
      <c r="CE90" s="17"/>
      <c r="CF90" s="57"/>
      <c r="CG90" s="57"/>
      <c r="CH90" s="57"/>
      <c r="CI90" s="224"/>
      <c r="CJ90" s="57"/>
      <c r="CK90" s="57"/>
      <c r="CL90" s="20"/>
      <c r="CM90" s="57"/>
      <c r="CN90" s="58"/>
      <c r="CO90" s="57"/>
      <c r="CP90" s="57"/>
      <c r="CQ90" s="232"/>
      <c r="CR90" s="232"/>
      <c r="CS90" s="61"/>
      <c r="CT90" s="64"/>
      <c r="CU90" s="57"/>
      <c r="CV90" s="20"/>
      <c r="CW90" s="231"/>
      <c r="CX90" s="58"/>
      <c r="CY90" s="57"/>
      <c r="CZ90" s="57"/>
      <c r="DA90" s="57"/>
      <c r="DB90" s="57"/>
      <c r="DC90" s="72"/>
      <c r="DD90" s="275"/>
      <c r="DE90" s="57"/>
      <c r="DF90" s="20"/>
      <c r="DG90" s="276"/>
      <c r="DH90" s="58"/>
      <c r="DI90" s="57"/>
      <c r="DJ90" s="57"/>
      <c r="DK90" s="57"/>
      <c r="DL90" s="57"/>
      <c r="DM90" s="278"/>
      <c r="DN90" s="57"/>
      <c r="DO90" s="3"/>
      <c r="DP90" s="22"/>
      <c r="DQ90" s="57"/>
      <c r="DR90" s="58"/>
      <c r="DS90" s="57"/>
      <c r="DT90" s="57"/>
      <c r="DU90" s="57"/>
      <c r="DV90" s="57"/>
      <c r="DW90" s="282"/>
      <c r="DX90" s="64"/>
      <c r="DY90" s="57"/>
      <c r="DZ90" s="22"/>
      <c r="EA90" s="231"/>
      <c r="EB90" s="58"/>
      <c r="EC90" s="57"/>
      <c r="ED90" s="69"/>
      <c r="EF90" s="1" t="str">
        <f t="shared" si="54"/>
        <v>I16_056-SECREDUC 08</v>
      </c>
      <c r="EO90" s="91"/>
      <c r="EP90" s="91"/>
      <c r="EQ90" s="91"/>
      <c r="ER90" s="91"/>
      <c r="ET90" s="1" t="str">
        <f t="shared" si="50"/>
        <v>I16_056-SECREDUC 08</v>
      </c>
      <c r="FC90" s="18"/>
      <c r="FD90" s="18"/>
      <c r="FE90" s="94"/>
      <c r="FF90" s="91"/>
      <c r="FH90" s="1" t="str">
        <f t="shared" si="51"/>
        <v>I16_056-SECREDUC 08</v>
      </c>
      <c r="FV90" s="95" t="str">
        <f t="shared" si="52"/>
        <v>I16_056-SECREDUC 08</v>
      </c>
      <c r="GJ90" s="95" t="str">
        <f t="shared" si="53"/>
        <v>I16_056-SECREDUC 08</v>
      </c>
    </row>
    <row r="91" spans="1:192" ht="66.599999999999994" customHeight="1">
      <c r="A91" s="3" t="s">
        <v>217</v>
      </c>
      <c r="B91" s="287" t="s">
        <v>759</v>
      </c>
      <c r="C91" s="3" t="s">
        <v>226</v>
      </c>
      <c r="D91" s="97" t="s">
        <v>31</v>
      </c>
      <c r="E91" s="129" t="s">
        <v>40</v>
      </c>
      <c r="F91" s="287" t="s">
        <v>759</v>
      </c>
      <c r="G91" s="5" t="s">
        <v>27</v>
      </c>
      <c r="H91" s="321" t="s">
        <v>840</v>
      </c>
      <c r="I91" s="321" t="s">
        <v>864</v>
      </c>
      <c r="J91" s="295">
        <v>2</v>
      </c>
      <c r="K91" s="295">
        <v>2</v>
      </c>
      <c r="L91" s="296">
        <v>1</v>
      </c>
      <c r="M91" s="4">
        <v>0</v>
      </c>
      <c r="N91" s="4">
        <v>2</v>
      </c>
      <c r="O91" s="14">
        <f t="shared" si="57"/>
        <v>0</v>
      </c>
      <c r="P91" s="98" t="s">
        <v>19</v>
      </c>
      <c r="Q91" s="330" t="s">
        <v>865</v>
      </c>
      <c r="R91" s="98"/>
      <c r="S91" s="98">
        <f t="shared" si="58"/>
        <v>0</v>
      </c>
      <c r="T91" s="98" t="str">
        <f t="shared" si="59"/>
        <v>bajo</v>
      </c>
      <c r="U91" s="98"/>
      <c r="V91" s="330" t="s">
        <v>843</v>
      </c>
      <c r="W91" s="4">
        <v>0</v>
      </c>
      <c r="X91" s="4">
        <v>2</v>
      </c>
      <c r="Y91" s="14">
        <f t="shared" si="60"/>
        <v>0</v>
      </c>
      <c r="Z91" s="98" t="s">
        <v>19</v>
      </c>
      <c r="AA91" s="330" t="s">
        <v>865</v>
      </c>
      <c r="AB91" s="98"/>
      <c r="AC91" s="98">
        <f t="shared" si="61"/>
        <v>0</v>
      </c>
      <c r="AD91" s="98" t="str">
        <f t="shared" si="62"/>
        <v>bajo</v>
      </c>
      <c r="AE91" s="98"/>
      <c r="AF91" s="330" t="s">
        <v>844</v>
      </c>
      <c r="AG91" s="4"/>
      <c r="AH91" s="4"/>
      <c r="AI91" s="4"/>
      <c r="AJ91" s="14"/>
      <c r="AK91" s="4"/>
      <c r="AL91" s="17"/>
      <c r="AM91" s="17"/>
      <c r="AN91" s="20"/>
      <c r="AO91" s="19"/>
      <c r="AP91" s="21"/>
      <c r="AQ91" s="17"/>
      <c r="AR91" s="4"/>
      <c r="AS91" s="4"/>
      <c r="AT91" s="123"/>
      <c r="AU91" s="4"/>
      <c r="AV91" s="17"/>
      <c r="AW91" s="17"/>
      <c r="AX91" s="22"/>
      <c r="AY91" s="19"/>
      <c r="AZ91" s="21"/>
      <c r="BA91" s="17"/>
      <c r="BB91" s="4"/>
      <c r="BC91" s="4"/>
      <c r="BD91" s="45"/>
      <c r="BE91" s="4"/>
      <c r="BF91" s="17"/>
      <c r="BG91" s="17"/>
      <c r="BH91" s="20"/>
      <c r="BI91" s="19"/>
      <c r="BJ91" s="21"/>
      <c r="BK91" s="138"/>
      <c r="BL91" s="4"/>
      <c r="BM91" s="4"/>
      <c r="BN91" s="9"/>
      <c r="BO91" s="4"/>
      <c r="BP91" s="17"/>
      <c r="BQ91" s="17"/>
      <c r="BR91" s="20"/>
      <c r="BS91" s="19"/>
      <c r="BT91" s="21"/>
      <c r="BU91" s="17"/>
      <c r="BV91" s="4"/>
      <c r="BW91" s="4"/>
      <c r="BX91" s="9"/>
      <c r="BY91" s="4"/>
      <c r="BZ91" s="17"/>
      <c r="CA91" s="17"/>
      <c r="CB91" s="20"/>
      <c r="CC91" s="19"/>
      <c r="CD91" s="21"/>
      <c r="CE91" s="17"/>
      <c r="CF91" s="57"/>
      <c r="CG91" s="57"/>
      <c r="CH91" s="57"/>
      <c r="CI91" s="224"/>
      <c r="CJ91" s="57"/>
      <c r="CK91" s="57"/>
      <c r="CL91" s="20"/>
      <c r="CM91" s="57"/>
      <c r="CN91" s="58"/>
      <c r="CO91" s="57"/>
      <c r="CP91" s="57"/>
      <c r="CQ91" s="230"/>
      <c r="CR91" s="230"/>
      <c r="CS91" s="61"/>
      <c r="CT91" s="63"/>
      <c r="CU91" s="57"/>
      <c r="CV91" s="20"/>
      <c r="CW91" s="231"/>
      <c r="CX91" s="58"/>
      <c r="CY91" s="57"/>
      <c r="CZ91" s="57"/>
      <c r="DA91" s="57"/>
      <c r="DB91" s="57"/>
      <c r="DC91" s="72"/>
      <c r="DD91" s="275"/>
      <c r="DE91" s="57"/>
      <c r="DF91" s="20"/>
      <c r="DG91" s="276"/>
      <c r="DH91" s="58"/>
      <c r="DI91" s="57"/>
      <c r="DJ91" s="57"/>
      <c r="DK91" s="57"/>
      <c r="DL91" s="57"/>
      <c r="DM91" s="278"/>
      <c r="DN91" s="57"/>
      <c r="DO91" s="3"/>
      <c r="DP91" s="22"/>
      <c r="DQ91" s="57"/>
      <c r="DR91" s="58"/>
      <c r="DS91" s="57"/>
      <c r="DT91" s="57"/>
      <c r="DU91" s="57"/>
      <c r="DV91" s="57"/>
      <c r="DW91" s="278"/>
      <c r="DX91" s="63"/>
      <c r="DY91" s="57"/>
      <c r="DZ91" s="22"/>
      <c r="EA91" s="231"/>
      <c r="EB91" s="58"/>
      <c r="EC91" s="57"/>
      <c r="ED91" s="69"/>
      <c r="EF91" s="1" t="str">
        <f t="shared" si="54"/>
        <v>I16_056-SECREDUC 09</v>
      </c>
      <c r="EO91" s="91"/>
      <c r="EP91" s="91"/>
      <c r="EQ91" s="91"/>
      <c r="ER91" s="91"/>
      <c r="ET91" s="1" t="str">
        <f t="shared" si="50"/>
        <v>I16_056-SECREDUC 09</v>
      </c>
      <c r="FC91" s="18"/>
      <c r="FD91" s="18"/>
      <c r="FE91" s="94"/>
      <c r="FF91" s="91"/>
      <c r="FH91" s="1" t="str">
        <f t="shared" si="51"/>
        <v>I16_056-SECREDUC 09</v>
      </c>
      <c r="FV91" s="95" t="str">
        <f t="shared" si="52"/>
        <v>I16_056-SECREDUC 09</v>
      </c>
      <c r="GJ91" s="95" t="str">
        <f t="shared" si="53"/>
        <v>I16_056-SECREDUC 09</v>
      </c>
    </row>
    <row r="92" spans="1:192" ht="40.5" customHeight="1">
      <c r="A92" s="3" t="s">
        <v>217</v>
      </c>
      <c r="B92" s="287" t="s">
        <v>765</v>
      </c>
      <c r="C92" s="3" t="s">
        <v>227</v>
      </c>
      <c r="D92" s="97" t="s">
        <v>31</v>
      </c>
      <c r="E92" s="129" t="s">
        <v>41</v>
      </c>
      <c r="F92" s="287" t="s">
        <v>765</v>
      </c>
      <c r="G92" s="5" t="s">
        <v>27</v>
      </c>
      <c r="H92" s="321" t="s">
        <v>840</v>
      </c>
      <c r="I92" s="321" t="s">
        <v>866</v>
      </c>
      <c r="J92" s="295">
        <v>2</v>
      </c>
      <c r="K92" s="295">
        <v>2</v>
      </c>
      <c r="L92" s="296">
        <v>1</v>
      </c>
      <c r="M92" s="4">
        <v>0</v>
      </c>
      <c r="N92" s="4">
        <v>2</v>
      </c>
      <c r="O92" s="14">
        <f t="shared" si="57"/>
        <v>0</v>
      </c>
      <c r="P92" s="98" t="s">
        <v>19</v>
      </c>
      <c r="Q92" s="330" t="s">
        <v>867</v>
      </c>
      <c r="R92" s="98"/>
      <c r="S92" s="98">
        <f t="shared" si="58"/>
        <v>0</v>
      </c>
      <c r="T92" s="98" t="str">
        <f t="shared" si="59"/>
        <v>bajo</v>
      </c>
      <c r="U92" s="98"/>
      <c r="V92" s="330" t="s">
        <v>843</v>
      </c>
      <c r="W92" s="4">
        <v>0</v>
      </c>
      <c r="X92" s="4">
        <v>2</v>
      </c>
      <c r="Y92" s="14">
        <f t="shared" si="60"/>
        <v>0</v>
      </c>
      <c r="Z92" s="98" t="s">
        <v>19</v>
      </c>
      <c r="AA92" s="330" t="s">
        <v>867</v>
      </c>
      <c r="AB92" s="98"/>
      <c r="AC92" s="98">
        <f t="shared" si="61"/>
        <v>0</v>
      </c>
      <c r="AD92" s="98" t="str">
        <f t="shared" si="62"/>
        <v>bajo</v>
      </c>
      <c r="AE92" s="98"/>
      <c r="AF92" s="330" t="s">
        <v>844</v>
      </c>
      <c r="AG92" s="4"/>
      <c r="AH92" s="4"/>
      <c r="AI92" s="4"/>
      <c r="AJ92" s="14"/>
      <c r="AK92" s="4"/>
      <c r="AL92" s="17"/>
      <c r="AM92" s="17"/>
      <c r="AN92" s="20"/>
      <c r="AO92" s="19"/>
      <c r="AP92" s="21"/>
      <c r="AQ92" s="17"/>
      <c r="AR92" s="4"/>
      <c r="AS92" s="4"/>
      <c r="AT92" s="123"/>
      <c r="AU92" s="4"/>
      <c r="AV92" s="17"/>
      <c r="AW92" s="17"/>
      <c r="AX92" s="22"/>
      <c r="AY92" s="19"/>
      <c r="AZ92" s="21"/>
      <c r="BA92" s="17"/>
      <c r="BB92" s="4"/>
      <c r="BC92" s="4"/>
      <c r="BD92" s="45"/>
      <c r="BE92" s="4"/>
      <c r="BF92" s="17"/>
      <c r="BG92" s="17"/>
      <c r="BH92" s="20"/>
      <c r="BI92" s="19"/>
      <c r="BJ92" s="21"/>
      <c r="BK92" s="17"/>
      <c r="BL92" s="4"/>
      <c r="BM92" s="4"/>
      <c r="BN92" s="9"/>
      <c r="BO92" s="4"/>
      <c r="BP92" s="17"/>
      <c r="BQ92" s="17"/>
      <c r="BR92" s="20"/>
      <c r="BS92" s="19"/>
      <c r="BT92" s="21"/>
      <c r="BU92" s="17"/>
      <c r="BV92" s="4"/>
      <c r="BW92" s="4"/>
      <c r="BX92" s="9"/>
      <c r="BY92" s="4"/>
      <c r="BZ92" s="17"/>
      <c r="CA92" s="17"/>
      <c r="CB92" s="20"/>
      <c r="CC92" s="19"/>
      <c r="CD92" s="21"/>
      <c r="CE92" s="17"/>
      <c r="CF92" s="57"/>
      <c r="CG92" s="57"/>
      <c r="CH92" s="57"/>
      <c r="CI92" s="224"/>
      <c r="CJ92" s="57"/>
      <c r="CK92" s="57"/>
      <c r="CL92" s="20"/>
      <c r="CM92" s="57"/>
      <c r="CN92" s="58"/>
      <c r="CO92" s="57"/>
      <c r="CP92" s="57"/>
      <c r="CQ92" s="230"/>
      <c r="CR92" s="230"/>
      <c r="CS92" s="61"/>
      <c r="CT92" s="63"/>
      <c r="CU92" s="57"/>
      <c r="CV92" s="20"/>
      <c r="CW92" s="231"/>
      <c r="CX92" s="58"/>
      <c r="CY92" s="57"/>
      <c r="CZ92" s="57"/>
      <c r="DA92" s="57"/>
      <c r="DB92" s="57"/>
      <c r="DC92" s="72"/>
      <c r="DD92" s="275"/>
      <c r="DE92" s="57"/>
      <c r="DF92" s="20"/>
      <c r="DG92" s="276"/>
      <c r="DH92" s="58"/>
      <c r="DI92" s="57"/>
      <c r="DJ92" s="57"/>
      <c r="DK92" s="57"/>
      <c r="DL92" s="57"/>
      <c r="DM92" s="278"/>
      <c r="DN92" s="57"/>
      <c r="DO92" s="3"/>
      <c r="DP92" s="22"/>
      <c r="DQ92" s="57"/>
      <c r="DR92" s="58"/>
      <c r="DS92" s="57"/>
      <c r="DT92" s="57"/>
      <c r="DU92" s="57"/>
      <c r="DV92" s="57"/>
      <c r="DW92" s="278"/>
      <c r="DX92" s="63"/>
      <c r="DY92" s="57"/>
      <c r="DZ92" s="22"/>
      <c r="EA92" s="231"/>
      <c r="EB92" s="58"/>
      <c r="EC92" s="57"/>
      <c r="ED92" s="69"/>
      <c r="EF92" s="1" t="str">
        <f t="shared" si="54"/>
        <v>I16_056-SECREDUC 10</v>
      </c>
      <c r="EO92" s="91"/>
      <c r="EP92" s="91"/>
      <c r="EQ92" s="91"/>
      <c r="ER92" s="91"/>
      <c r="ET92" s="1" t="str">
        <f t="shared" si="50"/>
        <v>I16_056-SECREDUC 10</v>
      </c>
      <c r="FC92" s="18"/>
      <c r="FD92" s="18"/>
      <c r="FE92" s="94"/>
      <c r="FF92" s="91"/>
      <c r="FH92" s="1" t="str">
        <f t="shared" si="51"/>
        <v>I16_056-SECREDUC 10</v>
      </c>
      <c r="FV92" s="95" t="str">
        <f t="shared" si="52"/>
        <v>I16_056-SECREDUC 10</v>
      </c>
      <c r="GJ92" s="95" t="str">
        <f t="shared" si="53"/>
        <v>I16_056-SECREDUC 10</v>
      </c>
    </row>
    <row r="93" spans="1:192" ht="42.75" customHeight="1">
      <c r="A93" s="3" t="s">
        <v>217</v>
      </c>
      <c r="B93" s="287" t="s">
        <v>771</v>
      </c>
      <c r="C93" s="3" t="s">
        <v>228</v>
      </c>
      <c r="D93" s="97" t="s">
        <v>31</v>
      </c>
      <c r="E93" s="129" t="s">
        <v>42</v>
      </c>
      <c r="F93" s="287" t="s">
        <v>771</v>
      </c>
      <c r="G93" s="5" t="s">
        <v>27</v>
      </c>
      <c r="H93" s="321" t="s">
        <v>840</v>
      </c>
      <c r="I93" s="321" t="s">
        <v>868</v>
      </c>
      <c r="J93" s="295">
        <v>2</v>
      </c>
      <c r="K93" s="295">
        <v>2</v>
      </c>
      <c r="L93" s="296">
        <v>1</v>
      </c>
      <c r="M93" s="4">
        <v>0</v>
      </c>
      <c r="N93" s="4">
        <v>2</v>
      </c>
      <c r="O93" s="14">
        <f t="shared" si="57"/>
        <v>0</v>
      </c>
      <c r="P93" s="98" t="s">
        <v>19</v>
      </c>
      <c r="Q93" s="330" t="s">
        <v>869</v>
      </c>
      <c r="R93" s="98"/>
      <c r="S93" s="98">
        <f t="shared" si="58"/>
        <v>0</v>
      </c>
      <c r="T93" s="98" t="str">
        <f t="shared" si="59"/>
        <v>bajo</v>
      </c>
      <c r="U93" s="98"/>
      <c r="V93" s="330" t="s">
        <v>843</v>
      </c>
      <c r="W93" s="4">
        <v>0</v>
      </c>
      <c r="X93" s="4">
        <v>2</v>
      </c>
      <c r="Y93" s="14">
        <f t="shared" si="60"/>
        <v>0</v>
      </c>
      <c r="Z93" s="98" t="s">
        <v>19</v>
      </c>
      <c r="AA93" s="330" t="s">
        <v>869</v>
      </c>
      <c r="AB93" s="98"/>
      <c r="AC93" s="98">
        <f t="shared" si="61"/>
        <v>0</v>
      </c>
      <c r="AD93" s="98" t="str">
        <f t="shared" si="62"/>
        <v>bajo</v>
      </c>
      <c r="AE93" s="98"/>
      <c r="AF93" s="330" t="s">
        <v>844</v>
      </c>
      <c r="AG93" s="4"/>
      <c r="AH93" s="4"/>
      <c r="AI93" s="4"/>
      <c r="AJ93" s="14"/>
      <c r="AK93" s="4"/>
      <c r="AL93" s="17"/>
      <c r="AM93" s="17"/>
      <c r="AN93" s="20"/>
      <c r="AO93" s="19"/>
      <c r="AP93" s="21"/>
      <c r="AQ93" s="17"/>
      <c r="AR93" s="4"/>
      <c r="AS93" s="4"/>
      <c r="AT93" s="123"/>
      <c r="AU93" s="4"/>
      <c r="AV93" s="17"/>
      <c r="AW93" s="17"/>
      <c r="AX93" s="22"/>
      <c r="AY93" s="19"/>
      <c r="AZ93" s="21"/>
      <c r="BA93" s="17"/>
      <c r="BB93" s="4"/>
      <c r="BC93" s="4"/>
      <c r="BD93" s="45"/>
      <c r="BE93" s="4"/>
      <c r="BF93" s="17"/>
      <c r="BG93" s="17"/>
      <c r="BH93" s="20"/>
      <c r="BI93" s="19"/>
      <c r="BJ93" s="21"/>
      <c r="BK93" s="17"/>
      <c r="BL93" s="4"/>
      <c r="BM93" s="4"/>
      <c r="BN93" s="9"/>
      <c r="BO93" s="4"/>
      <c r="BP93" s="17"/>
      <c r="BQ93" s="17"/>
      <c r="BR93" s="20"/>
      <c r="BS93" s="19"/>
      <c r="BT93" s="21"/>
      <c r="BU93" s="17"/>
      <c r="BV93" s="4"/>
      <c r="BW93" s="4"/>
      <c r="BX93" s="9"/>
      <c r="BY93" s="4"/>
      <c r="BZ93" s="17"/>
      <c r="CA93" s="17"/>
      <c r="CB93" s="20"/>
      <c r="CC93" s="19"/>
      <c r="CD93" s="21"/>
      <c r="CE93" s="17"/>
      <c r="CF93" s="57"/>
      <c r="CG93" s="57"/>
      <c r="CH93" s="57"/>
      <c r="CI93" s="224"/>
      <c r="CJ93" s="57"/>
      <c r="CK93" s="57"/>
      <c r="CL93" s="20"/>
      <c r="CM93" s="57"/>
      <c r="CN93" s="58"/>
      <c r="CO93" s="57"/>
      <c r="CP93" s="57"/>
      <c r="CQ93" s="230"/>
      <c r="CR93" s="230"/>
      <c r="CS93" s="61"/>
      <c r="CT93" s="63"/>
      <c r="CU93" s="57"/>
      <c r="CV93" s="20"/>
      <c r="CW93" s="231"/>
      <c r="CX93" s="58"/>
      <c r="CY93" s="57"/>
      <c r="CZ93" s="57"/>
      <c r="DA93" s="57"/>
      <c r="DB93" s="57"/>
      <c r="DC93" s="72"/>
      <c r="DD93" s="275"/>
      <c r="DE93" s="57"/>
      <c r="DF93" s="20"/>
      <c r="DG93" s="276"/>
      <c r="DH93" s="58"/>
      <c r="DI93" s="57"/>
      <c r="DJ93" s="57"/>
      <c r="DK93" s="57"/>
      <c r="DL93" s="57"/>
      <c r="DM93" s="278"/>
      <c r="DN93" s="57"/>
      <c r="DO93" s="3"/>
      <c r="DP93" s="22"/>
      <c r="DQ93" s="57"/>
      <c r="DR93" s="58"/>
      <c r="DS93" s="57"/>
      <c r="DT93" s="57"/>
      <c r="DU93" s="57"/>
      <c r="DV93" s="57"/>
      <c r="DW93" s="278"/>
      <c r="DX93" s="63"/>
      <c r="DY93" s="57"/>
      <c r="DZ93" s="22"/>
      <c r="EA93" s="231"/>
      <c r="EB93" s="58"/>
      <c r="EC93" s="57"/>
      <c r="ED93" s="69"/>
      <c r="EF93" s="1" t="str">
        <f t="shared" si="54"/>
        <v>I16_056-SECREDUC 11</v>
      </c>
      <c r="EO93" s="91"/>
      <c r="EP93" s="91"/>
      <c r="EQ93" s="91"/>
      <c r="ER93" s="91"/>
      <c r="ET93" s="1" t="str">
        <f t="shared" si="50"/>
        <v>I16_056-SECREDUC 11</v>
      </c>
      <c r="FC93" s="18"/>
      <c r="FD93" s="18"/>
      <c r="FE93" s="94"/>
      <c r="FF93" s="91"/>
      <c r="FH93" s="1" t="str">
        <f t="shared" si="51"/>
        <v>I16_056-SECREDUC 11</v>
      </c>
      <c r="FV93" s="95" t="str">
        <f t="shared" si="52"/>
        <v>I16_056-SECREDUC 11</v>
      </c>
      <c r="GJ93" s="95" t="str">
        <f t="shared" si="53"/>
        <v>I16_056-SECREDUC 11</v>
      </c>
    </row>
    <row r="94" spans="1:192" ht="52.5" customHeight="1">
      <c r="A94" s="3" t="s">
        <v>217</v>
      </c>
      <c r="B94" s="287" t="s">
        <v>776</v>
      </c>
      <c r="C94" s="3" t="s">
        <v>229</v>
      </c>
      <c r="D94" s="97" t="s">
        <v>31</v>
      </c>
      <c r="E94" s="129" t="s">
        <v>43</v>
      </c>
      <c r="F94" s="287" t="s">
        <v>776</v>
      </c>
      <c r="G94" s="5" t="s">
        <v>27</v>
      </c>
      <c r="H94" s="321" t="s">
        <v>840</v>
      </c>
      <c r="I94" s="321" t="s">
        <v>870</v>
      </c>
      <c r="J94" s="295">
        <v>2</v>
      </c>
      <c r="K94" s="295">
        <v>2</v>
      </c>
      <c r="L94" s="296">
        <v>1</v>
      </c>
      <c r="M94" s="4">
        <v>0</v>
      </c>
      <c r="N94" s="4">
        <v>2</v>
      </c>
      <c r="O94" s="14">
        <f t="shared" si="57"/>
        <v>0</v>
      </c>
      <c r="P94" s="98" t="s">
        <v>19</v>
      </c>
      <c r="Q94" s="330" t="s">
        <v>871</v>
      </c>
      <c r="R94" s="98"/>
      <c r="S94" s="98">
        <f t="shared" si="58"/>
        <v>0</v>
      </c>
      <c r="T94" s="98" t="str">
        <f t="shared" si="59"/>
        <v>bajo</v>
      </c>
      <c r="U94" s="98"/>
      <c r="V94" s="330" t="s">
        <v>843</v>
      </c>
      <c r="W94" s="4">
        <v>0</v>
      </c>
      <c r="X94" s="4">
        <v>2</v>
      </c>
      <c r="Y94" s="14">
        <f t="shared" si="60"/>
        <v>0</v>
      </c>
      <c r="Z94" s="98" t="s">
        <v>19</v>
      </c>
      <c r="AA94" s="330" t="s">
        <v>871</v>
      </c>
      <c r="AB94" s="98"/>
      <c r="AC94" s="98">
        <f t="shared" si="61"/>
        <v>0</v>
      </c>
      <c r="AD94" s="98" t="str">
        <f t="shared" si="62"/>
        <v>bajo</v>
      </c>
      <c r="AE94" s="98"/>
      <c r="AF94" s="330" t="s">
        <v>844</v>
      </c>
      <c r="AG94" s="4"/>
      <c r="AH94" s="4"/>
      <c r="AI94" s="4"/>
      <c r="AJ94" s="14"/>
      <c r="AK94" s="4"/>
      <c r="AL94" s="17"/>
      <c r="AM94" s="17"/>
      <c r="AN94" s="20"/>
      <c r="AO94" s="19"/>
      <c r="AP94" s="21"/>
      <c r="AQ94" s="17"/>
      <c r="AR94" s="4"/>
      <c r="AS94" s="4"/>
      <c r="AT94" s="123"/>
      <c r="AU94" s="4"/>
      <c r="AV94" s="17"/>
      <c r="AW94" s="17"/>
      <c r="AX94" s="22"/>
      <c r="AY94" s="19"/>
      <c r="AZ94" s="21"/>
      <c r="BA94" s="17"/>
      <c r="BB94" s="4"/>
      <c r="BC94" s="4"/>
      <c r="BD94" s="45"/>
      <c r="BE94" s="4"/>
      <c r="BF94" s="17"/>
      <c r="BG94" s="17"/>
      <c r="BH94" s="20"/>
      <c r="BI94" s="19"/>
      <c r="BJ94" s="21"/>
      <c r="BK94" s="17"/>
      <c r="BL94" s="4"/>
      <c r="BM94" s="4"/>
      <c r="BN94" s="9"/>
      <c r="BO94" s="4"/>
      <c r="BP94" s="17"/>
      <c r="BQ94" s="17"/>
      <c r="BR94" s="20"/>
      <c r="BS94" s="19"/>
      <c r="BT94" s="21"/>
      <c r="BU94" s="17"/>
      <c r="BV94" s="4"/>
      <c r="BW94" s="4"/>
      <c r="BX94" s="9"/>
      <c r="BY94" s="4"/>
      <c r="BZ94" s="17"/>
      <c r="CA94" s="17"/>
      <c r="CB94" s="20"/>
      <c r="CC94" s="19"/>
      <c r="CD94" s="21"/>
      <c r="CE94" s="17"/>
      <c r="CF94" s="57"/>
      <c r="CG94" s="57"/>
      <c r="CH94" s="57"/>
      <c r="CI94" s="225"/>
      <c r="CJ94" s="57"/>
      <c r="CK94" s="57"/>
      <c r="CL94" s="20"/>
      <c r="CM94" s="57"/>
      <c r="CN94" s="58"/>
      <c r="CO94" s="57"/>
      <c r="CP94" s="57"/>
      <c r="CQ94" s="230"/>
      <c r="CR94" s="230"/>
      <c r="CS94" s="61"/>
      <c r="CT94" s="63"/>
      <c r="CU94" s="57"/>
      <c r="CV94" s="20"/>
      <c r="CW94" s="231"/>
      <c r="CX94" s="58"/>
      <c r="CY94" s="57"/>
      <c r="CZ94" s="57"/>
      <c r="DA94" s="57"/>
      <c r="DB94" s="57"/>
      <c r="DC94" s="72"/>
      <c r="DD94" s="275"/>
      <c r="DE94" s="57"/>
      <c r="DF94" s="20"/>
      <c r="DG94" s="276"/>
      <c r="DH94" s="58"/>
      <c r="DI94" s="57"/>
      <c r="DJ94" s="57"/>
      <c r="DK94" s="57"/>
      <c r="DL94" s="57"/>
      <c r="DM94" s="278"/>
      <c r="DN94" s="57"/>
      <c r="DO94" s="3"/>
      <c r="DP94" s="22"/>
      <c r="DQ94" s="57"/>
      <c r="DR94" s="58"/>
      <c r="DS94" s="57"/>
      <c r="DT94" s="57"/>
      <c r="DU94" s="57"/>
      <c r="DV94" s="57"/>
      <c r="DW94" s="278"/>
      <c r="DX94" s="63"/>
      <c r="DY94" s="57"/>
      <c r="DZ94" s="22"/>
      <c r="EA94" s="231"/>
      <c r="EB94" s="58"/>
      <c r="EC94" s="57"/>
      <c r="ED94" s="69"/>
      <c r="EF94" s="1" t="str">
        <f t="shared" si="54"/>
        <v>I16_056-SECREDUC 12</v>
      </c>
      <c r="EO94" s="91"/>
      <c r="EP94" s="91"/>
      <c r="EQ94" s="91"/>
      <c r="ER94" s="91"/>
      <c r="ET94" s="1" t="str">
        <f t="shared" si="50"/>
        <v>I16_056-SECREDUC 12</v>
      </c>
      <c r="FC94" s="18"/>
      <c r="FD94" s="18"/>
      <c r="FE94" s="94"/>
      <c r="FF94" s="91"/>
      <c r="FH94" s="1" t="str">
        <f t="shared" si="51"/>
        <v>I16_056-SECREDUC 12</v>
      </c>
      <c r="FV94" s="95" t="str">
        <f t="shared" si="52"/>
        <v>I16_056-SECREDUC 12</v>
      </c>
      <c r="GJ94" s="95" t="str">
        <f t="shared" si="53"/>
        <v>I16_056-SECREDUC 12</v>
      </c>
    </row>
    <row r="95" spans="1:192" ht="49.5" customHeight="1">
      <c r="A95" s="3" t="s">
        <v>217</v>
      </c>
      <c r="B95" s="287" t="s">
        <v>828</v>
      </c>
      <c r="C95" s="3" t="s">
        <v>230</v>
      </c>
      <c r="D95" s="97" t="s">
        <v>31</v>
      </c>
      <c r="E95" s="287" t="s">
        <v>44</v>
      </c>
      <c r="F95" s="287" t="s">
        <v>828</v>
      </c>
      <c r="G95" s="5" t="s">
        <v>27</v>
      </c>
      <c r="H95" s="321" t="s">
        <v>840</v>
      </c>
      <c r="I95" s="321" t="s">
        <v>872</v>
      </c>
      <c r="J95" s="295">
        <v>2</v>
      </c>
      <c r="K95" s="295">
        <v>2</v>
      </c>
      <c r="L95" s="296">
        <v>1</v>
      </c>
      <c r="M95" s="4">
        <v>0</v>
      </c>
      <c r="N95" s="4">
        <v>2</v>
      </c>
      <c r="O95" s="14">
        <f t="shared" si="57"/>
        <v>0</v>
      </c>
      <c r="P95" s="98" t="s">
        <v>19</v>
      </c>
      <c r="Q95" s="330" t="s">
        <v>873</v>
      </c>
      <c r="R95" s="98"/>
      <c r="S95" s="98">
        <f t="shared" si="58"/>
        <v>0</v>
      </c>
      <c r="T95" s="98" t="str">
        <f t="shared" si="59"/>
        <v>bajo</v>
      </c>
      <c r="U95" s="98"/>
      <c r="V95" s="330" t="s">
        <v>843</v>
      </c>
      <c r="W95" s="4">
        <v>0</v>
      </c>
      <c r="X95" s="4">
        <v>2</v>
      </c>
      <c r="Y95" s="14">
        <f t="shared" si="60"/>
        <v>0</v>
      </c>
      <c r="Z95" s="98" t="s">
        <v>19</v>
      </c>
      <c r="AA95" s="330" t="s">
        <v>874</v>
      </c>
      <c r="AB95" s="98"/>
      <c r="AC95" s="98">
        <f t="shared" si="61"/>
        <v>0</v>
      </c>
      <c r="AD95" s="98" t="str">
        <f t="shared" si="62"/>
        <v>bajo</v>
      </c>
      <c r="AE95" s="98"/>
      <c r="AF95" s="330" t="s">
        <v>844</v>
      </c>
      <c r="AG95" s="4"/>
      <c r="AH95" s="4"/>
      <c r="AI95" s="4"/>
      <c r="AJ95" s="14"/>
      <c r="AK95" s="4"/>
      <c r="AL95" s="17"/>
      <c r="AM95" s="17"/>
      <c r="AN95" s="20"/>
      <c r="AO95" s="19"/>
      <c r="AP95" s="21"/>
      <c r="AQ95" s="17"/>
      <c r="AR95" s="4"/>
      <c r="AS95" s="4"/>
      <c r="AT95" s="123"/>
      <c r="AU95" s="4"/>
      <c r="AV95" s="17"/>
      <c r="AW95" s="17"/>
      <c r="AX95" s="22"/>
      <c r="AY95" s="19"/>
      <c r="AZ95" s="21"/>
      <c r="BA95" s="17"/>
      <c r="BB95" s="4"/>
      <c r="BC95" s="4"/>
      <c r="BD95" s="45"/>
      <c r="BE95" s="4"/>
      <c r="BF95" s="17"/>
      <c r="BG95" s="17"/>
      <c r="BH95" s="20"/>
      <c r="BI95" s="19"/>
      <c r="BJ95" s="21"/>
      <c r="BK95" s="17"/>
      <c r="BL95" s="4"/>
      <c r="BM95" s="4"/>
      <c r="BN95" s="9"/>
      <c r="BO95" s="4"/>
      <c r="BP95" s="17"/>
      <c r="BQ95" s="17"/>
      <c r="BR95" s="20"/>
      <c r="BS95" s="19"/>
      <c r="BT95" s="21"/>
      <c r="BU95" s="17"/>
      <c r="BV95" s="4"/>
      <c r="BW95" s="4"/>
      <c r="BX95" s="9"/>
      <c r="BY95" s="4"/>
      <c r="BZ95" s="17"/>
      <c r="CA95" s="17"/>
      <c r="CB95" s="20"/>
      <c r="CC95" s="19"/>
      <c r="CD95" s="21"/>
      <c r="CE95" s="17"/>
      <c r="CF95" s="57"/>
      <c r="CG95" s="57"/>
      <c r="CH95" s="57"/>
      <c r="CI95" s="224"/>
      <c r="CJ95" s="57"/>
      <c r="CK95" s="57"/>
      <c r="CL95" s="20"/>
      <c r="CM95" s="57"/>
      <c r="CN95" s="58"/>
      <c r="CO95" s="57"/>
      <c r="CP95" s="57"/>
      <c r="CQ95" s="233"/>
      <c r="CR95" s="233"/>
      <c r="CS95" s="61"/>
      <c r="CT95" s="63"/>
      <c r="CU95" s="57"/>
      <c r="CV95" s="20"/>
      <c r="CW95" s="231"/>
      <c r="CX95" s="58"/>
      <c r="CY95" s="57"/>
      <c r="CZ95" s="57"/>
      <c r="DA95" s="57"/>
      <c r="DB95" s="57"/>
      <c r="DC95" s="72"/>
      <c r="DD95" s="275"/>
      <c r="DE95" s="57"/>
      <c r="DF95" s="20"/>
      <c r="DG95" s="276"/>
      <c r="DH95" s="58"/>
      <c r="DI95" s="57"/>
      <c r="DJ95" s="57"/>
      <c r="DK95" s="57"/>
      <c r="DL95" s="57"/>
      <c r="DM95" s="278"/>
      <c r="DN95" s="57"/>
      <c r="DO95" s="3"/>
      <c r="DP95" s="22"/>
      <c r="DQ95" s="57"/>
      <c r="DR95" s="58"/>
      <c r="DS95" s="57"/>
      <c r="DT95" s="57"/>
      <c r="DU95" s="57"/>
      <c r="DV95" s="57"/>
      <c r="DW95" s="278"/>
      <c r="DX95" s="63"/>
      <c r="DY95" s="57"/>
      <c r="DZ95" s="22"/>
      <c r="EA95" s="231"/>
      <c r="EB95" s="58"/>
      <c r="EC95" s="57"/>
      <c r="ED95" s="69"/>
      <c r="EF95" s="1" t="str">
        <f t="shared" si="54"/>
        <v>I16_056-SECREDUC 13</v>
      </c>
      <c r="EO95" s="91"/>
      <c r="EP95" s="91"/>
      <c r="EQ95" s="91"/>
      <c r="ER95" s="91"/>
      <c r="ET95" s="1" t="str">
        <f t="shared" si="50"/>
        <v>I16_056-SECREDUC 13</v>
      </c>
      <c r="FC95" s="18"/>
      <c r="FD95" s="18"/>
      <c r="FE95" s="94"/>
      <c r="FF95" s="91"/>
      <c r="FH95" s="1" t="str">
        <f t="shared" si="51"/>
        <v>I16_056-SECREDUC 13</v>
      </c>
      <c r="FV95" s="95" t="str">
        <f t="shared" si="52"/>
        <v>I16_056-SECREDUC 13</v>
      </c>
      <c r="GJ95" s="95" t="str">
        <f t="shared" si="53"/>
        <v>I16_056-SECREDUC 13</v>
      </c>
    </row>
    <row r="96" spans="1:192" ht="49.5" customHeight="1">
      <c r="A96" s="3" t="s">
        <v>217</v>
      </c>
      <c r="B96" s="287" t="s">
        <v>782</v>
      </c>
      <c r="C96" s="3" t="s">
        <v>231</v>
      </c>
      <c r="D96" s="97" t="s">
        <v>31</v>
      </c>
      <c r="E96" s="287" t="s">
        <v>45</v>
      </c>
      <c r="F96" s="287" t="s">
        <v>782</v>
      </c>
      <c r="G96" s="5" t="s">
        <v>27</v>
      </c>
      <c r="H96" s="321" t="s">
        <v>840</v>
      </c>
      <c r="I96" s="321" t="s">
        <v>875</v>
      </c>
      <c r="J96" s="295">
        <v>2</v>
      </c>
      <c r="K96" s="295">
        <v>2</v>
      </c>
      <c r="L96" s="296">
        <v>1</v>
      </c>
      <c r="M96" s="4">
        <v>0</v>
      </c>
      <c r="N96" s="4">
        <v>2</v>
      </c>
      <c r="O96" s="14">
        <f t="shared" si="57"/>
        <v>0</v>
      </c>
      <c r="P96" s="98" t="s">
        <v>19</v>
      </c>
      <c r="Q96" s="330" t="s">
        <v>833</v>
      </c>
      <c r="R96" s="98"/>
      <c r="S96" s="98">
        <f t="shared" si="58"/>
        <v>0</v>
      </c>
      <c r="T96" s="98" t="str">
        <f t="shared" si="59"/>
        <v>bajo</v>
      </c>
      <c r="U96" s="98"/>
      <c r="V96" s="330" t="s">
        <v>843</v>
      </c>
      <c r="W96" s="4">
        <v>0</v>
      </c>
      <c r="X96" s="4">
        <v>2</v>
      </c>
      <c r="Y96" s="14">
        <f t="shared" si="60"/>
        <v>0</v>
      </c>
      <c r="Z96" s="98" t="s">
        <v>19</v>
      </c>
      <c r="AA96" s="330" t="s">
        <v>876</v>
      </c>
      <c r="AB96" s="98"/>
      <c r="AC96" s="98">
        <f t="shared" si="61"/>
        <v>0</v>
      </c>
      <c r="AD96" s="98" t="str">
        <f t="shared" si="62"/>
        <v>bajo</v>
      </c>
      <c r="AE96" s="98"/>
      <c r="AF96" s="330" t="s">
        <v>844</v>
      </c>
      <c r="AG96" s="4"/>
      <c r="AH96" s="4"/>
      <c r="AI96" s="4"/>
      <c r="AJ96" s="14"/>
      <c r="AK96" s="4"/>
      <c r="AL96" s="17"/>
      <c r="AM96" s="17"/>
      <c r="AN96" s="20"/>
      <c r="AO96" s="19"/>
      <c r="AP96" s="21"/>
      <c r="AQ96" s="17"/>
      <c r="AR96" s="4"/>
      <c r="AS96" s="4"/>
      <c r="AT96" s="123"/>
      <c r="AU96" s="4"/>
      <c r="AV96" s="17"/>
      <c r="AW96" s="17"/>
      <c r="AX96" s="22"/>
      <c r="AY96" s="19"/>
      <c r="AZ96" s="21"/>
      <c r="BA96" s="17"/>
      <c r="BB96" s="4"/>
      <c r="BC96" s="4"/>
      <c r="BD96" s="45"/>
      <c r="BE96" s="4"/>
      <c r="BF96" s="17"/>
      <c r="BG96" s="17"/>
      <c r="BH96" s="20"/>
      <c r="BI96" s="19"/>
      <c r="BJ96" s="21"/>
      <c r="BK96" s="17"/>
      <c r="BL96" s="4"/>
      <c r="BM96" s="4"/>
      <c r="BN96" s="9"/>
      <c r="BO96" s="4"/>
      <c r="BP96" s="17"/>
      <c r="BQ96" s="17"/>
      <c r="BR96" s="20"/>
      <c r="BS96" s="19"/>
      <c r="BT96" s="21"/>
      <c r="BU96" s="17"/>
      <c r="BV96" s="4"/>
      <c r="BW96" s="4"/>
      <c r="BX96" s="9"/>
      <c r="BY96" s="4"/>
      <c r="BZ96" s="17"/>
      <c r="CA96" s="17"/>
      <c r="CB96" s="20"/>
      <c r="CC96" s="19"/>
      <c r="CD96" s="21"/>
      <c r="CE96" s="17"/>
      <c r="CF96" s="57"/>
      <c r="CG96" s="57"/>
      <c r="CH96" s="57"/>
      <c r="CI96" s="224"/>
      <c r="CJ96" s="57"/>
      <c r="CK96" s="57"/>
      <c r="CL96" s="20"/>
      <c r="CM96" s="57"/>
      <c r="CN96" s="58"/>
      <c r="CO96" s="57"/>
      <c r="CP96" s="57"/>
      <c r="CQ96" s="230"/>
      <c r="CR96" s="230"/>
      <c r="CS96" s="61"/>
      <c r="CT96" s="63"/>
      <c r="CU96" s="57"/>
      <c r="CV96" s="20"/>
      <c r="CW96" s="231"/>
      <c r="CX96" s="58"/>
      <c r="CY96" s="57"/>
      <c r="CZ96" s="57"/>
      <c r="DA96" s="57"/>
      <c r="DB96" s="57"/>
      <c r="DC96" s="72"/>
      <c r="DD96" s="275"/>
      <c r="DE96" s="57"/>
      <c r="DF96" s="20"/>
      <c r="DG96" s="276"/>
      <c r="DH96" s="58"/>
      <c r="DI96" s="57"/>
      <c r="DJ96" s="57"/>
      <c r="DK96" s="57"/>
      <c r="DL96" s="57"/>
      <c r="DM96" s="278"/>
      <c r="DN96" s="57"/>
      <c r="DO96" s="3"/>
      <c r="DP96" s="22"/>
      <c r="DQ96" s="57"/>
      <c r="DR96" s="58"/>
      <c r="DS96" s="57"/>
      <c r="DT96" s="57"/>
      <c r="DU96" s="57"/>
      <c r="DV96" s="57"/>
      <c r="DW96" s="278"/>
      <c r="DX96" s="63"/>
      <c r="DY96" s="57"/>
      <c r="DZ96" s="22"/>
      <c r="EA96" s="231"/>
      <c r="EB96" s="58"/>
      <c r="EC96" s="57"/>
      <c r="ED96" s="69"/>
      <c r="EO96" s="91"/>
      <c r="EP96" s="91"/>
      <c r="EQ96" s="91"/>
      <c r="ER96" s="91"/>
      <c r="FC96" s="18"/>
      <c r="FD96" s="18"/>
      <c r="FE96" s="94"/>
      <c r="FF96" s="91"/>
    </row>
    <row r="97" spans="1:162" ht="49.5" customHeight="1">
      <c r="A97" s="3" t="s">
        <v>217</v>
      </c>
      <c r="B97" s="287" t="s">
        <v>787</v>
      </c>
      <c r="C97" s="3" t="s">
        <v>232</v>
      </c>
      <c r="D97" s="97" t="s">
        <v>31</v>
      </c>
      <c r="E97" s="287" t="s">
        <v>46</v>
      </c>
      <c r="F97" s="287" t="s">
        <v>787</v>
      </c>
      <c r="G97" s="5" t="s">
        <v>27</v>
      </c>
      <c r="H97" s="321" t="s">
        <v>840</v>
      </c>
      <c r="I97" s="321" t="s">
        <v>877</v>
      </c>
      <c r="J97" s="295">
        <v>2</v>
      </c>
      <c r="K97" s="295">
        <v>2</v>
      </c>
      <c r="L97" s="296">
        <v>1</v>
      </c>
      <c r="M97" s="4">
        <v>0</v>
      </c>
      <c r="N97" s="4">
        <v>2</v>
      </c>
      <c r="O97" s="14">
        <f t="shared" si="57"/>
        <v>0</v>
      </c>
      <c r="P97" s="98" t="s">
        <v>19</v>
      </c>
      <c r="Q97" s="330" t="s">
        <v>878</v>
      </c>
      <c r="R97" s="98"/>
      <c r="S97" s="98">
        <f t="shared" si="58"/>
        <v>0</v>
      </c>
      <c r="T97" s="98" t="str">
        <f t="shared" si="59"/>
        <v>bajo</v>
      </c>
      <c r="U97" s="98"/>
      <c r="V97" s="330" t="s">
        <v>843</v>
      </c>
      <c r="W97" s="4">
        <v>0</v>
      </c>
      <c r="X97" s="4">
        <v>2</v>
      </c>
      <c r="Y97" s="14">
        <f t="shared" si="60"/>
        <v>0</v>
      </c>
      <c r="Z97" s="98" t="s">
        <v>19</v>
      </c>
      <c r="AA97" s="330" t="s">
        <v>879</v>
      </c>
      <c r="AB97" s="98"/>
      <c r="AC97" s="98">
        <f t="shared" si="61"/>
        <v>0</v>
      </c>
      <c r="AD97" s="98" t="str">
        <f t="shared" si="62"/>
        <v>bajo</v>
      </c>
      <c r="AE97" s="98"/>
      <c r="AF97" s="330" t="s">
        <v>844</v>
      </c>
      <c r="AG97" s="4"/>
      <c r="AH97" s="4"/>
      <c r="AI97" s="4"/>
      <c r="AJ97" s="14"/>
      <c r="AK97" s="4"/>
      <c r="AL97" s="17"/>
      <c r="AM97" s="17"/>
      <c r="AN97" s="20"/>
      <c r="AO97" s="19"/>
      <c r="AP97" s="21"/>
      <c r="AQ97" s="17"/>
      <c r="AR97" s="4"/>
      <c r="AS97" s="4"/>
      <c r="AT97" s="123"/>
      <c r="AU97" s="4"/>
      <c r="AV97" s="17"/>
      <c r="AW97" s="17"/>
      <c r="AX97" s="22"/>
      <c r="AY97" s="19"/>
      <c r="AZ97" s="21"/>
      <c r="BA97" s="17"/>
      <c r="BB97" s="4"/>
      <c r="BC97" s="4"/>
      <c r="BD97" s="45"/>
      <c r="BE97" s="4"/>
      <c r="BF97" s="17"/>
      <c r="BG97" s="17"/>
      <c r="BH97" s="20"/>
      <c r="BI97" s="19"/>
      <c r="BJ97" s="21"/>
      <c r="BK97" s="17"/>
      <c r="BL97" s="4"/>
      <c r="BM97" s="4"/>
      <c r="BN97" s="9"/>
      <c r="BO97" s="4"/>
      <c r="BP97" s="17"/>
      <c r="BQ97" s="17"/>
      <c r="BR97" s="20"/>
      <c r="BS97" s="19"/>
      <c r="BT97" s="21"/>
      <c r="BU97" s="17"/>
      <c r="BV97" s="4"/>
      <c r="BW97" s="4"/>
      <c r="BX97" s="9"/>
      <c r="BY97" s="4"/>
      <c r="BZ97" s="17"/>
      <c r="CA97" s="17"/>
      <c r="CB97" s="20"/>
      <c r="CC97" s="19"/>
      <c r="CD97" s="21"/>
      <c r="CE97" s="17"/>
      <c r="CF97" s="57"/>
      <c r="CG97" s="57"/>
      <c r="CH97" s="57"/>
      <c r="CI97" s="224"/>
      <c r="CJ97" s="57"/>
      <c r="CK97" s="57"/>
      <c r="CL97" s="20"/>
      <c r="CM97" s="57"/>
      <c r="CN97" s="58"/>
      <c r="CO97" s="57"/>
      <c r="CP97" s="57"/>
      <c r="CQ97" s="230"/>
      <c r="CR97" s="230"/>
      <c r="CS97" s="61"/>
      <c r="CT97" s="63"/>
      <c r="CU97" s="57"/>
      <c r="CV97" s="20"/>
      <c r="CW97" s="231"/>
      <c r="CX97" s="58"/>
      <c r="CY97" s="57"/>
      <c r="CZ97" s="57"/>
      <c r="DA97" s="57"/>
      <c r="DB97" s="57"/>
      <c r="DC97" s="72"/>
      <c r="DD97" s="275"/>
      <c r="DE97" s="57"/>
      <c r="DF97" s="20"/>
      <c r="DG97" s="276"/>
      <c r="DH97" s="58"/>
      <c r="DI97" s="57"/>
      <c r="DJ97" s="57"/>
      <c r="DK97" s="57"/>
      <c r="DL97" s="57"/>
      <c r="DM97" s="278"/>
      <c r="DN97" s="57"/>
      <c r="DO97" s="3"/>
      <c r="DP97" s="22"/>
      <c r="DQ97" s="57"/>
      <c r="DR97" s="58"/>
      <c r="DS97" s="57"/>
      <c r="DT97" s="57"/>
      <c r="DU97" s="57"/>
      <c r="DV97" s="57"/>
      <c r="DW97" s="278"/>
      <c r="DX97" s="63"/>
      <c r="DY97" s="57"/>
      <c r="DZ97" s="22"/>
      <c r="EA97" s="231"/>
      <c r="EB97" s="58"/>
      <c r="EC97" s="57"/>
      <c r="ED97" s="69"/>
      <c r="EO97" s="91"/>
      <c r="EP97" s="91"/>
      <c r="EQ97" s="91"/>
      <c r="ER97" s="91"/>
      <c r="FC97" s="18"/>
      <c r="FD97" s="18"/>
      <c r="FE97" s="94"/>
      <c r="FF97" s="91"/>
    </row>
    <row r="98" spans="1:162" ht="49.5" customHeight="1">
      <c r="A98" s="3" t="s">
        <v>217</v>
      </c>
      <c r="B98" s="287" t="s">
        <v>836</v>
      </c>
      <c r="C98" s="3" t="s">
        <v>233</v>
      </c>
      <c r="D98" s="97" t="s">
        <v>31</v>
      </c>
      <c r="E98" s="287" t="s">
        <v>47</v>
      </c>
      <c r="F98" s="287" t="s">
        <v>836</v>
      </c>
      <c r="G98" s="5" t="s">
        <v>27</v>
      </c>
      <c r="H98" s="321" t="s">
        <v>840</v>
      </c>
      <c r="I98" s="321" t="s">
        <v>880</v>
      </c>
      <c r="J98" s="295">
        <v>2</v>
      </c>
      <c r="K98" s="295">
        <v>2</v>
      </c>
      <c r="L98" s="296">
        <v>1</v>
      </c>
      <c r="M98" s="4">
        <v>0</v>
      </c>
      <c r="N98" s="4">
        <v>2</v>
      </c>
      <c r="O98" s="14">
        <f t="shared" si="57"/>
        <v>0</v>
      </c>
      <c r="P98" s="98" t="s">
        <v>19</v>
      </c>
      <c r="Q98" s="330" t="s">
        <v>881</v>
      </c>
      <c r="R98" s="98"/>
      <c r="S98" s="98">
        <f t="shared" si="58"/>
        <v>0</v>
      </c>
      <c r="T98" s="98" t="str">
        <f t="shared" si="59"/>
        <v>bajo</v>
      </c>
      <c r="U98" s="98"/>
      <c r="V98" s="330" t="s">
        <v>843</v>
      </c>
      <c r="W98" s="4">
        <v>0</v>
      </c>
      <c r="X98" s="4">
        <v>2</v>
      </c>
      <c r="Y98" s="14">
        <f t="shared" si="60"/>
        <v>0</v>
      </c>
      <c r="Z98" s="98" t="s">
        <v>19</v>
      </c>
      <c r="AA98" s="330" t="s">
        <v>882</v>
      </c>
      <c r="AB98" s="98"/>
      <c r="AC98" s="98">
        <f t="shared" si="61"/>
        <v>0</v>
      </c>
      <c r="AD98" s="98" t="str">
        <f t="shared" si="62"/>
        <v>bajo</v>
      </c>
      <c r="AE98" s="98"/>
      <c r="AF98" s="330" t="s">
        <v>844</v>
      </c>
      <c r="AG98" s="4"/>
      <c r="AH98" s="4"/>
      <c r="AI98" s="4"/>
      <c r="AJ98" s="14"/>
      <c r="AK98" s="4"/>
      <c r="AL98" s="17"/>
      <c r="AM98" s="17"/>
      <c r="AN98" s="20"/>
      <c r="AO98" s="19"/>
      <c r="AP98" s="21"/>
      <c r="AQ98" s="17"/>
      <c r="AR98" s="4"/>
      <c r="AS98" s="4"/>
      <c r="AT98" s="123"/>
      <c r="AU98" s="4"/>
      <c r="AV98" s="17"/>
      <c r="AW98" s="17"/>
      <c r="AX98" s="22"/>
      <c r="AY98" s="19"/>
      <c r="AZ98" s="21"/>
      <c r="BA98" s="17"/>
      <c r="BB98" s="4"/>
      <c r="BC98" s="4"/>
      <c r="BD98" s="45"/>
      <c r="BE98" s="4"/>
      <c r="BF98" s="17"/>
      <c r="BG98" s="17"/>
      <c r="BH98" s="20"/>
      <c r="BI98" s="19"/>
      <c r="BJ98" s="21"/>
      <c r="BK98" s="17"/>
      <c r="BL98" s="4"/>
      <c r="BM98" s="4"/>
      <c r="BN98" s="9"/>
      <c r="BO98" s="4"/>
      <c r="BP98" s="17"/>
      <c r="BQ98" s="17"/>
      <c r="BR98" s="20"/>
      <c r="BS98" s="19"/>
      <c r="BT98" s="21"/>
      <c r="BU98" s="17"/>
      <c r="BV98" s="4"/>
      <c r="BW98" s="4"/>
      <c r="BX98" s="9"/>
      <c r="BY98" s="4"/>
      <c r="BZ98" s="17"/>
      <c r="CA98" s="17"/>
      <c r="CB98" s="20"/>
      <c r="CC98" s="19"/>
      <c r="CD98" s="21"/>
      <c r="CE98" s="17"/>
      <c r="CF98" s="57"/>
      <c r="CG98" s="57"/>
      <c r="CH98" s="57"/>
      <c r="CI98" s="224"/>
      <c r="CJ98" s="57"/>
      <c r="CK98" s="57"/>
      <c r="CL98" s="20"/>
      <c r="CM98" s="57"/>
      <c r="CN98" s="58"/>
      <c r="CO98" s="57"/>
      <c r="CP98" s="57"/>
      <c r="CQ98" s="230"/>
      <c r="CR98" s="230"/>
      <c r="CS98" s="61"/>
      <c r="CT98" s="63"/>
      <c r="CU98" s="57"/>
      <c r="CV98" s="20"/>
      <c r="CW98" s="231"/>
      <c r="CX98" s="58"/>
      <c r="CY98" s="57"/>
      <c r="CZ98" s="57"/>
      <c r="DA98" s="57"/>
      <c r="DB98" s="57"/>
      <c r="DC98" s="72"/>
      <c r="DD98" s="275"/>
      <c r="DE98" s="57"/>
      <c r="DF98" s="20"/>
      <c r="DG98" s="276"/>
      <c r="DH98" s="58"/>
      <c r="DI98" s="57"/>
      <c r="DJ98" s="57"/>
      <c r="DK98" s="57"/>
      <c r="DL98" s="57"/>
      <c r="DM98" s="278"/>
      <c r="DN98" s="57"/>
      <c r="DO98" s="3"/>
      <c r="DP98" s="22"/>
      <c r="DQ98" s="57"/>
      <c r="DR98" s="58"/>
      <c r="DS98" s="57"/>
      <c r="DT98" s="57"/>
      <c r="DU98" s="57"/>
      <c r="DV98" s="57"/>
      <c r="DW98" s="278"/>
      <c r="DX98" s="63"/>
      <c r="DY98" s="57"/>
      <c r="DZ98" s="22"/>
      <c r="EA98" s="231"/>
      <c r="EB98" s="58"/>
      <c r="EC98" s="57"/>
      <c r="ED98" s="69"/>
      <c r="EO98" s="91"/>
      <c r="EP98" s="91"/>
      <c r="EQ98" s="91"/>
      <c r="ER98" s="91"/>
      <c r="FC98" s="18"/>
      <c r="FD98" s="18"/>
      <c r="FE98" s="94"/>
      <c r="FF98" s="91"/>
    </row>
    <row r="99" spans="1:162" ht="49.5" customHeight="1">
      <c r="A99" s="3" t="s">
        <v>152</v>
      </c>
      <c r="B99" s="287" t="s">
        <v>711</v>
      </c>
      <c r="C99" s="3" t="s">
        <v>153</v>
      </c>
      <c r="D99" s="97" t="s">
        <v>31</v>
      </c>
      <c r="E99" s="129" t="s">
        <v>32</v>
      </c>
      <c r="F99" s="287" t="s">
        <v>711</v>
      </c>
      <c r="G99" s="5" t="s">
        <v>27</v>
      </c>
      <c r="H99" s="287" t="s">
        <v>883</v>
      </c>
      <c r="I99" s="287" t="s">
        <v>884</v>
      </c>
      <c r="J99" s="297" t="s">
        <v>154</v>
      </c>
      <c r="K99" s="297" t="s">
        <v>154</v>
      </c>
      <c r="L99" s="326">
        <v>0.7</v>
      </c>
      <c r="M99" s="4">
        <v>0</v>
      </c>
      <c r="N99" s="4">
        <v>14</v>
      </c>
      <c r="O99" s="14">
        <f>M99/N99</f>
        <v>0</v>
      </c>
      <c r="P99" s="98" t="s">
        <v>19</v>
      </c>
      <c r="Q99" s="330" t="s">
        <v>885</v>
      </c>
      <c r="R99" s="98"/>
      <c r="S99" s="330">
        <f>O99/L99</f>
        <v>0</v>
      </c>
      <c r="T99" s="98" t="str">
        <f>P99</f>
        <v>bajo</v>
      </c>
      <c r="U99" s="98"/>
      <c r="V99" s="330" t="s">
        <v>843</v>
      </c>
      <c r="W99" s="4">
        <v>0</v>
      </c>
      <c r="X99" s="4">
        <v>14</v>
      </c>
      <c r="Y99" s="14">
        <f>W99/X99</f>
        <v>0</v>
      </c>
      <c r="Z99" s="98" t="s">
        <v>19</v>
      </c>
      <c r="AA99" s="330" t="s">
        <v>885</v>
      </c>
      <c r="AB99" s="98"/>
      <c r="AC99" s="98">
        <f>Y99/L99</f>
        <v>0</v>
      </c>
      <c r="AD99" s="98" t="str">
        <f>Z99</f>
        <v>bajo</v>
      </c>
      <c r="AE99" s="98"/>
      <c r="AF99" s="330" t="s">
        <v>844</v>
      </c>
      <c r="AG99" s="4"/>
      <c r="AH99" s="4"/>
      <c r="AI99" s="4"/>
      <c r="AJ99" s="14"/>
      <c r="AK99" s="4"/>
      <c r="AL99" s="17"/>
      <c r="AM99" s="17"/>
      <c r="AN99" s="20"/>
      <c r="AO99" s="19"/>
      <c r="AP99" s="21"/>
      <c r="AQ99" s="17"/>
      <c r="AR99" s="4"/>
      <c r="AS99" s="4"/>
      <c r="AT99" s="123"/>
      <c r="AU99" s="4"/>
      <c r="AV99" s="17"/>
      <c r="AW99" s="17"/>
      <c r="AX99" s="22"/>
      <c r="AY99" s="19"/>
      <c r="AZ99" s="21"/>
      <c r="BA99" s="17"/>
      <c r="BB99" s="4"/>
      <c r="BC99" s="4"/>
      <c r="BD99" s="45"/>
      <c r="BE99" s="4"/>
      <c r="BF99" s="17"/>
      <c r="BG99" s="17"/>
      <c r="BH99" s="20"/>
      <c r="BI99" s="19"/>
      <c r="BJ99" s="21"/>
      <c r="BK99" s="17"/>
      <c r="BL99" s="4"/>
      <c r="BM99" s="4"/>
      <c r="BN99" s="9"/>
      <c r="BO99" s="4"/>
      <c r="BP99" s="17"/>
      <c r="BQ99" s="17"/>
      <c r="BR99" s="20"/>
      <c r="BS99" s="19"/>
      <c r="BT99" s="21"/>
      <c r="BU99" s="17"/>
      <c r="BV99" s="4"/>
      <c r="BW99" s="4"/>
      <c r="BX99" s="9"/>
      <c r="BY99" s="4"/>
      <c r="BZ99" s="17"/>
      <c r="CA99" s="17"/>
      <c r="CB99" s="20"/>
      <c r="CC99" s="19"/>
      <c r="CD99" s="21"/>
      <c r="CE99" s="17"/>
      <c r="CF99" s="57"/>
      <c r="CG99" s="57"/>
      <c r="CH99" s="57"/>
      <c r="CI99" s="224"/>
      <c r="CJ99" s="57"/>
      <c r="CK99" s="57"/>
      <c r="CL99" s="20"/>
      <c r="CM99" s="57"/>
      <c r="CN99" s="58"/>
      <c r="CO99" s="57"/>
      <c r="CP99" s="57"/>
      <c r="CQ99" s="230"/>
      <c r="CR99" s="230"/>
      <c r="CS99" s="61"/>
      <c r="CT99" s="63"/>
      <c r="CU99" s="57"/>
      <c r="CV99" s="20"/>
      <c r="CW99" s="231"/>
      <c r="CX99" s="58"/>
      <c r="CY99" s="57"/>
      <c r="CZ99" s="57"/>
      <c r="DA99" s="57"/>
      <c r="DB99" s="57"/>
      <c r="DC99" s="72"/>
      <c r="DD99" s="275"/>
      <c r="DE99" s="57"/>
      <c r="DF99" s="20"/>
      <c r="DG99" s="276"/>
      <c r="DH99" s="58"/>
      <c r="DI99" s="57"/>
      <c r="DJ99" s="57"/>
      <c r="DK99" s="57"/>
      <c r="DL99" s="57"/>
      <c r="DM99" s="278"/>
      <c r="DN99" s="57"/>
      <c r="DO99" s="3"/>
      <c r="DP99" s="22"/>
      <c r="DQ99" s="57"/>
      <c r="DR99" s="58"/>
      <c r="DS99" s="57"/>
      <c r="DT99" s="57"/>
      <c r="DU99" s="57"/>
      <c r="DV99" s="57"/>
      <c r="DW99" s="278"/>
      <c r="DX99" s="63"/>
      <c r="DY99" s="57"/>
      <c r="DZ99" s="22"/>
      <c r="EA99" s="231"/>
      <c r="EB99" s="58"/>
      <c r="EC99" s="57"/>
      <c r="ED99" s="69"/>
      <c r="EO99" s="91"/>
      <c r="EP99" s="91"/>
      <c r="EQ99" s="91"/>
      <c r="ER99" s="91"/>
      <c r="FC99" s="18"/>
      <c r="FD99" s="18"/>
      <c r="FE99" s="94"/>
      <c r="FF99" s="91"/>
    </row>
    <row r="100" spans="1:162" ht="49.5" customHeight="1">
      <c r="A100" s="3" t="s">
        <v>152</v>
      </c>
      <c r="B100" s="287" t="s">
        <v>718</v>
      </c>
      <c r="C100" s="3" t="s">
        <v>155</v>
      </c>
      <c r="D100" s="97" t="s">
        <v>31</v>
      </c>
      <c r="E100" s="129" t="s">
        <v>33</v>
      </c>
      <c r="F100" s="287" t="s">
        <v>718</v>
      </c>
      <c r="G100" s="5" t="s">
        <v>27</v>
      </c>
      <c r="H100" s="287" t="s">
        <v>883</v>
      </c>
      <c r="I100" s="287" t="s">
        <v>886</v>
      </c>
      <c r="J100" s="297" t="s">
        <v>154</v>
      </c>
      <c r="K100" s="297" t="s">
        <v>154</v>
      </c>
      <c r="L100" s="326">
        <v>0.7</v>
      </c>
      <c r="M100" s="4">
        <v>0</v>
      </c>
      <c r="N100" s="4">
        <v>4</v>
      </c>
      <c r="O100" s="14">
        <f t="shared" ref="O100:O114" si="63">M100/N100</f>
        <v>0</v>
      </c>
      <c r="P100" s="98" t="s">
        <v>19</v>
      </c>
      <c r="Q100" s="330" t="s">
        <v>887</v>
      </c>
      <c r="R100" s="98"/>
      <c r="S100" s="330">
        <f t="shared" ref="S100:S114" si="64">O100/L100</f>
        <v>0</v>
      </c>
      <c r="T100" s="98" t="str">
        <f t="shared" ref="T100:T114" si="65">P100</f>
        <v>bajo</v>
      </c>
      <c r="U100" s="98"/>
      <c r="V100" s="330" t="s">
        <v>843</v>
      </c>
      <c r="W100" s="4">
        <v>0</v>
      </c>
      <c r="X100" s="4">
        <v>4</v>
      </c>
      <c r="Y100" s="14">
        <f t="shared" ref="Y100:Y114" si="66">W100/X100</f>
        <v>0</v>
      </c>
      <c r="Z100" s="98" t="s">
        <v>19</v>
      </c>
      <c r="AA100" s="330" t="s">
        <v>887</v>
      </c>
      <c r="AB100" s="98"/>
      <c r="AC100" s="98">
        <f t="shared" ref="AC100:AC114" si="67">Y100/L100</f>
        <v>0</v>
      </c>
      <c r="AD100" s="98" t="str">
        <f t="shared" ref="AD100:AD114" si="68">Z100</f>
        <v>bajo</v>
      </c>
      <c r="AE100" s="98"/>
      <c r="AF100" s="330" t="s">
        <v>844</v>
      </c>
      <c r="AG100" s="4"/>
      <c r="AH100" s="4"/>
      <c r="AI100" s="4"/>
      <c r="AJ100" s="14"/>
      <c r="AK100" s="4"/>
      <c r="AL100" s="17"/>
      <c r="AM100" s="17"/>
      <c r="AN100" s="20"/>
      <c r="AO100" s="19"/>
      <c r="AP100" s="21"/>
      <c r="AQ100" s="17"/>
      <c r="AR100" s="4"/>
      <c r="AS100" s="4"/>
      <c r="AT100" s="123"/>
      <c r="AU100" s="4"/>
      <c r="AV100" s="17"/>
      <c r="AW100" s="17"/>
      <c r="AX100" s="22"/>
      <c r="AY100" s="19"/>
      <c r="AZ100" s="21"/>
      <c r="BA100" s="17"/>
      <c r="BB100" s="4"/>
      <c r="BC100" s="4"/>
      <c r="BD100" s="45"/>
      <c r="BE100" s="4"/>
      <c r="BF100" s="17"/>
      <c r="BG100" s="17"/>
      <c r="BH100" s="20"/>
      <c r="BI100" s="19"/>
      <c r="BJ100" s="21"/>
      <c r="BK100" s="17"/>
      <c r="BL100" s="4"/>
      <c r="BM100" s="4"/>
      <c r="BN100" s="9"/>
      <c r="BO100" s="4"/>
      <c r="BP100" s="17"/>
      <c r="BQ100" s="17"/>
      <c r="BR100" s="20"/>
      <c r="BS100" s="19"/>
      <c r="BT100" s="21"/>
      <c r="BU100" s="17"/>
      <c r="BV100" s="4"/>
      <c r="BW100" s="4"/>
      <c r="BX100" s="9"/>
      <c r="BY100" s="4"/>
      <c r="BZ100" s="17"/>
      <c r="CA100" s="17"/>
      <c r="CB100" s="20"/>
      <c r="CC100" s="19"/>
      <c r="CD100" s="21"/>
      <c r="CE100" s="17"/>
      <c r="CF100" s="57"/>
      <c r="CG100" s="57"/>
      <c r="CH100" s="57"/>
      <c r="CI100" s="225"/>
      <c r="CJ100" s="57"/>
      <c r="CK100" s="57"/>
      <c r="CL100" s="20"/>
      <c r="CM100" s="57"/>
      <c r="CN100" s="58"/>
      <c r="CO100" s="57"/>
      <c r="CP100" s="57"/>
      <c r="CQ100" s="230"/>
      <c r="CR100" s="230"/>
      <c r="CS100" s="61"/>
      <c r="CT100" s="63"/>
      <c r="CU100" s="57"/>
      <c r="CV100" s="20"/>
      <c r="CW100" s="231"/>
      <c r="CX100" s="58"/>
      <c r="CY100" s="57"/>
      <c r="CZ100" s="57"/>
      <c r="DA100" s="57"/>
      <c r="DB100" s="57"/>
      <c r="DC100" s="72"/>
      <c r="DD100" s="275"/>
      <c r="DE100" s="57"/>
      <c r="DF100" s="20"/>
      <c r="DG100" s="276"/>
      <c r="DH100" s="58"/>
      <c r="DI100" s="57"/>
      <c r="DJ100" s="57"/>
      <c r="DK100" s="57"/>
      <c r="DL100" s="57"/>
      <c r="DM100" s="278"/>
      <c r="DN100" s="57"/>
      <c r="DO100" s="3"/>
      <c r="DP100" s="22"/>
      <c r="DQ100" s="57"/>
      <c r="DR100" s="58"/>
      <c r="DS100" s="57"/>
      <c r="DT100" s="57"/>
      <c r="DU100" s="57"/>
      <c r="DV100" s="57"/>
      <c r="DW100" s="278"/>
      <c r="DX100" s="63"/>
      <c r="DY100" s="57"/>
      <c r="DZ100" s="22"/>
      <c r="EA100" s="231"/>
      <c r="EB100" s="58"/>
      <c r="EC100" s="57"/>
      <c r="ED100" s="69"/>
      <c r="EO100" s="91"/>
      <c r="EP100" s="91"/>
      <c r="EQ100" s="91"/>
      <c r="ER100" s="91"/>
      <c r="FC100" s="18"/>
      <c r="FD100" s="18"/>
      <c r="FE100" s="94"/>
      <c r="FF100" s="91"/>
    </row>
    <row r="101" spans="1:162" ht="49.5" customHeight="1">
      <c r="A101" s="3" t="s">
        <v>152</v>
      </c>
      <c r="B101" s="287" t="s">
        <v>724</v>
      </c>
      <c r="C101" s="3" t="s">
        <v>156</v>
      </c>
      <c r="D101" s="97" t="s">
        <v>31</v>
      </c>
      <c r="E101" s="320" t="s">
        <v>34</v>
      </c>
      <c r="F101" s="287" t="s">
        <v>724</v>
      </c>
      <c r="G101" s="5" t="s">
        <v>27</v>
      </c>
      <c r="H101" s="287" t="s">
        <v>883</v>
      </c>
      <c r="I101" s="287" t="s">
        <v>888</v>
      </c>
      <c r="J101" s="297" t="s">
        <v>154</v>
      </c>
      <c r="K101" s="297" t="s">
        <v>154</v>
      </c>
      <c r="L101" s="326">
        <v>0.7</v>
      </c>
      <c r="M101" s="4">
        <v>0</v>
      </c>
      <c r="N101" s="4">
        <v>0</v>
      </c>
      <c r="O101" s="14">
        <v>0</v>
      </c>
      <c r="P101" s="98" t="s">
        <v>19</v>
      </c>
      <c r="Q101" s="330" t="s">
        <v>889</v>
      </c>
      <c r="R101" s="98"/>
      <c r="S101" s="330">
        <f t="shared" si="64"/>
        <v>0</v>
      </c>
      <c r="T101" s="98" t="str">
        <f t="shared" si="65"/>
        <v>bajo</v>
      </c>
      <c r="U101" s="98"/>
      <c r="V101" s="330" t="s">
        <v>843</v>
      </c>
      <c r="W101" s="4">
        <v>0</v>
      </c>
      <c r="X101" s="4">
        <v>0</v>
      </c>
      <c r="Y101" s="14">
        <v>0</v>
      </c>
      <c r="Z101" s="98" t="s">
        <v>19</v>
      </c>
      <c r="AA101" s="330" t="s">
        <v>889</v>
      </c>
      <c r="AB101" s="98"/>
      <c r="AC101" s="98">
        <f t="shared" si="67"/>
        <v>0</v>
      </c>
      <c r="AD101" s="98" t="str">
        <f t="shared" si="68"/>
        <v>bajo</v>
      </c>
      <c r="AE101" s="98"/>
      <c r="AF101" s="330" t="s">
        <v>844</v>
      </c>
      <c r="AG101" s="4"/>
      <c r="AH101" s="4"/>
      <c r="AI101" s="4"/>
      <c r="AJ101" s="14"/>
      <c r="AK101" s="4"/>
      <c r="AL101" s="17"/>
      <c r="AM101" s="17"/>
      <c r="AN101" s="20"/>
      <c r="AO101" s="19"/>
      <c r="AP101" s="21"/>
      <c r="AQ101" s="17"/>
      <c r="AR101" s="4"/>
      <c r="AS101" s="4"/>
      <c r="AT101" s="123"/>
      <c r="AU101" s="4"/>
      <c r="AV101" s="17"/>
      <c r="AW101" s="17"/>
      <c r="AX101" s="22"/>
      <c r="AY101" s="19"/>
      <c r="AZ101" s="21"/>
      <c r="BA101" s="17"/>
      <c r="BB101" s="4"/>
      <c r="BC101" s="4"/>
      <c r="BD101" s="45"/>
      <c r="BE101" s="4"/>
      <c r="BF101" s="17"/>
      <c r="BG101" s="17"/>
      <c r="BH101" s="20"/>
      <c r="BI101" s="19"/>
      <c r="BJ101" s="21"/>
      <c r="BK101" s="17"/>
      <c r="BL101" s="4"/>
      <c r="BM101" s="4"/>
      <c r="BN101" s="9"/>
      <c r="BO101" s="4"/>
      <c r="BP101" s="17"/>
      <c r="BQ101" s="17"/>
      <c r="BR101" s="20"/>
      <c r="BS101" s="19"/>
      <c r="BT101" s="21"/>
      <c r="BU101" s="17"/>
      <c r="BV101" s="4"/>
      <c r="BW101" s="4"/>
      <c r="BX101" s="9"/>
      <c r="BY101" s="4"/>
      <c r="BZ101" s="17"/>
      <c r="CA101" s="17"/>
      <c r="CB101" s="20"/>
      <c r="CC101" s="19"/>
      <c r="CD101" s="21"/>
      <c r="CE101" s="17"/>
      <c r="CF101" s="57"/>
      <c r="CG101" s="57"/>
      <c r="CH101" s="57"/>
      <c r="CI101" s="224"/>
      <c r="CJ101" s="57"/>
      <c r="CK101" s="57"/>
      <c r="CL101" s="20"/>
      <c r="CM101" s="57"/>
      <c r="CN101" s="58"/>
      <c r="CO101" s="57"/>
      <c r="CP101" s="57"/>
      <c r="CQ101" s="233"/>
      <c r="CR101" s="233"/>
      <c r="CS101" s="61"/>
      <c r="CT101" s="63"/>
      <c r="CU101" s="57"/>
      <c r="CV101" s="20"/>
      <c r="CW101" s="231"/>
      <c r="CX101" s="58"/>
      <c r="CY101" s="57"/>
      <c r="CZ101" s="57"/>
      <c r="DA101" s="57"/>
      <c r="DB101" s="57"/>
      <c r="DC101" s="72"/>
      <c r="DD101" s="275"/>
      <c r="DE101" s="57"/>
      <c r="DF101" s="20"/>
      <c r="DG101" s="276"/>
      <c r="DH101" s="58"/>
      <c r="DI101" s="57"/>
      <c r="DJ101" s="57"/>
      <c r="DK101" s="57"/>
      <c r="DL101" s="57"/>
      <c r="DM101" s="278"/>
      <c r="DN101" s="57"/>
      <c r="DO101" s="3"/>
      <c r="DP101" s="22"/>
      <c r="DQ101" s="57"/>
      <c r="DR101" s="58"/>
      <c r="DS101" s="57"/>
      <c r="DT101" s="57"/>
      <c r="DU101" s="57"/>
      <c r="DV101" s="57"/>
      <c r="DW101" s="278"/>
      <c r="DX101" s="63"/>
      <c r="DY101" s="57"/>
      <c r="DZ101" s="22"/>
      <c r="EA101" s="231"/>
      <c r="EB101" s="58"/>
      <c r="EC101" s="57"/>
      <c r="ED101" s="69"/>
      <c r="EO101" s="91"/>
      <c r="EP101" s="91"/>
      <c r="EQ101" s="91"/>
      <c r="ER101" s="91"/>
      <c r="FC101" s="18"/>
      <c r="FD101" s="18"/>
      <c r="FE101" s="94"/>
      <c r="FF101" s="91"/>
    </row>
    <row r="102" spans="1:162" ht="49.5" customHeight="1">
      <c r="A102" s="3" t="s">
        <v>152</v>
      </c>
      <c r="B102" s="287" t="s">
        <v>729</v>
      </c>
      <c r="C102" s="3" t="s">
        <v>157</v>
      </c>
      <c r="D102" s="97" t="s">
        <v>31</v>
      </c>
      <c r="E102" s="129" t="s">
        <v>35</v>
      </c>
      <c r="F102" s="287" t="s">
        <v>729</v>
      </c>
      <c r="G102" s="5" t="s">
        <v>27</v>
      </c>
      <c r="H102" s="287" t="s">
        <v>883</v>
      </c>
      <c r="I102" s="287" t="s">
        <v>890</v>
      </c>
      <c r="J102" s="297" t="s">
        <v>154</v>
      </c>
      <c r="K102" s="297" t="s">
        <v>154</v>
      </c>
      <c r="L102" s="326">
        <v>0.7</v>
      </c>
      <c r="M102" s="4">
        <v>0</v>
      </c>
      <c r="N102" s="4">
        <v>10</v>
      </c>
      <c r="O102" s="14">
        <f t="shared" si="63"/>
        <v>0</v>
      </c>
      <c r="P102" s="98" t="s">
        <v>19</v>
      </c>
      <c r="Q102" s="330" t="s">
        <v>891</v>
      </c>
      <c r="R102" s="98"/>
      <c r="S102" s="330">
        <f t="shared" si="64"/>
        <v>0</v>
      </c>
      <c r="T102" s="98" t="str">
        <f t="shared" si="65"/>
        <v>bajo</v>
      </c>
      <c r="U102" s="98"/>
      <c r="V102" s="330" t="s">
        <v>843</v>
      </c>
      <c r="W102" s="4">
        <v>0</v>
      </c>
      <c r="X102" s="4">
        <v>10</v>
      </c>
      <c r="Y102" s="14">
        <f t="shared" si="66"/>
        <v>0</v>
      </c>
      <c r="Z102" s="98" t="s">
        <v>19</v>
      </c>
      <c r="AA102" s="330" t="s">
        <v>892</v>
      </c>
      <c r="AB102" s="98"/>
      <c r="AC102" s="98">
        <f t="shared" si="67"/>
        <v>0</v>
      </c>
      <c r="AD102" s="98" t="str">
        <f t="shared" si="68"/>
        <v>bajo</v>
      </c>
      <c r="AE102" s="98"/>
      <c r="AF102" s="330" t="s">
        <v>844</v>
      </c>
      <c r="AG102" s="4"/>
      <c r="AH102" s="4"/>
      <c r="AI102" s="4"/>
      <c r="AJ102" s="14"/>
      <c r="AK102" s="4"/>
      <c r="AL102" s="17"/>
      <c r="AM102" s="17"/>
      <c r="AN102" s="20"/>
      <c r="AO102" s="19"/>
      <c r="AP102" s="21"/>
      <c r="AQ102" s="17"/>
      <c r="AR102" s="4"/>
      <c r="AS102" s="4"/>
      <c r="AT102" s="123"/>
      <c r="AU102" s="4"/>
      <c r="AV102" s="17"/>
      <c r="AW102" s="17"/>
      <c r="AX102" s="22"/>
      <c r="AY102" s="19"/>
      <c r="AZ102" s="21"/>
      <c r="BA102" s="17"/>
      <c r="BB102" s="4"/>
      <c r="BC102" s="4"/>
      <c r="BD102" s="45"/>
      <c r="BE102" s="4"/>
      <c r="BF102" s="17"/>
      <c r="BG102" s="17"/>
      <c r="BH102" s="20"/>
      <c r="BI102" s="19"/>
      <c r="BJ102" s="21"/>
      <c r="BK102" s="17"/>
      <c r="BL102" s="4"/>
      <c r="BM102" s="4"/>
      <c r="BN102" s="9"/>
      <c r="BO102" s="4"/>
      <c r="BP102" s="17"/>
      <c r="BQ102" s="17"/>
      <c r="BR102" s="20"/>
      <c r="BS102" s="19"/>
      <c r="BT102" s="21"/>
      <c r="BU102" s="17"/>
      <c r="BV102" s="4"/>
      <c r="BW102" s="4"/>
      <c r="BX102" s="9"/>
      <c r="BY102" s="4"/>
      <c r="BZ102" s="17"/>
      <c r="CA102" s="17"/>
      <c r="CB102" s="20"/>
      <c r="CC102" s="19"/>
      <c r="CD102" s="21"/>
      <c r="CE102" s="17"/>
      <c r="CF102" s="57"/>
      <c r="CG102" s="57"/>
      <c r="CH102" s="57"/>
      <c r="CI102" s="224"/>
      <c r="CJ102" s="57"/>
      <c r="CK102" s="57"/>
      <c r="CL102" s="20"/>
      <c r="CM102" s="57"/>
      <c r="CN102" s="58"/>
      <c r="CO102" s="57"/>
      <c r="CP102" s="57"/>
      <c r="CQ102" s="233"/>
      <c r="CR102" s="233"/>
      <c r="CS102" s="61"/>
      <c r="CT102" s="63"/>
      <c r="CU102" s="57"/>
      <c r="CV102" s="20"/>
      <c r="CW102" s="231"/>
      <c r="CX102" s="58"/>
      <c r="CY102" s="57"/>
      <c r="CZ102" s="57"/>
      <c r="DA102" s="57"/>
      <c r="DB102" s="57"/>
      <c r="DC102" s="72"/>
      <c r="DD102" s="275"/>
      <c r="DE102" s="57"/>
      <c r="DF102" s="20"/>
      <c r="DG102" s="276"/>
      <c r="DH102" s="58"/>
      <c r="DI102" s="57"/>
      <c r="DJ102" s="57"/>
      <c r="DK102" s="57"/>
      <c r="DL102" s="57"/>
      <c r="DM102" s="278"/>
      <c r="DN102" s="57"/>
      <c r="DO102" s="3"/>
      <c r="DP102" s="22"/>
      <c r="DQ102" s="57"/>
      <c r="DR102" s="58"/>
      <c r="DS102" s="57"/>
      <c r="DT102" s="57"/>
      <c r="DU102" s="57"/>
      <c r="DV102" s="57"/>
      <c r="DW102" s="278"/>
      <c r="DX102" s="63"/>
      <c r="DY102" s="57"/>
      <c r="DZ102" s="22"/>
      <c r="EA102" s="231"/>
      <c r="EB102" s="58"/>
      <c r="EC102" s="57"/>
      <c r="ED102" s="69"/>
      <c r="EO102" s="91"/>
      <c r="EP102" s="91"/>
      <c r="EQ102" s="91"/>
      <c r="ER102" s="91"/>
      <c r="FC102" s="18"/>
      <c r="FD102" s="18"/>
      <c r="FE102" s="94"/>
      <c r="FF102" s="91"/>
    </row>
    <row r="103" spans="1:162" ht="49.5" customHeight="1">
      <c r="A103" s="3" t="s">
        <v>152</v>
      </c>
      <c r="B103" s="287" t="s">
        <v>735</v>
      </c>
      <c r="C103" s="3" t="s">
        <v>158</v>
      </c>
      <c r="D103" s="97" t="s">
        <v>31</v>
      </c>
      <c r="E103" s="129" t="s">
        <v>36</v>
      </c>
      <c r="F103" s="287" t="s">
        <v>735</v>
      </c>
      <c r="G103" s="5" t="s">
        <v>27</v>
      </c>
      <c r="H103" s="287" t="s">
        <v>883</v>
      </c>
      <c r="I103" s="287" t="s">
        <v>893</v>
      </c>
      <c r="J103" s="297" t="s">
        <v>154</v>
      </c>
      <c r="K103" s="297" t="s">
        <v>154</v>
      </c>
      <c r="L103" s="326">
        <v>0.7</v>
      </c>
      <c r="M103" s="4">
        <v>0</v>
      </c>
      <c r="N103" s="4">
        <v>21</v>
      </c>
      <c r="O103" s="14">
        <f t="shared" si="63"/>
        <v>0</v>
      </c>
      <c r="P103" s="98" t="s">
        <v>19</v>
      </c>
      <c r="Q103" s="330" t="s">
        <v>894</v>
      </c>
      <c r="R103" s="98"/>
      <c r="S103" s="330">
        <f t="shared" si="64"/>
        <v>0</v>
      </c>
      <c r="T103" s="98" t="str">
        <f t="shared" si="65"/>
        <v>bajo</v>
      </c>
      <c r="U103" s="98"/>
      <c r="V103" s="330" t="s">
        <v>843</v>
      </c>
      <c r="W103" s="4">
        <v>0</v>
      </c>
      <c r="X103" s="4">
        <v>21</v>
      </c>
      <c r="Y103" s="14">
        <f t="shared" si="66"/>
        <v>0</v>
      </c>
      <c r="Z103" s="98" t="s">
        <v>19</v>
      </c>
      <c r="AA103" s="330" t="s">
        <v>895</v>
      </c>
      <c r="AB103" s="98"/>
      <c r="AC103" s="98">
        <f t="shared" si="67"/>
        <v>0</v>
      </c>
      <c r="AD103" s="98" t="str">
        <f t="shared" si="68"/>
        <v>bajo</v>
      </c>
      <c r="AE103" s="98"/>
      <c r="AF103" s="330" t="s">
        <v>844</v>
      </c>
      <c r="AG103" s="4"/>
      <c r="AH103" s="4"/>
      <c r="AI103" s="4"/>
      <c r="AJ103" s="14"/>
      <c r="AK103" s="4"/>
      <c r="AL103" s="17"/>
      <c r="AM103" s="17"/>
      <c r="AN103" s="20"/>
      <c r="AO103" s="19"/>
      <c r="AP103" s="21"/>
      <c r="AQ103" s="17"/>
      <c r="AR103" s="4"/>
      <c r="AS103" s="4"/>
      <c r="AT103" s="123"/>
      <c r="AU103" s="4"/>
      <c r="AV103" s="17"/>
      <c r="AW103" s="17"/>
      <c r="AX103" s="22"/>
      <c r="AY103" s="19"/>
      <c r="AZ103" s="21"/>
      <c r="BA103" s="17"/>
      <c r="BB103" s="4"/>
      <c r="BC103" s="4"/>
      <c r="BD103" s="45"/>
      <c r="BE103" s="4"/>
      <c r="BF103" s="17"/>
      <c r="BG103" s="17"/>
      <c r="BH103" s="20"/>
      <c r="BI103" s="19"/>
      <c r="BJ103" s="21"/>
      <c r="BK103" s="17"/>
      <c r="BL103" s="4"/>
      <c r="BM103" s="4"/>
      <c r="BN103" s="9"/>
      <c r="BO103" s="4"/>
      <c r="BP103" s="17"/>
      <c r="BQ103" s="17"/>
      <c r="BR103" s="20"/>
      <c r="BS103" s="19"/>
      <c r="BT103" s="21"/>
      <c r="BU103" s="17"/>
      <c r="BV103" s="4"/>
      <c r="BW103" s="4"/>
      <c r="BX103" s="9"/>
      <c r="BY103" s="4"/>
      <c r="BZ103" s="17"/>
      <c r="CA103" s="17"/>
      <c r="CB103" s="20"/>
      <c r="CC103" s="19"/>
      <c r="CD103" s="21"/>
      <c r="CE103" s="17"/>
      <c r="CF103" s="57"/>
      <c r="CG103" s="57"/>
      <c r="CH103" s="57"/>
      <c r="CI103" s="224"/>
      <c r="CJ103" s="57"/>
      <c r="CK103" s="57"/>
      <c r="CL103" s="20"/>
      <c r="CM103" s="57"/>
      <c r="CN103" s="58"/>
      <c r="CO103" s="57"/>
      <c r="CP103" s="57"/>
      <c r="CQ103" s="233"/>
      <c r="CR103" s="233"/>
      <c r="CS103" s="61"/>
      <c r="CT103" s="63"/>
      <c r="CU103" s="57"/>
      <c r="CV103" s="20"/>
      <c r="CW103" s="231"/>
      <c r="CX103" s="58"/>
      <c r="CY103" s="57"/>
      <c r="CZ103" s="57"/>
      <c r="DA103" s="57"/>
      <c r="DB103" s="57"/>
      <c r="DC103" s="72"/>
      <c r="DD103" s="275"/>
      <c r="DE103" s="57"/>
      <c r="DF103" s="20"/>
      <c r="DG103" s="276"/>
      <c r="DH103" s="58"/>
      <c r="DI103" s="57"/>
      <c r="DJ103" s="57"/>
      <c r="DK103" s="57"/>
      <c r="DL103" s="57"/>
      <c r="DM103" s="278"/>
      <c r="DN103" s="57"/>
      <c r="DO103" s="3"/>
      <c r="DP103" s="22"/>
      <c r="DQ103" s="57"/>
      <c r="DR103" s="58"/>
      <c r="DS103" s="57"/>
      <c r="DT103" s="57"/>
      <c r="DU103" s="57"/>
      <c r="DV103" s="57"/>
      <c r="DW103" s="278"/>
      <c r="DX103" s="63"/>
      <c r="DY103" s="57"/>
      <c r="DZ103" s="22"/>
      <c r="EA103" s="231"/>
      <c r="EB103" s="58"/>
      <c r="EC103" s="57"/>
      <c r="ED103" s="69"/>
      <c r="EO103" s="91"/>
      <c r="EP103" s="91"/>
      <c r="EQ103" s="91"/>
      <c r="ER103" s="91"/>
      <c r="FC103" s="18"/>
      <c r="FD103" s="18"/>
      <c r="FE103" s="94"/>
      <c r="FF103" s="91"/>
    </row>
    <row r="104" spans="1:162" ht="49.5" customHeight="1">
      <c r="A104" s="3" t="s">
        <v>152</v>
      </c>
      <c r="B104" s="287" t="s">
        <v>741</v>
      </c>
      <c r="C104" s="3" t="s">
        <v>159</v>
      </c>
      <c r="D104" s="97" t="s">
        <v>31</v>
      </c>
      <c r="E104" s="129" t="s">
        <v>37</v>
      </c>
      <c r="F104" s="287" t="s">
        <v>741</v>
      </c>
      <c r="G104" s="5" t="s">
        <v>27</v>
      </c>
      <c r="H104" s="287" t="s">
        <v>883</v>
      </c>
      <c r="I104" s="287" t="s">
        <v>896</v>
      </c>
      <c r="J104" s="297" t="s">
        <v>154</v>
      </c>
      <c r="K104" s="297" t="s">
        <v>154</v>
      </c>
      <c r="L104" s="326">
        <v>0.7</v>
      </c>
      <c r="M104" s="4">
        <v>0</v>
      </c>
      <c r="N104" s="4">
        <v>14</v>
      </c>
      <c r="O104" s="14">
        <f t="shared" si="63"/>
        <v>0</v>
      </c>
      <c r="P104" s="98" t="s">
        <v>19</v>
      </c>
      <c r="Q104" s="330" t="s">
        <v>897</v>
      </c>
      <c r="R104" s="98"/>
      <c r="S104" s="330">
        <f t="shared" si="64"/>
        <v>0</v>
      </c>
      <c r="T104" s="98" t="str">
        <f t="shared" si="65"/>
        <v>bajo</v>
      </c>
      <c r="U104" s="98"/>
      <c r="V104" s="330" t="s">
        <v>843</v>
      </c>
      <c r="W104" s="4">
        <v>0</v>
      </c>
      <c r="X104" s="4">
        <v>14</v>
      </c>
      <c r="Y104" s="14">
        <f t="shared" si="66"/>
        <v>0</v>
      </c>
      <c r="Z104" s="98" t="s">
        <v>19</v>
      </c>
      <c r="AA104" s="330" t="s">
        <v>897</v>
      </c>
      <c r="AB104" s="98"/>
      <c r="AC104" s="98">
        <f t="shared" si="67"/>
        <v>0</v>
      </c>
      <c r="AD104" s="98" t="str">
        <f t="shared" si="68"/>
        <v>bajo</v>
      </c>
      <c r="AE104" s="98"/>
      <c r="AF104" s="330" t="s">
        <v>844</v>
      </c>
      <c r="AG104" s="4"/>
      <c r="AH104" s="4"/>
      <c r="AI104" s="4"/>
      <c r="AJ104" s="14"/>
      <c r="AK104" s="4"/>
      <c r="AL104" s="17"/>
      <c r="AM104" s="17"/>
      <c r="AN104" s="20"/>
      <c r="AO104" s="19"/>
      <c r="AP104" s="21"/>
      <c r="AQ104" s="17"/>
      <c r="AR104" s="4"/>
      <c r="AS104" s="4"/>
      <c r="AT104" s="123"/>
      <c r="AU104" s="4"/>
      <c r="AV104" s="17"/>
      <c r="AW104" s="17"/>
      <c r="AX104" s="22"/>
      <c r="AY104" s="19"/>
      <c r="AZ104" s="21"/>
      <c r="BA104" s="17"/>
      <c r="BB104" s="4"/>
      <c r="BC104" s="4"/>
      <c r="BD104" s="45"/>
      <c r="BE104" s="4"/>
      <c r="BF104" s="17"/>
      <c r="BG104" s="17"/>
      <c r="BH104" s="20"/>
      <c r="BI104" s="19"/>
      <c r="BJ104" s="21"/>
      <c r="BK104" s="17"/>
      <c r="BL104" s="4"/>
      <c r="BM104" s="4"/>
      <c r="BN104" s="9"/>
      <c r="BO104" s="4"/>
      <c r="BP104" s="17"/>
      <c r="BQ104" s="17"/>
      <c r="BR104" s="20"/>
      <c r="BS104" s="19"/>
      <c r="BT104" s="21"/>
      <c r="BU104" s="17"/>
      <c r="BV104" s="4"/>
      <c r="BW104" s="4"/>
      <c r="BX104" s="9"/>
      <c r="BY104" s="4"/>
      <c r="BZ104" s="17"/>
      <c r="CA104" s="17"/>
      <c r="CB104" s="20"/>
      <c r="CC104" s="19"/>
      <c r="CD104" s="21"/>
      <c r="CE104" s="17"/>
      <c r="CF104" s="57"/>
      <c r="CG104" s="57"/>
      <c r="CH104" s="57"/>
      <c r="CI104" s="224"/>
      <c r="CJ104" s="57"/>
      <c r="CK104" s="57"/>
      <c r="CL104" s="20"/>
      <c r="CM104" s="57"/>
      <c r="CN104" s="58"/>
      <c r="CO104" s="57"/>
      <c r="CP104" s="57"/>
      <c r="CQ104" s="233"/>
      <c r="CR104" s="233"/>
      <c r="CS104" s="61"/>
      <c r="CT104" s="63"/>
      <c r="CU104" s="57"/>
      <c r="CV104" s="20"/>
      <c r="CW104" s="231"/>
      <c r="CX104" s="58"/>
      <c r="CY104" s="57"/>
      <c r="CZ104" s="57"/>
      <c r="DA104" s="57"/>
      <c r="DB104" s="57"/>
      <c r="DC104" s="72"/>
      <c r="DD104" s="275"/>
      <c r="DE104" s="57"/>
      <c r="DF104" s="20"/>
      <c r="DG104" s="276"/>
      <c r="DH104" s="58"/>
      <c r="DI104" s="57"/>
      <c r="DJ104" s="57"/>
      <c r="DK104" s="57"/>
      <c r="DL104" s="57"/>
      <c r="DM104" s="278"/>
      <c r="DN104" s="57"/>
      <c r="DO104" s="3"/>
      <c r="DP104" s="22"/>
      <c r="DQ104" s="57"/>
      <c r="DR104" s="58"/>
      <c r="DS104" s="57"/>
      <c r="DT104" s="57"/>
      <c r="DU104" s="57"/>
      <c r="DV104" s="57"/>
      <c r="DW104" s="278"/>
      <c r="DX104" s="63"/>
      <c r="DY104" s="57"/>
      <c r="DZ104" s="22"/>
      <c r="EA104" s="231"/>
      <c r="EB104" s="58"/>
      <c r="EC104" s="57"/>
      <c r="ED104" s="69"/>
      <c r="EO104" s="91"/>
      <c r="EP104" s="91"/>
      <c r="EQ104" s="91"/>
      <c r="ER104" s="91"/>
      <c r="FC104" s="18"/>
      <c r="FD104" s="18"/>
      <c r="FE104" s="94"/>
      <c r="FF104" s="91"/>
    </row>
    <row r="105" spans="1:162" ht="49.5" customHeight="1">
      <c r="A105" s="3" t="s">
        <v>152</v>
      </c>
      <c r="B105" s="287" t="s">
        <v>747</v>
      </c>
      <c r="C105" s="3" t="s">
        <v>160</v>
      </c>
      <c r="D105" s="97" t="s">
        <v>31</v>
      </c>
      <c r="E105" s="129" t="s">
        <v>38</v>
      </c>
      <c r="F105" s="287" t="s">
        <v>747</v>
      </c>
      <c r="G105" s="5" t="s">
        <v>27</v>
      </c>
      <c r="H105" s="287" t="s">
        <v>883</v>
      </c>
      <c r="I105" s="287" t="s">
        <v>898</v>
      </c>
      <c r="J105" s="297" t="s">
        <v>154</v>
      </c>
      <c r="K105" s="297" t="s">
        <v>154</v>
      </c>
      <c r="L105" s="326">
        <v>0.7</v>
      </c>
      <c r="M105" s="4">
        <v>0</v>
      </c>
      <c r="N105" s="4">
        <v>0</v>
      </c>
      <c r="O105" s="14">
        <v>0</v>
      </c>
      <c r="P105" s="98" t="s">
        <v>19</v>
      </c>
      <c r="Q105" s="330" t="s">
        <v>899</v>
      </c>
      <c r="R105" s="98"/>
      <c r="S105" s="330">
        <f t="shared" si="64"/>
        <v>0</v>
      </c>
      <c r="T105" s="98" t="str">
        <f t="shared" si="65"/>
        <v>bajo</v>
      </c>
      <c r="U105" s="98"/>
      <c r="V105" s="330" t="s">
        <v>843</v>
      </c>
      <c r="W105" s="4">
        <v>0</v>
      </c>
      <c r="X105" s="4">
        <v>0</v>
      </c>
      <c r="Y105" s="14">
        <v>0</v>
      </c>
      <c r="Z105" s="98" t="s">
        <v>19</v>
      </c>
      <c r="AA105" s="330" t="s">
        <v>900</v>
      </c>
      <c r="AB105" s="98"/>
      <c r="AC105" s="98">
        <f t="shared" si="67"/>
        <v>0</v>
      </c>
      <c r="AD105" s="98" t="str">
        <f t="shared" si="68"/>
        <v>bajo</v>
      </c>
      <c r="AE105" s="98"/>
      <c r="AF105" s="330" t="s">
        <v>844</v>
      </c>
      <c r="AG105" s="4"/>
      <c r="AH105" s="4"/>
      <c r="AI105" s="4"/>
      <c r="AJ105" s="14"/>
      <c r="AK105" s="4"/>
      <c r="AL105" s="17"/>
      <c r="AM105" s="17"/>
      <c r="AN105" s="20"/>
      <c r="AO105" s="19"/>
      <c r="AP105" s="21"/>
      <c r="AQ105" s="17"/>
      <c r="AR105" s="4"/>
      <c r="AS105" s="4"/>
      <c r="AT105" s="123"/>
      <c r="AU105" s="4"/>
      <c r="AV105" s="17"/>
      <c r="AW105" s="17"/>
      <c r="AX105" s="22"/>
      <c r="AY105" s="19"/>
      <c r="AZ105" s="21"/>
      <c r="BA105" s="17"/>
      <c r="BB105" s="4"/>
      <c r="BC105" s="4"/>
      <c r="BD105" s="45"/>
      <c r="BE105" s="4"/>
      <c r="BF105" s="17"/>
      <c r="BG105" s="17"/>
      <c r="BH105" s="20"/>
      <c r="BI105" s="19"/>
      <c r="BJ105" s="21"/>
      <c r="BK105" s="17"/>
      <c r="BL105" s="4"/>
      <c r="BM105" s="4"/>
      <c r="BN105" s="9"/>
      <c r="BO105" s="4"/>
      <c r="BP105" s="17"/>
      <c r="BQ105" s="17"/>
      <c r="BR105" s="20"/>
      <c r="BS105" s="19"/>
      <c r="BT105" s="21"/>
      <c r="BU105" s="17"/>
      <c r="BV105" s="4"/>
      <c r="BW105" s="4"/>
      <c r="BX105" s="9"/>
      <c r="BY105" s="4"/>
      <c r="BZ105" s="17"/>
      <c r="CA105" s="17"/>
      <c r="CB105" s="20"/>
      <c r="CC105" s="19"/>
      <c r="CD105" s="21"/>
      <c r="CE105" s="17"/>
      <c r="CF105" s="57"/>
      <c r="CG105" s="57"/>
      <c r="CH105" s="57"/>
      <c r="CI105" s="224"/>
      <c r="CJ105" s="57"/>
      <c r="CK105" s="57"/>
      <c r="CL105" s="20"/>
      <c r="CM105" s="57"/>
      <c r="CN105" s="58"/>
      <c r="CO105" s="57"/>
      <c r="CP105" s="57"/>
      <c r="CQ105" s="233"/>
      <c r="CR105" s="233"/>
      <c r="CS105" s="61"/>
      <c r="CT105" s="63"/>
      <c r="CU105" s="57"/>
      <c r="CV105" s="20"/>
      <c r="CW105" s="231"/>
      <c r="CX105" s="58"/>
      <c r="CY105" s="57"/>
      <c r="CZ105" s="57"/>
      <c r="DA105" s="57"/>
      <c r="DB105" s="57"/>
      <c r="DC105" s="72"/>
      <c r="DD105" s="275"/>
      <c r="DE105" s="57"/>
      <c r="DF105" s="20"/>
      <c r="DG105" s="276"/>
      <c r="DH105" s="58"/>
      <c r="DI105" s="57"/>
      <c r="DJ105" s="57"/>
      <c r="DK105" s="57"/>
      <c r="DL105" s="57"/>
      <c r="DM105" s="278"/>
      <c r="DN105" s="57"/>
      <c r="DO105" s="3"/>
      <c r="DP105" s="22"/>
      <c r="DQ105" s="57"/>
      <c r="DR105" s="58"/>
      <c r="DS105" s="57"/>
      <c r="DT105" s="57"/>
      <c r="DU105" s="57"/>
      <c r="DV105" s="57"/>
      <c r="DW105" s="278"/>
      <c r="DX105" s="63"/>
      <c r="DY105" s="57"/>
      <c r="DZ105" s="22"/>
      <c r="EA105" s="231"/>
      <c r="EB105" s="58"/>
      <c r="EC105" s="57"/>
      <c r="ED105" s="69"/>
      <c r="EO105" s="91"/>
      <c r="EP105" s="91"/>
      <c r="EQ105" s="91"/>
      <c r="ER105" s="91"/>
      <c r="FC105" s="18"/>
      <c r="FD105" s="18"/>
      <c r="FE105" s="94"/>
      <c r="FF105" s="91"/>
    </row>
    <row r="106" spans="1:162" ht="49.5" customHeight="1">
      <c r="A106" s="3" t="s">
        <v>152</v>
      </c>
      <c r="B106" s="287" t="s">
        <v>753</v>
      </c>
      <c r="C106" s="3" t="s">
        <v>161</v>
      </c>
      <c r="D106" s="97" t="s">
        <v>31</v>
      </c>
      <c r="E106" s="129" t="s">
        <v>39</v>
      </c>
      <c r="F106" s="287" t="s">
        <v>753</v>
      </c>
      <c r="G106" s="5" t="s">
        <v>27</v>
      </c>
      <c r="H106" s="287" t="s">
        <v>883</v>
      </c>
      <c r="I106" s="287" t="s">
        <v>901</v>
      </c>
      <c r="J106" s="297" t="s">
        <v>154</v>
      </c>
      <c r="K106" s="297" t="s">
        <v>154</v>
      </c>
      <c r="L106" s="326">
        <v>0.7</v>
      </c>
      <c r="M106" s="4">
        <v>0</v>
      </c>
      <c r="N106" s="4">
        <v>36</v>
      </c>
      <c r="O106" s="14">
        <f t="shared" si="63"/>
        <v>0</v>
      </c>
      <c r="P106" s="98" t="s">
        <v>19</v>
      </c>
      <c r="Q106" s="330" t="s">
        <v>902</v>
      </c>
      <c r="R106" s="98"/>
      <c r="S106" s="330">
        <f t="shared" si="64"/>
        <v>0</v>
      </c>
      <c r="T106" s="98" t="str">
        <f t="shared" si="65"/>
        <v>bajo</v>
      </c>
      <c r="U106" s="98"/>
      <c r="V106" s="330" t="s">
        <v>843</v>
      </c>
      <c r="W106" s="4">
        <v>0</v>
      </c>
      <c r="X106" s="4">
        <v>36</v>
      </c>
      <c r="Y106" s="14">
        <f t="shared" si="66"/>
        <v>0</v>
      </c>
      <c r="Z106" s="98" t="s">
        <v>19</v>
      </c>
      <c r="AA106" s="330" t="s">
        <v>903</v>
      </c>
      <c r="AB106" s="98"/>
      <c r="AC106" s="98">
        <f t="shared" si="67"/>
        <v>0</v>
      </c>
      <c r="AD106" s="98" t="str">
        <f t="shared" si="68"/>
        <v>bajo</v>
      </c>
      <c r="AE106" s="98"/>
      <c r="AF106" s="330" t="s">
        <v>844</v>
      </c>
      <c r="AG106" s="4"/>
      <c r="AH106" s="4"/>
      <c r="AI106" s="4"/>
      <c r="AJ106" s="14"/>
      <c r="AK106" s="4"/>
      <c r="AL106" s="17"/>
      <c r="AM106" s="17"/>
      <c r="AN106" s="20"/>
      <c r="AO106" s="19"/>
      <c r="AP106" s="21"/>
      <c r="AQ106" s="17"/>
      <c r="AR106" s="4"/>
      <c r="AS106" s="4"/>
      <c r="AT106" s="123"/>
      <c r="AU106" s="4"/>
      <c r="AV106" s="17"/>
      <c r="AW106" s="17"/>
      <c r="AX106" s="22"/>
      <c r="AY106" s="19"/>
      <c r="AZ106" s="21"/>
      <c r="BA106" s="17"/>
      <c r="BB106" s="4"/>
      <c r="BC106" s="4"/>
      <c r="BD106" s="45"/>
      <c r="BE106" s="4"/>
      <c r="BF106" s="17"/>
      <c r="BG106" s="17"/>
      <c r="BH106" s="20"/>
      <c r="BI106" s="19"/>
      <c r="BJ106" s="21"/>
      <c r="BK106" s="17"/>
      <c r="BL106" s="4"/>
      <c r="BM106" s="4"/>
      <c r="BN106" s="9"/>
      <c r="BO106" s="4"/>
      <c r="BP106" s="17"/>
      <c r="BQ106" s="17"/>
      <c r="BR106" s="20"/>
      <c r="BS106" s="19"/>
      <c r="BT106" s="21"/>
      <c r="BU106" s="17"/>
      <c r="BV106" s="4"/>
      <c r="BW106" s="4"/>
      <c r="BX106" s="9"/>
      <c r="BY106" s="4"/>
      <c r="BZ106" s="17"/>
      <c r="CA106" s="17"/>
      <c r="CB106" s="20"/>
      <c r="CC106" s="19"/>
      <c r="CD106" s="21"/>
      <c r="CE106" s="17"/>
      <c r="CF106" s="57"/>
      <c r="CG106" s="57"/>
      <c r="CH106" s="57"/>
      <c r="CI106" s="224"/>
      <c r="CJ106" s="57"/>
      <c r="CK106" s="57"/>
      <c r="CL106" s="20"/>
      <c r="CM106" s="57"/>
      <c r="CN106" s="58"/>
      <c r="CO106" s="57"/>
      <c r="CP106" s="57"/>
      <c r="CQ106" s="233"/>
      <c r="CR106" s="233"/>
      <c r="CS106" s="61"/>
      <c r="CT106" s="63"/>
      <c r="CU106" s="57"/>
      <c r="CV106" s="20"/>
      <c r="CW106" s="231"/>
      <c r="CX106" s="58"/>
      <c r="CY106" s="57"/>
      <c r="CZ106" s="57"/>
      <c r="DA106" s="57"/>
      <c r="DB106" s="57"/>
      <c r="DC106" s="72"/>
      <c r="DD106" s="275"/>
      <c r="DE106" s="57"/>
      <c r="DF106" s="20"/>
      <c r="DG106" s="276"/>
      <c r="DH106" s="58"/>
      <c r="DI106" s="57"/>
      <c r="DJ106" s="57"/>
      <c r="DK106" s="57"/>
      <c r="DL106" s="57"/>
      <c r="DM106" s="278"/>
      <c r="DN106" s="57"/>
      <c r="DO106" s="3"/>
      <c r="DP106" s="22"/>
      <c r="DQ106" s="57"/>
      <c r="DR106" s="58"/>
      <c r="DS106" s="57"/>
      <c r="DT106" s="57"/>
      <c r="DU106" s="57"/>
      <c r="DV106" s="57"/>
      <c r="DW106" s="278"/>
      <c r="DX106" s="63"/>
      <c r="DY106" s="57"/>
      <c r="DZ106" s="22"/>
      <c r="EA106" s="231"/>
      <c r="EB106" s="58"/>
      <c r="EC106" s="57"/>
      <c r="ED106" s="69"/>
      <c r="EO106" s="91"/>
      <c r="EP106" s="91"/>
      <c r="EQ106" s="91"/>
      <c r="ER106" s="91"/>
      <c r="FC106" s="18"/>
      <c r="FD106" s="18"/>
      <c r="FE106" s="94"/>
      <c r="FF106" s="91"/>
    </row>
    <row r="107" spans="1:162" ht="49.5" customHeight="1">
      <c r="A107" s="3" t="s">
        <v>152</v>
      </c>
      <c r="B107" s="287" t="s">
        <v>759</v>
      </c>
      <c r="C107" s="3" t="s">
        <v>162</v>
      </c>
      <c r="D107" s="97" t="s">
        <v>31</v>
      </c>
      <c r="E107" s="129" t="s">
        <v>40</v>
      </c>
      <c r="F107" s="287" t="s">
        <v>759</v>
      </c>
      <c r="G107" s="5" t="s">
        <v>27</v>
      </c>
      <c r="H107" s="287" t="s">
        <v>883</v>
      </c>
      <c r="I107" s="287" t="s">
        <v>904</v>
      </c>
      <c r="J107" s="297" t="s">
        <v>154</v>
      </c>
      <c r="K107" s="297" t="s">
        <v>154</v>
      </c>
      <c r="L107" s="326">
        <v>0.7</v>
      </c>
      <c r="M107" s="4">
        <v>0</v>
      </c>
      <c r="N107" s="4">
        <v>38</v>
      </c>
      <c r="O107" s="14">
        <f t="shared" si="63"/>
        <v>0</v>
      </c>
      <c r="P107" s="98" t="s">
        <v>19</v>
      </c>
      <c r="Q107" s="330" t="s">
        <v>905</v>
      </c>
      <c r="R107" s="98"/>
      <c r="S107" s="330">
        <f t="shared" si="64"/>
        <v>0</v>
      </c>
      <c r="T107" s="98" t="str">
        <f t="shared" si="65"/>
        <v>bajo</v>
      </c>
      <c r="U107" s="98"/>
      <c r="V107" s="330" t="s">
        <v>843</v>
      </c>
      <c r="W107" s="4">
        <v>0</v>
      </c>
      <c r="X107" s="4">
        <v>38</v>
      </c>
      <c r="Y107" s="14">
        <f t="shared" si="66"/>
        <v>0</v>
      </c>
      <c r="Z107" s="98" t="s">
        <v>19</v>
      </c>
      <c r="AA107" s="330" t="s">
        <v>905</v>
      </c>
      <c r="AB107" s="98"/>
      <c r="AC107" s="98">
        <f t="shared" si="67"/>
        <v>0</v>
      </c>
      <c r="AD107" s="98" t="str">
        <f t="shared" si="68"/>
        <v>bajo</v>
      </c>
      <c r="AE107" s="98"/>
      <c r="AF107" s="330" t="s">
        <v>844</v>
      </c>
      <c r="AG107" s="4"/>
      <c r="AH107" s="4"/>
      <c r="AI107" s="4"/>
      <c r="AJ107" s="14"/>
      <c r="AK107" s="4"/>
      <c r="AL107" s="17"/>
      <c r="AM107" s="17"/>
      <c r="AN107" s="20"/>
      <c r="AO107" s="19"/>
      <c r="AP107" s="21"/>
      <c r="AQ107" s="17"/>
      <c r="AR107" s="4"/>
      <c r="AS107" s="4"/>
      <c r="AT107" s="123"/>
      <c r="AU107" s="4"/>
      <c r="AV107" s="17"/>
      <c r="AW107" s="17"/>
      <c r="AX107" s="22"/>
      <c r="AY107" s="19"/>
      <c r="AZ107" s="21"/>
      <c r="BA107" s="17"/>
      <c r="BB107" s="4"/>
      <c r="BC107" s="4"/>
      <c r="BD107" s="45"/>
      <c r="BE107" s="4"/>
      <c r="BF107" s="17"/>
      <c r="BG107" s="17"/>
      <c r="BH107" s="20"/>
      <c r="BI107" s="19"/>
      <c r="BJ107" s="21"/>
      <c r="BK107" s="17"/>
      <c r="BL107" s="4"/>
      <c r="BM107" s="4"/>
      <c r="BN107" s="9"/>
      <c r="BO107" s="4"/>
      <c r="BP107" s="17"/>
      <c r="BQ107" s="17"/>
      <c r="BR107" s="20"/>
      <c r="BS107" s="19"/>
      <c r="BT107" s="21"/>
      <c r="BU107" s="17"/>
      <c r="BV107" s="4"/>
      <c r="BW107" s="4"/>
      <c r="BX107" s="9"/>
      <c r="BY107" s="4"/>
      <c r="BZ107" s="17"/>
      <c r="CA107" s="17"/>
      <c r="CB107" s="20"/>
      <c r="CC107" s="19"/>
      <c r="CD107" s="21"/>
      <c r="CE107" s="17"/>
      <c r="CF107" s="57"/>
      <c r="CG107" s="57"/>
      <c r="CH107" s="57"/>
      <c r="CI107" s="224"/>
      <c r="CJ107" s="57"/>
      <c r="CK107" s="57"/>
      <c r="CL107" s="20"/>
      <c r="CM107" s="57"/>
      <c r="CN107" s="58"/>
      <c r="CO107" s="57"/>
      <c r="CP107" s="57"/>
      <c r="CQ107" s="233"/>
      <c r="CR107" s="233"/>
      <c r="CS107" s="61"/>
      <c r="CT107" s="63"/>
      <c r="CU107" s="57"/>
      <c r="CV107" s="20"/>
      <c r="CW107" s="231"/>
      <c r="CX107" s="58"/>
      <c r="CY107" s="57"/>
      <c r="CZ107" s="57"/>
      <c r="DA107" s="57"/>
      <c r="DB107" s="57"/>
      <c r="DC107" s="72"/>
      <c r="DD107" s="275"/>
      <c r="DE107" s="57"/>
      <c r="DF107" s="20"/>
      <c r="DG107" s="276"/>
      <c r="DH107" s="58"/>
      <c r="DI107" s="57"/>
      <c r="DJ107" s="57"/>
      <c r="DK107" s="57"/>
      <c r="DL107" s="57"/>
      <c r="DM107" s="278"/>
      <c r="DN107" s="57"/>
      <c r="DO107" s="3"/>
      <c r="DP107" s="22"/>
      <c r="DQ107" s="57"/>
      <c r="DR107" s="58"/>
      <c r="DS107" s="57"/>
      <c r="DT107" s="57"/>
      <c r="DU107" s="57"/>
      <c r="DV107" s="57"/>
      <c r="DW107" s="278"/>
      <c r="DX107" s="63"/>
      <c r="DY107" s="57"/>
      <c r="DZ107" s="22"/>
      <c r="EA107" s="231"/>
      <c r="EB107" s="58"/>
      <c r="EC107" s="57"/>
      <c r="ED107" s="69"/>
      <c r="EO107" s="91"/>
      <c r="EP107" s="91"/>
      <c r="EQ107" s="91"/>
      <c r="ER107" s="91"/>
      <c r="FC107" s="18"/>
      <c r="FD107" s="18"/>
      <c r="FE107" s="94"/>
      <c r="FF107" s="91"/>
    </row>
    <row r="108" spans="1:162" ht="49.5" customHeight="1">
      <c r="A108" s="3" t="s">
        <v>152</v>
      </c>
      <c r="B108" s="287" t="s">
        <v>765</v>
      </c>
      <c r="C108" s="3" t="s">
        <v>163</v>
      </c>
      <c r="D108" s="97" t="s">
        <v>31</v>
      </c>
      <c r="E108" s="129" t="s">
        <v>41</v>
      </c>
      <c r="F108" s="287" t="s">
        <v>765</v>
      </c>
      <c r="G108" s="5" t="s">
        <v>27</v>
      </c>
      <c r="H108" s="287" t="s">
        <v>883</v>
      </c>
      <c r="I108" s="287" t="s">
        <v>906</v>
      </c>
      <c r="J108" s="297" t="s">
        <v>154</v>
      </c>
      <c r="K108" s="297" t="s">
        <v>154</v>
      </c>
      <c r="L108" s="326">
        <v>0.7</v>
      </c>
      <c r="M108" s="4">
        <v>0</v>
      </c>
      <c r="N108" s="4">
        <v>31</v>
      </c>
      <c r="O108" s="14">
        <f t="shared" si="63"/>
        <v>0</v>
      </c>
      <c r="P108" s="98" t="s">
        <v>19</v>
      </c>
      <c r="Q108" s="330" t="s">
        <v>907</v>
      </c>
      <c r="R108" s="98"/>
      <c r="S108" s="330">
        <f t="shared" si="64"/>
        <v>0</v>
      </c>
      <c r="T108" s="98" t="str">
        <f t="shared" si="65"/>
        <v>bajo</v>
      </c>
      <c r="U108" s="98"/>
      <c r="V108" s="330" t="s">
        <v>843</v>
      </c>
      <c r="W108" s="4">
        <v>0</v>
      </c>
      <c r="X108" s="4">
        <v>31</v>
      </c>
      <c r="Y108" s="14">
        <f t="shared" si="66"/>
        <v>0</v>
      </c>
      <c r="Z108" s="98" t="s">
        <v>19</v>
      </c>
      <c r="AA108" s="330" t="s">
        <v>908</v>
      </c>
      <c r="AB108" s="98"/>
      <c r="AC108" s="98">
        <f t="shared" si="67"/>
        <v>0</v>
      </c>
      <c r="AD108" s="98" t="str">
        <f t="shared" si="68"/>
        <v>bajo</v>
      </c>
      <c r="AE108" s="98"/>
      <c r="AF108" s="330" t="s">
        <v>844</v>
      </c>
      <c r="AG108" s="4"/>
      <c r="AH108" s="4"/>
      <c r="AI108" s="4"/>
      <c r="AJ108" s="14"/>
      <c r="AK108" s="4"/>
      <c r="AL108" s="17"/>
      <c r="AM108" s="17"/>
      <c r="AN108" s="20"/>
      <c r="AO108" s="19"/>
      <c r="AP108" s="21"/>
      <c r="AQ108" s="17"/>
      <c r="AR108" s="4"/>
      <c r="AS108" s="4"/>
      <c r="AT108" s="123"/>
      <c r="AU108" s="4"/>
      <c r="AV108" s="17"/>
      <c r="AW108" s="17"/>
      <c r="AX108" s="22"/>
      <c r="AY108" s="19"/>
      <c r="AZ108" s="21"/>
      <c r="BA108" s="17"/>
      <c r="BB108" s="4"/>
      <c r="BC108" s="4"/>
      <c r="BD108" s="45"/>
      <c r="BE108" s="4"/>
      <c r="BF108" s="17"/>
      <c r="BG108" s="17"/>
      <c r="BH108" s="20"/>
      <c r="BI108" s="19"/>
      <c r="BJ108" s="21"/>
      <c r="BK108" s="17"/>
      <c r="BL108" s="4"/>
      <c r="BM108" s="4"/>
      <c r="BN108" s="9"/>
      <c r="BO108" s="4"/>
      <c r="BP108" s="17"/>
      <c r="BQ108" s="17"/>
      <c r="BR108" s="20"/>
      <c r="BS108" s="19"/>
      <c r="BT108" s="21"/>
      <c r="BU108" s="17"/>
      <c r="BV108" s="4"/>
      <c r="BW108" s="4"/>
      <c r="BX108" s="9"/>
      <c r="BY108" s="4"/>
      <c r="BZ108" s="17"/>
      <c r="CA108" s="17"/>
      <c r="CB108" s="20"/>
      <c r="CC108" s="19"/>
      <c r="CD108" s="21"/>
      <c r="CE108" s="17"/>
      <c r="CF108" s="57"/>
      <c r="CG108" s="57"/>
      <c r="CH108" s="57"/>
      <c r="CI108" s="224"/>
      <c r="CJ108" s="57"/>
      <c r="CK108" s="57"/>
      <c r="CL108" s="20"/>
      <c r="CM108" s="57"/>
      <c r="CN108" s="58"/>
      <c r="CO108" s="57"/>
      <c r="CP108" s="57"/>
      <c r="CQ108" s="233"/>
      <c r="CR108" s="233"/>
      <c r="CS108" s="61"/>
      <c r="CT108" s="63"/>
      <c r="CU108" s="57"/>
      <c r="CV108" s="20"/>
      <c r="CW108" s="231"/>
      <c r="CX108" s="58"/>
      <c r="CY108" s="57"/>
      <c r="CZ108" s="57"/>
      <c r="DA108" s="57"/>
      <c r="DB108" s="57"/>
      <c r="DC108" s="72"/>
      <c r="DD108" s="275"/>
      <c r="DE108" s="57"/>
      <c r="DF108" s="20"/>
      <c r="DG108" s="276"/>
      <c r="DH108" s="58"/>
      <c r="DI108" s="57"/>
      <c r="DJ108" s="57"/>
      <c r="DK108" s="57"/>
      <c r="DL108" s="57"/>
      <c r="DM108" s="278"/>
      <c r="DN108" s="57"/>
      <c r="DO108" s="3"/>
      <c r="DP108" s="22"/>
      <c r="DQ108" s="57"/>
      <c r="DR108" s="58"/>
      <c r="DS108" s="57"/>
      <c r="DT108" s="57"/>
      <c r="DU108" s="57"/>
      <c r="DV108" s="57"/>
      <c r="DW108" s="278"/>
      <c r="DX108" s="63"/>
      <c r="DY108" s="57"/>
      <c r="DZ108" s="22"/>
      <c r="EA108" s="231"/>
      <c r="EB108" s="58"/>
      <c r="EC108" s="57"/>
      <c r="ED108" s="69"/>
      <c r="EO108" s="91"/>
      <c r="EP108" s="91"/>
      <c r="EQ108" s="91"/>
      <c r="ER108" s="91"/>
      <c r="FC108" s="18"/>
      <c r="FD108" s="18"/>
      <c r="FE108" s="94"/>
      <c r="FF108" s="91"/>
    </row>
    <row r="109" spans="1:162" ht="49.5" customHeight="1">
      <c r="A109" s="3" t="s">
        <v>152</v>
      </c>
      <c r="B109" s="287" t="s">
        <v>771</v>
      </c>
      <c r="C109" s="3" t="s">
        <v>164</v>
      </c>
      <c r="D109" s="97" t="s">
        <v>31</v>
      </c>
      <c r="E109" s="129" t="s">
        <v>42</v>
      </c>
      <c r="F109" s="287" t="s">
        <v>771</v>
      </c>
      <c r="G109" s="5" t="s">
        <v>27</v>
      </c>
      <c r="H109" s="287" t="s">
        <v>883</v>
      </c>
      <c r="I109" s="287" t="s">
        <v>909</v>
      </c>
      <c r="J109" s="297" t="s">
        <v>154</v>
      </c>
      <c r="K109" s="297" t="s">
        <v>154</v>
      </c>
      <c r="L109" s="326">
        <v>0.7</v>
      </c>
      <c r="M109" s="4">
        <v>0</v>
      </c>
      <c r="N109" s="4">
        <v>0</v>
      </c>
      <c r="O109" s="14">
        <v>0</v>
      </c>
      <c r="P109" s="98" t="s">
        <v>19</v>
      </c>
      <c r="Q109" s="330" t="s">
        <v>910</v>
      </c>
      <c r="R109" s="98"/>
      <c r="S109" s="330">
        <f t="shared" si="64"/>
        <v>0</v>
      </c>
      <c r="T109" s="98" t="str">
        <f t="shared" si="65"/>
        <v>bajo</v>
      </c>
      <c r="U109" s="98"/>
      <c r="V109" s="330" t="s">
        <v>843</v>
      </c>
      <c r="W109" s="4">
        <v>0</v>
      </c>
      <c r="X109" s="4">
        <v>0</v>
      </c>
      <c r="Y109" s="14">
        <v>0</v>
      </c>
      <c r="Z109" s="98" t="s">
        <v>19</v>
      </c>
      <c r="AA109" s="330" t="s">
        <v>910</v>
      </c>
      <c r="AB109" s="98"/>
      <c r="AC109" s="98">
        <f t="shared" si="67"/>
        <v>0</v>
      </c>
      <c r="AD109" s="98" t="str">
        <f t="shared" si="68"/>
        <v>bajo</v>
      </c>
      <c r="AE109" s="98"/>
      <c r="AF109" s="330" t="s">
        <v>844</v>
      </c>
      <c r="AG109" s="4"/>
      <c r="AH109" s="4"/>
      <c r="AI109" s="4"/>
      <c r="AJ109" s="14"/>
      <c r="AK109" s="4"/>
      <c r="AL109" s="17"/>
      <c r="AM109" s="17"/>
      <c r="AN109" s="20"/>
      <c r="AO109" s="19"/>
      <c r="AP109" s="21"/>
      <c r="AQ109" s="17"/>
      <c r="AR109" s="4"/>
      <c r="AS109" s="4"/>
      <c r="AT109" s="123"/>
      <c r="AU109" s="4"/>
      <c r="AV109" s="17"/>
      <c r="AW109" s="17"/>
      <c r="AX109" s="22"/>
      <c r="AY109" s="19"/>
      <c r="AZ109" s="21"/>
      <c r="BA109" s="17"/>
      <c r="BB109" s="4"/>
      <c r="BC109" s="4"/>
      <c r="BD109" s="45"/>
      <c r="BE109" s="4"/>
      <c r="BF109" s="17"/>
      <c r="BG109" s="17"/>
      <c r="BH109" s="20"/>
      <c r="BI109" s="19"/>
      <c r="BJ109" s="21"/>
      <c r="BK109" s="17"/>
      <c r="BL109" s="4"/>
      <c r="BM109" s="4"/>
      <c r="BN109" s="9"/>
      <c r="BO109" s="4"/>
      <c r="BP109" s="17"/>
      <c r="BQ109" s="17"/>
      <c r="BR109" s="20"/>
      <c r="BS109" s="19"/>
      <c r="BT109" s="21"/>
      <c r="BU109" s="17"/>
      <c r="BV109" s="4"/>
      <c r="BW109" s="4"/>
      <c r="BX109" s="9"/>
      <c r="BY109" s="4"/>
      <c r="BZ109" s="17"/>
      <c r="CA109" s="17"/>
      <c r="CB109" s="20"/>
      <c r="CC109" s="19"/>
      <c r="CD109" s="21"/>
      <c r="CE109" s="17"/>
      <c r="CF109" s="57"/>
      <c r="CG109" s="57"/>
      <c r="CH109" s="57"/>
      <c r="CI109" s="224"/>
      <c r="CJ109" s="57"/>
      <c r="CK109" s="57"/>
      <c r="CL109" s="20"/>
      <c r="CM109" s="57"/>
      <c r="CN109" s="58"/>
      <c r="CO109" s="57"/>
      <c r="CP109" s="57"/>
      <c r="CQ109" s="233"/>
      <c r="CR109" s="233"/>
      <c r="CS109" s="61"/>
      <c r="CT109" s="63"/>
      <c r="CU109" s="57"/>
      <c r="CV109" s="20"/>
      <c r="CW109" s="231"/>
      <c r="CX109" s="58"/>
      <c r="CY109" s="57"/>
      <c r="CZ109" s="57"/>
      <c r="DA109" s="57"/>
      <c r="DB109" s="57"/>
      <c r="DC109" s="72"/>
      <c r="DD109" s="275"/>
      <c r="DE109" s="57"/>
      <c r="DF109" s="20"/>
      <c r="DG109" s="276"/>
      <c r="DH109" s="58"/>
      <c r="DI109" s="57"/>
      <c r="DJ109" s="57"/>
      <c r="DK109" s="57"/>
      <c r="DL109" s="57"/>
      <c r="DM109" s="278"/>
      <c r="DN109" s="57"/>
      <c r="DO109" s="3"/>
      <c r="DP109" s="22"/>
      <c r="DQ109" s="57"/>
      <c r="DR109" s="58"/>
      <c r="DS109" s="57"/>
      <c r="DT109" s="57"/>
      <c r="DU109" s="57"/>
      <c r="DV109" s="57"/>
      <c r="DW109" s="278"/>
      <c r="DX109" s="63"/>
      <c r="DY109" s="57"/>
      <c r="DZ109" s="22"/>
      <c r="EA109" s="231"/>
      <c r="EB109" s="58"/>
      <c r="EC109" s="57"/>
      <c r="ED109" s="69"/>
      <c r="EO109" s="91"/>
      <c r="EP109" s="91"/>
      <c r="EQ109" s="91"/>
      <c r="ER109" s="91"/>
      <c r="FC109" s="18"/>
      <c r="FD109" s="18"/>
      <c r="FE109" s="94"/>
      <c r="FF109" s="91"/>
    </row>
    <row r="110" spans="1:162" ht="49.5" customHeight="1">
      <c r="A110" s="3" t="s">
        <v>152</v>
      </c>
      <c r="B110" s="287" t="s">
        <v>776</v>
      </c>
      <c r="C110" s="3" t="s">
        <v>165</v>
      </c>
      <c r="D110" s="97" t="s">
        <v>31</v>
      </c>
      <c r="E110" s="129" t="s">
        <v>43</v>
      </c>
      <c r="F110" s="287" t="s">
        <v>776</v>
      </c>
      <c r="G110" s="5" t="s">
        <v>27</v>
      </c>
      <c r="H110" s="287" t="s">
        <v>883</v>
      </c>
      <c r="I110" s="287" t="s">
        <v>911</v>
      </c>
      <c r="J110" s="297" t="s">
        <v>154</v>
      </c>
      <c r="K110" s="297" t="s">
        <v>154</v>
      </c>
      <c r="L110" s="326">
        <v>0.7</v>
      </c>
      <c r="M110" s="4">
        <v>0</v>
      </c>
      <c r="N110" s="4">
        <v>6</v>
      </c>
      <c r="O110" s="14">
        <f t="shared" si="63"/>
        <v>0</v>
      </c>
      <c r="P110" s="98" t="s">
        <v>19</v>
      </c>
      <c r="Q110" s="330" t="s">
        <v>912</v>
      </c>
      <c r="R110" s="98"/>
      <c r="S110" s="330">
        <f t="shared" si="64"/>
        <v>0</v>
      </c>
      <c r="T110" s="98" t="str">
        <f t="shared" si="65"/>
        <v>bajo</v>
      </c>
      <c r="U110" s="98"/>
      <c r="V110" s="330" t="s">
        <v>843</v>
      </c>
      <c r="W110" s="4">
        <v>0</v>
      </c>
      <c r="X110" s="4">
        <v>6</v>
      </c>
      <c r="Y110" s="14">
        <f t="shared" si="66"/>
        <v>0</v>
      </c>
      <c r="Z110" s="98" t="s">
        <v>19</v>
      </c>
      <c r="AA110" s="330" t="s">
        <v>912</v>
      </c>
      <c r="AB110" s="98"/>
      <c r="AC110" s="98">
        <f t="shared" si="67"/>
        <v>0</v>
      </c>
      <c r="AD110" s="98" t="str">
        <f t="shared" si="68"/>
        <v>bajo</v>
      </c>
      <c r="AE110" s="98"/>
      <c r="AF110" s="330" t="s">
        <v>844</v>
      </c>
      <c r="AG110" s="4"/>
      <c r="AH110" s="4"/>
      <c r="AI110" s="4"/>
      <c r="AJ110" s="14"/>
      <c r="AK110" s="4"/>
      <c r="AL110" s="17"/>
      <c r="AM110" s="17"/>
      <c r="AN110" s="20"/>
      <c r="AO110" s="19"/>
      <c r="AP110" s="21"/>
      <c r="AQ110" s="17"/>
      <c r="AR110" s="4"/>
      <c r="AS110" s="4"/>
      <c r="AT110" s="123"/>
      <c r="AU110" s="4"/>
      <c r="AV110" s="17"/>
      <c r="AW110" s="17"/>
      <c r="AX110" s="22"/>
      <c r="AY110" s="19"/>
      <c r="AZ110" s="21"/>
      <c r="BA110" s="17"/>
      <c r="BB110" s="4"/>
      <c r="BC110" s="4"/>
      <c r="BD110" s="45"/>
      <c r="BE110" s="4"/>
      <c r="BF110" s="17"/>
      <c r="BG110" s="17"/>
      <c r="BH110" s="20"/>
      <c r="BI110" s="19"/>
      <c r="BJ110" s="21"/>
      <c r="BK110" s="17"/>
      <c r="BL110" s="4"/>
      <c r="BM110" s="4"/>
      <c r="BN110" s="9"/>
      <c r="BO110" s="4"/>
      <c r="BP110" s="17"/>
      <c r="BQ110" s="17"/>
      <c r="BR110" s="20"/>
      <c r="BS110" s="19"/>
      <c r="BT110" s="21"/>
      <c r="BU110" s="17"/>
      <c r="BV110" s="4"/>
      <c r="BW110" s="4"/>
      <c r="BX110" s="9"/>
      <c r="BY110" s="4"/>
      <c r="BZ110" s="17"/>
      <c r="CA110" s="17"/>
      <c r="CB110" s="20"/>
      <c r="CC110" s="19"/>
      <c r="CD110" s="21"/>
      <c r="CE110" s="17"/>
      <c r="CF110" s="57"/>
      <c r="CG110" s="57"/>
      <c r="CH110" s="57"/>
      <c r="CI110" s="224"/>
      <c r="CJ110" s="57"/>
      <c r="CK110" s="57"/>
      <c r="CL110" s="20"/>
      <c r="CM110" s="57"/>
      <c r="CN110" s="58"/>
      <c r="CO110" s="57"/>
      <c r="CP110" s="57"/>
      <c r="CQ110" s="233"/>
      <c r="CR110" s="233"/>
      <c r="CS110" s="61"/>
      <c r="CT110" s="63"/>
      <c r="CU110" s="57"/>
      <c r="CV110" s="20"/>
      <c r="CW110" s="231"/>
      <c r="CX110" s="58"/>
      <c r="CY110" s="57"/>
      <c r="CZ110" s="57"/>
      <c r="DA110" s="57"/>
      <c r="DB110" s="57"/>
      <c r="DC110" s="72"/>
      <c r="DD110" s="275"/>
      <c r="DE110" s="57"/>
      <c r="DF110" s="20"/>
      <c r="DG110" s="276"/>
      <c r="DH110" s="58"/>
      <c r="DI110" s="57"/>
      <c r="DJ110" s="57"/>
      <c r="DK110" s="57"/>
      <c r="DL110" s="57"/>
      <c r="DM110" s="278"/>
      <c r="DN110" s="57"/>
      <c r="DO110" s="3"/>
      <c r="DP110" s="22"/>
      <c r="DQ110" s="57"/>
      <c r="DR110" s="58"/>
      <c r="DS110" s="57"/>
      <c r="DT110" s="57"/>
      <c r="DU110" s="57"/>
      <c r="DV110" s="57"/>
      <c r="DW110" s="278"/>
      <c r="DX110" s="63"/>
      <c r="DY110" s="57"/>
      <c r="DZ110" s="22"/>
      <c r="EA110" s="231"/>
      <c r="EB110" s="58"/>
      <c r="EC110" s="57"/>
      <c r="ED110" s="69"/>
      <c r="EO110" s="91"/>
      <c r="EP110" s="91"/>
      <c r="EQ110" s="91"/>
      <c r="ER110" s="91"/>
      <c r="FC110" s="18"/>
      <c r="FD110" s="18"/>
      <c r="FE110" s="94"/>
      <c r="FF110" s="91"/>
    </row>
    <row r="111" spans="1:162" ht="49.5" customHeight="1">
      <c r="A111" s="3" t="s">
        <v>152</v>
      </c>
      <c r="B111" s="287" t="s">
        <v>828</v>
      </c>
      <c r="C111" s="3" t="s">
        <v>166</v>
      </c>
      <c r="D111" s="97" t="s">
        <v>31</v>
      </c>
      <c r="E111" s="287" t="s">
        <v>44</v>
      </c>
      <c r="F111" s="287" t="s">
        <v>828</v>
      </c>
      <c r="G111" s="5" t="s">
        <v>27</v>
      </c>
      <c r="H111" s="287" t="s">
        <v>883</v>
      </c>
      <c r="I111" s="287" t="s">
        <v>913</v>
      </c>
      <c r="J111" s="297" t="s">
        <v>154</v>
      </c>
      <c r="K111" s="297" t="s">
        <v>154</v>
      </c>
      <c r="L111" s="326">
        <v>0.7</v>
      </c>
      <c r="M111" s="4">
        <v>0</v>
      </c>
      <c r="N111" s="4">
        <v>15</v>
      </c>
      <c r="O111" s="14">
        <f t="shared" si="63"/>
        <v>0</v>
      </c>
      <c r="P111" s="98" t="s">
        <v>19</v>
      </c>
      <c r="Q111" s="330" t="s">
        <v>914</v>
      </c>
      <c r="R111" s="98"/>
      <c r="S111" s="330">
        <f t="shared" si="64"/>
        <v>0</v>
      </c>
      <c r="T111" s="98" t="str">
        <f t="shared" si="65"/>
        <v>bajo</v>
      </c>
      <c r="U111" s="98"/>
      <c r="V111" s="330" t="s">
        <v>843</v>
      </c>
      <c r="W111" s="4">
        <v>0</v>
      </c>
      <c r="X111" s="4">
        <v>15</v>
      </c>
      <c r="Y111" s="14">
        <f t="shared" si="66"/>
        <v>0</v>
      </c>
      <c r="Z111" s="98" t="s">
        <v>19</v>
      </c>
      <c r="AA111" s="330" t="s">
        <v>915</v>
      </c>
      <c r="AB111" s="98"/>
      <c r="AC111" s="98">
        <f t="shared" si="67"/>
        <v>0</v>
      </c>
      <c r="AD111" s="98" t="str">
        <f t="shared" si="68"/>
        <v>bajo</v>
      </c>
      <c r="AE111" s="98"/>
      <c r="AF111" s="330" t="s">
        <v>844</v>
      </c>
      <c r="AG111" s="4"/>
      <c r="AH111" s="4"/>
      <c r="AI111" s="4"/>
      <c r="AJ111" s="14"/>
      <c r="AK111" s="4"/>
      <c r="AL111" s="17"/>
      <c r="AM111" s="17"/>
      <c r="AN111" s="20"/>
      <c r="AO111" s="19"/>
      <c r="AP111" s="21"/>
      <c r="AQ111" s="17"/>
      <c r="AR111" s="4"/>
      <c r="AS111" s="4"/>
      <c r="AT111" s="123"/>
      <c r="AU111" s="4"/>
      <c r="AV111" s="17"/>
      <c r="AW111" s="17"/>
      <c r="AX111" s="22"/>
      <c r="AY111" s="19"/>
      <c r="AZ111" s="21"/>
      <c r="BA111" s="17"/>
      <c r="BB111" s="4"/>
      <c r="BC111" s="4"/>
      <c r="BD111" s="45"/>
      <c r="BE111" s="4"/>
      <c r="BF111" s="17"/>
      <c r="BG111" s="17"/>
      <c r="BH111" s="20"/>
      <c r="BI111" s="19"/>
      <c r="BJ111" s="21"/>
      <c r="BK111" s="17"/>
      <c r="BL111" s="4"/>
      <c r="BM111" s="4"/>
      <c r="BN111" s="9"/>
      <c r="BO111" s="4"/>
      <c r="BP111" s="17"/>
      <c r="BQ111" s="17"/>
      <c r="BR111" s="20"/>
      <c r="BS111" s="19"/>
      <c r="BT111" s="21"/>
      <c r="BU111" s="17"/>
      <c r="BV111" s="4"/>
      <c r="BW111" s="4"/>
      <c r="BX111" s="9"/>
      <c r="BY111" s="4"/>
      <c r="BZ111" s="17"/>
      <c r="CA111" s="17"/>
      <c r="CB111" s="20"/>
      <c r="CC111" s="19"/>
      <c r="CD111" s="21"/>
      <c r="CE111" s="17"/>
      <c r="CF111" s="57"/>
      <c r="CG111" s="57"/>
      <c r="CH111" s="57"/>
      <c r="CI111" s="224"/>
      <c r="CJ111" s="57"/>
      <c r="CK111" s="57"/>
      <c r="CL111" s="20"/>
      <c r="CM111" s="57"/>
      <c r="CN111" s="58"/>
      <c r="CO111" s="57"/>
      <c r="CP111" s="57"/>
      <c r="CQ111" s="233"/>
      <c r="CR111" s="233"/>
      <c r="CS111" s="61"/>
      <c r="CT111" s="63"/>
      <c r="CU111" s="57"/>
      <c r="CV111" s="20"/>
      <c r="CW111" s="231"/>
      <c r="CX111" s="58"/>
      <c r="CY111" s="57"/>
      <c r="CZ111" s="57"/>
      <c r="DA111" s="57"/>
      <c r="DB111" s="57"/>
      <c r="DC111" s="72"/>
      <c r="DD111" s="275"/>
      <c r="DE111" s="57"/>
      <c r="DF111" s="20"/>
      <c r="DG111" s="276"/>
      <c r="DH111" s="58"/>
      <c r="DI111" s="57"/>
      <c r="DJ111" s="57"/>
      <c r="DK111" s="57"/>
      <c r="DL111" s="57"/>
      <c r="DM111" s="278"/>
      <c r="DN111" s="57"/>
      <c r="DO111" s="3"/>
      <c r="DP111" s="22"/>
      <c r="DQ111" s="57"/>
      <c r="DR111" s="58"/>
      <c r="DS111" s="57"/>
      <c r="DT111" s="57"/>
      <c r="DU111" s="57"/>
      <c r="DV111" s="57"/>
      <c r="DW111" s="278"/>
      <c r="DX111" s="63"/>
      <c r="DY111" s="57"/>
      <c r="DZ111" s="22"/>
      <c r="EA111" s="231"/>
      <c r="EB111" s="58"/>
      <c r="EC111" s="57"/>
      <c r="ED111" s="69"/>
      <c r="EO111" s="91"/>
      <c r="EP111" s="91"/>
      <c r="EQ111" s="91"/>
      <c r="ER111" s="91"/>
      <c r="FC111" s="18"/>
      <c r="FD111" s="18"/>
      <c r="FE111" s="94"/>
      <c r="FF111" s="91"/>
    </row>
    <row r="112" spans="1:162" ht="49.5" customHeight="1">
      <c r="A112" s="3" t="s">
        <v>152</v>
      </c>
      <c r="B112" s="287" t="s">
        <v>782</v>
      </c>
      <c r="C112" s="3" t="s">
        <v>167</v>
      </c>
      <c r="D112" s="97" t="s">
        <v>31</v>
      </c>
      <c r="E112" s="287" t="s">
        <v>45</v>
      </c>
      <c r="F112" s="287" t="s">
        <v>782</v>
      </c>
      <c r="G112" s="5" t="s">
        <v>27</v>
      </c>
      <c r="H112" s="287" t="s">
        <v>883</v>
      </c>
      <c r="I112" s="287" t="s">
        <v>916</v>
      </c>
      <c r="J112" s="297" t="s">
        <v>154</v>
      </c>
      <c r="K112" s="297" t="s">
        <v>154</v>
      </c>
      <c r="L112" s="326">
        <v>0.7</v>
      </c>
      <c r="M112" s="4">
        <v>0</v>
      </c>
      <c r="N112" s="4">
        <v>30</v>
      </c>
      <c r="O112" s="14">
        <f t="shared" si="63"/>
        <v>0</v>
      </c>
      <c r="P112" s="98" t="s">
        <v>19</v>
      </c>
      <c r="Q112" s="330" t="s">
        <v>917</v>
      </c>
      <c r="R112" s="98"/>
      <c r="S112" s="330">
        <f t="shared" si="64"/>
        <v>0</v>
      </c>
      <c r="T112" s="98" t="str">
        <f t="shared" si="65"/>
        <v>bajo</v>
      </c>
      <c r="U112" s="98"/>
      <c r="V112" s="330" t="s">
        <v>843</v>
      </c>
      <c r="W112" s="4">
        <v>0</v>
      </c>
      <c r="X112" s="4">
        <v>30</v>
      </c>
      <c r="Y112" s="14">
        <f t="shared" si="66"/>
        <v>0</v>
      </c>
      <c r="Z112" s="98" t="s">
        <v>19</v>
      </c>
      <c r="AA112" s="330" t="s">
        <v>917</v>
      </c>
      <c r="AB112" s="98"/>
      <c r="AC112" s="98">
        <f t="shared" si="67"/>
        <v>0</v>
      </c>
      <c r="AD112" s="98" t="str">
        <f t="shared" si="68"/>
        <v>bajo</v>
      </c>
      <c r="AE112" s="98"/>
      <c r="AF112" s="330" t="s">
        <v>844</v>
      </c>
      <c r="AG112" s="4"/>
      <c r="AH112" s="4"/>
      <c r="AI112" s="4"/>
      <c r="AJ112" s="14"/>
      <c r="AK112" s="4"/>
      <c r="AL112" s="17"/>
      <c r="AM112" s="17"/>
      <c r="AN112" s="20"/>
      <c r="AO112" s="19"/>
      <c r="AP112" s="21"/>
      <c r="AQ112" s="17"/>
      <c r="AR112" s="4"/>
      <c r="AS112" s="4"/>
      <c r="AT112" s="123"/>
      <c r="AU112" s="4"/>
      <c r="AV112" s="17"/>
      <c r="AW112" s="17"/>
      <c r="AX112" s="22"/>
      <c r="AY112" s="19"/>
      <c r="AZ112" s="21"/>
      <c r="BA112" s="17"/>
      <c r="BB112" s="4"/>
      <c r="BC112" s="4"/>
      <c r="BD112" s="45"/>
      <c r="BE112" s="4"/>
      <c r="BF112" s="17"/>
      <c r="BG112" s="17"/>
      <c r="BH112" s="20"/>
      <c r="BI112" s="19"/>
      <c r="BJ112" s="21"/>
      <c r="BK112" s="17"/>
      <c r="BL112" s="4"/>
      <c r="BM112" s="4"/>
      <c r="BN112" s="9"/>
      <c r="BO112" s="4"/>
      <c r="BP112" s="17"/>
      <c r="BQ112" s="17"/>
      <c r="BR112" s="20"/>
      <c r="BS112" s="19"/>
      <c r="BT112" s="21"/>
      <c r="BU112" s="17"/>
      <c r="BV112" s="4"/>
      <c r="BW112" s="4"/>
      <c r="BX112" s="9"/>
      <c r="BY112" s="4"/>
      <c r="BZ112" s="17"/>
      <c r="CA112" s="17"/>
      <c r="CB112" s="20"/>
      <c r="CC112" s="19"/>
      <c r="CD112" s="21"/>
      <c r="CE112" s="17"/>
      <c r="CF112" s="57"/>
      <c r="CG112" s="57"/>
      <c r="CH112" s="57"/>
      <c r="CI112" s="224"/>
      <c r="CJ112" s="57"/>
      <c r="CK112" s="57"/>
      <c r="CL112" s="20"/>
      <c r="CM112" s="57"/>
      <c r="CN112" s="58"/>
      <c r="CO112" s="57"/>
      <c r="CP112" s="57"/>
      <c r="CQ112" s="233"/>
      <c r="CR112" s="233"/>
      <c r="CS112" s="61"/>
      <c r="CT112" s="63"/>
      <c r="CU112" s="57"/>
      <c r="CV112" s="20"/>
      <c r="CW112" s="231"/>
      <c r="CX112" s="58"/>
      <c r="CY112" s="57"/>
      <c r="CZ112" s="57"/>
      <c r="DA112" s="57"/>
      <c r="DB112" s="57"/>
      <c r="DC112" s="72"/>
      <c r="DD112" s="275"/>
      <c r="DE112" s="57"/>
      <c r="DF112" s="20"/>
      <c r="DG112" s="276"/>
      <c r="DH112" s="58"/>
      <c r="DI112" s="57"/>
      <c r="DJ112" s="57"/>
      <c r="DK112" s="57"/>
      <c r="DL112" s="57"/>
      <c r="DM112" s="278"/>
      <c r="DN112" s="57"/>
      <c r="DO112" s="3"/>
      <c r="DP112" s="22"/>
      <c r="DQ112" s="57"/>
      <c r="DR112" s="58"/>
      <c r="DS112" s="57"/>
      <c r="DT112" s="57"/>
      <c r="DU112" s="57"/>
      <c r="DV112" s="57"/>
      <c r="DW112" s="278"/>
      <c r="DX112" s="63"/>
      <c r="DY112" s="57"/>
      <c r="DZ112" s="22"/>
      <c r="EA112" s="231"/>
      <c r="EB112" s="58"/>
      <c r="EC112" s="57"/>
      <c r="ED112" s="69"/>
      <c r="EO112" s="91"/>
      <c r="EP112" s="91"/>
      <c r="EQ112" s="91"/>
      <c r="ER112" s="91"/>
      <c r="FC112" s="18"/>
      <c r="FD112" s="18"/>
      <c r="FE112" s="94"/>
      <c r="FF112" s="91"/>
    </row>
    <row r="113" spans="1:162" ht="49.5" customHeight="1">
      <c r="A113" s="3" t="s">
        <v>152</v>
      </c>
      <c r="B113" s="287" t="s">
        <v>787</v>
      </c>
      <c r="C113" s="3" t="s">
        <v>168</v>
      </c>
      <c r="D113" s="97" t="s">
        <v>31</v>
      </c>
      <c r="E113" s="287" t="s">
        <v>46</v>
      </c>
      <c r="F113" s="287" t="s">
        <v>787</v>
      </c>
      <c r="G113" s="5" t="s">
        <v>27</v>
      </c>
      <c r="H113" s="287" t="s">
        <v>883</v>
      </c>
      <c r="I113" s="287" t="s">
        <v>918</v>
      </c>
      <c r="J113" s="297" t="s">
        <v>154</v>
      </c>
      <c r="K113" s="297" t="s">
        <v>154</v>
      </c>
      <c r="L113" s="326">
        <v>0.7</v>
      </c>
      <c r="M113" s="4">
        <v>0</v>
      </c>
      <c r="N113" s="4">
        <v>0</v>
      </c>
      <c r="O113" s="14">
        <v>0</v>
      </c>
      <c r="P113" s="98" t="s">
        <v>19</v>
      </c>
      <c r="Q113" s="330" t="s">
        <v>919</v>
      </c>
      <c r="R113" s="98"/>
      <c r="S113" s="330">
        <f t="shared" si="64"/>
        <v>0</v>
      </c>
      <c r="T113" s="98" t="str">
        <f t="shared" si="65"/>
        <v>bajo</v>
      </c>
      <c r="U113" s="98"/>
      <c r="V113" s="330" t="s">
        <v>843</v>
      </c>
      <c r="W113" s="4">
        <v>0</v>
      </c>
      <c r="X113" s="4">
        <v>19</v>
      </c>
      <c r="Y113" s="14">
        <f t="shared" si="66"/>
        <v>0</v>
      </c>
      <c r="Z113" s="98" t="s">
        <v>19</v>
      </c>
      <c r="AA113" s="330" t="s">
        <v>920</v>
      </c>
      <c r="AB113" s="98"/>
      <c r="AC113" s="98">
        <f t="shared" si="67"/>
        <v>0</v>
      </c>
      <c r="AD113" s="98" t="str">
        <f t="shared" si="68"/>
        <v>bajo</v>
      </c>
      <c r="AE113" s="98"/>
      <c r="AF113" s="330" t="s">
        <v>844</v>
      </c>
      <c r="AG113" s="4"/>
      <c r="AH113" s="4"/>
      <c r="AI113" s="4"/>
      <c r="AJ113" s="14"/>
      <c r="AK113" s="4"/>
      <c r="AL113" s="17"/>
      <c r="AM113" s="17"/>
      <c r="AN113" s="20"/>
      <c r="AO113" s="19"/>
      <c r="AP113" s="21"/>
      <c r="AQ113" s="17"/>
      <c r="AR113" s="4"/>
      <c r="AS113" s="4"/>
      <c r="AT113" s="123"/>
      <c r="AU113" s="4"/>
      <c r="AV113" s="17"/>
      <c r="AW113" s="17"/>
      <c r="AX113" s="22"/>
      <c r="AY113" s="19"/>
      <c r="AZ113" s="21"/>
      <c r="BA113" s="17"/>
      <c r="BB113" s="4"/>
      <c r="BC113" s="4"/>
      <c r="BD113" s="45"/>
      <c r="BE113" s="4"/>
      <c r="BF113" s="17"/>
      <c r="BG113" s="17"/>
      <c r="BH113" s="20"/>
      <c r="BI113" s="19"/>
      <c r="BJ113" s="21"/>
      <c r="BK113" s="17"/>
      <c r="BL113" s="4"/>
      <c r="BM113" s="4"/>
      <c r="BN113" s="9"/>
      <c r="BO113" s="4"/>
      <c r="BP113" s="17"/>
      <c r="BQ113" s="17"/>
      <c r="BR113" s="20"/>
      <c r="BS113" s="19"/>
      <c r="BT113" s="21"/>
      <c r="BU113" s="17"/>
      <c r="BV113" s="4"/>
      <c r="BW113" s="4"/>
      <c r="BX113" s="9"/>
      <c r="BY113" s="4"/>
      <c r="BZ113" s="17"/>
      <c r="CA113" s="17"/>
      <c r="CB113" s="20"/>
      <c r="CC113" s="19"/>
      <c r="CD113" s="21"/>
      <c r="CE113" s="17"/>
      <c r="CF113" s="57"/>
      <c r="CG113" s="57"/>
      <c r="CH113" s="57"/>
      <c r="CI113" s="224"/>
      <c r="CJ113" s="57"/>
      <c r="CK113" s="57"/>
      <c r="CL113" s="20"/>
      <c r="CM113" s="57"/>
      <c r="CN113" s="58"/>
      <c r="CO113" s="57"/>
      <c r="CP113" s="57"/>
      <c r="CQ113" s="233"/>
      <c r="CR113" s="233"/>
      <c r="CS113" s="61"/>
      <c r="CT113" s="63"/>
      <c r="CU113" s="57"/>
      <c r="CV113" s="20"/>
      <c r="CW113" s="231"/>
      <c r="CX113" s="58"/>
      <c r="CY113" s="57"/>
      <c r="CZ113" s="57"/>
      <c r="DA113" s="57"/>
      <c r="DB113" s="57"/>
      <c r="DC113" s="72"/>
      <c r="DD113" s="275"/>
      <c r="DE113" s="57"/>
      <c r="DF113" s="20"/>
      <c r="DG113" s="276"/>
      <c r="DH113" s="58"/>
      <c r="DI113" s="57"/>
      <c r="DJ113" s="57"/>
      <c r="DK113" s="57"/>
      <c r="DL113" s="57"/>
      <c r="DM113" s="278"/>
      <c r="DN113" s="57"/>
      <c r="DO113" s="3"/>
      <c r="DP113" s="22"/>
      <c r="DQ113" s="57"/>
      <c r="DR113" s="58"/>
      <c r="DS113" s="57"/>
      <c r="DT113" s="57"/>
      <c r="DU113" s="57"/>
      <c r="DV113" s="57"/>
      <c r="DW113" s="278"/>
      <c r="DX113" s="63"/>
      <c r="DY113" s="57"/>
      <c r="DZ113" s="22"/>
      <c r="EA113" s="231"/>
      <c r="EB113" s="58"/>
      <c r="EC113" s="57"/>
      <c r="ED113" s="69"/>
      <c r="EO113" s="91"/>
      <c r="EP113" s="91"/>
      <c r="EQ113" s="91"/>
      <c r="ER113" s="91"/>
      <c r="FC113" s="18"/>
      <c r="FD113" s="18"/>
      <c r="FE113" s="94"/>
      <c r="FF113" s="91"/>
    </row>
    <row r="114" spans="1:162" ht="49.5" customHeight="1">
      <c r="A114" s="3" t="s">
        <v>152</v>
      </c>
      <c r="B114" s="287" t="s">
        <v>836</v>
      </c>
      <c r="C114" s="3" t="s">
        <v>169</v>
      </c>
      <c r="D114" s="97" t="s">
        <v>31</v>
      </c>
      <c r="E114" s="287" t="s">
        <v>47</v>
      </c>
      <c r="F114" s="287" t="s">
        <v>836</v>
      </c>
      <c r="G114" s="5" t="s">
        <v>27</v>
      </c>
      <c r="H114" s="287" t="s">
        <v>883</v>
      </c>
      <c r="I114" s="287" t="s">
        <v>921</v>
      </c>
      <c r="J114" s="297" t="s">
        <v>154</v>
      </c>
      <c r="K114" s="297" t="s">
        <v>154</v>
      </c>
      <c r="L114" s="326">
        <v>0.7</v>
      </c>
      <c r="M114" s="4">
        <v>0</v>
      </c>
      <c r="N114" s="4">
        <v>37</v>
      </c>
      <c r="O114" s="14">
        <f t="shared" si="63"/>
        <v>0</v>
      </c>
      <c r="P114" s="98" t="s">
        <v>19</v>
      </c>
      <c r="Q114" s="330" t="s">
        <v>922</v>
      </c>
      <c r="R114" s="98"/>
      <c r="S114" s="330">
        <f t="shared" si="64"/>
        <v>0</v>
      </c>
      <c r="T114" s="98" t="str">
        <f t="shared" si="65"/>
        <v>bajo</v>
      </c>
      <c r="U114" s="98"/>
      <c r="V114" s="330" t="s">
        <v>843</v>
      </c>
      <c r="W114" s="4">
        <v>0</v>
      </c>
      <c r="X114" s="4">
        <v>37</v>
      </c>
      <c r="Y114" s="14">
        <f t="shared" si="66"/>
        <v>0</v>
      </c>
      <c r="Z114" s="98" t="s">
        <v>19</v>
      </c>
      <c r="AA114" s="330" t="s">
        <v>922</v>
      </c>
      <c r="AB114" s="98"/>
      <c r="AC114" s="98">
        <f t="shared" si="67"/>
        <v>0</v>
      </c>
      <c r="AD114" s="98" t="str">
        <f t="shared" si="68"/>
        <v>bajo</v>
      </c>
      <c r="AE114" s="98"/>
      <c r="AF114" s="330" t="s">
        <v>844</v>
      </c>
      <c r="AG114" s="4"/>
      <c r="AH114" s="4"/>
      <c r="AI114" s="4"/>
      <c r="AJ114" s="14"/>
      <c r="AK114" s="4"/>
      <c r="AL114" s="17"/>
      <c r="AM114" s="17"/>
      <c r="AN114" s="20"/>
      <c r="AO114" s="19"/>
      <c r="AP114" s="21"/>
      <c r="AQ114" s="17"/>
      <c r="AR114" s="4"/>
      <c r="AS114" s="4"/>
      <c r="AT114" s="123"/>
      <c r="AU114" s="4"/>
      <c r="AV114" s="17"/>
      <c r="AW114" s="17"/>
      <c r="AX114" s="22"/>
      <c r="AY114" s="19"/>
      <c r="AZ114" s="21"/>
      <c r="BA114" s="17"/>
      <c r="BB114" s="4"/>
      <c r="BC114" s="4"/>
      <c r="BD114" s="45"/>
      <c r="BE114" s="4"/>
      <c r="BF114" s="17"/>
      <c r="BG114" s="17"/>
      <c r="BH114" s="20"/>
      <c r="BI114" s="19"/>
      <c r="BJ114" s="21"/>
      <c r="BK114" s="17"/>
      <c r="BL114" s="4"/>
      <c r="BM114" s="4"/>
      <c r="BN114" s="9"/>
      <c r="BO114" s="4"/>
      <c r="BP114" s="17"/>
      <c r="BQ114" s="17"/>
      <c r="BR114" s="20"/>
      <c r="BS114" s="19"/>
      <c r="BT114" s="21"/>
      <c r="BU114" s="17"/>
      <c r="BV114" s="4"/>
      <c r="BW114" s="4"/>
      <c r="BX114" s="9"/>
      <c r="BY114" s="4"/>
      <c r="BZ114" s="17"/>
      <c r="CA114" s="17"/>
      <c r="CB114" s="20"/>
      <c r="CC114" s="19"/>
      <c r="CD114" s="21"/>
      <c r="CE114" s="17"/>
      <c r="CF114" s="57"/>
      <c r="CG114" s="57"/>
      <c r="CH114" s="57"/>
      <c r="CI114" s="224"/>
      <c r="CJ114" s="57"/>
      <c r="CK114" s="57"/>
      <c r="CL114" s="20"/>
      <c r="CM114" s="57"/>
      <c r="CN114" s="58"/>
      <c r="CO114" s="57"/>
      <c r="CP114" s="57"/>
      <c r="CQ114" s="233"/>
      <c r="CR114" s="233"/>
      <c r="CS114" s="61"/>
      <c r="CT114" s="63"/>
      <c r="CU114" s="57"/>
      <c r="CV114" s="20"/>
      <c r="CW114" s="231"/>
      <c r="CX114" s="58"/>
      <c r="CY114" s="57"/>
      <c r="CZ114" s="57"/>
      <c r="DA114" s="57"/>
      <c r="DB114" s="57"/>
      <c r="DC114" s="72"/>
      <c r="DD114" s="275"/>
      <c r="DE114" s="57"/>
      <c r="DF114" s="20"/>
      <c r="DG114" s="276"/>
      <c r="DH114" s="58"/>
      <c r="DI114" s="57"/>
      <c r="DJ114" s="57"/>
      <c r="DK114" s="57"/>
      <c r="DL114" s="57"/>
      <c r="DM114" s="278"/>
      <c r="DN114" s="57"/>
      <c r="DO114" s="3"/>
      <c r="DP114" s="22"/>
      <c r="DQ114" s="57"/>
      <c r="DR114" s="58"/>
      <c r="DS114" s="57"/>
      <c r="DT114" s="57"/>
      <c r="DU114" s="57"/>
      <c r="DV114" s="57"/>
      <c r="DW114" s="278"/>
      <c r="DX114" s="63"/>
      <c r="DY114" s="57"/>
      <c r="DZ114" s="22"/>
      <c r="EA114" s="231"/>
      <c r="EB114" s="58"/>
      <c r="EC114" s="57"/>
      <c r="ED114" s="69"/>
      <c r="EO114" s="91"/>
      <c r="EP114" s="91"/>
      <c r="EQ114" s="91"/>
      <c r="ER114" s="91"/>
      <c r="FC114" s="18"/>
      <c r="FD114" s="18"/>
      <c r="FE114" s="94"/>
      <c r="FF114" s="91"/>
    </row>
  </sheetData>
  <autoFilter ref="A7:GW114" xr:uid="{423295FA-902C-464D-A0D5-BE654BD6D00D}"/>
  <mergeCells count="29">
    <mergeCell ref="EU6:FF6"/>
    <mergeCell ref="FI6:FT6"/>
    <mergeCell ref="FW6:GH6"/>
    <mergeCell ref="DP6:DS6"/>
    <mergeCell ref="DT6:DY6"/>
    <mergeCell ref="DZ6:EC6"/>
    <mergeCell ref="GK6:GV6"/>
    <mergeCell ref="BH6:BK6"/>
    <mergeCell ref="AR6:AW6"/>
    <mergeCell ref="AX6:BA6"/>
    <mergeCell ref="BL6:BQ6"/>
    <mergeCell ref="BR6:BU6"/>
    <mergeCell ref="CP6:CU6"/>
    <mergeCell ref="CV6:CY6"/>
    <mergeCell ref="CF6:CK6"/>
    <mergeCell ref="CL6:CO6"/>
    <mergeCell ref="BV6:CA6"/>
    <mergeCell ref="CB6:CE6"/>
    <mergeCell ref="CZ6:DE6"/>
    <mergeCell ref="DJ6:DO6"/>
    <mergeCell ref="DF6:DI6"/>
    <mergeCell ref="EG6:ER6"/>
    <mergeCell ref="J6:L6"/>
    <mergeCell ref="AG6:AM6"/>
    <mergeCell ref="BB6:BG6"/>
    <mergeCell ref="M6:R6"/>
    <mergeCell ref="S6:V6"/>
    <mergeCell ref="W6:AB6"/>
    <mergeCell ref="AC6:AF6"/>
  </mergeCells>
  <phoneticPr fontId="63" type="noConversion"/>
  <dataValidations disablePrompts="1" count="1">
    <dataValidation type="list" allowBlank="1" showInputMessage="1" showErrorMessage="1" errorTitle="Opción inválida" error="Solamente se permiten las opciones Alto, Medio o Bajo" sqref="BY8:BY95 BO8:BO95 BE8:BE95" xr:uid="{821FDD7A-E374-4F63-B6C5-EB7895F71A72}">
      <formula1>"Bajo, Medio, Alto"</formula1>
    </dataValidation>
  </dataValidations>
  <printOptions horizontalCentered="1"/>
  <pageMargins left="0.19685039370078741" right="0.23622047244094491" top="0.35433070866141736" bottom="0.32" header="0.31496062992125984" footer="0.31496062992125984"/>
  <pageSetup paperSize="5" scale="85" orientation="landscape" r:id="rId1"/>
  <rowBreaks count="15" manualBreakCount="15">
    <brk id="7" min="4" max="67" man="1"/>
    <brk id="13" min="4" max="67" man="1"/>
    <brk id="19" min="4" max="67" man="1"/>
    <brk id="25" min="4" max="67" man="1"/>
    <brk id="31" min="4" max="67" man="1"/>
    <brk id="37" min="4" max="67" man="1"/>
    <brk id="43" min="4" max="67" man="1"/>
    <brk id="49" min="4" max="67" man="1"/>
    <brk id="55" min="4" max="67" man="1"/>
    <brk id="61" min="4" max="67" man="1"/>
    <brk id="67" min="4" max="67" man="1"/>
    <brk id="73" min="4" max="67" man="1"/>
    <brk id="78" min="4" max="67" man="1"/>
    <brk id="84" min="4" max="67" man="1"/>
    <brk id="90" min="4" max="67" man="1"/>
  </rowBreaks>
  <extLst>
    <ext xmlns:x14="http://schemas.microsoft.com/office/spreadsheetml/2009/9/main" uri="{78C0D931-6437-407d-A8EE-F0AAD7539E65}">
      <x14:conditionalFormattings>
        <x14:conditionalFormatting xmlns:xm="http://schemas.microsoft.com/office/excel/2006/main">
          <x14:cfRule type="iconSet" priority="1161" id="{570C7DBF-6B5D-42D0-86B7-3DEFE04AB945}">
            <x14:iconSet custom="1">
              <x14:cfvo type="percent">
                <xm:f>0</xm:f>
              </x14:cfvo>
              <x14:cfvo type="num">
                <xm:f>0.5</xm:f>
              </x14:cfvo>
              <x14:cfvo type="num">
                <xm:f>1</xm:f>
              </x14:cfvo>
              <x14:cfIcon iconSet="3TrafficLights1" iconId="2"/>
              <x14:cfIcon iconSet="3TrafficLights1" iconId="1"/>
              <x14:cfIcon iconSet="3TrafficLights1" iconId="0"/>
            </x14:iconSet>
          </x14:cfRule>
          <xm:sqref>AP8:AP114</xm:sqref>
        </x14:conditionalFormatting>
        <x14:conditionalFormatting xmlns:xm="http://schemas.microsoft.com/office/excel/2006/main">
          <x14:cfRule type="iconSet" priority="1162" id="{28620E8F-1667-4244-8A03-6B8619B28008}">
            <x14:iconSet custom="1">
              <x14:cfvo type="percent">
                <xm:f>0</xm:f>
              </x14:cfvo>
              <x14:cfvo type="num">
                <xm:f>0.5</xm:f>
              </x14:cfvo>
              <x14:cfvo type="num">
                <xm:f>1</xm:f>
              </x14:cfvo>
              <x14:cfIcon iconSet="3TrafficLights1" iconId="2"/>
              <x14:cfIcon iconSet="3TrafficLights1" iconId="1"/>
              <x14:cfIcon iconSet="3TrafficLights1" iconId="0"/>
            </x14:iconSet>
          </x14:cfRule>
          <xm:sqref>AZ8:AZ114</xm:sqref>
        </x14:conditionalFormatting>
        <x14:conditionalFormatting xmlns:xm="http://schemas.microsoft.com/office/excel/2006/main">
          <x14:cfRule type="iconSet" priority="916" id="{23BFEA2F-16C0-4FAF-9FB4-335738CC8754}">
            <x14:iconSet custom="1">
              <x14:cfvo type="percent">
                <xm:f>0</xm:f>
              </x14:cfvo>
              <x14:cfvo type="num">
                <xm:f>0.5</xm:f>
              </x14:cfvo>
              <x14:cfvo type="num">
                <xm:f>1</xm:f>
              </x14:cfvo>
              <x14:cfIcon iconSet="3TrafficLights1" iconId="2"/>
              <x14:cfIcon iconSet="3TrafficLights1" iconId="1"/>
              <x14:cfIcon iconSet="3TrafficLights1" iconId="0"/>
            </x14:iconSet>
          </x14:cfRule>
          <xm:sqref>BJ90</xm:sqref>
        </x14:conditionalFormatting>
        <x14:conditionalFormatting xmlns:xm="http://schemas.microsoft.com/office/excel/2006/main">
          <x14:cfRule type="iconSet" priority="1163" id="{903F1738-60F8-41E0-A13B-2EFBF26E4342}">
            <x14:iconSet custom="1">
              <x14:cfvo type="percent">
                <xm:f>0</xm:f>
              </x14:cfvo>
              <x14:cfvo type="num">
                <xm:f>0.5</xm:f>
              </x14:cfvo>
              <x14:cfvo type="num">
                <xm:f>1</xm:f>
              </x14:cfvo>
              <x14:cfIcon iconSet="3TrafficLights1" iconId="2"/>
              <x14:cfIcon iconSet="3TrafficLights1" iconId="1"/>
              <x14:cfIcon iconSet="3TrafficLights1" iconId="0"/>
            </x14:iconSet>
          </x14:cfRule>
          <xm:sqref>BJ91:BJ114 BJ8:BJ89</xm:sqref>
        </x14:conditionalFormatting>
        <x14:conditionalFormatting xmlns:xm="http://schemas.microsoft.com/office/excel/2006/main">
          <x14:cfRule type="iconSet" priority="930" id="{C58F2C49-B919-4EB2-85B1-B7F8D00B1CF2}">
            <x14:iconSet custom="1">
              <x14:cfvo type="percent">
                <xm:f>0</xm:f>
              </x14:cfvo>
              <x14:cfvo type="num">
                <xm:f>0.5</xm:f>
              </x14:cfvo>
              <x14:cfvo type="num">
                <xm:f>1</xm:f>
              </x14:cfvo>
              <x14:cfIcon iconSet="3TrafficLights1" iconId="2"/>
              <x14:cfIcon iconSet="3TrafficLights1" iconId="1"/>
              <x14:cfIcon iconSet="3TrafficLights1" iconId="0"/>
            </x14:iconSet>
          </x14:cfRule>
          <xm:sqref>BT8</xm:sqref>
        </x14:conditionalFormatting>
        <x14:conditionalFormatting xmlns:xm="http://schemas.microsoft.com/office/excel/2006/main">
          <x14:cfRule type="iconSet" priority="910" id="{6D8C7DBA-2F0F-4FD7-9A82-CEC52487BAFA}">
            <x14:iconSet custom="1">
              <x14:cfvo type="percent">
                <xm:f>0</xm:f>
              </x14:cfvo>
              <x14:cfvo type="num">
                <xm:f>0.5</xm:f>
              </x14:cfvo>
              <x14:cfvo type="num">
                <xm:f>1</xm:f>
              </x14:cfvo>
              <x14:cfIcon iconSet="3TrafficLights1" iconId="2"/>
              <x14:cfIcon iconSet="3TrafficLights1" iconId="1"/>
              <x14:cfIcon iconSet="3TrafficLights1" iconId="0"/>
            </x14:iconSet>
          </x14:cfRule>
          <xm:sqref>BT9</xm:sqref>
        </x14:conditionalFormatting>
        <x14:conditionalFormatting xmlns:xm="http://schemas.microsoft.com/office/excel/2006/main">
          <x14:cfRule type="iconSet" priority="909" id="{E6896774-73D2-4323-92A3-37DF5D15F1FF}">
            <x14:iconSet custom="1">
              <x14:cfvo type="percent">
                <xm:f>0</xm:f>
              </x14:cfvo>
              <x14:cfvo type="num">
                <xm:f>0.5</xm:f>
              </x14:cfvo>
              <x14:cfvo type="num">
                <xm:f>1</xm:f>
              </x14:cfvo>
              <x14:cfIcon iconSet="3TrafficLights1" iconId="2"/>
              <x14:cfIcon iconSet="3TrafficLights1" iconId="1"/>
              <x14:cfIcon iconSet="3TrafficLights1" iconId="0"/>
            </x14:iconSet>
          </x14:cfRule>
          <xm:sqref>BT10</xm:sqref>
        </x14:conditionalFormatting>
        <x14:conditionalFormatting xmlns:xm="http://schemas.microsoft.com/office/excel/2006/main">
          <x14:cfRule type="iconSet" priority="908" id="{D671D6A7-FDCE-4826-8A9E-2E8FACEF7372}">
            <x14:iconSet custom="1">
              <x14:cfvo type="percent">
                <xm:f>0</xm:f>
              </x14:cfvo>
              <x14:cfvo type="num">
                <xm:f>0.5</xm:f>
              </x14:cfvo>
              <x14:cfvo type="num">
                <xm:f>1</xm:f>
              </x14:cfvo>
              <x14:cfIcon iconSet="3TrafficLights1" iconId="2"/>
              <x14:cfIcon iconSet="3TrafficLights1" iconId="1"/>
              <x14:cfIcon iconSet="3TrafficLights1" iconId="0"/>
            </x14:iconSet>
          </x14:cfRule>
          <xm:sqref>BT11</xm:sqref>
        </x14:conditionalFormatting>
        <x14:conditionalFormatting xmlns:xm="http://schemas.microsoft.com/office/excel/2006/main">
          <x14:cfRule type="iconSet" priority="907" id="{7FCA6B71-97DB-4E7B-A368-3E8FBF788AC6}">
            <x14:iconSet custom="1">
              <x14:cfvo type="percent">
                <xm:f>0</xm:f>
              </x14:cfvo>
              <x14:cfvo type="num">
                <xm:f>0.5</xm:f>
              </x14:cfvo>
              <x14:cfvo type="num">
                <xm:f>1</xm:f>
              </x14:cfvo>
              <x14:cfIcon iconSet="3TrafficLights1" iconId="2"/>
              <x14:cfIcon iconSet="3TrafficLights1" iconId="1"/>
              <x14:cfIcon iconSet="3TrafficLights1" iconId="0"/>
            </x14:iconSet>
          </x14:cfRule>
          <xm:sqref>BT12</xm:sqref>
        </x14:conditionalFormatting>
        <x14:conditionalFormatting xmlns:xm="http://schemas.microsoft.com/office/excel/2006/main">
          <x14:cfRule type="iconSet" priority="906" id="{75B13F54-B615-43E1-9D21-ED731EC46861}">
            <x14:iconSet custom="1">
              <x14:cfvo type="percent">
                <xm:f>0</xm:f>
              </x14:cfvo>
              <x14:cfvo type="num">
                <xm:f>0.5</xm:f>
              </x14:cfvo>
              <x14:cfvo type="num">
                <xm:f>1</xm:f>
              </x14:cfvo>
              <x14:cfIcon iconSet="3TrafficLights1" iconId="2"/>
              <x14:cfIcon iconSet="3TrafficLights1" iconId="1"/>
              <x14:cfIcon iconSet="3TrafficLights1" iconId="0"/>
            </x14:iconSet>
          </x14:cfRule>
          <xm:sqref>BT13</xm:sqref>
        </x14:conditionalFormatting>
        <x14:conditionalFormatting xmlns:xm="http://schemas.microsoft.com/office/excel/2006/main">
          <x14:cfRule type="iconSet" priority="905" id="{59C55402-D4F2-437C-B8D9-D6C4ED6891D3}">
            <x14:iconSet custom="1">
              <x14:cfvo type="percent">
                <xm:f>0</xm:f>
              </x14:cfvo>
              <x14:cfvo type="num">
                <xm:f>0.5</xm:f>
              </x14:cfvo>
              <x14:cfvo type="num">
                <xm:f>1</xm:f>
              </x14:cfvo>
              <x14:cfIcon iconSet="3TrafficLights1" iconId="2"/>
              <x14:cfIcon iconSet="3TrafficLights1" iconId="1"/>
              <x14:cfIcon iconSet="3TrafficLights1" iconId="0"/>
            </x14:iconSet>
          </x14:cfRule>
          <xm:sqref>BT14</xm:sqref>
        </x14:conditionalFormatting>
        <x14:conditionalFormatting xmlns:xm="http://schemas.microsoft.com/office/excel/2006/main">
          <x14:cfRule type="iconSet" priority="904" id="{0C3FA15A-31CC-4308-AF4E-5F1EFB862EA9}">
            <x14:iconSet custom="1">
              <x14:cfvo type="percent">
                <xm:f>0</xm:f>
              </x14:cfvo>
              <x14:cfvo type="num">
                <xm:f>0.5</xm:f>
              </x14:cfvo>
              <x14:cfvo type="num">
                <xm:f>1</xm:f>
              </x14:cfvo>
              <x14:cfIcon iconSet="3TrafficLights1" iconId="2"/>
              <x14:cfIcon iconSet="3TrafficLights1" iconId="1"/>
              <x14:cfIcon iconSet="3TrafficLights1" iconId="0"/>
            </x14:iconSet>
          </x14:cfRule>
          <xm:sqref>BT15</xm:sqref>
        </x14:conditionalFormatting>
        <x14:conditionalFormatting xmlns:xm="http://schemas.microsoft.com/office/excel/2006/main">
          <x14:cfRule type="iconSet" priority="903" id="{88774708-1921-4CB8-B4F1-A91D415E9F70}">
            <x14:iconSet custom="1">
              <x14:cfvo type="percent">
                <xm:f>0</xm:f>
              </x14:cfvo>
              <x14:cfvo type="num">
                <xm:f>0.5</xm:f>
              </x14:cfvo>
              <x14:cfvo type="num">
                <xm:f>1</xm:f>
              </x14:cfvo>
              <x14:cfIcon iconSet="3TrafficLights1" iconId="2"/>
              <x14:cfIcon iconSet="3TrafficLights1" iconId="1"/>
              <x14:cfIcon iconSet="3TrafficLights1" iconId="0"/>
            </x14:iconSet>
          </x14:cfRule>
          <xm:sqref>BT16</xm:sqref>
        </x14:conditionalFormatting>
        <x14:conditionalFormatting xmlns:xm="http://schemas.microsoft.com/office/excel/2006/main">
          <x14:cfRule type="iconSet" priority="902" id="{49E0B7CD-E877-4F2F-98FC-4783E9C7828F}">
            <x14:iconSet custom="1">
              <x14:cfvo type="percent">
                <xm:f>0</xm:f>
              </x14:cfvo>
              <x14:cfvo type="num">
                <xm:f>0.5</xm:f>
              </x14:cfvo>
              <x14:cfvo type="num">
                <xm:f>1</xm:f>
              </x14:cfvo>
              <x14:cfIcon iconSet="3TrafficLights1" iconId="2"/>
              <x14:cfIcon iconSet="3TrafficLights1" iconId="1"/>
              <x14:cfIcon iconSet="3TrafficLights1" iconId="0"/>
            </x14:iconSet>
          </x14:cfRule>
          <xm:sqref>BT17</xm:sqref>
        </x14:conditionalFormatting>
        <x14:conditionalFormatting xmlns:xm="http://schemas.microsoft.com/office/excel/2006/main">
          <x14:cfRule type="iconSet" priority="901" id="{7B78941F-329C-401E-AAAF-A1A616AEEAA3}">
            <x14:iconSet custom="1">
              <x14:cfvo type="percent">
                <xm:f>0</xm:f>
              </x14:cfvo>
              <x14:cfvo type="num">
                <xm:f>0.5</xm:f>
              </x14:cfvo>
              <x14:cfvo type="num">
                <xm:f>1</xm:f>
              </x14:cfvo>
              <x14:cfIcon iconSet="3TrafficLights1" iconId="2"/>
              <x14:cfIcon iconSet="3TrafficLights1" iconId="1"/>
              <x14:cfIcon iconSet="3TrafficLights1" iconId="0"/>
            </x14:iconSet>
          </x14:cfRule>
          <xm:sqref>BT18</xm:sqref>
        </x14:conditionalFormatting>
        <x14:conditionalFormatting xmlns:xm="http://schemas.microsoft.com/office/excel/2006/main">
          <x14:cfRule type="iconSet" priority="900" id="{C3292941-28A0-430E-B209-483D34069775}">
            <x14:iconSet custom="1">
              <x14:cfvo type="percent">
                <xm:f>0</xm:f>
              </x14:cfvo>
              <x14:cfvo type="num">
                <xm:f>0.5</xm:f>
              </x14:cfvo>
              <x14:cfvo type="num">
                <xm:f>1</xm:f>
              </x14:cfvo>
              <x14:cfIcon iconSet="3TrafficLights1" iconId="2"/>
              <x14:cfIcon iconSet="3TrafficLights1" iconId="1"/>
              <x14:cfIcon iconSet="3TrafficLights1" iconId="0"/>
            </x14:iconSet>
          </x14:cfRule>
          <xm:sqref>BT19</xm:sqref>
        </x14:conditionalFormatting>
        <x14:conditionalFormatting xmlns:xm="http://schemas.microsoft.com/office/excel/2006/main">
          <x14:cfRule type="iconSet" priority="899" id="{DD03D8F9-0767-42FF-9E24-E431A11E2323}">
            <x14:iconSet custom="1">
              <x14:cfvo type="percent">
                <xm:f>0</xm:f>
              </x14:cfvo>
              <x14:cfvo type="num">
                <xm:f>0.5</xm:f>
              </x14:cfvo>
              <x14:cfvo type="num">
                <xm:f>1</xm:f>
              </x14:cfvo>
              <x14:cfIcon iconSet="3TrafficLights1" iconId="2"/>
              <x14:cfIcon iconSet="3TrafficLights1" iconId="1"/>
              <x14:cfIcon iconSet="3TrafficLights1" iconId="0"/>
            </x14:iconSet>
          </x14:cfRule>
          <xm:sqref>BT20:BT22</xm:sqref>
        </x14:conditionalFormatting>
        <x14:conditionalFormatting xmlns:xm="http://schemas.microsoft.com/office/excel/2006/main">
          <x14:cfRule type="iconSet" priority="898" id="{D6BFF2F1-BCB6-4789-930C-A4BB5B1F6881}">
            <x14:iconSet custom="1">
              <x14:cfvo type="percent">
                <xm:f>0</xm:f>
              </x14:cfvo>
              <x14:cfvo type="num">
                <xm:f>0.5</xm:f>
              </x14:cfvo>
              <x14:cfvo type="num">
                <xm:f>1</xm:f>
              </x14:cfvo>
              <x14:cfIcon iconSet="3TrafficLights1" iconId="2"/>
              <x14:cfIcon iconSet="3TrafficLights1" iconId="1"/>
              <x14:cfIcon iconSet="3TrafficLights1" iconId="0"/>
            </x14:iconSet>
          </x14:cfRule>
          <xm:sqref>BT23:BT24</xm:sqref>
        </x14:conditionalFormatting>
        <x14:conditionalFormatting xmlns:xm="http://schemas.microsoft.com/office/excel/2006/main">
          <x14:cfRule type="iconSet" priority="897" id="{8A8A0C68-95AF-4B0E-97F7-1872143D0F44}">
            <x14:iconSet custom="1">
              <x14:cfvo type="percent">
                <xm:f>0</xm:f>
              </x14:cfvo>
              <x14:cfvo type="num">
                <xm:f>0.5</xm:f>
              </x14:cfvo>
              <x14:cfvo type="num">
                <xm:f>1</xm:f>
              </x14:cfvo>
              <x14:cfIcon iconSet="3TrafficLights1" iconId="2"/>
              <x14:cfIcon iconSet="3TrafficLights1" iconId="1"/>
              <x14:cfIcon iconSet="3TrafficLights1" iconId="0"/>
            </x14:iconSet>
          </x14:cfRule>
          <xm:sqref>BT25</xm:sqref>
        </x14:conditionalFormatting>
        <x14:conditionalFormatting xmlns:xm="http://schemas.microsoft.com/office/excel/2006/main">
          <x14:cfRule type="iconSet" priority="896" id="{1659BAD5-2FB9-49CE-9423-6C05C570B27A}">
            <x14:iconSet custom="1">
              <x14:cfvo type="percent">
                <xm:f>0</xm:f>
              </x14:cfvo>
              <x14:cfvo type="num">
                <xm:f>0.5</xm:f>
              </x14:cfvo>
              <x14:cfvo type="num">
                <xm:f>1</xm:f>
              </x14:cfvo>
              <x14:cfIcon iconSet="3TrafficLights1" iconId="2"/>
              <x14:cfIcon iconSet="3TrafficLights1" iconId="1"/>
              <x14:cfIcon iconSet="3TrafficLights1" iconId="0"/>
            </x14:iconSet>
          </x14:cfRule>
          <xm:sqref>BT26</xm:sqref>
        </x14:conditionalFormatting>
        <x14:conditionalFormatting xmlns:xm="http://schemas.microsoft.com/office/excel/2006/main">
          <x14:cfRule type="iconSet" priority="895" id="{29115BEC-6C5D-41AE-B67D-3C821743023C}">
            <x14:iconSet custom="1">
              <x14:cfvo type="percent">
                <xm:f>0</xm:f>
              </x14:cfvo>
              <x14:cfvo type="num">
                <xm:f>0.5</xm:f>
              </x14:cfvo>
              <x14:cfvo type="num">
                <xm:f>1</xm:f>
              </x14:cfvo>
              <x14:cfIcon iconSet="3TrafficLights1" iconId="2"/>
              <x14:cfIcon iconSet="3TrafficLights1" iconId="1"/>
              <x14:cfIcon iconSet="3TrafficLights1" iconId="0"/>
            </x14:iconSet>
          </x14:cfRule>
          <xm:sqref>BT27</xm:sqref>
        </x14:conditionalFormatting>
        <x14:conditionalFormatting xmlns:xm="http://schemas.microsoft.com/office/excel/2006/main">
          <x14:cfRule type="iconSet" priority="894" id="{4A0B92B8-9951-46ED-A2E6-F3B0FB9FD999}">
            <x14:iconSet custom="1">
              <x14:cfvo type="percent">
                <xm:f>0</xm:f>
              </x14:cfvo>
              <x14:cfvo type="num">
                <xm:f>0.5</xm:f>
              </x14:cfvo>
              <x14:cfvo type="num">
                <xm:f>1</xm:f>
              </x14:cfvo>
              <x14:cfIcon iconSet="3TrafficLights1" iconId="2"/>
              <x14:cfIcon iconSet="3TrafficLights1" iconId="1"/>
              <x14:cfIcon iconSet="3TrafficLights1" iconId="0"/>
            </x14:iconSet>
          </x14:cfRule>
          <xm:sqref>BT28</xm:sqref>
        </x14:conditionalFormatting>
        <x14:conditionalFormatting xmlns:xm="http://schemas.microsoft.com/office/excel/2006/main">
          <x14:cfRule type="iconSet" priority="893" id="{5A0CB2D3-0193-45CE-A42D-869F5E8A79C7}">
            <x14:iconSet custom="1">
              <x14:cfvo type="percent">
                <xm:f>0</xm:f>
              </x14:cfvo>
              <x14:cfvo type="num">
                <xm:f>0.5</xm:f>
              </x14:cfvo>
              <x14:cfvo type="num">
                <xm:f>1</xm:f>
              </x14:cfvo>
              <x14:cfIcon iconSet="3TrafficLights1" iconId="2"/>
              <x14:cfIcon iconSet="3TrafficLights1" iconId="1"/>
              <x14:cfIcon iconSet="3TrafficLights1" iconId="0"/>
            </x14:iconSet>
          </x14:cfRule>
          <xm:sqref>BT29:BT30</xm:sqref>
        </x14:conditionalFormatting>
        <x14:conditionalFormatting xmlns:xm="http://schemas.microsoft.com/office/excel/2006/main">
          <x14:cfRule type="iconSet" priority="892" id="{61C05745-B51A-437E-AF55-DDADCC5E6AD6}">
            <x14:iconSet custom="1">
              <x14:cfvo type="percent">
                <xm:f>0</xm:f>
              </x14:cfvo>
              <x14:cfvo type="num">
                <xm:f>0.5</xm:f>
              </x14:cfvo>
              <x14:cfvo type="num">
                <xm:f>1</xm:f>
              </x14:cfvo>
              <x14:cfIcon iconSet="3TrafficLights1" iconId="2"/>
              <x14:cfIcon iconSet="3TrafficLights1" iconId="1"/>
              <x14:cfIcon iconSet="3TrafficLights1" iconId="0"/>
            </x14:iconSet>
          </x14:cfRule>
          <xm:sqref>BT31</xm:sqref>
        </x14:conditionalFormatting>
        <x14:conditionalFormatting xmlns:xm="http://schemas.microsoft.com/office/excel/2006/main">
          <x14:cfRule type="iconSet" priority="891" id="{25BDC065-FF1F-4AAE-85A7-EC5B80426F4B}">
            <x14:iconSet custom="1">
              <x14:cfvo type="percent">
                <xm:f>0</xm:f>
              </x14:cfvo>
              <x14:cfvo type="num">
                <xm:f>0.5</xm:f>
              </x14:cfvo>
              <x14:cfvo type="num">
                <xm:f>1</xm:f>
              </x14:cfvo>
              <x14:cfIcon iconSet="3TrafficLights1" iconId="2"/>
              <x14:cfIcon iconSet="3TrafficLights1" iconId="1"/>
              <x14:cfIcon iconSet="3TrafficLights1" iconId="0"/>
            </x14:iconSet>
          </x14:cfRule>
          <xm:sqref>BT32</xm:sqref>
        </x14:conditionalFormatting>
        <x14:conditionalFormatting xmlns:xm="http://schemas.microsoft.com/office/excel/2006/main">
          <x14:cfRule type="iconSet" priority="890" id="{198B942E-05E3-4460-8E7B-86F313BB9DCE}">
            <x14:iconSet custom="1">
              <x14:cfvo type="percent">
                <xm:f>0</xm:f>
              </x14:cfvo>
              <x14:cfvo type="num">
                <xm:f>0.5</xm:f>
              </x14:cfvo>
              <x14:cfvo type="num">
                <xm:f>1</xm:f>
              </x14:cfvo>
              <x14:cfIcon iconSet="3TrafficLights1" iconId="2"/>
              <x14:cfIcon iconSet="3TrafficLights1" iconId="1"/>
              <x14:cfIcon iconSet="3TrafficLights1" iconId="0"/>
            </x14:iconSet>
          </x14:cfRule>
          <xm:sqref>BT33</xm:sqref>
        </x14:conditionalFormatting>
        <x14:conditionalFormatting xmlns:xm="http://schemas.microsoft.com/office/excel/2006/main">
          <x14:cfRule type="iconSet" priority="889" id="{257C7561-C60B-4D6C-8ED9-98261300CC12}">
            <x14:iconSet custom="1">
              <x14:cfvo type="percent">
                <xm:f>0</xm:f>
              </x14:cfvo>
              <x14:cfvo type="num">
                <xm:f>0.5</xm:f>
              </x14:cfvo>
              <x14:cfvo type="num">
                <xm:f>1</xm:f>
              </x14:cfvo>
              <x14:cfIcon iconSet="3TrafficLights1" iconId="2"/>
              <x14:cfIcon iconSet="3TrafficLights1" iconId="1"/>
              <x14:cfIcon iconSet="3TrafficLights1" iconId="0"/>
            </x14:iconSet>
          </x14:cfRule>
          <xm:sqref>BT34</xm:sqref>
        </x14:conditionalFormatting>
        <x14:conditionalFormatting xmlns:xm="http://schemas.microsoft.com/office/excel/2006/main">
          <x14:cfRule type="iconSet" priority="888" id="{2232A806-AA05-4425-987A-19177CC3EABF}">
            <x14:iconSet custom="1">
              <x14:cfvo type="percent">
                <xm:f>0</xm:f>
              </x14:cfvo>
              <x14:cfvo type="num">
                <xm:f>0.5</xm:f>
              </x14:cfvo>
              <x14:cfvo type="num">
                <xm:f>1</xm:f>
              </x14:cfvo>
              <x14:cfIcon iconSet="3TrafficLights1" iconId="2"/>
              <x14:cfIcon iconSet="3TrafficLights1" iconId="1"/>
              <x14:cfIcon iconSet="3TrafficLights1" iconId="0"/>
            </x14:iconSet>
          </x14:cfRule>
          <xm:sqref>BT35:BT36</xm:sqref>
        </x14:conditionalFormatting>
        <x14:conditionalFormatting xmlns:xm="http://schemas.microsoft.com/office/excel/2006/main">
          <x14:cfRule type="iconSet" priority="887" id="{E1D3FD2C-0855-4D35-BF71-678CF249A174}">
            <x14:iconSet custom="1">
              <x14:cfvo type="percent">
                <xm:f>0</xm:f>
              </x14:cfvo>
              <x14:cfvo type="num">
                <xm:f>0.5</xm:f>
              </x14:cfvo>
              <x14:cfvo type="num">
                <xm:f>1</xm:f>
              </x14:cfvo>
              <x14:cfIcon iconSet="3TrafficLights1" iconId="2"/>
              <x14:cfIcon iconSet="3TrafficLights1" iconId="1"/>
              <x14:cfIcon iconSet="3TrafficLights1" iconId="0"/>
            </x14:iconSet>
          </x14:cfRule>
          <xm:sqref>BT37</xm:sqref>
        </x14:conditionalFormatting>
        <x14:conditionalFormatting xmlns:xm="http://schemas.microsoft.com/office/excel/2006/main">
          <x14:cfRule type="iconSet" priority="915" id="{EF271E8F-1685-46A5-9118-C0DEFE2CE5D5}">
            <x14:iconSet custom="1">
              <x14:cfvo type="percent">
                <xm:f>0</xm:f>
              </x14:cfvo>
              <x14:cfvo type="num">
                <xm:f>0.5</xm:f>
              </x14:cfvo>
              <x14:cfvo type="num">
                <xm:f>1</xm:f>
              </x14:cfvo>
              <x14:cfIcon iconSet="3TrafficLights1" iconId="2"/>
              <x14:cfIcon iconSet="3TrafficLights1" iconId="1"/>
              <x14:cfIcon iconSet="3TrafficLights1" iconId="0"/>
            </x14:iconSet>
          </x14:cfRule>
          <xm:sqref>BT38:BT40 BT56:BT58</xm:sqref>
        </x14:conditionalFormatting>
        <x14:conditionalFormatting xmlns:xm="http://schemas.microsoft.com/office/excel/2006/main">
          <x14:cfRule type="iconSet" priority="886" id="{9729A82D-1C7F-445F-9A74-AD01ABFF6C3B}">
            <x14:iconSet custom="1">
              <x14:cfvo type="percent">
                <xm:f>0</xm:f>
              </x14:cfvo>
              <x14:cfvo type="num">
                <xm:f>0.5</xm:f>
              </x14:cfvo>
              <x14:cfvo type="num">
                <xm:f>1</xm:f>
              </x14:cfvo>
              <x14:cfIcon iconSet="3TrafficLights1" iconId="2"/>
              <x14:cfIcon iconSet="3TrafficLights1" iconId="1"/>
              <x14:cfIcon iconSet="3TrafficLights1" iconId="0"/>
            </x14:iconSet>
          </x14:cfRule>
          <xm:sqref>BT41:BT42</xm:sqref>
        </x14:conditionalFormatting>
        <x14:conditionalFormatting xmlns:xm="http://schemas.microsoft.com/office/excel/2006/main">
          <x14:cfRule type="iconSet" priority="885" id="{52216AE7-01A5-4415-BC7E-90521F08BA9C}">
            <x14:iconSet custom="1">
              <x14:cfvo type="percent">
                <xm:f>0</xm:f>
              </x14:cfvo>
              <x14:cfvo type="num">
                <xm:f>0.5</xm:f>
              </x14:cfvo>
              <x14:cfvo type="num">
                <xm:f>1</xm:f>
              </x14:cfvo>
              <x14:cfIcon iconSet="3TrafficLights1" iconId="2"/>
              <x14:cfIcon iconSet="3TrafficLights1" iconId="1"/>
              <x14:cfIcon iconSet="3TrafficLights1" iconId="0"/>
            </x14:iconSet>
          </x14:cfRule>
          <xm:sqref>BT43</xm:sqref>
        </x14:conditionalFormatting>
        <x14:conditionalFormatting xmlns:xm="http://schemas.microsoft.com/office/excel/2006/main">
          <x14:cfRule type="iconSet" priority="828" id="{D9B1AA85-CF1B-44C2-9E09-60EACC2FF2BE}">
            <x14:iconSet custom="1">
              <x14:cfvo type="percent">
                <xm:f>0</xm:f>
              </x14:cfvo>
              <x14:cfvo type="num">
                <xm:f>0.5</xm:f>
              </x14:cfvo>
              <x14:cfvo type="num">
                <xm:f>1</xm:f>
              </x14:cfvo>
              <x14:cfIcon iconSet="3TrafficLights1" iconId="2"/>
              <x14:cfIcon iconSet="3TrafficLights1" iconId="1"/>
              <x14:cfIcon iconSet="3TrafficLights1" iconId="0"/>
            </x14:iconSet>
          </x14:cfRule>
          <xm:sqref>BT44</xm:sqref>
        </x14:conditionalFormatting>
        <x14:conditionalFormatting xmlns:xm="http://schemas.microsoft.com/office/excel/2006/main">
          <x14:cfRule type="iconSet" priority="883" id="{B010AED3-3827-41ED-A803-DB595E880349}">
            <x14:iconSet custom="1">
              <x14:cfvo type="percent">
                <xm:f>0</xm:f>
              </x14:cfvo>
              <x14:cfvo type="num">
                <xm:f>0.5</xm:f>
              </x14:cfvo>
              <x14:cfvo type="num">
                <xm:f>1</xm:f>
              </x14:cfvo>
              <x14:cfIcon iconSet="3TrafficLights1" iconId="2"/>
              <x14:cfIcon iconSet="3TrafficLights1" iconId="1"/>
              <x14:cfIcon iconSet="3TrafficLights1" iconId="0"/>
            </x14:iconSet>
          </x14:cfRule>
          <xm:sqref>BT45</xm:sqref>
        </x14:conditionalFormatting>
        <x14:conditionalFormatting xmlns:xm="http://schemas.microsoft.com/office/excel/2006/main">
          <x14:cfRule type="iconSet" priority="882" id="{D6B1BC42-FB3F-4A92-817A-E8FE515C3096}">
            <x14:iconSet custom="1">
              <x14:cfvo type="percent">
                <xm:f>0</xm:f>
              </x14:cfvo>
              <x14:cfvo type="num">
                <xm:f>0.5</xm:f>
              </x14:cfvo>
              <x14:cfvo type="num">
                <xm:f>1</xm:f>
              </x14:cfvo>
              <x14:cfIcon iconSet="3TrafficLights1" iconId="2"/>
              <x14:cfIcon iconSet="3TrafficLights1" iconId="1"/>
              <x14:cfIcon iconSet="3TrafficLights1" iconId="0"/>
            </x14:iconSet>
          </x14:cfRule>
          <xm:sqref>BT46</xm:sqref>
        </x14:conditionalFormatting>
        <x14:conditionalFormatting xmlns:xm="http://schemas.microsoft.com/office/excel/2006/main">
          <x14:cfRule type="iconSet" priority="881" id="{53D688BC-3CF5-47EE-909F-1AF76BA24C0F}">
            <x14:iconSet custom="1">
              <x14:cfvo type="percent">
                <xm:f>0</xm:f>
              </x14:cfvo>
              <x14:cfvo type="num">
                <xm:f>0.5</xm:f>
              </x14:cfvo>
              <x14:cfvo type="num">
                <xm:f>1</xm:f>
              </x14:cfvo>
              <x14:cfIcon iconSet="3TrafficLights1" iconId="2"/>
              <x14:cfIcon iconSet="3TrafficLights1" iconId="1"/>
              <x14:cfIcon iconSet="3TrafficLights1" iconId="0"/>
            </x14:iconSet>
          </x14:cfRule>
          <xm:sqref>BT47</xm:sqref>
        </x14:conditionalFormatting>
        <x14:conditionalFormatting xmlns:xm="http://schemas.microsoft.com/office/excel/2006/main">
          <x14:cfRule type="iconSet" priority="874" id="{B8E7F7DA-D874-4CB2-98B9-7F954CF2CE71}">
            <x14:iconSet custom="1">
              <x14:cfvo type="percent">
                <xm:f>0</xm:f>
              </x14:cfvo>
              <x14:cfvo type="num">
                <xm:f>0.5</xm:f>
              </x14:cfvo>
              <x14:cfvo type="num">
                <xm:f>1</xm:f>
              </x14:cfvo>
              <x14:cfIcon iconSet="3TrafficLights1" iconId="2"/>
              <x14:cfIcon iconSet="3TrafficLights1" iconId="1"/>
              <x14:cfIcon iconSet="3TrafficLights1" iconId="0"/>
            </x14:iconSet>
          </x14:cfRule>
          <xm:sqref>BT48</xm:sqref>
        </x14:conditionalFormatting>
        <x14:conditionalFormatting xmlns:xm="http://schemas.microsoft.com/office/excel/2006/main">
          <x14:cfRule type="iconSet" priority="880" id="{9A76A90C-F97F-4573-B02E-C6BC76806097}">
            <x14:iconSet custom="1">
              <x14:cfvo type="percent">
                <xm:f>0</xm:f>
              </x14:cfvo>
              <x14:cfvo type="num">
                <xm:f>0.5</xm:f>
              </x14:cfvo>
              <x14:cfvo type="num">
                <xm:f>1</xm:f>
              </x14:cfvo>
              <x14:cfIcon iconSet="3TrafficLights1" iconId="2"/>
              <x14:cfIcon iconSet="3TrafficLights1" iconId="1"/>
              <x14:cfIcon iconSet="3TrafficLights1" iconId="0"/>
            </x14:iconSet>
          </x14:cfRule>
          <xm:sqref>BT49</xm:sqref>
        </x14:conditionalFormatting>
        <x14:conditionalFormatting xmlns:xm="http://schemas.microsoft.com/office/excel/2006/main">
          <x14:cfRule type="iconSet" priority="879" id="{776B4D88-CE66-4847-8B46-45CEDEC0B0DB}">
            <x14:iconSet custom="1">
              <x14:cfvo type="percent">
                <xm:f>0</xm:f>
              </x14:cfvo>
              <x14:cfvo type="num">
                <xm:f>0.5</xm:f>
              </x14:cfvo>
              <x14:cfvo type="num">
                <xm:f>1</xm:f>
              </x14:cfvo>
              <x14:cfIcon iconSet="3TrafficLights1" iconId="2"/>
              <x14:cfIcon iconSet="3TrafficLights1" iconId="1"/>
              <x14:cfIcon iconSet="3TrafficLights1" iconId="0"/>
            </x14:iconSet>
          </x14:cfRule>
          <xm:sqref>BT50</xm:sqref>
        </x14:conditionalFormatting>
        <x14:conditionalFormatting xmlns:xm="http://schemas.microsoft.com/office/excel/2006/main">
          <x14:cfRule type="iconSet" priority="878" id="{206C9A71-0A12-499C-BBED-61AA6DF9CD8D}">
            <x14:iconSet custom="1">
              <x14:cfvo type="percent">
                <xm:f>0</xm:f>
              </x14:cfvo>
              <x14:cfvo type="num">
                <xm:f>0.5</xm:f>
              </x14:cfvo>
              <x14:cfvo type="num">
                <xm:f>1</xm:f>
              </x14:cfvo>
              <x14:cfIcon iconSet="3TrafficLights1" iconId="2"/>
              <x14:cfIcon iconSet="3TrafficLights1" iconId="1"/>
              <x14:cfIcon iconSet="3TrafficLights1" iconId="0"/>
            </x14:iconSet>
          </x14:cfRule>
          <xm:sqref>BT51</xm:sqref>
        </x14:conditionalFormatting>
        <x14:conditionalFormatting xmlns:xm="http://schemas.microsoft.com/office/excel/2006/main">
          <x14:cfRule type="iconSet" priority="877" id="{308549AE-A28C-4D28-A350-7B7ECE8FB844}">
            <x14:iconSet custom="1">
              <x14:cfvo type="percent">
                <xm:f>0</xm:f>
              </x14:cfvo>
              <x14:cfvo type="num">
                <xm:f>0.5</xm:f>
              </x14:cfvo>
              <x14:cfvo type="num">
                <xm:f>1</xm:f>
              </x14:cfvo>
              <x14:cfIcon iconSet="3TrafficLights1" iconId="2"/>
              <x14:cfIcon iconSet="3TrafficLights1" iconId="1"/>
              <x14:cfIcon iconSet="3TrafficLights1" iconId="0"/>
            </x14:iconSet>
          </x14:cfRule>
          <xm:sqref>BT52</xm:sqref>
        </x14:conditionalFormatting>
        <x14:conditionalFormatting xmlns:xm="http://schemas.microsoft.com/office/excel/2006/main">
          <x14:cfRule type="iconSet" priority="876" id="{91AE2C56-6423-4B31-BC7D-8902B8892DD6}">
            <x14:iconSet custom="1">
              <x14:cfvo type="percent">
                <xm:f>0</xm:f>
              </x14:cfvo>
              <x14:cfvo type="num">
                <xm:f>0.5</xm:f>
              </x14:cfvo>
              <x14:cfvo type="num">
                <xm:f>1</xm:f>
              </x14:cfvo>
              <x14:cfIcon iconSet="3TrafficLights1" iconId="2"/>
              <x14:cfIcon iconSet="3TrafficLights1" iconId="1"/>
              <x14:cfIcon iconSet="3TrafficLights1" iconId="0"/>
            </x14:iconSet>
          </x14:cfRule>
          <xm:sqref>BT53:BT54</xm:sqref>
        </x14:conditionalFormatting>
        <x14:conditionalFormatting xmlns:xm="http://schemas.microsoft.com/office/excel/2006/main">
          <x14:cfRule type="iconSet" priority="875" id="{D186E747-50BF-4F42-8A7E-54C262AAA0F2}">
            <x14:iconSet custom="1">
              <x14:cfvo type="percent">
                <xm:f>0</xm:f>
              </x14:cfvo>
              <x14:cfvo type="num">
                <xm:f>0.5</xm:f>
              </x14:cfvo>
              <x14:cfvo type="num">
                <xm:f>1</xm:f>
              </x14:cfvo>
              <x14:cfIcon iconSet="3TrafficLights1" iconId="2"/>
              <x14:cfIcon iconSet="3TrafficLights1" iconId="1"/>
              <x14:cfIcon iconSet="3TrafficLights1" iconId="0"/>
            </x14:iconSet>
          </x14:cfRule>
          <xm:sqref>BT55</xm:sqref>
        </x14:conditionalFormatting>
        <x14:conditionalFormatting xmlns:xm="http://schemas.microsoft.com/office/excel/2006/main">
          <x14:cfRule type="iconSet" priority="873" id="{D73831A7-F38D-40D0-B04C-95D800625A15}">
            <x14:iconSet custom="1">
              <x14:cfvo type="percent">
                <xm:f>0</xm:f>
              </x14:cfvo>
              <x14:cfvo type="num">
                <xm:f>0.5</xm:f>
              </x14:cfvo>
              <x14:cfvo type="num">
                <xm:f>1</xm:f>
              </x14:cfvo>
              <x14:cfIcon iconSet="3TrafficLights1" iconId="2"/>
              <x14:cfIcon iconSet="3TrafficLights1" iconId="1"/>
              <x14:cfIcon iconSet="3TrafficLights1" iconId="0"/>
            </x14:iconSet>
          </x14:cfRule>
          <xm:sqref>BT59:BT60</xm:sqref>
        </x14:conditionalFormatting>
        <x14:conditionalFormatting xmlns:xm="http://schemas.microsoft.com/office/excel/2006/main">
          <x14:cfRule type="iconSet" priority="872" id="{44A70571-8293-4961-BC3C-C7CB53FF4AFD}">
            <x14:iconSet custom="1">
              <x14:cfvo type="percent">
                <xm:f>0</xm:f>
              </x14:cfvo>
              <x14:cfvo type="num">
                <xm:f>0.5</xm:f>
              </x14:cfvo>
              <x14:cfvo type="num">
                <xm:f>1</xm:f>
              </x14:cfvo>
              <x14:cfIcon iconSet="3TrafficLights1" iconId="2"/>
              <x14:cfIcon iconSet="3TrafficLights1" iconId="1"/>
              <x14:cfIcon iconSet="3TrafficLights1" iconId="0"/>
            </x14:iconSet>
          </x14:cfRule>
          <xm:sqref>BT61</xm:sqref>
        </x14:conditionalFormatting>
        <x14:conditionalFormatting xmlns:xm="http://schemas.microsoft.com/office/excel/2006/main">
          <x14:cfRule type="iconSet" priority="871" id="{E9FBB4FF-7546-4F7B-94D1-7183FDCB7C2B}">
            <x14:iconSet custom="1">
              <x14:cfvo type="percent">
                <xm:f>0</xm:f>
              </x14:cfvo>
              <x14:cfvo type="num">
                <xm:f>0.5</xm:f>
              </x14:cfvo>
              <x14:cfvo type="num">
                <xm:f>1</xm:f>
              </x14:cfvo>
              <x14:cfIcon iconSet="3TrafficLights1" iconId="2"/>
              <x14:cfIcon iconSet="3TrafficLights1" iconId="1"/>
              <x14:cfIcon iconSet="3TrafficLights1" iconId="0"/>
            </x14:iconSet>
          </x14:cfRule>
          <xm:sqref>BT62</xm:sqref>
        </x14:conditionalFormatting>
        <x14:conditionalFormatting xmlns:xm="http://schemas.microsoft.com/office/excel/2006/main">
          <x14:cfRule type="iconSet" priority="870" id="{67C8D723-980B-4A38-99D9-9B997A31C582}">
            <x14:iconSet custom="1">
              <x14:cfvo type="percent">
                <xm:f>0</xm:f>
              </x14:cfvo>
              <x14:cfvo type="num">
                <xm:f>0.5</xm:f>
              </x14:cfvo>
              <x14:cfvo type="num">
                <xm:f>1</xm:f>
              </x14:cfvo>
              <x14:cfIcon iconSet="3TrafficLights1" iconId="2"/>
              <x14:cfIcon iconSet="3TrafficLights1" iconId="1"/>
              <x14:cfIcon iconSet="3TrafficLights1" iconId="0"/>
            </x14:iconSet>
          </x14:cfRule>
          <xm:sqref>BT63</xm:sqref>
        </x14:conditionalFormatting>
        <x14:conditionalFormatting xmlns:xm="http://schemas.microsoft.com/office/excel/2006/main">
          <x14:cfRule type="iconSet" priority="869" id="{8A7D9BC1-D085-4EE8-B575-D2D781955254}">
            <x14:iconSet custom="1">
              <x14:cfvo type="percent">
                <xm:f>0</xm:f>
              </x14:cfvo>
              <x14:cfvo type="num">
                <xm:f>0.5</xm:f>
              </x14:cfvo>
              <x14:cfvo type="num">
                <xm:f>1</xm:f>
              </x14:cfvo>
              <x14:cfIcon iconSet="3TrafficLights1" iconId="2"/>
              <x14:cfIcon iconSet="3TrafficLights1" iconId="1"/>
              <x14:cfIcon iconSet="3TrafficLights1" iconId="0"/>
            </x14:iconSet>
          </x14:cfRule>
          <xm:sqref>BT64</xm:sqref>
        </x14:conditionalFormatting>
        <x14:conditionalFormatting xmlns:xm="http://schemas.microsoft.com/office/excel/2006/main">
          <x14:cfRule type="iconSet" priority="868" id="{A5773A8E-C875-4FB6-9EED-C83C3758A3BC}">
            <x14:iconSet custom="1">
              <x14:cfvo type="percent">
                <xm:f>0</xm:f>
              </x14:cfvo>
              <x14:cfvo type="num">
                <xm:f>0.5</xm:f>
              </x14:cfvo>
              <x14:cfvo type="num">
                <xm:f>1</xm:f>
              </x14:cfvo>
              <x14:cfIcon iconSet="3TrafficLights1" iconId="2"/>
              <x14:cfIcon iconSet="3TrafficLights1" iconId="1"/>
              <x14:cfIcon iconSet="3TrafficLights1" iconId="0"/>
            </x14:iconSet>
          </x14:cfRule>
          <xm:sqref>BT65</xm:sqref>
        </x14:conditionalFormatting>
        <x14:conditionalFormatting xmlns:xm="http://schemas.microsoft.com/office/excel/2006/main">
          <x14:cfRule type="iconSet" priority="867" id="{26065601-817E-4976-AD42-7A7FF0718488}">
            <x14:iconSet custom="1">
              <x14:cfvo type="percent">
                <xm:f>0</xm:f>
              </x14:cfvo>
              <x14:cfvo type="num">
                <xm:f>0.5</xm:f>
              </x14:cfvo>
              <x14:cfvo type="num">
                <xm:f>1</xm:f>
              </x14:cfvo>
              <x14:cfIcon iconSet="3TrafficLights1" iconId="2"/>
              <x14:cfIcon iconSet="3TrafficLights1" iconId="1"/>
              <x14:cfIcon iconSet="3TrafficLights1" iconId="0"/>
            </x14:iconSet>
          </x14:cfRule>
          <xm:sqref>BT66</xm:sqref>
        </x14:conditionalFormatting>
        <x14:conditionalFormatting xmlns:xm="http://schemas.microsoft.com/office/excel/2006/main">
          <x14:cfRule type="iconSet" priority="866" id="{69FEF8E3-3848-4CCF-88A1-1ACD8FCD7420}">
            <x14:iconSet custom="1">
              <x14:cfvo type="percent">
                <xm:f>0</xm:f>
              </x14:cfvo>
              <x14:cfvo type="num">
                <xm:f>0.5</xm:f>
              </x14:cfvo>
              <x14:cfvo type="num">
                <xm:f>1</xm:f>
              </x14:cfvo>
              <x14:cfIcon iconSet="3TrafficLights1" iconId="2"/>
              <x14:cfIcon iconSet="3TrafficLights1" iconId="1"/>
              <x14:cfIcon iconSet="3TrafficLights1" iconId="0"/>
            </x14:iconSet>
          </x14:cfRule>
          <xm:sqref>BT67</xm:sqref>
        </x14:conditionalFormatting>
        <x14:conditionalFormatting xmlns:xm="http://schemas.microsoft.com/office/excel/2006/main">
          <x14:cfRule type="iconSet" priority="865" id="{BCD84114-CBD8-4324-B3AF-9EFA7F964215}">
            <x14:iconSet custom="1">
              <x14:cfvo type="percent">
                <xm:f>0</xm:f>
              </x14:cfvo>
              <x14:cfvo type="num">
                <xm:f>0.5</xm:f>
              </x14:cfvo>
              <x14:cfvo type="num">
                <xm:f>1</xm:f>
              </x14:cfvo>
              <x14:cfIcon iconSet="3TrafficLights1" iconId="2"/>
              <x14:cfIcon iconSet="3TrafficLights1" iconId="1"/>
              <x14:cfIcon iconSet="3TrafficLights1" iconId="0"/>
            </x14:iconSet>
          </x14:cfRule>
          <xm:sqref>BT68</xm:sqref>
        </x14:conditionalFormatting>
        <x14:conditionalFormatting xmlns:xm="http://schemas.microsoft.com/office/excel/2006/main">
          <x14:cfRule type="iconSet" priority="864" id="{B5F62592-58BB-43D2-9617-1DB369857E2F}">
            <x14:iconSet custom="1">
              <x14:cfvo type="percent">
                <xm:f>0</xm:f>
              </x14:cfvo>
              <x14:cfvo type="num">
                <xm:f>0.5</xm:f>
              </x14:cfvo>
              <x14:cfvo type="num">
                <xm:f>1</xm:f>
              </x14:cfvo>
              <x14:cfIcon iconSet="3TrafficLights1" iconId="2"/>
              <x14:cfIcon iconSet="3TrafficLights1" iconId="1"/>
              <x14:cfIcon iconSet="3TrafficLights1" iconId="0"/>
            </x14:iconSet>
          </x14:cfRule>
          <xm:sqref>BT69</xm:sqref>
        </x14:conditionalFormatting>
        <x14:conditionalFormatting xmlns:xm="http://schemas.microsoft.com/office/excel/2006/main">
          <x14:cfRule type="iconSet" priority="863" id="{B97161C2-9690-40CC-95C9-8A7F5E002C41}">
            <x14:iconSet custom="1">
              <x14:cfvo type="percent">
                <xm:f>0</xm:f>
              </x14:cfvo>
              <x14:cfvo type="num">
                <xm:f>0.5</xm:f>
              </x14:cfvo>
              <x14:cfvo type="num">
                <xm:f>1</xm:f>
              </x14:cfvo>
              <x14:cfIcon iconSet="3TrafficLights1" iconId="2"/>
              <x14:cfIcon iconSet="3TrafficLights1" iconId="1"/>
              <x14:cfIcon iconSet="3TrafficLights1" iconId="0"/>
            </x14:iconSet>
          </x14:cfRule>
          <xm:sqref>BT70</xm:sqref>
        </x14:conditionalFormatting>
        <x14:conditionalFormatting xmlns:xm="http://schemas.microsoft.com/office/excel/2006/main">
          <x14:cfRule type="iconSet" priority="862" id="{345A5903-B8F2-4CF4-A491-CF8EEF7B7F3C}">
            <x14:iconSet custom="1">
              <x14:cfvo type="percent">
                <xm:f>0</xm:f>
              </x14:cfvo>
              <x14:cfvo type="num">
                <xm:f>0.5</xm:f>
              </x14:cfvo>
              <x14:cfvo type="num">
                <xm:f>1</xm:f>
              </x14:cfvo>
              <x14:cfIcon iconSet="3TrafficLights1" iconId="2"/>
              <x14:cfIcon iconSet="3TrafficLights1" iconId="1"/>
              <x14:cfIcon iconSet="3TrafficLights1" iconId="0"/>
            </x14:iconSet>
          </x14:cfRule>
          <xm:sqref>BT71:BT73</xm:sqref>
        </x14:conditionalFormatting>
        <x14:conditionalFormatting xmlns:xm="http://schemas.microsoft.com/office/excel/2006/main">
          <x14:cfRule type="iconSet" priority="861" id="{A6304C87-E5DF-412D-BB13-BA6F5D3E9739}">
            <x14:iconSet custom="1">
              <x14:cfvo type="percent">
                <xm:f>0</xm:f>
              </x14:cfvo>
              <x14:cfvo type="num">
                <xm:f>0.5</xm:f>
              </x14:cfvo>
              <x14:cfvo type="num">
                <xm:f>1</xm:f>
              </x14:cfvo>
              <x14:cfIcon iconSet="3TrafficLights1" iconId="2"/>
              <x14:cfIcon iconSet="3TrafficLights1" iconId="1"/>
              <x14:cfIcon iconSet="3TrafficLights1" iconId="0"/>
            </x14:iconSet>
          </x14:cfRule>
          <xm:sqref>BT74</xm:sqref>
        </x14:conditionalFormatting>
        <x14:conditionalFormatting xmlns:xm="http://schemas.microsoft.com/office/excel/2006/main">
          <x14:cfRule type="iconSet" priority="860" id="{02168C62-854E-47BC-A352-4241B5AFC723}">
            <x14:iconSet custom="1">
              <x14:cfvo type="percent">
                <xm:f>0</xm:f>
              </x14:cfvo>
              <x14:cfvo type="num">
                <xm:f>0.5</xm:f>
              </x14:cfvo>
              <x14:cfvo type="num">
                <xm:f>1</xm:f>
              </x14:cfvo>
              <x14:cfIcon iconSet="3TrafficLights1" iconId="2"/>
              <x14:cfIcon iconSet="3TrafficLights1" iconId="1"/>
              <x14:cfIcon iconSet="3TrafficLights1" iconId="0"/>
            </x14:iconSet>
          </x14:cfRule>
          <xm:sqref>BT75</xm:sqref>
        </x14:conditionalFormatting>
        <x14:conditionalFormatting xmlns:xm="http://schemas.microsoft.com/office/excel/2006/main">
          <x14:cfRule type="iconSet" priority="859" id="{98FAE8C5-1C1A-47FA-9D9C-7A4A87725DE6}">
            <x14:iconSet custom="1">
              <x14:cfvo type="percent">
                <xm:f>0</xm:f>
              </x14:cfvo>
              <x14:cfvo type="num">
                <xm:f>0.5</xm:f>
              </x14:cfvo>
              <x14:cfvo type="num">
                <xm:f>1</xm:f>
              </x14:cfvo>
              <x14:cfIcon iconSet="3TrafficLights1" iconId="2"/>
              <x14:cfIcon iconSet="3TrafficLights1" iconId="1"/>
              <x14:cfIcon iconSet="3TrafficLights1" iconId="0"/>
            </x14:iconSet>
          </x14:cfRule>
          <xm:sqref>BT76</xm:sqref>
        </x14:conditionalFormatting>
        <x14:conditionalFormatting xmlns:xm="http://schemas.microsoft.com/office/excel/2006/main">
          <x14:cfRule type="iconSet" priority="858" id="{BEDC819F-2EFD-4682-AE8A-F156B15BFDD9}">
            <x14:iconSet custom="1">
              <x14:cfvo type="percent">
                <xm:f>0</xm:f>
              </x14:cfvo>
              <x14:cfvo type="num">
                <xm:f>0.5</xm:f>
              </x14:cfvo>
              <x14:cfvo type="num">
                <xm:f>1</xm:f>
              </x14:cfvo>
              <x14:cfIcon iconSet="3TrafficLights1" iconId="2"/>
              <x14:cfIcon iconSet="3TrafficLights1" iconId="1"/>
              <x14:cfIcon iconSet="3TrafficLights1" iconId="0"/>
            </x14:iconSet>
          </x14:cfRule>
          <xm:sqref>BT77:BT78</xm:sqref>
        </x14:conditionalFormatting>
        <x14:conditionalFormatting xmlns:xm="http://schemas.microsoft.com/office/excel/2006/main">
          <x14:cfRule type="iconSet" priority="857" id="{7DFB9BF4-70E2-4E5C-87AA-009817642078}">
            <x14:iconSet custom="1">
              <x14:cfvo type="percent">
                <xm:f>0</xm:f>
              </x14:cfvo>
              <x14:cfvo type="num">
                <xm:f>0.5</xm:f>
              </x14:cfvo>
              <x14:cfvo type="num">
                <xm:f>1</xm:f>
              </x14:cfvo>
              <x14:cfIcon iconSet="3TrafficLights1" iconId="2"/>
              <x14:cfIcon iconSet="3TrafficLights1" iconId="1"/>
              <x14:cfIcon iconSet="3TrafficLights1" iconId="0"/>
            </x14:iconSet>
          </x14:cfRule>
          <xm:sqref>BT79</xm:sqref>
        </x14:conditionalFormatting>
        <x14:conditionalFormatting xmlns:xm="http://schemas.microsoft.com/office/excel/2006/main">
          <x14:cfRule type="iconSet" priority="856" id="{9FD58A18-0F88-421B-9886-943D061CD1C3}">
            <x14:iconSet custom="1">
              <x14:cfvo type="percent">
                <xm:f>0</xm:f>
              </x14:cfvo>
              <x14:cfvo type="num">
                <xm:f>0.5</xm:f>
              </x14:cfvo>
              <x14:cfvo type="num">
                <xm:f>1</xm:f>
              </x14:cfvo>
              <x14:cfIcon iconSet="3TrafficLights1" iconId="2"/>
              <x14:cfIcon iconSet="3TrafficLights1" iconId="1"/>
              <x14:cfIcon iconSet="3TrafficLights1" iconId="0"/>
            </x14:iconSet>
          </x14:cfRule>
          <xm:sqref>BT80</xm:sqref>
        </x14:conditionalFormatting>
        <x14:conditionalFormatting xmlns:xm="http://schemas.microsoft.com/office/excel/2006/main">
          <x14:cfRule type="iconSet" priority="855" id="{DF3786CD-B70A-4727-A204-0D916D000993}">
            <x14:iconSet custom="1">
              <x14:cfvo type="percent">
                <xm:f>0</xm:f>
              </x14:cfvo>
              <x14:cfvo type="num">
                <xm:f>0.5</xm:f>
              </x14:cfvo>
              <x14:cfvo type="num">
                <xm:f>1</xm:f>
              </x14:cfvo>
              <x14:cfIcon iconSet="3TrafficLights1" iconId="2"/>
              <x14:cfIcon iconSet="3TrafficLights1" iconId="1"/>
              <x14:cfIcon iconSet="3TrafficLights1" iconId="0"/>
            </x14:iconSet>
          </x14:cfRule>
          <xm:sqref>BT81</xm:sqref>
        </x14:conditionalFormatting>
        <x14:conditionalFormatting xmlns:xm="http://schemas.microsoft.com/office/excel/2006/main">
          <x14:cfRule type="iconSet" priority="854" id="{2917C88A-419F-45C7-AFF0-F1632167F7DC}">
            <x14:iconSet custom="1">
              <x14:cfvo type="percent">
                <xm:f>0</xm:f>
              </x14:cfvo>
              <x14:cfvo type="num">
                <xm:f>0.5</xm:f>
              </x14:cfvo>
              <x14:cfvo type="num">
                <xm:f>1</xm:f>
              </x14:cfvo>
              <x14:cfIcon iconSet="3TrafficLights1" iconId="2"/>
              <x14:cfIcon iconSet="3TrafficLights1" iconId="1"/>
              <x14:cfIcon iconSet="3TrafficLights1" iconId="0"/>
            </x14:iconSet>
          </x14:cfRule>
          <xm:sqref>BT82:BT84</xm:sqref>
        </x14:conditionalFormatting>
        <x14:conditionalFormatting xmlns:xm="http://schemas.microsoft.com/office/excel/2006/main">
          <x14:cfRule type="iconSet" priority="853" id="{838DCB4B-64E3-4800-88F8-4E24D9830CC2}">
            <x14:iconSet custom="1">
              <x14:cfvo type="percent">
                <xm:f>0</xm:f>
              </x14:cfvo>
              <x14:cfvo type="num">
                <xm:f>0.5</xm:f>
              </x14:cfvo>
              <x14:cfvo type="num">
                <xm:f>1</xm:f>
              </x14:cfvo>
              <x14:cfIcon iconSet="3TrafficLights1" iconId="2"/>
              <x14:cfIcon iconSet="3TrafficLights1" iconId="1"/>
              <x14:cfIcon iconSet="3TrafficLights1" iconId="0"/>
            </x14:iconSet>
          </x14:cfRule>
          <xm:sqref>BT85</xm:sqref>
        </x14:conditionalFormatting>
        <x14:conditionalFormatting xmlns:xm="http://schemas.microsoft.com/office/excel/2006/main">
          <x14:cfRule type="iconSet" priority="852" id="{08D8F40B-75A6-45A9-AA28-59872375023A}">
            <x14:iconSet custom="1">
              <x14:cfvo type="percent">
                <xm:f>0</xm:f>
              </x14:cfvo>
              <x14:cfvo type="num">
                <xm:f>0.5</xm:f>
              </x14:cfvo>
              <x14:cfvo type="num">
                <xm:f>1</xm:f>
              </x14:cfvo>
              <x14:cfIcon iconSet="3TrafficLights1" iconId="2"/>
              <x14:cfIcon iconSet="3TrafficLights1" iconId="1"/>
              <x14:cfIcon iconSet="3TrafficLights1" iconId="0"/>
            </x14:iconSet>
          </x14:cfRule>
          <xm:sqref>BT86</xm:sqref>
        </x14:conditionalFormatting>
        <x14:conditionalFormatting xmlns:xm="http://schemas.microsoft.com/office/excel/2006/main">
          <x14:cfRule type="iconSet" priority="851" id="{CB86BEF8-CD64-4268-BA1B-7DADDED8C30B}">
            <x14:iconSet custom="1">
              <x14:cfvo type="percent">
                <xm:f>0</xm:f>
              </x14:cfvo>
              <x14:cfvo type="num">
                <xm:f>0.5</xm:f>
              </x14:cfvo>
              <x14:cfvo type="num">
                <xm:f>1</xm:f>
              </x14:cfvo>
              <x14:cfIcon iconSet="3TrafficLights1" iconId="2"/>
              <x14:cfIcon iconSet="3TrafficLights1" iconId="1"/>
              <x14:cfIcon iconSet="3TrafficLights1" iconId="0"/>
            </x14:iconSet>
          </x14:cfRule>
          <xm:sqref>BT87</xm:sqref>
        </x14:conditionalFormatting>
        <x14:conditionalFormatting xmlns:xm="http://schemas.microsoft.com/office/excel/2006/main">
          <x14:cfRule type="iconSet" priority="850" id="{918B8643-139C-4930-866A-633874EBA846}">
            <x14:iconSet custom="1">
              <x14:cfvo type="percent">
                <xm:f>0</xm:f>
              </x14:cfvo>
              <x14:cfvo type="num">
                <xm:f>0.5</xm:f>
              </x14:cfvo>
              <x14:cfvo type="num">
                <xm:f>1</xm:f>
              </x14:cfvo>
              <x14:cfIcon iconSet="3TrafficLights1" iconId="2"/>
              <x14:cfIcon iconSet="3TrafficLights1" iconId="1"/>
              <x14:cfIcon iconSet="3TrafficLights1" iconId="0"/>
            </x14:iconSet>
          </x14:cfRule>
          <xm:sqref>BT88:BT89</xm:sqref>
        </x14:conditionalFormatting>
        <x14:conditionalFormatting xmlns:xm="http://schemas.microsoft.com/office/excel/2006/main">
          <x14:cfRule type="iconSet" priority="849" id="{22C1BE23-9401-4263-9BA5-649C42A4B292}">
            <x14:iconSet custom="1">
              <x14:cfvo type="percent">
                <xm:f>0</xm:f>
              </x14:cfvo>
              <x14:cfvo type="num">
                <xm:f>0.5</xm:f>
              </x14:cfvo>
              <x14:cfvo type="num">
                <xm:f>1</xm:f>
              </x14:cfvo>
              <x14:cfIcon iconSet="3TrafficLights1" iconId="2"/>
              <x14:cfIcon iconSet="3TrafficLights1" iconId="1"/>
              <x14:cfIcon iconSet="3TrafficLights1" iconId="0"/>
            </x14:iconSet>
          </x14:cfRule>
          <xm:sqref>BT90</xm:sqref>
        </x14:conditionalFormatting>
        <x14:conditionalFormatting xmlns:xm="http://schemas.microsoft.com/office/excel/2006/main">
          <x14:cfRule type="iconSet" priority="848" id="{0C3294F7-9AD0-4FE3-A5C7-BCA9CB055737}">
            <x14:iconSet custom="1">
              <x14:cfvo type="percent">
                <xm:f>0</xm:f>
              </x14:cfvo>
              <x14:cfvo type="num">
                <xm:f>0.5</xm:f>
              </x14:cfvo>
              <x14:cfvo type="num">
                <xm:f>1</xm:f>
              </x14:cfvo>
              <x14:cfIcon iconSet="3TrafficLights1" iconId="2"/>
              <x14:cfIcon iconSet="3TrafficLights1" iconId="1"/>
              <x14:cfIcon iconSet="3TrafficLights1" iconId="0"/>
            </x14:iconSet>
          </x14:cfRule>
          <xm:sqref>BT91</xm:sqref>
        </x14:conditionalFormatting>
        <x14:conditionalFormatting xmlns:xm="http://schemas.microsoft.com/office/excel/2006/main">
          <x14:cfRule type="iconSet" priority="847" id="{EBFE3D25-2D15-4690-86C0-B269873A1F9E}">
            <x14:iconSet custom="1">
              <x14:cfvo type="percent">
                <xm:f>0</xm:f>
              </x14:cfvo>
              <x14:cfvo type="num">
                <xm:f>0.5</xm:f>
              </x14:cfvo>
              <x14:cfvo type="num">
                <xm:f>1</xm:f>
              </x14:cfvo>
              <x14:cfIcon iconSet="3TrafficLights1" iconId="2"/>
              <x14:cfIcon iconSet="3TrafficLights1" iconId="1"/>
              <x14:cfIcon iconSet="3TrafficLights1" iconId="0"/>
            </x14:iconSet>
          </x14:cfRule>
          <xm:sqref>BT92</xm:sqref>
        </x14:conditionalFormatting>
        <x14:conditionalFormatting xmlns:xm="http://schemas.microsoft.com/office/excel/2006/main">
          <x14:cfRule type="iconSet" priority="846" id="{B1734839-8683-4B06-93CB-AF9B8DB9A793}">
            <x14:iconSet custom="1">
              <x14:cfvo type="percent">
                <xm:f>0</xm:f>
              </x14:cfvo>
              <x14:cfvo type="num">
                <xm:f>0.5</xm:f>
              </x14:cfvo>
              <x14:cfvo type="num">
                <xm:f>1</xm:f>
              </x14:cfvo>
              <x14:cfIcon iconSet="3TrafficLights1" iconId="2"/>
              <x14:cfIcon iconSet="3TrafficLights1" iconId="1"/>
              <x14:cfIcon iconSet="3TrafficLights1" iconId="0"/>
            </x14:iconSet>
          </x14:cfRule>
          <xm:sqref>BT93</xm:sqref>
        </x14:conditionalFormatting>
        <x14:conditionalFormatting xmlns:xm="http://schemas.microsoft.com/office/excel/2006/main">
          <x14:cfRule type="iconSet" priority="845" id="{57013FD5-B786-4B47-8616-878B8C47EBF2}">
            <x14:iconSet custom="1">
              <x14:cfvo type="percent">
                <xm:f>0</xm:f>
              </x14:cfvo>
              <x14:cfvo type="num">
                <xm:f>0.5</xm:f>
              </x14:cfvo>
              <x14:cfvo type="num">
                <xm:f>1</xm:f>
              </x14:cfvo>
              <x14:cfIcon iconSet="3TrafficLights1" iconId="2"/>
              <x14:cfIcon iconSet="3TrafficLights1" iconId="1"/>
              <x14:cfIcon iconSet="3TrafficLights1" iconId="0"/>
            </x14:iconSet>
          </x14:cfRule>
          <xm:sqref>BT94</xm:sqref>
        </x14:conditionalFormatting>
        <x14:conditionalFormatting xmlns:xm="http://schemas.microsoft.com/office/excel/2006/main">
          <x14:cfRule type="iconSet" priority="1165" id="{0C41D1B0-C814-4287-B344-74A5F97671B0}">
            <x14:iconSet custom="1">
              <x14:cfvo type="percent">
                <xm:f>0</xm:f>
              </x14:cfvo>
              <x14:cfvo type="num">
                <xm:f>0.5</xm:f>
              </x14:cfvo>
              <x14:cfvo type="num">
                <xm:f>1</xm:f>
              </x14:cfvo>
              <x14:cfIcon iconSet="3TrafficLights1" iconId="2"/>
              <x14:cfIcon iconSet="3TrafficLights1" iconId="1"/>
              <x14:cfIcon iconSet="3TrafficLights1" iconId="0"/>
            </x14:iconSet>
          </x14:cfRule>
          <xm:sqref>BT95:BT114</xm:sqref>
        </x14:conditionalFormatting>
        <x14:conditionalFormatting xmlns:xm="http://schemas.microsoft.com/office/excel/2006/main">
          <x14:cfRule type="iconSet" priority="931" id="{CE3CEB9E-D2EB-4471-A85C-B571EEDDC0F3}">
            <x14:iconSet custom="1">
              <x14:cfvo type="percent">
                <xm:f>0</xm:f>
              </x14:cfvo>
              <x14:cfvo type="num">
                <xm:f>0.5</xm:f>
              </x14:cfvo>
              <x14:cfvo type="num">
                <xm:f>1</xm:f>
              </x14:cfvo>
              <x14:cfIcon iconSet="3TrafficLights1" iconId="2"/>
              <x14:cfIcon iconSet="3TrafficLights1" iconId="1"/>
              <x14:cfIcon iconSet="3TrafficLights1" iconId="0"/>
            </x14:iconSet>
          </x14:cfRule>
          <xm:sqref>CD8</xm:sqref>
        </x14:conditionalFormatting>
        <x14:conditionalFormatting xmlns:xm="http://schemas.microsoft.com/office/excel/2006/main">
          <x14:cfRule type="iconSet" priority="736" id="{D0763821-3789-42AC-8563-2964F17B150B}">
            <x14:iconSet custom="1">
              <x14:cfvo type="percent">
                <xm:f>0</xm:f>
              </x14:cfvo>
              <x14:cfvo type="num">
                <xm:f>0.5</xm:f>
              </x14:cfvo>
              <x14:cfvo type="num">
                <xm:f>1</xm:f>
              </x14:cfvo>
              <x14:cfIcon iconSet="3TrafficLights1" iconId="2"/>
              <x14:cfIcon iconSet="3TrafficLights1" iconId="1"/>
              <x14:cfIcon iconSet="3TrafficLights1" iconId="0"/>
            </x14:iconSet>
          </x14:cfRule>
          <xm:sqref>CD9</xm:sqref>
        </x14:conditionalFormatting>
        <x14:conditionalFormatting xmlns:xm="http://schemas.microsoft.com/office/excel/2006/main">
          <x14:cfRule type="iconSet" priority="735" id="{335F3E0D-4C0F-4677-85FA-5CD1AFB79FBA}">
            <x14:iconSet custom="1">
              <x14:cfvo type="percent">
                <xm:f>0</xm:f>
              </x14:cfvo>
              <x14:cfvo type="num">
                <xm:f>0.5</xm:f>
              </x14:cfvo>
              <x14:cfvo type="num">
                <xm:f>1</xm:f>
              </x14:cfvo>
              <x14:cfIcon iconSet="3TrafficLights1" iconId="2"/>
              <x14:cfIcon iconSet="3TrafficLights1" iconId="1"/>
              <x14:cfIcon iconSet="3TrafficLights1" iconId="0"/>
            </x14:iconSet>
          </x14:cfRule>
          <xm:sqref>CD10</xm:sqref>
        </x14:conditionalFormatting>
        <x14:conditionalFormatting xmlns:xm="http://schemas.microsoft.com/office/excel/2006/main">
          <x14:cfRule type="iconSet" priority="734" id="{C24395F4-2986-41AF-9BD5-22F504997197}">
            <x14:iconSet custom="1">
              <x14:cfvo type="percent">
                <xm:f>0</xm:f>
              </x14:cfvo>
              <x14:cfvo type="num">
                <xm:f>0.5</xm:f>
              </x14:cfvo>
              <x14:cfvo type="num">
                <xm:f>1</xm:f>
              </x14:cfvo>
              <x14:cfIcon iconSet="3TrafficLights1" iconId="2"/>
              <x14:cfIcon iconSet="3TrafficLights1" iconId="1"/>
              <x14:cfIcon iconSet="3TrafficLights1" iconId="0"/>
            </x14:iconSet>
          </x14:cfRule>
          <xm:sqref>CD11</xm:sqref>
        </x14:conditionalFormatting>
        <x14:conditionalFormatting xmlns:xm="http://schemas.microsoft.com/office/excel/2006/main">
          <x14:cfRule type="iconSet" priority="733" id="{16775AE2-CA51-4C59-8FC5-74C02238DBF8}">
            <x14:iconSet custom="1">
              <x14:cfvo type="percent">
                <xm:f>0</xm:f>
              </x14:cfvo>
              <x14:cfvo type="num">
                <xm:f>0.5</xm:f>
              </x14:cfvo>
              <x14:cfvo type="num">
                <xm:f>1</xm:f>
              </x14:cfvo>
              <x14:cfIcon iconSet="3TrafficLights1" iconId="2"/>
              <x14:cfIcon iconSet="3TrafficLights1" iconId="1"/>
              <x14:cfIcon iconSet="3TrafficLights1" iconId="0"/>
            </x14:iconSet>
          </x14:cfRule>
          <xm:sqref>CD12</xm:sqref>
        </x14:conditionalFormatting>
        <x14:conditionalFormatting xmlns:xm="http://schemas.microsoft.com/office/excel/2006/main">
          <x14:cfRule type="iconSet" priority="732" id="{04DD2187-FF7F-4DC2-A9D8-1CE15FD4197F}">
            <x14:iconSet custom="1">
              <x14:cfvo type="percent">
                <xm:f>0</xm:f>
              </x14:cfvo>
              <x14:cfvo type="num">
                <xm:f>0.5</xm:f>
              </x14:cfvo>
              <x14:cfvo type="num">
                <xm:f>1</xm:f>
              </x14:cfvo>
              <x14:cfIcon iconSet="3TrafficLights1" iconId="2"/>
              <x14:cfIcon iconSet="3TrafficLights1" iconId="1"/>
              <x14:cfIcon iconSet="3TrafficLights1" iconId="0"/>
            </x14:iconSet>
          </x14:cfRule>
          <xm:sqref>CD13</xm:sqref>
        </x14:conditionalFormatting>
        <x14:conditionalFormatting xmlns:xm="http://schemas.microsoft.com/office/excel/2006/main">
          <x14:cfRule type="iconSet" priority="731" id="{E80F3606-CE4F-4D09-A15C-4DB3E135E805}">
            <x14:iconSet custom="1">
              <x14:cfvo type="percent">
                <xm:f>0</xm:f>
              </x14:cfvo>
              <x14:cfvo type="num">
                <xm:f>0.5</xm:f>
              </x14:cfvo>
              <x14:cfvo type="num">
                <xm:f>1</xm:f>
              </x14:cfvo>
              <x14:cfIcon iconSet="3TrafficLights1" iconId="2"/>
              <x14:cfIcon iconSet="3TrafficLights1" iconId="1"/>
              <x14:cfIcon iconSet="3TrafficLights1" iconId="0"/>
            </x14:iconSet>
          </x14:cfRule>
          <xm:sqref>CD14</xm:sqref>
        </x14:conditionalFormatting>
        <x14:conditionalFormatting xmlns:xm="http://schemas.microsoft.com/office/excel/2006/main">
          <x14:cfRule type="iconSet" priority="730" id="{4E491A00-DE39-4F98-95E7-0037E1582992}">
            <x14:iconSet custom="1">
              <x14:cfvo type="percent">
                <xm:f>0</xm:f>
              </x14:cfvo>
              <x14:cfvo type="num">
                <xm:f>0.5</xm:f>
              </x14:cfvo>
              <x14:cfvo type="num">
                <xm:f>1</xm:f>
              </x14:cfvo>
              <x14:cfIcon iconSet="3TrafficLights1" iconId="2"/>
              <x14:cfIcon iconSet="3TrafficLights1" iconId="1"/>
              <x14:cfIcon iconSet="3TrafficLights1" iconId="0"/>
            </x14:iconSet>
          </x14:cfRule>
          <xm:sqref>CD15</xm:sqref>
        </x14:conditionalFormatting>
        <x14:conditionalFormatting xmlns:xm="http://schemas.microsoft.com/office/excel/2006/main">
          <x14:cfRule type="iconSet" priority="729" id="{92E0233A-A3F4-43C9-AE17-2FDC2EFE87D9}">
            <x14:iconSet custom="1">
              <x14:cfvo type="percent">
                <xm:f>0</xm:f>
              </x14:cfvo>
              <x14:cfvo type="num">
                <xm:f>0.5</xm:f>
              </x14:cfvo>
              <x14:cfvo type="num">
                <xm:f>1</xm:f>
              </x14:cfvo>
              <x14:cfIcon iconSet="3TrafficLights1" iconId="2"/>
              <x14:cfIcon iconSet="3TrafficLights1" iconId="1"/>
              <x14:cfIcon iconSet="3TrafficLights1" iconId="0"/>
            </x14:iconSet>
          </x14:cfRule>
          <xm:sqref>CD16</xm:sqref>
        </x14:conditionalFormatting>
        <x14:conditionalFormatting xmlns:xm="http://schemas.microsoft.com/office/excel/2006/main">
          <x14:cfRule type="iconSet" priority="728" id="{183548ED-30D3-4325-96BD-25E1EB79F592}">
            <x14:iconSet custom="1">
              <x14:cfvo type="percent">
                <xm:f>0</xm:f>
              </x14:cfvo>
              <x14:cfvo type="num">
                <xm:f>0.5</xm:f>
              </x14:cfvo>
              <x14:cfvo type="num">
                <xm:f>1</xm:f>
              </x14:cfvo>
              <x14:cfIcon iconSet="3TrafficLights1" iconId="2"/>
              <x14:cfIcon iconSet="3TrafficLights1" iconId="1"/>
              <x14:cfIcon iconSet="3TrafficLights1" iconId="0"/>
            </x14:iconSet>
          </x14:cfRule>
          <xm:sqref>CD17</xm:sqref>
        </x14:conditionalFormatting>
        <x14:conditionalFormatting xmlns:xm="http://schemas.microsoft.com/office/excel/2006/main">
          <x14:cfRule type="iconSet" priority="727" id="{ECF040D1-9F5C-4E32-9BF0-D347D0D94350}">
            <x14:iconSet custom="1">
              <x14:cfvo type="percent">
                <xm:f>0</xm:f>
              </x14:cfvo>
              <x14:cfvo type="num">
                <xm:f>0.5</xm:f>
              </x14:cfvo>
              <x14:cfvo type="num">
                <xm:f>1</xm:f>
              </x14:cfvo>
              <x14:cfIcon iconSet="3TrafficLights1" iconId="2"/>
              <x14:cfIcon iconSet="3TrafficLights1" iconId="1"/>
              <x14:cfIcon iconSet="3TrafficLights1" iconId="0"/>
            </x14:iconSet>
          </x14:cfRule>
          <xm:sqref>CD18</xm:sqref>
        </x14:conditionalFormatting>
        <x14:conditionalFormatting xmlns:xm="http://schemas.microsoft.com/office/excel/2006/main">
          <x14:cfRule type="iconSet" priority="726" id="{0F13FEB6-2113-470E-9DFC-2A72E6BA8048}">
            <x14:iconSet custom="1">
              <x14:cfvo type="percent">
                <xm:f>0</xm:f>
              </x14:cfvo>
              <x14:cfvo type="num">
                <xm:f>0.5</xm:f>
              </x14:cfvo>
              <x14:cfvo type="num">
                <xm:f>1</xm:f>
              </x14:cfvo>
              <x14:cfIcon iconSet="3TrafficLights1" iconId="2"/>
              <x14:cfIcon iconSet="3TrafficLights1" iconId="1"/>
              <x14:cfIcon iconSet="3TrafficLights1" iconId="0"/>
            </x14:iconSet>
          </x14:cfRule>
          <xm:sqref>CD19</xm:sqref>
        </x14:conditionalFormatting>
        <x14:conditionalFormatting xmlns:xm="http://schemas.microsoft.com/office/excel/2006/main">
          <x14:cfRule type="iconSet" priority="812" id="{5FB97BA1-306E-41F3-9A5E-6D573F2D87EA}">
            <x14:iconSet custom="1">
              <x14:cfvo type="percent">
                <xm:f>0</xm:f>
              </x14:cfvo>
              <x14:cfvo type="num">
                <xm:f>0.5</xm:f>
              </x14:cfvo>
              <x14:cfvo type="num">
                <xm:f>1</xm:f>
              </x14:cfvo>
              <x14:cfIcon iconSet="3TrafficLights1" iconId="2"/>
              <x14:cfIcon iconSet="3TrafficLights1" iconId="1"/>
              <x14:cfIcon iconSet="3TrafficLights1" iconId="0"/>
            </x14:iconSet>
          </x14:cfRule>
          <xm:sqref>CD20:CD22</xm:sqref>
        </x14:conditionalFormatting>
        <x14:conditionalFormatting xmlns:xm="http://schemas.microsoft.com/office/excel/2006/main">
          <x14:cfRule type="iconSet" priority="725" id="{3425C93D-DB7E-4902-9691-8E76F1983744}">
            <x14:iconSet custom="1">
              <x14:cfvo type="percent">
                <xm:f>0</xm:f>
              </x14:cfvo>
              <x14:cfvo type="num">
                <xm:f>0.5</xm:f>
              </x14:cfvo>
              <x14:cfvo type="num">
                <xm:f>1</xm:f>
              </x14:cfvo>
              <x14:cfIcon iconSet="3TrafficLights1" iconId="2"/>
              <x14:cfIcon iconSet="3TrafficLights1" iconId="1"/>
              <x14:cfIcon iconSet="3TrafficLights1" iconId="0"/>
            </x14:iconSet>
          </x14:cfRule>
          <xm:sqref>CD23:CD24</xm:sqref>
        </x14:conditionalFormatting>
        <x14:conditionalFormatting xmlns:xm="http://schemas.microsoft.com/office/excel/2006/main">
          <x14:cfRule type="iconSet" priority="723" id="{B98B8163-4A89-4B70-9A60-8D6EAF468B4F}">
            <x14:iconSet custom="1">
              <x14:cfvo type="percent">
                <xm:f>0</xm:f>
              </x14:cfvo>
              <x14:cfvo type="num">
                <xm:f>0.5</xm:f>
              </x14:cfvo>
              <x14:cfvo type="num">
                <xm:f>1</xm:f>
              </x14:cfvo>
              <x14:cfIcon iconSet="3TrafficLights1" iconId="2"/>
              <x14:cfIcon iconSet="3TrafficLights1" iconId="1"/>
              <x14:cfIcon iconSet="3TrafficLights1" iconId="0"/>
            </x14:iconSet>
          </x14:cfRule>
          <xm:sqref>CD25</xm:sqref>
        </x14:conditionalFormatting>
        <x14:conditionalFormatting xmlns:xm="http://schemas.microsoft.com/office/excel/2006/main">
          <x14:cfRule type="iconSet" priority="722" id="{C5EE13D7-A0E2-49C6-A64C-B29F587C5E2E}">
            <x14:iconSet custom="1">
              <x14:cfvo type="percent">
                <xm:f>0</xm:f>
              </x14:cfvo>
              <x14:cfvo type="num">
                <xm:f>0.5</xm:f>
              </x14:cfvo>
              <x14:cfvo type="num">
                <xm:f>1</xm:f>
              </x14:cfvo>
              <x14:cfIcon iconSet="3TrafficLights1" iconId="2"/>
              <x14:cfIcon iconSet="3TrafficLights1" iconId="1"/>
              <x14:cfIcon iconSet="3TrafficLights1" iconId="0"/>
            </x14:iconSet>
          </x14:cfRule>
          <xm:sqref>CD26</xm:sqref>
        </x14:conditionalFormatting>
        <x14:conditionalFormatting xmlns:xm="http://schemas.microsoft.com/office/excel/2006/main">
          <x14:cfRule type="iconSet" priority="721" id="{F6C7031E-947D-4D3D-9B60-05DA594DC8F0}">
            <x14:iconSet custom="1">
              <x14:cfvo type="percent">
                <xm:f>0</xm:f>
              </x14:cfvo>
              <x14:cfvo type="num">
                <xm:f>0.5</xm:f>
              </x14:cfvo>
              <x14:cfvo type="num">
                <xm:f>1</xm:f>
              </x14:cfvo>
              <x14:cfIcon iconSet="3TrafficLights1" iconId="2"/>
              <x14:cfIcon iconSet="3TrafficLights1" iconId="1"/>
              <x14:cfIcon iconSet="3TrafficLights1" iconId="0"/>
            </x14:iconSet>
          </x14:cfRule>
          <xm:sqref>CD27</xm:sqref>
        </x14:conditionalFormatting>
        <x14:conditionalFormatting xmlns:xm="http://schemas.microsoft.com/office/excel/2006/main">
          <x14:cfRule type="iconSet" priority="720" id="{5E38CCBD-4E87-4C72-A44B-CD7F3C078B89}">
            <x14:iconSet custom="1">
              <x14:cfvo type="percent">
                <xm:f>0</xm:f>
              </x14:cfvo>
              <x14:cfvo type="num">
                <xm:f>0.5</xm:f>
              </x14:cfvo>
              <x14:cfvo type="num">
                <xm:f>1</xm:f>
              </x14:cfvo>
              <x14:cfIcon iconSet="3TrafficLights1" iconId="2"/>
              <x14:cfIcon iconSet="3TrafficLights1" iconId="1"/>
              <x14:cfIcon iconSet="3TrafficLights1" iconId="0"/>
            </x14:iconSet>
          </x14:cfRule>
          <xm:sqref>CD28</xm:sqref>
        </x14:conditionalFormatting>
        <x14:conditionalFormatting xmlns:xm="http://schemas.microsoft.com/office/excel/2006/main">
          <x14:cfRule type="iconSet" priority="719" id="{D0703140-2AE1-4007-856A-5F65DAA6456B}">
            <x14:iconSet custom="1">
              <x14:cfvo type="percent">
                <xm:f>0</xm:f>
              </x14:cfvo>
              <x14:cfvo type="num">
                <xm:f>0.5</xm:f>
              </x14:cfvo>
              <x14:cfvo type="num">
                <xm:f>1</xm:f>
              </x14:cfvo>
              <x14:cfIcon iconSet="3TrafficLights1" iconId="2"/>
              <x14:cfIcon iconSet="3TrafficLights1" iconId="1"/>
              <x14:cfIcon iconSet="3TrafficLights1" iconId="0"/>
            </x14:iconSet>
          </x14:cfRule>
          <xm:sqref>CD29:CD30</xm:sqref>
        </x14:conditionalFormatting>
        <x14:conditionalFormatting xmlns:xm="http://schemas.microsoft.com/office/excel/2006/main">
          <x14:cfRule type="iconSet" priority="718" id="{A6A5CE8C-EB56-4048-8B88-F1046716F82E}">
            <x14:iconSet custom="1">
              <x14:cfvo type="percent">
                <xm:f>0</xm:f>
              </x14:cfvo>
              <x14:cfvo type="num">
                <xm:f>0.5</xm:f>
              </x14:cfvo>
              <x14:cfvo type="num">
                <xm:f>1</xm:f>
              </x14:cfvo>
              <x14:cfIcon iconSet="3TrafficLights1" iconId="2"/>
              <x14:cfIcon iconSet="3TrafficLights1" iconId="1"/>
              <x14:cfIcon iconSet="3TrafficLights1" iconId="0"/>
            </x14:iconSet>
          </x14:cfRule>
          <xm:sqref>CD31</xm:sqref>
        </x14:conditionalFormatting>
        <x14:conditionalFormatting xmlns:xm="http://schemas.microsoft.com/office/excel/2006/main">
          <x14:cfRule type="iconSet" priority="717" id="{FA1C3EA9-20D8-4D4B-97FB-F1FA1A5763C3}">
            <x14:iconSet custom="1">
              <x14:cfvo type="percent">
                <xm:f>0</xm:f>
              </x14:cfvo>
              <x14:cfvo type="num">
                <xm:f>0.5</xm:f>
              </x14:cfvo>
              <x14:cfvo type="num">
                <xm:f>1</xm:f>
              </x14:cfvo>
              <x14:cfIcon iconSet="3TrafficLights1" iconId="2"/>
              <x14:cfIcon iconSet="3TrafficLights1" iconId="1"/>
              <x14:cfIcon iconSet="3TrafficLights1" iconId="0"/>
            </x14:iconSet>
          </x14:cfRule>
          <xm:sqref>CD32</xm:sqref>
        </x14:conditionalFormatting>
        <x14:conditionalFormatting xmlns:xm="http://schemas.microsoft.com/office/excel/2006/main">
          <x14:cfRule type="iconSet" priority="716" id="{655A72E2-D6FF-45CE-B912-A5AE36DD51DE}">
            <x14:iconSet custom="1">
              <x14:cfvo type="percent">
                <xm:f>0</xm:f>
              </x14:cfvo>
              <x14:cfvo type="num">
                <xm:f>0.5</xm:f>
              </x14:cfvo>
              <x14:cfvo type="num">
                <xm:f>1</xm:f>
              </x14:cfvo>
              <x14:cfIcon iconSet="3TrafficLights1" iconId="2"/>
              <x14:cfIcon iconSet="3TrafficLights1" iconId="1"/>
              <x14:cfIcon iconSet="3TrafficLights1" iconId="0"/>
            </x14:iconSet>
          </x14:cfRule>
          <xm:sqref>CD33</xm:sqref>
        </x14:conditionalFormatting>
        <x14:conditionalFormatting xmlns:xm="http://schemas.microsoft.com/office/excel/2006/main">
          <x14:cfRule type="iconSet" priority="715" id="{77B586F9-439D-412A-B030-33471EB9C926}">
            <x14:iconSet custom="1">
              <x14:cfvo type="percent">
                <xm:f>0</xm:f>
              </x14:cfvo>
              <x14:cfvo type="num">
                <xm:f>0.5</xm:f>
              </x14:cfvo>
              <x14:cfvo type="num">
                <xm:f>1</xm:f>
              </x14:cfvo>
              <x14:cfIcon iconSet="3TrafficLights1" iconId="2"/>
              <x14:cfIcon iconSet="3TrafficLights1" iconId="1"/>
              <x14:cfIcon iconSet="3TrafficLights1" iconId="0"/>
            </x14:iconSet>
          </x14:cfRule>
          <xm:sqref>CD34</xm:sqref>
        </x14:conditionalFormatting>
        <x14:conditionalFormatting xmlns:xm="http://schemas.microsoft.com/office/excel/2006/main">
          <x14:cfRule type="iconSet" priority="714" id="{4FE00DBC-FFDC-415E-BBC5-289E346F97D5}">
            <x14:iconSet custom="1">
              <x14:cfvo type="percent">
                <xm:f>0</xm:f>
              </x14:cfvo>
              <x14:cfvo type="num">
                <xm:f>0.5</xm:f>
              </x14:cfvo>
              <x14:cfvo type="num">
                <xm:f>1</xm:f>
              </x14:cfvo>
              <x14:cfIcon iconSet="3TrafficLights1" iconId="2"/>
              <x14:cfIcon iconSet="3TrafficLights1" iconId="1"/>
              <x14:cfIcon iconSet="3TrafficLights1" iconId="0"/>
            </x14:iconSet>
          </x14:cfRule>
          <xm:sqref>CD35:CD36</xm:sqref>
        </x14:conditionalFormatting>
        <x14:conditionalFormatting xmlns:xm="http://schemas.microsoft.com/office/excel/2006/main">
          <x14:cfRule type="iconSet" priority="713" id="{93A4E112-DC30-49D7-947E-0065589ADED8}">
            <x14:iconSet custom="1">
              <x14:cfvo type="percent">
                <xm:f>0</xm:f>
              </x14:cfvo>
              <x14:cfvo type="num">
                <xm:f>0.5</xm:f>
              </x14:cfvo>
              <x14:cfvo type="num">
                <xm:f>1</xm:f>
              </x14:cfvo>
              <x14:cfIcon iconSet="3TrafficLights1" iconId="2"/>
              <x14:cfIcon iconSet="3TrafficLights1" iconId="1"/>
              <x14:cfIcon iconSet="3TrafficLights1" iconId="0"/>
            </x14:iconSet>
          </x14:cfRule>
          <xm:sqref>CD37</xm:sqref>
        </x14:conditionalFormatting>
        <x14:conditionalFormatting xmlns:xm="http://schemas.microsoft.com/office/excel/2006/main">
          <x14:cfRule type="iconSet" priority="712" id="{02E5F891-8B2C-4D4E-8661-865A3DE1F663}">
            <x14:iconSet custom="1">
              <x14:cfvo type="percent">
                <xm:f>0</xm:f>
              </x14:cfvo>
              <x14:cfvo type="num">
                <xm:f>0.5</xm:f>
              </x14:cfvo>
              <x14:cfvo type="num">
                <xm:f>1</xm:f>
              </x14:cfvo>
              <x14:cfIcon iconSet="3TrafficLights1" iconId="2"/>
              <x14:cfIcon iconSet="3TrafficLights1" iconId="1"/>
              <x14:cfIcon iconSet="3TrafficLights1" iconId="0"/>
            </x14:iconSet>
          </x14:cfRule>
          <xm:sqref>CD38</xm:sqref>
        </x14:conditionalFormatting>
        <x14:conditionalFormatting xmlns:xm="http://schemas.microsoft.com/office/excel/2006/main">
          <x14:cfRule type="iconSet" priority="711" id="{9A31B8C7-B1E4-4912-B465-1A6A186D2097}">
            <x14:iconSet custom="1">
              <x14:cfvo type="percent">
                <xm:f>0</xm:f>
              </x14:cfvo>
              <x14:cfvo type="num">
                <xm:f>0.5</xm:f>
              </x14:cfvo>
              <x14:cfvo type="num">
                <xm:f>1</xm:f>
              </x14:cfvo>
              <x14:cfIcon iconSet="3TrafficLights1" iconId="2"/>
              <x14:cfIcon iconSet="3TrafficLights1" iconId="1"/>
              <x14:cfIcon iconSet="3TrafficLights1" iconId="0"/>
            </x14:iconSet>
          </x14:cfRule>
          <xm:sqref>CD39:CD40</xm:sqref>
        </x14:conditionalFormatting>
        <x14:conditionalFormatting xmlns:xm="http://schemas.microsoft.com/office/excel/2006/main">
          <x14:cfRule type="iconSet" priority="710" id="{7253C39C-239A-4529-8F29-3EF9F88463B2}">
            <x14:iconSet custom="1">
              <x14:cfvo type="percent">
                <xm:f>0</xm:f>
              </x14:cfvo>
              <x14:cfvo type="num">
                <xm:f>0.5</xm:f>
              </x14:cfvo>
              <x14:cfvo type="num">
                <xm:f>1</xm:f>
              </x14:cfvo>
              <x14:cfIcon iconSet="3TrafficLights1" iconId="2"/>
              <x14:cfIcon iconSet="3TrafficLights1" iconId="1"/>
              <x14:cfIcon iconSet="3TrafficLights1" iconId="0"/>
            </x14:iconSet>
          </x14:cfRule>
          <xm:sqref>CD41:CD42</xm:sqref>
        </x14:conditionalFormatting>
        <x14:conditionalFormatting xmlns:xm="http://schemas.microsoft.com/office/excel/2006/main">
          <x14:cfRule type="iconSet" priority="709" id="{E47D1A59-1F73-498C-A3C1-40CAB0928435}">
            <x14:iconSet custom="1">
              <x14:cfvo type="percent">
                <xm:f>0</xm:f>
              </x14:cfvo>
              <x14:cfvo type="num">
                <xm:f>0.5</xm:f>
              </x14:cfvo>
              <x14:cfvo type="num">
                <xm:f>1</xm:f>
              </x14:cfvo>
              <x14:cfIcon iconSet="3TrafficLights1" iconId="2"/>
              <x14:cfIcon iconSet="3TrafficLights1" iconId="1"/>
              <x14:cfIcon iconSet="3TrafficLights1" iconId="0"/>
            </x14:iconSet>
          </x14:cfRule>
          <xm:sqref>CD43</xm:sqref>
        </x14:conditionalFormatting>
        <x14:conditionalFormatting xmlns:xm="http://schemas.microsoft.com/office/excel/2006/main">
          <x14:cfRule type="iconSet" priority="706" id="{8D8714DC-E3A0-42AA-8938-5729D6F17068}">
            <x14:iconSet custom="1">
              <x14:cfvo type="percent">
                <xm:f>0</xm:f>
              </x14:cfvo>
              <x14:cfvo type="num">
                <xm:f>0.5</xm:f>
              </x14:cfvo>
              <x14:cfvo type="num">
                <xm:f>1</xm:f>
              </x14:cfvo>
              <x14:cfIcon iconSet="3TrafficLights1" iconId="2"/>
              <x14:cfIcon iconSet="3TrafficLights1" iconId="1"/>
              <x14:cfIcon iconSet="3TrafficLights1" iconId="0"/>
            </x14:iconSet>
          </x14:cfRule>
          <xm:sqref>CD44</xm:sqref>
        </x14:conditionalFormatting>
        <x14:conditionalFormatting xmlns:xm="http://schemas.microsoft.com/office/excel/2006/main">
          <x14:cfRule type="iconSet" priority="708" id="{385C6648-1F20-4F63-BAD5-C51D9E32C4AF}">
            <x14:iconSet custom="1">
              <x14:cfvo type="percent">
                <xm:f>0</xm:f>
              </x14:cfvo>
              <x14:cfvo type="num">
                <xm:f>0.5</xm:f>
              </x14:cfvo>
              <x14:cfvo type="num">
                <xm:f>1</xm:f>
              </x14:cfvo>
              <x14:cfIcon iconSet="3TrafficLights1" iconId="2"/>
              <x14:cfIcon iconSet="3TrafficLights1" iconId="1"/>
              <x14:cfIcon iconSet="3TrafficLights1" iconId="0"/>
            </x14:iconSet>
          </x14:cfRule>
          <xm:sqref>CD45</xm:sqref>
        </x14:conditionalFormatting>
        <x14:conditionalFormatting xmlns:xm="http://schemas.microsoft.com/office/excel/2006/main">
          <x14:cfRule type="iconSet" priority="707" id="{8ECB9662-1028-4A4B-82AA-D30DDAFBAF76}">
            <x14:iconSet custom="1">
              <x14:cfvo type="percent">
                <xm:f>0</xm:f>
              </x14:cfvo>
              <x14:cfvo type="num">
                <xm:f>0.5</xm:f>
              </x14:cfvo>
              <x14:cfvo type="num">
                <xm:f>1</xm:f>
              </x14:cfvo>
              <x14:cfIcon iconSet="3TrafficLights1" iconId="2"/>
              <x14:cfIcon iconSet="3TrafficLights1" iconId="1"/>
              <x14:cfIcon iconSet="3TrafficLights1" iconId="0"/>
            </x14:iconSet>
          </x14:cfRule>
          <xm:sqref>CD46</xm:sqref>
        </x14:conditionalFormatting>
        <x14:conditionalFormatting xmlns:xm="http://schemas.microsoft.com/office/excel/2006/main">
          <x14:cfRule type="iconSet" priority="705" id="{1F670A16-833A-4C9F-A5EF-94EDDE792E08}">
            <x14:iconSet custom="1">
              <x14:cfvo type="percent">
                <xm:f>0</xm:f>
              </x14:cfvo>
              <x14:cfvo type="num">
                <xm:f>0.5</xm:f>
              </x14:cfvo>
              <x14:cfvo type="num">
                <xm:f>1</xm:f>
              </x14:cfvo>
              <x14:cfIcon iconSet="3TrafficLights1" iconId="2"/>
              <x14:cfIcon iconSet="3TrafficLights1" iconId="1"/>
              <x14:cfIcon iconSet="3TrafficLights1" iconId="0"/>
            </x14:iconSet>
          </x14:cfRule>
          <xm:sqref>CD47</xm:sqref>
        </x14:conditionalFormatting>
        <x14:conditionalFormatting xmlns:xm="http://schemas.microsoft.com/office/excel/2006/main">
          <x14:cfRule type="iconSet" priority="703" id="{1D376C20-F919-4467-ABA3-6C8109A9BF69}">
            <x14:iconSet custom="1">
              <x14:cfvo type="percent">
                <xm:f>0</xm:f>
              </x14:cfvo>
              <x14:cfvo type="num">
                <xm:f>0.5</xm:f>
              </x14:cfvo>
              <x14:cfvo type="num">
                <xm:f>1</xm:f>
              </x14:cfvo>
              <x14:cfIcon iconSet="3TrafficLights1" iconId="2"/>
              <x14:cfIcon iconSet="3TrafficLights1" iconId="1"/>
              <x14:cfIcon iconSet="3TrafficLights1" iconId="0"/>
            </x14:iconSet>
          </x14:cfRule>
          <xm:sqref>CD48</xm:sqref>
        </x14:conditionalFormatting>
        <x14:conditionalFormatting xmlns:xm="http://schemas.microsoft.com/office/excel/2006/main">
          <x14:cfRule type="iconSet" priority="704" id="{E0B0E6EC-147F-48EF-B1EF-2169F2C24870}">
            <x14:iconSet custom="1">
              <x14:cfvo type="percent">
                <xm:f>0</xm:f>
              </x14:cfvo>
              <x14:cfvo type="num">
                <xm:f>0.5</xm:f>
              </x14:cfvo>
              <x14:cfvo type="num">
                <xm:f>1</xm:f>
              </x14:cfvo>
              <x14:cfIcon iconSet="3TrafficLights1" iconId="2"/>
              <x14:cfIcon iconSet="3TrafficLights1" iconId="1"/>
              <x14:cfIcon iconSet="3TrafficLights1" iconId="0"/>
            </x14:iconSet>
          </x14:cfRule>
          <xm:sqref>CD49</xm:sqref>
        </x14:conditionalFormatting>
        <x14:conditionalFormatting xmlns:xm="http://schemas.microsoft.com/office/excel/2006/main">
          <x14:cfRule type="iconSet" priority="702" id="{71D10CAF-A0E1-4840-9E5A-D3305CEC0E11}">
            <x14:iconSet custom="1">
              <x14:cfvo type="percent">
                <xm:f>0</xm:f>
              </x14:cfvo>
              <x14:cfvo type="num">
                <xm:f>0.5</xm:f>
              </x14:cfvo>
              <x14:cfvo type="num">
                <xm:f>1</xm:f>
              </x14:cfvo>
              <x14:cfIcon iconSet="3TrafficLights1" iconId="2"/>
              <x14:cfIcon iconSet="3TrafficLights1" iconId="1"/>
              <x14:cfIcon iconSet="3TrafficLights1" iconId="0"/>
            </x14:iconSet>
          </x14:cfRule>
          <xm:sqref>CD50</xm:sqref>
        </x14:conditionalFormatting>
        <x14:conditionalFormatting xmlns:xm="http://schemas.microsoft.com/office/excel/2006/main">
          <x14:cfRule type="iconSet" priority="701" id="{563F82C9-3984-4B29-BFBA-EC30F7F49C3B}">
            <x14:iconSet custom="1">
              <x14:cfvo type="percent">
                <xm:f>0</xm:f>
              </x14:cfvo>
              <x14:cfvo type="num">
                <xm:f>0.5</xm:f>
              </x14:cfvo>
              <x14:cfvo type="num">
                <xm:f>1</xm:f>
              </x14:cfvo>
              <x14:cfIcon iconSet="3TrafficLights1" iconId="2"/>
              <x14:cfIcon iconSet="3TrafficLights1" iconId="1"/>
              <x14:cfIcon iconSet="3TrafficLights1" iconId="0"/>
            </x14:iconSet>
          </x14:cfRule>
          <xm:sqref>CD51</xm:sqref>
        </x14:conditionalFormatting>
        <x14:conditionalFormatting xmlns:xm="http://schemas.microsoft.com/office/excel/2006/main">
          <x14:cfRule type="iconSet" priority="700" id="{23B18C1C-655D-45D0-B1CD-C873DB7C31AD}">
            <x14:iconSet custom="1">
              <x14:cfvo type="percent">
                <xm:f>0</xm:f>
              </x14:cfvo>
              <x14:cfvo type="num">
                <xm:f>0.5</xm:f>
              </x14:cfvo>
              <x14:cfvo type="num">
                <xm:f>1</xm:f>
              </x14:cfvo>
              <x14:cfIcon iconSet="3TrafficLights1" iconId="2"/>
              <x14:cfIcon iconSet="3TrafficLights1" iconId="1"/>
              <x14:cfIcon iconSet="3TrafficLights1" iconId="0"/>
            </x14:iconSet>
          </x14:cfRule>
          <xm:sqref>CD52</xm:sqref>
        </x14:conditionalFormatting>
        <x14:conditionalFormatting xmlns:xm="http://schemas.microsoft.com/office/excel/2006/main">
          <x14:cfRule type="iconSet" priority="699" id="{DEE58AA0-1E9F-43C5-8615-1A06C6875502}">
            <x14:iconSet custom="1">
              <x14:cfvo type="percent">
                <xm:f>0</xm:f>
              </x14:cfvo>
              <x14:cfvo type="num">
                <xm:f>0.5</xm:f>
              </x14:cfvo>
              <x14:cfvo type="num">
                <xm:f>1</xm:f>
              </x14:cfvo>
              <x14:cfIcon iconSet="3TrafficLights1" iconId="2"/>
              <x14:cfIcon iconSet="3TrafficLights1" iconId="1"/>
              <x14:cfIcon iconSet="3TrafficLights1" iconId="0"/>
            </x14:iconSet>
          </x14:cfRule>
          <xm:sqref>CD53:CD54</xm:sqref>
        </x14:conditionalFormatting>
        <x14:conditionalFormatting xmlns:xm="http://schemas.microsoft.com/office/excel/2006/main">
          <x14:cfRule type="iconSet" priority="698" id="{96C7937C-4761-4FCC-8832-B798A1AABBC6}">
            <x14:iconSet custom="1">
              <x14:cfvo type="percent">
                <xm:f>0</xm:f>
              </x14:cfvo>
              <x14:cfvo type="num">
                <xm:f>0.5</xm:f>
              </x14:cfvo>
              <x14:cfvo type="num">
                <xm:f>1</xm:f>
              </x14:cfvo>
              <x14:cfIcon iconSet="3TrafficLights1" iconId="2"/>
              <x14:cfIcon iconSet="3TrafficLights1" iconId="1"/>
              <x14:cfIcon iconSet="3TrafficLights1" iconId="0"/>
            </x14:iconSet>
          </x14:cfRule>
          <xm:sqref>CD55</xm:sqref>
        </x14:conditionalFormatting>
        <x14:conditionalFormatting xmlns:xm="http://schemas.microsoft.com/office/excel/2006/main">
          <x14:cfRule type="iconSet" priority="697" id="{CD4CCB69-D099-4FBD-AD45-B6A7FD39DD3D}">
            <x14:iconSet custom="1">
              <x14:cfvo type="percent">
                <xm:f>0</xm:f>
              </x14:cfvo>
              <x14:cfvo type="num">
                <xm:f>0.5</xm:f>
              </x14:cfvo>
              <x14:cfvo type="num">
                <xm:f>1</xm:f>
              </x14:cfvo>
              <x14:cfIcon iconSet="3TrafficLights1" iconId="2"/>
              <x14:cfIcon iconSet="3TrafficLights1" iconId="1"/>
              <x14:cfIcon iconSet="3TrafficLights1" iconId="0"/>
            </x14:iconSet>
          </x14:cfRule>
          <xm:sqref>CD56:CD58</xm:sqref>
        </x14:conditionalFormatting>
        <x14:conditionalFormatting xmlns:xm="http://schemas.microsoft.com/office/excel/2006/main">
          <x14:cfRule type="iconSet" priority="696" id="{44348854-0CEC-416B-BE9A-5E392B0B2808}">
            <x14:iconSet custom="1">
              <x14:cfvo type="percent">
                <xm:f>0</xm:f>
              </x14:cfvo>
              <x14:cfvo type="num">
                <xm:f>0.5</xm:f>
              </x14:cfvo>
              <x14:cfvo type="num">
                <xm:f>1</xm:f>
              </x14:cfvo>
              <x14:cfIcon iconSet="3TrafficLights1" iconId="2"/>
              <x14:cfIcon iconSet="3TrafficLights1" iconId="1"/>
              <x14:cfIcon iconSet="3TrafficLights1" iconId="0"/>
            </x14:iconSet>
          </x14:cfRule>
          <xm:sqref>CD59:CD60</xm:sqref>
        </x14:conditionalFormatting>
        <x14:conditionalFormatting xmlns:xm="http://schemas.microsoft.com/office/excel/2006/main">
          <x14:cfRule type="iconSet" priority="695" id="{32A0583E-BD2D-4D07-A205-688F1BCF0162}">
            <x14:iconSet custom="1">
              <x14:cfvo type="percent">
                <xm:f>0</xm:f>
              </x14:cfvo>
              <x14:cfvo type="num">
                <xm:f>0.5</xm:f>
              </x14:cfvo>
              <x14:cfvo type="num">
                <xm:f>1</xm:f>
              </x14:cfvo>
              <x14:cfIcon iconSet="3TrafficLights1" iconId="2"/>
              <x14:cfIcon iconSet="3TrafficLights1" iconId="1"/>
              <x14:cfIcon iconSet="3TrafficLights1" iconId="0"/>
            </x14:iconSet>
          </x14:cfRule>
          <xm:sqref>CD61</xm:sqref>
        </x14:conditionalFormatting>
        <x14:conditionalFormatting xmlns:xm="http://schemas.microsoft.com/office/excel/2006/main">
          <x14:cfRule type="iconSet" priority="694" id="{8C5A153B-18F5-4B53-9623-45C77D873DD1}">
            <x14:iconSet custom="1">
              <x14:cfvo type="percent">
                <xm:f>0</xm:f>
              </x14:cfvo>
              <x14:cfvo type="num">
                <xm:f>0.5</xm:f>
              </x14:cfvo>
              <x14:cfvo type="num">
                <xm:f>1</xm:f>
              </x14:cfvo>
              <x14:cfIcon iconSet="3TrafficLights1" iconId="2"/>
              <x14:cfIcon iconSet="3TrafficLights1" iconId="1"/>
              <x14:cfIcon iconSet="3TrafficLights1" iconId="0"/>
            </x14:iconSet>
          </x14:cfRule>
          <xm:sqref>CD62</xm:sqref>
        </x14:conditionalFormatting>
        <x14:conditionalFormatting xmlns:xm="http://schemas.microsoft.com/office/excel/2006/main">
          <x14:cfRule type="iconSet" priority="693" id="{46EFCB66-779B-429A-96B4-7E823D3BF406}">
            <x14:iconSet custom="1">
              <x14:cfvo type="percent">
                <xm:f>0</xm:f>
              </x14:cfvo>
              <x14:cfvo type="num">
                <xm:f>0.5</xm:f>
              </x14:cfvo>
              <x14:cfvo type="num">
                <xm:f>1</xm:f>
              </x14:cfvo>
              <x14:cfIcon iconSet="3TrafficLights1" iconId="2"/>
              <x14:cfIcon iconSet="3TrafficLights1" iconId="1"/>
              <x14:cfIcon iconSet="3TrafficLights1" iconId="0"/>
            </x14:iconSet>
          </x14:cfRule>
          <xm:sqref>CD63</xm:sqref>
        </x14:conditionalFormatting>
        <x14:conditionalFormatting xmlns:xm="http://schemas.microsoft.com/office/excel/2006/main">
          <x14:cfRule type="iconSet" priority="692" id="{FA4A76FF-4FA7-4116-9B80-EB41A16F7AE3}">
            <x14:iconSet custom="1">
              <x14:cfvo type="percent">
                <xm:f>0</xm:f>
              </x14:cfvo>
              <x14:cfvo type="num">
                <xm:f>0.5</xm:f>
              </x14:cfvo>
              <x14:cfvo type="num">
                <xm:f>1</xm:f>
              </x14:cfvo>
              <x14:cfIcon iconSet="3TrafficLights1" iconId="2"/>
              <x14:cfIcon iconSet="3TrafficLights1" iconId="1"/>
              <x14:cfIcon iconSet="3TrafficLights1" iconId="0"/>
            </x14:iconSet>
          </x14:cfRule>
          <xm:sqref>CD64</xm:sqref>
        </x14:conditionalFormatting>
        <x14:conditionalFormatting xmlns:xm="http://schemas.microsoft.com/office/excel/2006/main">
          <x14:cfRule type="iconSet" priority="691" id="{28BE1E19-77C7-4E9A-AAFC-0CADA01193E4}">
            <x14:iconSet custom="1">
              <x14:cfvo type="percent">
                <xm:f>0</xm:f>
              </x14:cfvo>
              <x14:cfvo type="num">
                <xm:f>0.5</xm:f>
              </x14:cfvo>
              <x14:cfvo type="num">
                <xm:f>1</xm:f>
              </x14:cfvo>
              <x14:cfIcon iconSet="3TrafficLights1" iconId="2"/>
              <x14:cfIcon iconSet="3TrafficLights1" iconId="1"/>
              <x14:cfIcon iconSet="3TrafficLights1" iconId="0"/>
            </x14:iconSet>
          </x14:cfRule>
          <xm:sqref>CD65</xm:sqref>
        </x14:conditionalFormatting>
        <x14:conditionalFormatting xmlns:xm="http://schemas.microsoft.com/office/excel/2006/main">
          <x14:cfRule type="iconSet" priority="690" id="{02E355FC-DED7-4B80-BAD8-25C36B6A622A}">
            <x14:iconSet custom="1">
              <x14:cfvo type="percent">
                <xm:f>0</xm:f>
              </x14:cfvo>
              <x14:cfvo type="num">
                <xm:f>0.5</xm:f>
              </x14:cfvo>
              <x14:cfvo type="num">
                <xm:f>1</xm:f>
              </x14:cfvo>
              <x14:cfIcon iconSet="3TrafficLights1" iconId="2"/>
              <x14:cfIcon iconSet="3TrafficLights1" iconId="1"/>
              <x14:cfIcon iconSet="3TrafficLights1" iconId="0"/>
            </x14:iconSet>
          </x14:cfRule>
          <xm:sqref>CD66</xm:sqref>
        </x14:conditionalFormatting>
        <x14:conditionalFormatting xmlns:xm="http://schemas.microsoft.com/office/excel/2006/main">
          <x14:cfRule type="iconSet" priority="689" id="{51850994-1FD3-4390-9CF0-70E420F984A5}">
            <x14:iconSet custom="1">
              <x14:cfvo type="percent">
                <xm:f>0</xm:f>
              </x14:cfvo>
              <x14:cfvo type="num">
                <xm:f>0.5</xm:f>
              </x14:cfvo>
              <x14:cfvo type="num">
                <xm:f>1</xm:f>
              </x14:cfvo>
              <x14:cfIcon iconSet="3TrafficLights1" iconId="2"/>
              <x14:cfIcon iconSet="3TrafficLights1" iconId="1"/>
              <x14:cfIcon iconSet="3TrafficLights1" iconId="0"/>
            </x14:iconSet>
          </x14:cfRule>
          <xm:sqref>CD67</xm:sqref>
        </x14:conditionalFormatting>
        <x14:conditionalFormatting xmlns:xm="http://schemas.microsoft.com/office/excel/2006/main">
          <x14:cfRule type="iconSet" priority="688" id="{DF320A77-51C5-4EEB-BA1F-27B82182371F}">
            <x14:iconSet custom="1">
              <x14:cfvo type="percent">
                <xm:f>0</xm:f>
              </x14:cfvo>
              <x14:cfvo type="num">
                <xm:f>0.5</xm:f>
              </x14:cfvo>
              <x14:cfvo type="num">
                <xm:f>1</xm:f>
              </x14:cfvo>
              <x14:cfIcon iconSet="3TrafficLights1" iconId="2"/>
              <x14:cfIcon iconSet="3TrafficLights1" iconId="1"/>
              <x14:cfIcon iconSet="3TrafficLights1" iconId="0"/>
            </x14:iconSet>
          </x14:cfRule>
          <xm:sqref>CD68</xm:sqref>
        </x14:conditionalFormatting>
        <x14:conditionalFormatting xmlns:xm="http://schemas.microsoft.com/office/excel/2006/main">
          <x14:cfRule type="iconSet" priority="687" id="{800C2214-8DC6-43EE-BEE7-F99416488F9A}">
            <x14:iconSet custom="1">
              <x14:cfvo type="percent">
                <xm:f>0</xm:f>
              </x14:cfvo>
              <x14:cfvo type="num">
                <xm:f>0.5</xm:f>
              </x14:cfvo>
              <x14:cfvo type="num">
                <xm:f>1</xm:f>
              </x14:cfvo>
              <x14:cfIcon iconSet="3TrafficLights1" iconId="2"/>
              <x14:cfIcon iconSet="3TrafficLights1" iconId="1"/>
              <x14:cfIcon iconSet="3TrafficLights1" iconId="0"/>
            </x14:iconSet>
          </x14:cfRule>
          <xm:sqref>CD69</xm:sqref>
        </x14:conditionalFormatting>
        <x14:conditionalFormatting xmlns:xm="http://schemas.microsoft.com/office/excel/2006/main">
          <x14:cfRule type="iconSet" priority="686" id="{BFC9AE06-7691-4500-BC95-72FA43314950}">
            <x14:iconSet custom="1">
              <x14:cfvo type="percent">
                <xm:f>0</xm:f>
              </x14:cfvo>
              <x14:cfvo type="num">
                <xm:f>0.5</xm:f>
              </x14:cfvo>
              <x14:cfvo type="num">
                <xm:f>1</xm:f>
              </x14:cfvo>
              <x14:cfIcon iconSet="3TrafficLights1" iconId="2"/>
              <x14:cfIcon iconSet="3TrafficLights1" iconId="1"/>
              <x14:cfIcon iconSet="3TrafficLights1" iconId="0"/>
            </x14:iconSet>
          </x14:cfRule>
          <xm:sqref>CD70</xm:sqref>
        </x14:conditionalFormatting>
        <x14:conditionalFormatting xmlns:xm="http://schemas.microsoft.com/office/excel/2006/main">
          <x14:cfRule type="iconSet" priority="685" id="{1EBA72B9-2D2A-4E85-AB52-4BFAB7960E71}">
            <x14:iconSet custom="1">
              <x14:cfvo type="percent">
                <xm:f>0</xm:f>
              </x14:cfvo>
              <x14:cfvo type="num">
                <xm:f>0.5</xm:f>
              </x14:cfvo>
              <x14:cfvo type="num">
                <xm:f>1</xm:f>
              </x14:cfvo>
              <x14:cfIcon iconSet="3TrafficLights1" iconId="2"/>
              <x14:cfIcon iconSet="3TrafficLights1" iconId="1"/>
              <x14:cfIcon iconSet="3TrafficLights1" iconId="0"/>
            </x14:iconSet>
          </x14:cfRule>
          <xm:sqref>CD71:CD73</xm:sqref>
        </x14:conditionalFormatting>
        <x14:conditionalFormatting xmlns:xm="http://schemas.microsoft.com/office/excel/2006/main">
          <x14:cfRule type="iconSet" priority="684" id="{FA2E284C-9D23-4D6B-BBAB-60DF2674E5DB}">
            <x14:iconSet custom="1">
              <x14:cfvo type="percent">
                <xm:f>0</xm:f>
              </x14:cfvo>
              <x14:cfvo type="num">
                <xm:f>0.5</xm:f>
              </x14:cfvo>
              <x14:cfvo type="num">
                <xm:f>1</xm:f>
              </x14:cfvo>
              <x14:cfIcon iconSet="3TrafficLights1" iconId="2"/>
              <x14:cfIcon iconSet="3TrafficLights1" iconId="1"/>
              <x14:cfIcon iconSet="3TrafficLights1" iconId="0"/>
            </x14:iconSet>
          </x14:cfRule>
          <xm:sqref>CD74</xm:sqref>
        </x14:conditionalFormatting>
        <x14:conditionalFormatting xmlns:xm="http://schemas.microsoft.com/office/excel/2006/main">
          <x14:cfRule type="iconSet" priority="683" id="{7F5EEAF5-623E-4D7A-A40D-BA1F40B111B2}">
            <x14:iconSet custom="1">
              <x14:cfvo type="percent">
                <xm:f>0</xm:f>
              </x14:cfvo>
              <x14:cfvo type="num">
                <xm:f>0.5</xm:f>
              </x14:cfvo>
              <x14:cfvo type="num">
                <xm:f>1</xm:f>
              </x14:cfvo>
              <x14:cfIcon iconSet="3TrafficLights1" iconId="2"/>
              <x14:cfIcon iconSet="3TrafficLights1" iconId="1"/>
              <x14:cfIcon iconSet="3TrafficLights1" iconId="0"/>
            </x14:iconSet>
          </x14:cfRule>
          <xm:sqref>CD75</xm:sqref>
        </x14:conditionalFormatting>
        <x14:conditionalFormatting xmlns:xm="http://schemas.microsoft.com/office/excel/2006/main">
          <x14:cfRule type="iconSet" priority="682" id="{716CDC3A-CBC7-45E3-AAAE-3A74864BBB9B}">
            <x14:iconSet custom="1">
              <x14:cfvo type="percent">
                <xm:f>0</xm:f>
              </x14:cfvo>
              <x14:cfvo type="num">
                <xm:f>0.5</xm:f>
              </x14:cfvo>
              <x14:cfvo type="num">
                <xm:f>1</xm:f>
              </x14:cfvo>
              <x14:cfIcon iconSet="3TrafficLights1" iconId="2"/>
              <x14:cfIcon iconSet="3TrafficLights1" iconId="1"/>
              <x14:cfIcon iconSet="3TrafficLights1" iconId="0"/>
            </x14:iconSet>
          </x14:cfRule>
          <xm:sqref>CD76</xm:sqref>
        </x14:conditionalFormatting>
        <x14:conditionalFormatting xmlns:xm="http://schemas.microsoft.com/office/excel/2006/main">
          <x14:cfRule type="iconSet" priority="681" id="{F0D8B375-8326-4711-969F-E98B233DED5E}">
            <x14:iconSet custom="1">
              <x14:cfvo type="percent">
                <xm:f>0</xm:f>
              </x14:cfvo>
              <x14:cfvo type="num">
                <xm:f>0.5</xm:f>
              </x14:cfvo>
              <x14:cfvo type="num">
                <xm:f>1</xm:f>
              </x14:cfvo>
              <x14:cfIcon iconSet="3TrafficLights1" iconId="2"/>
              <x14:cfIcon iconSet="3TrafficLights1" iconId="1"/>
              <x14:cfIcon iconSet="3TrafficLights1" iconId="0"/>
            </x14:iconSet>
          </x14:cfRule>
          <xm:sqref>CD77:CD78</xm:sqref>
        </x14:conditionalFormatting>
        <x14:conditionalFormatting xmlns:xm="http://schemas.microsoft.com/office/excel/2006/main">
          <x14:cfRule type="iconSet" priority="680" id="{CBB7B3C2-B71E-486E-ACB3-DC04176F66C9}">
            <x14:iconSet custom="1">
              <x14:cfvo type="percent">
                <xm:f>0</xm:f>
              </x14:cfvo>
              <x14:cfvo type="num">
                <xm:f>0.5</xm:f>
              </x14:cfvo>
              <x14:cfvo type="num">
                <xm:f>1</xm:f>
              </x14:cfvo>
              <x14:cfIcon iconSet="3TrafficLights1" iconId="2"/>
              <x14:cfIcon iconSet="3TrafficLights1" iconId="1"/>
              <x14:cfIcon iconSet="3TrafficLights1" iconId="0"/>
            </x14:iconSet>
          </x14:cfRule>
          <xm:sqref>CD79</xm:sqref>
        </x14:conditionalFormatting>
        <x14:conditionalFormatting xmlns:xm="http://schemas.microsoft.com/office/excel/2006/main">
          <x14:cfRule type="iconSet" priority="679" id="{26BE7552-E338-4BB1-9244-2021A3EE1933}">
            <x14:iconSet custom="1">
              <x14:cfvo type="percent">
                <xm:f>0</xm:f>
              </x14:cfvo>
              <x14:cfvo type="num">
                <xm:f>0.5</xm:f>
              </x14:cfvo>
              <x14:cfvo type="num">
                <xm:f>1</xm:f>
              </x14:cfvo>
              <x14:cfIcon iconSet="3TrafficLights1" iconId="2"/>
              <x14:cfIcon iconSet="3TrafficLights1" iconId="1"/>
              <x14:cfIcon iconSet="3TrafficLights1" iconId="0"/>
            </x14:iconSet>
          </x14:cfRule>
          <xm:sqref>CD80</xm:sqref>
        </x14:conditionalFormatting>
        <x14:conditionalFormatting xmlns:xm="http://schemas.microsoft.com/office/excel/2006/main">
          <x14:cfRule type="iconSet" priority="678" id="{9A7E6738-3FF9-4F7A-A816-FF554ABB1E9A}">
            <x14:iconSet custom="1">
              <x14:cfvo type="percent">
                <xm:f>0</xm:f>
              </x14:cfvo>
              <x14:cfvo type="num">
                <xm:f>0.5</xm:f>
              </x14:cfvo>
              <x14:cfvo type="num">
                <xm:f>1</xm:f>
              </x14:cfvo>
              <x14:cfIcon iconSet="3TrafficLights1" iconId="2"/>
              <x14:cfIcon iconSet="3TrafficLights1" iconId="1"/>
              <x14:cfIcon iconSet="3TrafficLights1" iconId="0"/>
            </x14:iconSet>
          </x14:cfRule>
          <xm:sqref>CD81</xm:sqref>
        </x14:conditionalFormatting>
        <x14:conditionalFormatting xmlns:xm="http://schemas.microsoft.com/office/excel/2006/main">
          <x14:cfRule type="iconSet" priority="677" id="{95E73BAE-C8E8-4C33-AD8B-DAFBADA15DEB}">
            <x14:iconSet custom="1">
              <x14:cfvo type="percent">
                <xm:f>0</xm:f>
              </x14:cfvo>
              <x14:cfvo type="num">
                <xm:f>0.5</xm:f>
              </x14:cfvo>
              <x14:cfvo type="num">
                <xm:f>1</xm:f>
              </x14:cfvo>
              <x14:cfIcon iconSet="3TrafficLights1" iconId="2"/>
              <x14:cfIcon iconSet="3TrafficLights1" iconId="1"/>
              <x14:cfIcon iconSet="3TrafficLights1" iconId="0"/>
            </x14:iconSet>
          </x14:cfRule>
          <xm:sqref>CD82:CD84</xm:sqref>
        </x14:conditionalFormatting>
        <x14:conditionalFormatting xmlns:xm="http://schemas.microsoft.com/office/excel/2006/main">
          <x14:cfRule type="iconSet" priority="676" id="{F4201C81-D768-4E73-B017-6B1273CE8720}">
            <x14:iconSet custom="1">
              <x14:cfvo type="percent">
                <xm:f>0</xm:f>
              </x14:cfvo>
              <x14:cfvo type="num">
                <xm:f>0.5</xm:f>
              </x14:cfvo>
              <x14:cfvo type="num">
                <xm:f>1</xm:f>
              </x14:cfvo>
              <x14:cfIcon iconSet="3TrafficLights1" iconId="2"/>
              <x14:cfIcon iconSet="3TrafficLights1" iconId="1"/>
              <x14:cfIcon iconSet="3TrafficLights1" iconId="0"/>
            </x14:iconSet>
          </x14:cfRule>
          <xm:sqref>CD85</xm:sqref>
        </x14:conditionalFormatting>
        <x14:conditionalFormatting xmlns:xm="http://schemas.microsoft.com/office/excel/2006/main">
          <x14:cfRule type="iconSet" priority="675" id="{B5CCD49A-492B-40C5-AFA9-B60AD59418A8}">
            <x14:iconSet custom="1">
              <x14:cfvo type="percent">
                <xm:f>0</xm:f>
              </x14:cfvo>
              <x14:cfvo type="num">
                <xm:f>0.5</xm:f>
              </x14:cfvo>
              <x14:cfvo type="num">
                <xm:f>1</xm:f>
              </x14:cfvo>
              <x14:cfIcon iconSet="3TrafficLights1" iconId="2"/>
              <x14:cfIcon iconSet="3TrafficLights1" iconId="1"/>
              <x14:cfIcon iconSet="3TrafficLights1" iconId="0"/>
            </x14:iconSet>
          </x14:cfRule>
          <xm:sqref>CD86</xm:sqref>
        </x14:conditionalFormatting>
        <x14:conditionalFormatting xmlns:xm="http://schemas.microsoft.com/office/excel/2006/main">
          <x14:cfRule type="iconSet" priority="674" id="{435C1A39-8DBE-439B-A354-1C11456241B5}">
            <x14:iconSet custom="1">
              <x14:cfvo type="percent">
                <xm:f>0</xm:f>
              </x14:cfvo>
              <x14:cfvo type="num">
                <xm:f>0.5</xm:f>
              </x14:cfvo>
              <x14:cfvo type="num">
                <xm:f>1</xm:f>
              </x14:cfvo>
              <x14:cfIcon iconSet="3TrafficLights1" iconId="2"/>
              <x14:cfIcon iconSet="3TrafficLights1" iconId="1"/>
              <x14:cfIcon iconSet="3TrafficLights1" iconId="0"/>
            </x14:iconSet>
          </x14:cfRule>
          <xm:sqref>CD87</xm:sqref>
        </x14:conditionalFormatting>
        <x14:conditionalFormatting xmlns:xm="http://schemas.microsoft.com/office/excel/2006/main">
          <x14:cfRule type="iconSet" priority="673" id="{2E8C7611-59B9-4A9D-99D5-6A2219F85DB8}">
            <x14:iconSet custom="1">
              <x14:cfvo type="percent">
                <xm:f>0</xm:f>
              </x14:cfvo>
              <x14:cfvo type="num">
                <xm:f>0.5</xm:f>
              </x14:cfvo>
              <x14:cfvo type="num">
                <xm:f>1</xm:f>
              </x14:cfvo>
              <x14:cfIcon iconSet="3TrafficLights1" iconId="2"/>
              <x14:cfIcon iconSet="3TrafficLights1" iconId="1"/>
              <x14:cfIcon iconSet="3TrafficLights1" iconId="0"/>
            </x14:iconSet>
          </x14:cfRule>
          <xm:sqref>CD88:CD89</xm:sqref>
        </x14:conditionalFormatting>
        <x14:conditionalFormatting xmlns:xm="http://schemas.microsoft.com/office/excel/2006/main">
          <x14:cfRule type="iconSet" priority="672" id="{5F59DAC5-EEBC-4F96-908B-FEFE9726F3CE}">
            <x14:iconSet custom="1">
              <x14:cfvo type="percent">
                <xm:f>0</xm:f>
              </x14:cfvo>
              <x14:cfvo type="num">
                <xm:f>0.5</xm:f>
              </x14:cfvo>
              <x14:cfvo type="num">
                <xm:f>1</xm:f>
              </x14:cfvo>
              <x14:cfIcon iconSet="3TrafficLights1" iconId="2"/>
              <x14:cfIcon iconSet="3TrafficLights1" iconId="1"/>
              <x14:cfIcon iconSet="3TrafficLights1" iconId="0"/>
            </x14:iconSet>
          </x14:cfRule>
          <xm:sqref>CD90</xm:sqref>
        </x14:conditionalFormatting>
        <x14:conditionalFormatting xmlns:xm="http://schemas.microsoft.com/office/excel/2006/main">
          <x14:cfRule type="iconSet" priority="671" id="{E4DE26EB-EA5C-46FA-9787-11CF8F9871AD}">
            <x14:iconSet custom="1">
              <x14:cfvo type="percent">
                <xm:f>0</xm:f>
              </x14:cfvo>
              <x14:cfvo type="num">
                <xm:f>0.5</xm:f>
              </x14:cfvo>
              <x14:cfvo type="num">
                <xm:f>1</xm:f>
              </x14:cfvo>
              <x14:cfIcon iconSet="3TrafficLights1" iconId="2"/>
              <x14:cfIcon iconSet="3TrafficLights1" iconId="1"/>
              <x14:cfIcon iconSet="3TrafficLights1" iconId="0"/>
            </x14:iconSet>
          </x14:cfRule>
          <xm:sqref>CD91</xm:sqref>
        </x14:conditionalFormatting>
        <x14:conditionalFormatting xmlns:xm="http://schemas.microsoft.com/office/excel/2006/main">
          <x14:cfRule type="iconSet" priority="670" id="{4C6C369C-5DA3-44FB-B5F9-BCCB65160A17}">
            <x14:iconSet custom="1">
              <x14:cfvo type="percent">
                <xm:f>0</xm:f>
              </x14:cfvo>
              <x14:cfvo type="num">
                <xm:f>0.5</xm:f>
              </x14:cfvo>
              <x14:cfvo type="num">
                <xm:f>1</xm:f>
              </x14:cfvo>
              <x14:cfIcon iconSet="3TrafficLights1" iconId="2"/>
              <x14:cfIcon iconSet="3TrafficLights1" iconId="1"/>
              <x14:cfIcon iconSet="3TrafficLights1" iconId="0"/>
            </x14:iconSet>
          </x14:cfRule>
          <xm:sqref>CD92</xm:sqref>
        </x14:conditionalFormatting>
        <x14:conditionalFormatting xmlns:xm="http://schemas.microsoft.com/office/excel/2006/main">
          <x14:cfRule type="iconSet" priority="669" id="{54B1D783-8D8A-4EC2-A93E-B90B20C5F337}">
            <x14:iconSet custom="1">
              <x14:cfvo type="percent">
                <xm:f>0</xm:f>
              </x14:cfvo>
              <x14:cfvo type="num">
                <xm:f>0.5</xm:f>
              </x14:cfvo>
              <x14:cfvo type="num">
                <xm:f>1</xm:f>
              </x14:cfvo>
              <x14:cfIcon iconSet="3TrafficLights1" iconId="2"/>
              <x14:cfIcon iconSet="3TrafficLights1" iconId="1"/>
              <x14:cfIcon iconSet="3TrafficLights1" iconId="0"/>
            </x14:iconSet>
          </x14:cfRule>
          <xm:sqref>CD93</xm:sqref>
        </x14:conditionalFormatting>
        <x14:conditionalFormatting xmlns:xm="http://schemas.microsoft.com/office/excel/2006/main">
          <x14:cfRule type="iconSet" priority="668" id="{897F47A5-9ED8-4D7D-942C-B910B7CAEC6D}">
            <x14:iconSet custom="1">
              <x14:cfvo type="percent">
                <xm:f>0</xm:f>
              </x14:cfvo>
              <x14:cfvo type="num">
                <xm:f>0.5</xm:f>
              </x14:cfvo>
              <x14:cfvo type="num">
                <xm:f>1</xm:f>
              </x14:cfvo>
              <x14:cfIcon iconSet="3TrafficLights1" iconId="2"/>
              <x14:cfIcon iconSet="3TrafficLights1" iconId="1"/>
              <x14:cfIcon iconSet="3TrafficLights1" iconId="0"/>
            </x14:iconSet>
          </x14:cfRule>
          <xm:sqref>CD94</xm:sqref>
        </x14:conditionalFormatting>
        <x14:conditionalFormatting xmlns:xm="http://schemas.microsoft.com/office/excel/2006/main">
          <x14:cfRule type="iconSet" priority="1166" id="{B168167A-C096-437E-A580-31C8A1E8B462}">
            <x14:iconSet custom="1">
              <x14:cfvo type="percent">
                <xm:f>0</xm:f>
              </x14:cfvo>
              <x14:cfvo type="num">
                <xm:f>0.5</xm:f>
              </x14:cfvo>
              <x14:cfvo type="num">
                <xm:f>1</xm:f>
              </x14:cfvo>
              <x14:cfIcon iconSet="3TrafficLights1" iconId="2"/>
              <x14:cfIcon iconSet="3TrafficLights1" iconId="1"/>
              <x14:cfIcon iconSet="3TrafficLights1" iconId="0"/>
            </x14:iconSet>
          </x14:cfRule>
          <xm:sqref>CD95:CD114</xm:sqref>
        </x14:conditionalFormatting>
        <x14:conditionalFormatting xmlns:xm="http://schemas.microsoft.com/office/excel/2006/main">
          <x14:cfRule type="iconSet" priority="932" id="{51565699-E1F1-46B4-A1F9-0D62AC607BA2}">
            <x14:iconSet custom="1">
              <x14:cfvo type="percent">
                <xm:f>0</xm:f>
              </x14:cfvo>
              <x14:cfvo type="num">
                <xm:f>0.5</xm:f>
              </x14:cfvo>
              <x14:cfvo type="num">
                <xm:f>1</xm:f>
              </x14:cfvo>
              <x14:cfIcon iconSet="3TrafficLights1" iconId="2"/>
              <x14:cfIcon iconSet="3TrafficLights1" iconId="1"/>
              <x14:cfIcon iconSet="3TrafficLights1" iconId="0"/>
            </x14:iconSet>
          </x14:cfRule>
          <xm:sqref>CN8</xm:sqref>
        </x14:conditionalFormatting>
        <x14:conditionalFormatting xmlns:xm="http://schemas.microsoft.com/office/excel/2006/main">
          <x14:cfRule type="iconSet" priority="641" id="{56543927-B2FB-4BD0-8141-959544730EAC}">
            <x14:iconSet custom="1">
              <x14:cfvo type="percent">
                <xm:f>0</xm:f>
              </x14:cfvo>
              <x14:cfvo type="num">
                <xm:f>0.5</xm:f>
              </x14:cfvo>
              <x14:cfvo type="num">
                <xm:f>1</xm:f>
              </x14:cfvo>
              <x14:cfIcon iconSet="3TrafficLights1" iconId="2"/>
              <x14:cfIcon iconSet="3TrafficLights1" iconId="1"/>
              <x14:cfIcon iconSet="3TrafficLights1" iconId="0"/>
            </x14:iconSet>
          </x14:cfRule>
          <xm:sqref>CN9</xm:sqref>
        </x14:conditionalFormatting>
        <x14:conditionalFormatting xmlns:xm="http://schemas.microsoft.com/office/excel/2006/main">
          <x14:cfRule type="iconSet" priority="640" id="{297A1BD7-66D4-4B85-80E6-70232154542B}">
            <x14:iconSet custom="1">
              <x14:cfvo type="percent">
                <xm:f>0</xm:f>
              </x14:cfvo>
              <x14:cfvo type="num">
                <xm:f>0.5</xm:f>
              </x14:cfvo>
              <x14:cfvo type="num">
                <xm:f>1</xm:f>
              </x14:cfvo>
              <x14:cfIcon iconSet="3TrafficLights1" iconId="2"/>
              <x14:cfIcon iconSet="3TrafficLights1" iconId="1"/>
              <x14:cfIcon iconSet="3TrafficLights1" iconId="0"/>
            </x14:iconSet>
          </x14:cfRule>
          <xm:sqref>CN10</xm:sqref>
        </x14:conditionalFormatting>
        <x14:conditionalFormatting xmlns:xm="http://schemas.microsoft.com/office/excel/2006/main">
          <x14:cfRule type="iconSet" priority="639" id="{B9859001-11E2-4D1F-8581-D88E070078FD}">
            <x14:iconSet custom="1">
              <x14:cfvo type="percent">
                <xm:f>0</xm:f>
              </x14:cfvo>
              <x14:cfvo type="num">
                <xm:f>0.5</xm:f>
              </x14:cfvo>
              <x14:cfvo type="num">
                <xm:f>1</xm:f>
              </x14:cfvo>
              <x14:cfIcon iconSet="3TrafficLights1" iconId="2"/>
              <x14:cfIcon iconSet="3TrafficLights1" iconId="1"/>
              <x14:cfIcon iconSet="3TrafficLights1" iconId="0"/>
            </x14:iconSet>
          </x14:cfRule>
          <xm:sqref>CN11</xm:sqref>
        </x14:conditionalFormatting>
        <x14:conditionalFormatting xmlns:xm="http://schemas.microsoft.com/office/excel/2006/main">
          <x14:cfRule type="iconSet" priority="638" id="{FCD3F996-84CD-43A5-B09F-F489BA73A01B}">
            <x14:iconSet custom="1">
              <x14:cfvo type="percent">
                <xm:f>0</xm:f>
              </x14:cfvo>
              <x14:cfvo type="num">
                <xm:f>0.5</xm:f>
              </x14:cfvo>
              <x14:cfvo type="num">
                <xm:f>1</xm:f>
              </x14:cfvo>
              <x14:cfIcon iconSet="3TrafficLights1" iconId="2"/>
              <x14:cfIcon iconSet="3TrafficLights1" iconId="1"/>
              <x14:cfIcon iconSet="3TrafficLights1" iconId="0"/>
            </x14:iconSet>
          </x14:cfRule>
          <xm:sqref>CN12</xm:sqref>
        </x14:conditionalFormatting>
        <x14:conditionalFormatting xmlns:xm="http://schemas.microsoft.com/office/excel/2006/main">
          <x14:cfRule type="iconSet" priority="637" id="{A248CFF3-9F0F-4D9C-88A0-E31915FC1A80}">
            <x14:iconSet custom="1">
              <x14:cfvo type="percent">
                <xm:f>0</xm:f>
              </x14:cfvo>
              <x14:cfvo type="num">
                <xm:f>0.5</xm:f>
              </x14:cfvo>
              <x14:cfvo type="num">
                <xm:f>1</xm:f>
              </x14:cfvo>
              <x14:cfIcon iconSet="3TrafficLights1" iconId="2"/>
              <x14:cfIcon iconSet="3TrafficLights1" iconId="1"/>
              <x14:cfIcon iconSet="3TrafficLights1" iconId="0"/>
            </x14:iconSet>
          </x14:cfRule>
          <xm:sqref>CN13</xm:sqref>
        </x14:conditionalFormatting>
        <x14:conditionalFormatting xmlns:xm="http://schemas.microsoft.com/office/excel/2006/main">
          <x14:cfRule type="iconSet" priority="636" id="{22B5AA34-EF25-44D2-93D0-BFE5D7143217}">
            <x14:iconSet custom="1">
              <x14:cfvo type="percent">
                <xm:f>0</xm:f>
              </x14:cfvo>
              <x14:cfvo type="num">
                <xm:f>0.5</xm:f>
              </x14:cfvo>
              <x14:cfvo type="num">
                <xm:f>1</xm:f>
              </x14:cfvo>
              <x14:cfIcon iconSet="3TrafficLights1" iconId="2"/>
              <x14:cfIcon iconSet="3TrafficLights1" iconId="1"/>
              <x14:cfIcon iconSet="3TrafficLights1" iconId="0"/>
            </x14:iconSet>
          </x14:cfRule>
          <xm:sqref>CN14</xm:sqref>
        </x14:conditionalFormatting>
        <x14:conditionalFormatting xmlns:xm="http://schemas.microsoft.com/office/excel/2006/main">
          <x14:cfRule type="iconSet" priority="635" id="{D54FD3C3-0191-4AA5-92F6-014B4B198AC3}">
            <x14:iconSet custom="1">
              <x14:cfvo type="percent">
                <xm:f>0</xm:f>
              </x14:cfvo>
              <x14:cfvo type="num">
                <xm:f>0.5</xm:f>
              </x14:cfvo>
              <x14:cfvo type="num">
                <xm:f>1</xm:f>
              </x14:cfvo>
              <x14:cfIcon iconSet="3TrafficLights1" iconId="2"/>
              <x14:cfIcon iconSet="3TrafficLights1" iconId="1"/>
              <x14:cfIcon iconSet="3TrafficLights1" iconId="0"/>
            </x14:iconSet>
          </x14:cfRule>
          <xm:sqref>CN15</xm:sqref>
        </x14:conditionalFormatting>
        <x14:conditionalFormatting xmlns:xm="http://schemas.microsoft.com/office/excel/2006/main">
          <x14:cfRule type="iconSet" priority="634" id="{0946C8F2-BF4B-4B8D-90A5-97AB99956D27}">
            <x14:iconSet custom="1">
              <x14:cfvo type="percent">
                <xm:f>0</xm:f>
              </x14:cfvo>
              <x14:cfvo type="num">
                <xm:f>0.5</xm:f>
              </x14:cfvo>
              <x14:cfvo type="num">
                <xm:f>1</xm:f>
              </x14:cfvo>
              <x14:cfIcon iconSet="3TrafficLights1" iconId="2"/>
              <x14:cfIcon iconSet="3TrafficLights1" iconId="1"/>
              <x14:cfIcon iconSet="3TrafficLights1" iconId="0"/>
            </x14:iconSet>
          </x14:cfRule>
          <xm:sqref>CN16</xm:sqref>
        </x14:conditionalFormatting>
        <x14:conditionalFormatting xmlns:xm="http://schemas.microsoft.com/office/excel/2006/main">
          <x14:cfRule type="iconSet" priority="633" id="{A6A371BB-6B7C-4307-8C60-C91480B7C488}">
            <x14:iconSet custom="1">
              <x14:cfvo type="percent">
                <xm:f>0</xm:f>
              </x14:cfvo>
              <x14:cfvo type="num">
                <xm:f>0.5</xm:f>
              </x14:cfvo>
              <x14:cfvo type="num">
                <xm:f>1</xm:f>
              </x14:cfvo>
              <x14:cfIcon iconSet="3TrafficLights1" iconId="2"/>
              <x14:cfIcon iconSet="3TrafficLights1" iconId="1"/>
              <x14:cfIcon iconSet="3TrafficLights1" iconId="0"/>
            </x14:iconSet>
          </x14:cfRule>
          <xm:sqref>CN17</xm:sqref>
        </x14:conditionalFormatting>
        <x14:conditionalFormatting xmlns:xm="http://schemas.microsoft.com/office/excel/2006/main">
          <x14:cfRule type="iconSet" priority="632" id="{BA582CE5-C93E-4C2D-917B-CBD582D7A6AC}">
            <x14:iconSet custom="1">
              <x14:cfvo type="percent">
                <xm:f>0</xm:f>
              </x14:cfvo>
              <x14:cfvo type="num">
                <xm:f>0.5</xm:f>
              </x14:cfvo>
              <x14:cfvo type="num">
                <xm:f>1</xm:f>
              </x14:cfvo>
              <x14:cfIcon iconSet="3TrafficLights1" iconId="2"/>
              <x14:cfIcon iconSet="3TrafficLights1" iconId="1"/>
              <x14:cfIcon iconSet="3TrafficLights1" iconId="0"/>
            </x14:iconSet>
          </x14:cfRule>
          <xm:sqref>CN18</xm:sqref>
        </x14:conditionalFormatting>
        <x14:conditionalFormatting xmlns:xm="http://schemas.microsoft.com/office/excel/2006/main">
          <x14:cfRule type="iconSet" priority="631" id="{C22088A9-DF26-4F93-8C76-DF3C1EA95E56}">
            <x14:iconSet custom="1">
              <x14:cfvo type="percent">
                <xm:f>0</xm:f>
              </x14:cfvo>
              <x14:cfvo type="num">
                <xm:f>0.5</xm:f>
              </x14:cfvo>
              <x14:cfvo type="num">
                <xm:f>1</xm:f>
              </x14:cfvo>
              <x14:cfIcon iconSet="3TrafficLights1" iconId="2"/>
              <x14:cfIcon iconSet="3TrafficLights1" iconId="1"/>
              <x14:cfIcon iconSet="3TrafficLights1" iconId="0"/>
            </x14:iconSet>
          </x14:cfRule>
          <xm:sqref>CN19</xm:sqref>
        </x14:conditionalFormatting>
        <x14:conditionalFormatting xmlns:xm="http://schemas.microsoft.com/office/excel/2006/main">
          <x14:cfRule type="iconSet" priority="650" id="{8136C1E8-60F4-455E-B620-DEAC6ECBB9C5}">
            <x14:iconSet custom="1">
              <x14:cfvo type="percent">
                <xm:f>0</xm:f>
              </x14:cfvo>
              <x14:cfvo type="num">
                <xm:f>0.5</xm:f>
              </x14:cfvo>
              <x14:cfvo type="num">
                <xm:f>1</xm:f>
              </x14:cfvo>
              <x14:cfIcon iconSet="3TrafficLights1" iconId="2"/>
              <x14:cfIcon iconSet="3TrafficLights1" iconId="1"/>
              <x14:cfIcon iconSet="3TrafficLights1" iconId="0"/>
            </x14:iconSet>
          </x14:cfRule>
          <xm:sqref>CN20:CN22</xm:sqref>
        </x14:conditionalFormatting>
        <x14:conditionalFormatting xmlns:xm="http://schemas.microsoft.com/office/excel/2006/main">
          <x14:cfRule type="iconSet" priority="630" id="{82521A03-7001-4E5A-9476-4FE27A84CFB7}">
            <x14:iconSet custom="1">
              <x14:cfvo type="percent">
                <xm:f>0</xm:f>
              </x14:cfvo>
              <x14:cfvo type="num">
                <xm:f>0.5</xm:f>
              </x14:cfvo>
              <x14:cfvo type="num">
                <xm:f>1</xm:f>
              </x14:cfvo>
              <x14:cfIcon iconSet="3TrafficLights1" iconId="2"/>
              <x14:cfIcon iconSet="3TrafficLights1" iconId="1"/>
              <x14:cfIcon iconSet="3TrafficLights1" iconId="0"/>
            </x14:iconSet>
          </x14:cfRule>
          <xm:sqref>CN23:CN24</xm:sqref>
        </x14:conditionalFormatting>
        <x14:conditionalFormatting xmlns:xm="http://schemas.microsoft.com/office/excel/2006/main">
          <x14:cfRule type="iconSet" priority="629" id="{3634CDCC-982E-4DEF-B3FD-52E141DC5345}">
            <x14:iconSet custom="1">
              <x14:cfvo type="percent">
                <xm:f>0</xm:f>
              </x14:cfvo>
              <x14:cfvo type="num">
                <xm:f>0.5</xm:f>
              </x14:cfvo>
              <x14:cfvo type="num">
                <xm:f>1</xm:f>
              </x14:cfvo>
              <x14:cfIcon iconSet="3TrafficLights1" iconId="2"/>
              <x14:cfIcon iconSet="3TrafficLights1" iconId="1"/>
              <x14:cfIcon iconSet="3TrafficLights1" iconId="0"/>
            </x14:iconSet>
          </x14:cfRule>
          <xm:sqref>CN25</xm:sqref>
        </x14:conditionalFormatting>
        <x14:conditionalFormatting xmlns:xm="http://schemas.microsoft.com/office/excel/2006/main">
          <x14:cfRule type="iconSet" priority="628" id="{330CD621-27E0-4BD9-B4E6-35BF120F3250}">
            <x14:iconSet custom="1">
              <x14:cfvo type="percent">
                <xm:f>0</xm:f>
              </x14:cfvo>
              <x14:cfvo type="num">
                <xm:f>0.5</xm:f>
              </x14:cfvo>
              <x14:cfvo type="num">
                <xm:f>1</xm:f>
              </x14:cfvo>
              <x14:cfIcon iconSet="3TrafficLights1" iconId="2"/>
              <x14:cfIcon iconSet="3TrafficLights1" iconId="1"/>
              <x14:cfIcon iconSet="3TrafficLights1" iconId="0"/>
            </x14:iconSet>
          </x14:cfRule>
          <xm:sqref>CN26</xm:sqref>
        </x14:conditionalFormatting>
        <x14:conditionalFormatting xmlns:xm="http://schemas.microsoft.com/office/excel/2006/main">
          <x14:cfRule type="iconSet" priority="627" id="{9513BA0B-6251-45DD-8872-1A624B39C3EF}">
            <x14:iconSet custom="1">
              <x14:cfvo type="percent">
                <xm:f>0</xm:f>
              </x14:cfvo>
              <x14:cfvo type="num">
                <xm:f>0.5</xm:f>
              </x14:cfvo>
              <x14:cfvo type="num">
                <xm:f>1</xm:f>
              </x14:cfvo>
              <x14:cfIcon iconSet="3TrafficLights1" iconId="2"/>
              <x14:cfIcon iconSet="3TrafficLights1" iconId="1"/>
              <x14:cfIcon iconSet="3TrafficLights1" iconId="0"/>
            </x14:iconSet>
          </x14:cfRule>
          <xm:sqref>CN27</xm:sqref>
        </x14:conditionalFormatting>
        <x14:conditionalFormatting xmlns:xm="http://schemas.microsoft.com/office/excel/2006/main">
          <x14:cfRule type="iconSet" priority="626" id="{2F8CAAFB-2C39-4A3F-9BE2-D0F0D4915F02}">
            <x14:iconSet custom="1">
              <x14:cfvo type="percent">
                <xm:f>0</xm:f>
              </x14:cfvo>
              <x14:cfvo type="num">
                <xm:f>0.5</xm:f>
              </x14:cfvo>
              <x14:cfvo type="num">
                <xm:f>1</xm:f>
              </x14:cfvo>
              <x14:cfIcon iconSet="3TrafficLights1" iconId="2"/>
              <x14:cfIcon iconSet="3TrafficLights1" iconId="1"/>
              <x14:cfIcon iconSet="3TrafficLights1" iconId="0"/>
            </x14:iconSet>
          </x14:cfRule>
          <xm:sqref>CN28</xm:sqref>
        </x14:conditionalFormatting>
        <x14:conditionalFormatting xmlns:xm="http://schemas.microsoft.com/office/excel/2006/main">
          <x14:cfRule type="iconSet" priority="625" id="{A8036B3D-857D-4768-85AD-456EAF3AC017}">
            <x14:iconSet custom="1">
              <x14:cfvo type="percent">
                <xm:f>0</xm:f>
              </x14:cfvo>
              <x14:cfvo type="num">
                <xm:f>0.5</xm:f>
              </x14:cfvo>
              <x14:cfvo type="num">
                <xm:f>1</xm:f>
              </x14:cfvo>
              <x14:cfIcon iconSet="3TrafficLights1" iconId="2"/>
              <x14:cfIcon iconSet="3TrafficLights1" iconId="1"/>
              <x14:cfIcon iconSet="3TrafficLights1" iconId="0"/>
            </x14:iconSet>
          </x14:cfRule>
          <xm:sqref>CN29:CN30</xm:sqref>
        </x14:conditionalFormatting>
        <x14:conditionalFormatting xmlns:xm="http://schemas.microsoft.com/office/excel/2006/main">
          <x14:cfRule type="iconSet" priority="624" id="{C8DDEE9F-B775-4D0E-9066-9C2DF97AF44A}">
            <x14:iconSet custom="1">
              <x14:cfvo type="percent">
                <xm:f>0</xm:f>
              </x14:cfvo>
              <x14:cfvo type="num">
                <xm:f>0.5</xm:f>
              </x14:cfvo>
              <x14:cfvo type="num">
                <xm:f>1</xm:f>
              </x14:cfvo>
              <x14:cfIcon iconSet="3TrafficLights1" iconId="2"/>
              <x14:cfIcon iconSet="3TrafficLights1" iconId="1"/>
              <x14:cfIcon iconSet="3TrafficLights1" iconId="0"/>
            </x14:iconSet>
          </x14:cfRule>
          <xm:sqref>CN31</xm:sqref>
        </x14:conditionalFormatting>
        <x14:conditionalFormatting xmlns:xm="http://schemas.microsoft.com/office/excel/2006/main">
          <x14:cfRule type="iconSet" priority="623" id="{E37638AD-78E5-45F2-9E7D-37871134E64F}">
            <x14:iconSet custom="1">
              <x14:cfvo type="percent">
                <xm:f>0</xm:f>
              </x14:cfvo>
              <x14:cfvo type="num">
                <xm:f>0.5</xm:f>
              </x14:cfvo>
              <x14:cfvo type="num">
                <xm:f>1</xm:f>
              </x14:cfvo>
              <x14:cfIcon iconSet="3TrafficLights1" iconId="2"/>
              <x14:cfIcon iconSet="3TrafficLights1" iconId="1"/>
              <x14:cfIcon iconSet="3TrafficLights1" iconId="0"/>
            </x14:iconSet>
          </x14:cfRule>
          <xm:sqref>CN32</xm:sqref>
        </x14:conditionalFormatting>
        <x14:conditionalFormatting xmlns:xm="http://schemas.microsoft.com/office/excel/2006/main">
          <x14:cfRule type="iconSet" priority="622" id="{9651218D-EDB3-4D82-8D98-93E8D1F44C4D}">
            <x14:iconSet custom="1">
              <x14:cfvo type="percent">
                <xm:f>0</xm:f>
              </x14:cfvo>
              <x14:cfvo type="num">
                <xm:f>0.5</xm:f>
              </x14:cfvo>
              <x14:cfvo type="num">
                <xm:f>1</xm:f>
              </x14:cfvo>
              <x14:cfIcon iconSet="3TrafficLights1" iconId="2"/>
              <x14:cfIcon iconSet="3TrafficLights1" iconId="1"/>
              <x14:cfIcon iconSet="3TrafficLights1" iconId="0"/>
            </x14:iconSet>
          </x14:cfRule>
          <xm:sqref>CN33</xm:sqref>
        </x14:conditionalFormatting>
        <x14:conditionalFormatting xmlns:xm="http://schemas.microsoft.com/office/excel/2006/main">
          <x14:cfRule type="iconSet" priority="621" id="{CB0F9899-B26F-4823-98B0-E13040DF2EEB}">
            <x14:iconSet custom="1">
              <x14:cfvo type="percent">
                <xm:f>0</xm:f>
              </x14:cfvo>
              <x14:cfvo type="num">
                <xm:f>0.5</xm:f>
              </x14:cfvo>
              <x14:cfvo type="num">
                <xm:f>1</xm:f>
              </x14:cfvo>
              <x14:cfIcon iconSet="3TrafficLights1" iconId="2"/>
              <x14:cfIcon iconSet="3TrafficLights1" iconId="1"/>
              <x14:cfIcon iconSet="3TrafficLights1" iconId="0"/>
            </x14:iconSet>
          </x14:cfRule>
          <xm:sqref>CN34</xm:sqref>
        </x14:conditionalFormatting>
        <x14:conditionalFormatting xmlns:xm="http://schemas.microsoft.com/office/excel/2006/main">
          <x14:cfRule type="iconSet" priority="620" id="{E68A4573-C81F-4F22-96E3-38BFF4DBD7D2}">
            <x14:iconSet custom="1">
              <x14:cfvo type="percent">
                <xm:f>0</xm:f>
              </x14:cfvo>
              <x14:cfvo type="num">
                <xm:f>0.5</xm:f>
              </x14:cfvo>
              <x14:cfvo type="num">
                <xm:f>1</xm:f>
              </x14:cfvo>
              <x14:cfIcon iconSet="3TrafficLights1" iconId="2"/>
              <x14:cfIcon iconSet="3TrafficLights1" iconId="1"/>
              <x14:cfIcon iconSet="3TrafficLights1" iconId="0"/>
            </x14:iconSet>
          </x14:cfRule>
          <xm:sqref>CN35:CN36</xm:sqref>
        </x14:conditionalFormatting>
        <x14:conditionalFormatting xmlns:xm="http://schemas.microsoft.com/office/excel/2006/main">
          <x14:cfRule type="iconSet" priority="619" id="{043B0BC3-707E-4F51-B65B-5C10AFA2E382}">
            <x14:iconSet custom="1">
              <x14:cfvo type="percent">
                <xm:f>0</xm:f>
              </x14:cfvo>
              <x14:cfvo type="num">
                <xm:f>0.5</xm:f>
              </x14:cfvo>
              <x14:cfvo type="num">
                <xm:f>1</xm:f>
              </x14:cfvo>
              <x14:cfIcon iconSet="3TrafficLights1" iconId="2"/>
              <x14:cfIcon iconSet="3TrafficLights1" iconId="1"/>
              <x14:cfIcon iconSet="3TrafficLights1" iconId="0"/>
            </x14:iconSet>
          </x14:cfRule>
          <xm:sqref>CN37</xm:sqref>
        </x14:conditionalFormatting>
        <x14:conditionalFormatting xmlns:xm="http://schemas.microsoft.com/office/excel/2006/main">
          <x14:cfRule type="iconSet" priority="618" id="{157AA8DC-662D-437E-A2C3-9BFCBBC9EAAB}">
            <x14:iconSet custom="1">
              <x14:cfvo type="percent">
                <xm:f>0</xm:f>
              </x14:cfvo>
              <x14:cfvo type="num">
                <xm:f>0.5</xm:f>
              </x14:cfvo>
              <x14:cfvo type="num">
                <xm:f>1</xm:f>
              </x14:cfvo>
              <x14:cfIcon iconSet="3TrafficLights1" iconId="2"/>
              <x14:cfIcon iconSet="3TrafficLights1" iconId="1"/>
              <x14:cfIcon iconSet="3TrafficLights1" iconId="0"/>
            </x14:iconSet>
          </x14:cfRule>
          <xm:sqref>CN38</xm:sqref>
        </x14:conditionalFormatting>
        <x14:conditionalFormatting xmlns:xm="http://schemas.microsoft.com/office/excel/2006/main">
          <x14:cfRule type="iconSet" priority="617" id="{36959E91-951A-4E6C-82DD-B03087CB7987}">
            <x14:iconSet custom="1">
              <x14:cfvo type="percent">
                <xm:f>0</xm:f>
              </x14:cfvo>
              <x14:cfvo type="num">
                <xm:f>0.5</xm:f>
              </x14:cfvo>
              <x14:cfvo type="num">
                <xm:f>1</xm:f>
              </x14:cfvo>
              <x14:cfIcon iconSet="3TrafficLights1" iconId="2"/>
              <x14:cfIcon iconSet="3TrafficLights1" iconId="1"/>
              <x14:cfIcon iconSet="3TrafficLights1" iconId="0"/>
            </x14:iconSet>
          </x14:cfRule>
          <xm:sqref>CN39:CN40</xm:sqref>
        </x14:conditionalFormatting>
        <x14:conditionalFormatting xmlns:xm="http://schemas.microsoft.com/office/excel/2006/main">
          <x14:cfRule type="iconSet" priority="616" id="{12485FC2-41D0-44D9-AA57-D746A18EAF60}">
            <x14:iconSet custom="1">
              <x14:cfvo type="percent">
                <xm:f>0</xm:f>
              </x14:cfvo>
              <x14:cfvo type="num">
                <xm:f>0.5</xm:f>
              </x14:cfvo>
              <x14:cfvo type="num">
                <xm:f>1</xm:f>
              </x14:cfvo>
              <x14:cfIcon iconSet="3TrafficLights1" iconId="2"/>
              <x14:cfIcon iconSet="3TrafficLights1" iconId="1"/>
              <x14:cfIcon iconSet="3TrafficLights1" iconId="0"/>
            </x14:iconSet>
          </x14:cfRule>
          <xm:sqref>CN41:CN42</xm:sqref>
        </x14:conditionalFormatting>
        <x14:conditionalFormatting xmlns:xm="http://schemas.microsoft.com/office/excel/2006/main">
          <x14:cfRule type="iconSet" priority="615" id="{F594877F-0458-42F0-94B0-00E01EDA0B19}">
            <x14:iconSet custom="1">
              <x14:cfvo type="percent">
                <xm:f>0</xm:f>
              </x14:cfvo>
              <x14:cfvo type="num">
                <xm:f>0.5</xm:f>
              </x14:cfvo>
              <x14:cfvo type="num">
                <xm:f>1</xm:f>
              </x14:cfvo>
              <x14:cfIcon iconSet="3TrafficLights1" iconId="2"/>
              <x14:cfIcon iconSet="3TrafficLights1" iconId="1"/>
              <x14:cfIcon iconSet="3TrafficLights1" iconId="0"/>
            </x14:iconSet>
          </x14:cfRule>
          <xm:sqref>CN43</xm:sqref>
        </x14:conditionalFormatting>
        <x14:conditionalFormatting xmlns:xm="http://schemas.microsoft.com/office/excel/2006/main">
          <x14:cfRule type="iconSet" priority="612" id="{4A32B851-7CB2-4224-BB43-5FF20714AC3B}">
            <x14:iconSet custom="1">
              <x14:cfvo type="percent">
                <xm:f>0</xm:f>
              </x14:cfvo>
              <x14:cfvo type="num">
                <xm:f>0.5</xm:f>
              </x14:cfvo>
              <x14:cfvo type="num">
                <xm:f>1</xm:f>
              </x14:cfvo>
              <x14:cfIcon iconSet="3TrafficLights1" iconId="2"/>
              <x14:cfIcon iconSet="3TrafficLights1" iconId="1"/>
              <x14:cfIcon iconSet="3TrafficLights1" iconId="0"/>
            </x14:iconSet>
          </x14:cfRule>
          <xm:sqref>CN44</xm:sqref>
        </x14:conditionalFormatting>
        <x14:conditionalFormatting xmlns:xm="http://schemas.microsoft.com/office/excel/2006/main">
          <x14:cfRule type="iconSet" priority="614" id="{C63DA417-375D-4B61-82E5-AD62436B4650}">
            <x14:iconSet custom="1">
              <x14:cfvo type="percent">
                <xm:f>0</xm:f>
              </x14:cfvo>
              <x14:cfvo type="num">
                <xm:f>0.5</xm:f>
              </x14:cfvo>
              <x14:cfvo type="num">
                <xm:f>1</xm:f>
              </x14:cfvo>
              <x14:cfIcon iconSet="3TrafficLights1" iconId="2"/>
              <x14:cfIcon iconSet="3TrafficLights1" iconId="1"/>
              <x14:cfIcon iconSet="3TrafficLights1" iconId="0"/>
            </x14:iconSet>
          </x14:cfRule>
          <xm:sqref>CN45</xm:sqref>
        </x14:conditionalFormatting>
        <x14:conditionalFormatting xmlns:xm="http://schemas.microsoft.com/office/excel/2006/main">
          <x14:cfRule type="iconSet" priority="613" id="{4A97EDA8-3840-49F0-B9CF-0635369E595A}">
            <x14:iconSet custom="1">
              <x14:cfvo type="percent">
                <xm:f>0</xm:f>
              </x14:cfvo>
              <x14:cfvo type="num">
                <xm:f>0.5</xm:f>
              </x14:cfvo>
              <x14:cfvo type="num">
                <xm:f>1</xm:f>
              </x14:cfvo>
              <x14:cfIcon iconSet="3TrafficLights1" iconId="2"/>
              <x14:cfIcon iconSet="3TrafficLights1" iconId="1"/>
              <x14:cfIcon iconSet="3TrafficLights1" iconId="0"/>
            </x14:iconSet>
          </x14:cfRule>
          <xm:sqref>CN46</xm:sqref>
        </x14:conditionalFormatting>
        <x14:conditionalFormatting xmlns:xm="http://schemas.microsoft.com/office/excel/2006/main">
          <x14:cfRule type="iconSet" priority="611" id="{6DBC1DA7-9B25-4F79-9FD2-CD9A5446ABCC}">
            <x14:iconSet custom="1">
              <x14:cfvo type="percent">
                <xm:f>0</xm:f>
              </x14:cfvo>
              <x14:cfvo type="num">
                <xm:f>0.5</xm:f>
              </x14:cfvo>
              <x14:cfvo type="num">
                <xm:f>1</xm:f>
              </x14:cfvo>
              <x14:cfIcon iconSet="3TrafficLights1" iconId="2"/>
              <x14:cfIcon iconSet="3TrafficLights1" iconId="1"/>
              <x14:cfIcon iconSet="3TrafficLights1" iconId="0"/>
            </x14:iconSet>
          </x14:cfRule>
          <xm:sqref>CN47</xm:sqref>
        </x14:conditionalFormatting>
        <x14:conditionalFormatting xmlns:xm="http://schemas.microsoft.com/office/excel/2006/main">
          <x14:cfRule type="iconSet" priority="609" id="{7C2B967C-3AEC-4F3E-AC68-4985A819838B}">
            <x14:iconSet custom="1">
              <x14:cfvo type="percent">
                <xm:f>0</xm:f>
              </x14:cfvo>
              <x14:cfvo type="num">
                <xm:f>0.5</xm:f>
              </x14:cfvo>
              <x14:cfvo type="num">
                <xm:f>1</xm:f>
              </x14:cfvo>
              <x14:cfIcon iconSet="3TrafficLights1" iconId="2"/>
              <x14:cfIcon iconSet="3TrafficLights1" iconId="1"/>
              <x14:cfIcon iconSet="3TrafficLights1" iconId="0"/>
            </x14:iconSet>
          </x14:cfRule>
          <xm:sqref>CN48</xm:sqref>
        </x14:conditionalFormatting>
        <x14:conditionalFormatting xmlns:xm="http://schemas.microsoft.com/office/excel/2006/main">
          <x14:cfRule type="iconSet" priority="610" id="{E6E3EECF-7A46-4EF6-9958-64C2F81470A5}">
            <x14:iconSet custom="1">
              <x14:cfvo type="percent">
                <xm:f>0</xm:f>
              </x14:cfvo>
              <x14:cfvo type="num">
                <xm:f>0.5</xm:f>
              </x14:cfvo>
              <x14:cfvo type="num">
                <xm:f>1</xm:f>
              </x14:cfvo>
              <x14:cfIcon iconSet="3TrafficLights1" iconId="2"/>
              <x14:cfIcon iconSet="3TrafficLights1" iconId="1"/>
              <x14:cfIcon iconSet="3TrafficLights1" iconId="0"/>
            </x14:iconSet>
          </x14:cfRule>
          <xm:sqref>CN49</xm:sqref>
        </x14:conditionalFormatting>
        <x14:conditionalFormatting xmlns:xm="http://schemas.microsoft.com/office/excel/2006/main">
          <x14:cfRule type="iconSet" priority="608" id="{D531A50C-45ED-44DC-A00A-1E5C9CB4262F}">
            <x14:iconSet custom="1">
              <x14:cfvo type="percent">
                <xm:f>0</xm:f>
              </x14:cfvo>
              <x14:cfvo type="num">
                <xm:f>0.5</xm:f>
              </x14:cfvo>
              <x14:cfvo type="num">
                <xm:f>1</xm:f>
              </x14:cfvo>
              <x14:cfIcon iconSet="3TrafficLights1" iconId="2"/>
              <x14:cfIcon iconSet="3TrafficLights1" iconId="1"/>
              <x14:cfIcon iconSet="3TrafficLights1" iconId="0"/>
            </x14:iconSet>
          </x14:cfRule>
          <xm:sqref>CN50</xm:sqref>
        </x14:conditionalFormatting>
        <x14:conditionalFormatting xmlns:xm="http://schemas.microsoft.com/office/excel/2006/main">
          <x14:cfRule type="iconSet" priority="607" id="{C7F80BDC-2228-44DB-B446-839D27E99C4A}">
            <x14:iconSet custom="1">
              <x14:cfvo type="percent">
                <xm:f>0</xm:f>
              </x14:cfvo>
              <x14:cfvo type="num">
                <xm:f>0.5</xm:f>
              </x14:cfvo>
              <x14:cfvo type="num">
                <xm:f>1</xm:f>
              </x14:cfvo>
              <x14:cfIcon iconSet="3TrafficLights1" iconId="2"/>
              <x14:cfIcon iconSet="3TrafficLights1" iconId="1"/>
              <x14:cfIcon iconSet="3TrafficLights1" iconId="0"/>
            </x14:iconSet>
          </x14:cfRule>
          <xm:sqref>CN51</xm:sqref>
        </x14:conditionalFormatting>
        <x14:conditionalFormatting xmlns:xm="http://schemas.microsoft.com/office/excel/2006/main">
          <x14:cfRule type="iconSet" priority="606" id="{30BD4DF2-9016-4595-BAF6-C0666B4291EA}">
            <x14:iconSet custom="1">
              <x14:cfvo type="percent">
                <xm:f>0</xm:f>
              </x14:cfvo>
              <x14:cfvo type="num">
                <xm:f>0.5</xm:f>
              </x14:cfvo>
              <x14:cfvo type="num">
                <xm:f>1</xm:f>
              </x14:cfvo>
              <x14:cfIcon iconSet="3TrafficLights1" iconId="2"/>
              <x14:cfIcon iconSet="3TrafficLights1" iconId="1"/>
              <x14:cfIcon iconSet="3TrafficLights1" iconId="0"/>
            </x14:iconSet>
          </x14:cfRule>
          <xm:sqref>CN52</xm:sqref>
        </x14:conditionalFormatting>
        <x14:conditionalFormatting xmlns:xm="http://schemas.microsoft.com/office/excel/2006/main">
          <x14:cfRule type="iconSet" priority="605" id="{77EBB137-A406-4CB5-94C4-42C5CB07F506}">
            <x14:iconSet custom="1">
              <x14:cfvo type="percent">
                <xm:f>0</xm:f>
              </x14:cfvo>
              <x14:cfvo type="num">
                <xm:f>0.5</xm:f>
              </x14:cfvo>
              <x14:cfvo type="num">
                <xm:f>1</xm:f>
              </x14:cfvo>
              <x14:cfIcon iconSet="3TrafficLights1" iconId="2"/>
              <x14:cfIcon iconSet="3TrafficLights1" iconId="1"/>
              <x14:cfIcon iconSet="3TrafficLights1" iconId="0"/>
            </x14:iconSet>
          </x14:cfRule>
          <xm:sqref>CN53:CN54</xm:sqref>
        </x14:conditionalFormatting>
        <x14:conditionalFormatting xmlns:xm="http://schemas.microsoft.com/office/excel/2006/main">
          <x14:cfRule type="iconSet" priority="604" id="{14123FAF-B504-4C10-8A34-D08F364A8805}">
            <x14:iconSet custom="1">
              <x14:cfvo type="percent">
                <xm:f>0</xm:f>
              </x14:cfvo>
              <x14:cfvo type="num">
                <xm:f>0.5</xm:f>
              </x14:cfvo>
              <x14:cfvo type="num">
                <xm:f>1</xm:f>
              </x14:cfvo>
              <x14:cfIcon iconSet="3TrafficLights1" iconId="2"/>
              <x14:cfIcon iconSet="3TrafficLights1" iconId="1"/>
              <x14:cfIcon iconSet="3TrafficLights1" iconId="0"/>
            </x14:iconSet>
          </x14:cfRule>
          <xm:sqref>CN55</xm:sqref>
        </x14:conditionalFormatting>
        <x14:conditionalFormatting xmlns:xm="http://schemas.microsoft.com/office/excel/2006/main">
          <x14:cfRule type="iconSet" priority="603" id="{BADDF83F-8915-4F04-B3F8-35FF3ECF58FD}">
            <x14:iconSet custom="1">
              <x14:cfvo type="percent">
                <xm:f>0</xm:f>
              </x14:cfvo>
              <x14:cfvo type="num">
                <xm:f>0.5</xm:f>
              </x14:cfvo>
              <x14:cfvo type="num">
                <xm:f>1</xm:f>
              </x14:cfvo>
              <x14:cfIcon iconSet="3TrafficLights1" iconId="2"/>
              <x14:cfIcon iconSet="3TrafficLights1" iconId="1"/>
              <x14:cfIcon iconSet="3TrafficLights1" iconId="0"/>
            </x14:iconSet>
          </x14:cfRule>
          <xm:sqref>CN56:CN58</xm:sqref>
        </x14:conditionalFormatting>
        <x14:conditionalFormatting xmlns:xm="http://schemas.microsoft.com/office/excel/2006/main">
          <x14:cfRule type="iconSet" priority="602" id="{25CD8667-E13B-4553-BA20-08DB47CC138E}">
            <x14:iconSet custom="1">
              <x14:cfvo type="percent">
                <xm:f>0</xm:f>
              </x14:cfvo>
              <x14:cfvo type="num">
                <xm:f>0.5</xm:f>
              </x14:cfvo>
              <x14:cfvo type="num">
                <xm:f>1</xm:f>
              </x14:cfvo>
              <x14:cfIcon iconSet="3TrafficLights1" iconId="2"/>
              <x14:cfIcon iconSet="3TrafficLights1" iconId="1"/>
              <x14:cfIcon iconSet="3TrafficLights1" iconId="0"/>
            </x14:iconSet>
          </x14:cfRule>
          <xm:sqref>CN59:CN60</xm:sqref>
        </x14:conditionalFormatting>
        <x14:conditionalFormatting xmlns:xm="http://schemas.microsoft.com/office/excel/2006/main">
          <x14:cfRule type="iconSet" priority="601" id="{BC48062D-CCCD-4353-8AC7-6B5078331AA1}">
            <x14:iconSet custom="1">
              <x14:cfvo type="percent">
                <xm:f>0</xm:f>
              </x14:cfvo>
              <x14:cfvo type="num">
                <xm:f>0.5</xm:f>
              </x14:cfvo>
              <x14:cfvo type="num">
                <xm:f>1</xm:f>
              </x14:cfvo>
              <x14:cfIcon iconSet="3TrafficLights1" iconId="2"/>
              <x14:cfIcon iconSet="3TrafficLights1" iconId="1"/>
              <x14:cfIcon iconSet="3TrafficLights1" iconId="0"/>
            </x14:iconSet>
          </x14:cfRule>
          <xm:sqref>CN61</xm:sqref>
        </x14:conditionalFormatting>
        <x14:conditionalFormatting xmlns:xm="http://schemas.microsoft.com/office/excel/2006/main">
          <x14:cfRule type="iconSet" priority="600" id="{8E5531E4-F10C-4BB3-8CFB-22766EAE6AB1}">
            <x14:iconSet custom="1">
              <x14:cfvo type="percent">
                <xm:f>0</xm:f>
              </x14:cfvo>
              <x14:cfvo type="num">
                <xm:f>0.5</xm:f>
              </x14:cfvo>
              <x14:cfvo type="num">
                <xm:f>1</xm:f>
              </x14:cfvo>
              <x14:cfIcon iconSet="3TrafficLights1" iconId="2"/>
              <x14:cfIcon iconSet="3TrafficLights1" iconId="1"/>
              <x14:cfIcon iconSet="3TrafficLights1" iconId="0"/>
            </x14:iconSet>
          </x14:cfRule>
          <xm:sqref>CN62</xm:sqref>
        </x14:conditionalFormatting>
        <x14:conditionalFormatting xmlns:xm="http://schemas.microsoft.com/office/excel/2006/main">
          <x14:cfRule type="iconSet" priority="599" id="{B6112727-B287-4031-8D80-73CC92DA70C3}">
            <x14:iconSet custom="1">
              <x14:cfvo type="percent">
                <xm:f>0</xm:f>
              </x14:cfvo>
              <x14:cfvo type="num">
                <xm:f>0.5</xm:f>
              </x14:cfvo>
              <x14:cfvo type="num">
                <xm:f>1</xm:f>
              </x14:cfvo>
              <x14:cfIcon iconSet="3TrafficLights1" iconId="2"/>
              <x14:cfIcon iconSet="3TrafficLights1" iconId="1"/>
              <x14:cfIcon iconSet="3TrafficLights1" iconId="0"/>
            </x14:iconSet>
          </x14:cfRule>
          <xm:sqref>CN63</xm:sqref>
        </x14:conditionalFormatting>
        <x14:conditionalFormatting xmlns:xm="http://schemas.microsoft.com/office/excel/2006/main">
          <x14:cfRule type="iconSet" priority="598" id="{9DCCC02C-E8B0-46D6-A00D-CE316ED368D4}">
            <x14:iconSet custom="1">
              <x14:cfvo type="percent">
                <xm:f>0</xm:f>
              </x14:cfvo>
              <x14:cfvo type="num">
                <xm:f>0.5</xm:f>
              </x14:cfvo>
              <x14:cfvo type="num">
                <xm:f>1</xm:f>
              </x14:cfvo>
              <x14:cfIcon iconSet="3TrafficLights1" iconId="2"/>
              <x14:cfIcon iconSet="3TrafficLights1" iconId="1"/>
              <x14:cfIcon iconSet="3TrafficLights1" iconId="0"/>
            </x14:iconSet>
          </x14:cfRule>
          <xm:sqref>CN64</xm:sqref>
        </x14:conditionalFormatting>
        <x14:conditionalFormatting xmlns:xm="http://schemas.microsoft.com/office/excel/2006/main">
          <x14:cfRule type="iconSet" priority="597" id="{774F86AF-80BC-462E-B4C7-82349F6D0E57}">
            <x14:iconSet custom="1">
              <x14:cfvo type="percent">
                <xm:f>0</xm:f>
              </x14:cfvo>
              <x14:cfvo type="num">
                <xm:f>0.5</xm:f>
              </x14:cfvo>
              <x14:cfvo type="num">
                <xm:f>1</xm:f>
              </x14:cfvo>
              <x14:cfIcon iconSet="3TrafficLights1" iconId="2"/>
              <x14:cfIcon iconSet="3TrafficLights1" iconId="1"/>
              <x14:cfIcon iconSet="3TrafficLights1" iconId="0"/>
            </x14:iconSet>
          </x14:cfRule>
          <xm:sqref>CN65</xm:sqref>
        </x14:conditionalFormatting>
        <x14:conditionalFormatting xmlns:xm="http://schemas.microsoft.com/office/excel/2006/main">
          <x14:cfRule type="iconSet" priority="596" id="{D9768EA9-3709-4F77-B0CD-6816A591CC14}">
            <x14:iconSet custom="1">
              <x14:cfvo type="percent">
                <xm:f>0</xm:f>
              </x14:cfvo>
              <x14:cfvo type="num">
                <xm:f>0.5</xm:f>
              </x14:cfvo>
              <x14:cfvo type="num">
                <xm:f>1</xm:f>
              </x14:cfvo>
              <x14:cfIcon iconSet="3TrafficLights1" iconId="2"/>
              <x14:cfIcon iconSet="3TrafficLights1" iconId="1"/>
              <x14:cfIcon iconSet="3TrafficLights1" iconId="0"/>
            </x14:iconSet>
          </x14:cfRule>
          <xm:sqref>CN66</xm:sqref>
        </x14:conditionalFormatting>
        <x14:conditionalFormatting xmlns:xm="http://schemas.microsoft.com/office/excel/2006/main">
          <x14:cfRule type="iconSet" priority="595" id="{426E9042-2E99-4EB8-A1AF-19875BD27970}">
            <x14:iconSet custom="1">
              <x14:cfvo type="percent">
                <xm:f>0</xm:f>
              </x14:cfvo>
              <x14:cfvo type="num">
                <xm:f>0.5</xm:f>
              </x14:cfvo>
              <x14:cfvo type="num">
                <xm:f>1</xm:f>
              </x14:cfvo>
              <x14:cfIcon iconSet="3TrafficLights1" iconId="2"/>
              <x14:cfIcon iconSet="3TrafficLights1" iconId="1"/>
              <x14:cfIcon iconSet="3TrafficLights1" iconId="0"/>
            </x14:iconSet>
          </x14:cfRule>
          <xm:sqref>CN67</xm:sqref>
        </x14:conditionalFormatting>
        <x14:conditionalFormatting xmlns:xm="http://schemas.microsoft.com/office/excel/2006/main">
          <x14:cfRule type="iconSet" priority="594" id="{B59BF8C4-3F0E-4324-988B-95BA4ECB42A9}">
            <x14:iconSet custom="1">
              <x14:cfvo type="percent">
                <xm:f>0</xm:f>
              </x14:cfvo>
              <x14:cfvo type="num">
                <xm:f>0.5</xm:f>
              </x14:cfvo>
              <x14:cfvo type="num">
                <xm:f>1</xm:f>
              </x14:cfvo>
              <x14:cfIcon iconSet="3TrafficLights1" iconId="2"/>
              <x14:cfIcon iconSet="3TrafficLights1" iconId="1"/>
              <x14:cfIcon iconSet="3TrafficLights1" iconId="0"/>
            </x14:iconSet>
          </x14:cfRule>
          <xm:sqref>CN68</xm:sqref>
        </x14:conditionalFormatting>
        <x14:conditionalFormatting xmlns:xm="http://schemas.microsoft.com/office/excel/2006/main">
          <x14:cfRule type="iconSet" priority="593" id="{ECFCBD66-0D5B-4FDF-8B6B-0D176B78463E}">
            <x14:iconSet custom="1">
              <x14:cfvo type="percent">
                <xm:f>0</xm:f>
              </x14:cfvo>
              <x14:cfvo type="num">
                <xm:f>0.5</xm:f>
              </x14:cfvo>
              <x14:cfvo type="num">
                <xm:f>1</xm:f>
              </x14:cfvo>
              <x14:cfIcon iconSet="3TrafficLights1" iconId="2"/>
              <x14:cfIcon iconSet="3TrafficLights1" iconId="1"/>
              <x14:cfIcon iconSet="3TrafficLights1" iconId="0"/>
            </x14:iconSet>
          </x14:cfRule>
          <xm:sqref>CN69</xm:sqref>
        </x14:conditionalFormatting>
        <x14:conditionalFormatting xmlns:xm="http://schemas.microsoft.com/office/excel/2006/main">
          <x14:cfRule type="iconSet" priority="592" id="{5AED3E41-C712-426A-B84A-00ECC6F76C8D}">
            <x14:iconSet custom="1">
              <x14:cfvo type="percent">
                <xm:f>0</xm:f>
              </x14:cfvo>
              <x14:cfvo type="num">
                <xm:f>0.5</xm:f>
              </x14:cfvo>
              <x14:cfvo type="num">
                <xm:f>1</xm:f>
              </x14:cfvo>
              <x14:cfIcon iconSet="3TrafficLights1" iconId="2"/>
              <x14:cfIcon iconSet="3TrafficLights1" iconId="1"/>
              <x14:cfIcon iconSet="3TrafficLights1" iconId="0"/>
            </x14:iconSet>
          </x14:cfRule>
          <xm:sqref>CN70</xm:sqref>
        </x14:conditionalFormatting>
        <x14:conditionalFormatting xmlns:xm="http://schemas.microsoft.com/office/excel/2006/main">
          <x14:cfRule type="iconSet" priority="591" id="{55922535-21BE-4C6E-8E7C-6776E665C136}">
            <x14:iconSet custom="1">
              <x14:cfvo type="percent">
                <xm:f>0</xm:f>
              </x14:cfvo>
              <x14:cfvo type="num">
                <xm:f>0.5</xm:f>
              </x14:cfvo>
              <x14:cfvo type="num">
                <xm:f>1</xm:f>
              </x14:cfvo>
              <x14:cfIcon iconSet="3TrafficLights1" iconId="2"/>
              <x14:cfIcon iconSet="3TrafficLights1" iconId="1"/>
              <x14:cfIcon iconSet="3TrafficLights1" iconId="0"/>
            </x14:iconSet>
          </x14:cfRule>
          <xm:sqref>CN71:CN73</xm:sqref>
        </x14:conditionalFormatting>
        <x14:conditionalFormatting xmlns:xm="http://schemas.microsoft.com/office/excel/2006/main">
          <x14:cfRule type="iconSet" priority="590" id="{29F295EC-C7AE-4981-8D9E-70E045F4D683}">
            <x14:iconSet custom="1">
              <x14:cfvo type="percent">
                <xm:f>0</xm:f>
              </x14:cfvo>
              <x14:cfvo type="num">
                <xm:f>0.5</xm:f>
              </x14:cfvo>
              <x14:cfvo type="num">
                <xm:f>1</xm:f>
              </x14:cfvo>
              <x14:cfIcon iconSet="3TrafficLights1" iconId="2"/>
              <x14:cfIcon iconSet="3TrafficLights1" iconId="1"/>
              <x14:cfIcon iconSet="3TrafficLights1" iconId="0"/>
            </x14:iconSet>
          </x14:cfRule>
          <xm:sqref>CN74</xm:sqref>
        </x14:conditionalFormatting>
        <x14:conditionalFormatting xmlns:xm="http://schemas.microsoft.com/office/excel/2006/main">
          <x14:cfRule type="iconSet" priority="589" id="{60917B34-72C2-4DA4-8DDD-D8494C1356D3}">
            <x14:iconSet custom="1">
              <x14:cfvo type="percent">
                <xm:f>0</xm:f>
              </x14:cfvo>
              <x14:cfvo type="num">
                <xm:f>0.5</xm:f>
              </x14:cfvo>
              <x14:cfvo type="num">
                <xm:f>1</xm:f>
              </x14:cfvo>
              <x14:cfIcon iconSet="3TrafficLights1" iconId="2"/>
              <x14:cfIcon iconSet="3TrafficLights1" iconId="1"/>
              <x14:cfIcon iconSet="3TrafficLights1" iconId="0"/>
            </x14:iconSet>
          </x14:cfRule>
          <xm:sqref>CN75</xm:sqref>
        </x14:conditionalFormatting>
        <x14:conditionalFormatting xmlns:xm="http://schemas.microsoft.com/office/excel/2006/main">
          <x14:cfRule type="iconSet" priority="588" id="{5CCEB5C4-660A-4ACA-A164-5A4600C9D895}">
            <x14:iconSet custom="1">
              <x14:cfvo type="percent">
                <xm:f>0</xm:f>
              </x14:cfvo>
              <x14:cfvo type="num">
                <xm:f>0.5</xm:f>
              </x14:cfvo>
              <x14:cfvo type="num">
                <xm:f>1</xm:f>
              </x14:cfvo>
              <x14:cfIcon iconSet="3TrafficLights1" iconId="2"/>
              <x14:cfIcon iconSet="3TrafficLights1" iconId="1"/>
              <x14:cfIcon iconSet="3TrafficLights1" iconId="0"/>
            </x14:iconSet>
          </x14:cfRule>
          <xm:sqref>CN76</xm:sqref>
        </x14:conditionalFormatting>
        <x14:conditionalFormatting xmlns:xm="http://schemas.microsoft.com/office/excel/2006/main">
          <x14:cfRule type="iconSet" priority="587" id="{97004FFC-153C-4547-A6B4-61A13A8202ED}">
            <x14:iconSet custom="1">
              <x14:cfvo type="percent">
                <xm:f>0</xm:f>
              </x14:cfvo>
              <x14:cfvo type="num">
                <xm:f>0.5</xm:f>
              </x14:cfvo>
              <x14:cfvo type="num">
                <xm:f>1</xm:f>
              </x14:cfvo>
              <x14:cfIcon iconSet="3TrafficLights1" iconId="2"/>
              <x14:cfIcon iconSet="3TrafficLights1" iconId="1"/>
              <x14:cfIcon iconSet="3TrafficLights1" iconId="0"/>
            </x14:iconSet>
          </x14:cfRule>
          <xm:sqref>CN77:CN78</xm:sqref>
        </x14:conditionalFormatting>
        <x14:conditionalFormatting xmlns:xm="http://schemas.microsoft.com/office/excel/2006/main">
          <x14:cfRule type="iconSet" priority="586" id="{9FF9ADAA-405E-448A-AC0A-5D6B1304D175}">
            <x14:iconSet custom="1">
              <x14:cfvo type="percent">
                <xm:f>0</xm:f>
              </x14:cfvo>
              <x14:cfvo type="num">
                <xm:f>0.5</xm:f>
              </x14:cfvo>
              <x14:cfvo type="num">
                <xm:f>1</xm:f>
              </x14:cfvo>
              <x14:cfIcon iconSet="3TrafficLights1" iconId="2"/>
              <x14:cfIcon iconSet="3TrafficLights1" iconId="1"/>
              <x14:cfIcon iconSet="3TrafficLights1" iconId="0"/>
            </x14:iconSet>
          </x14:cfRule>
          <xm:sqref>CN79</xm:sqref>
        </x14:conditionalFormatting>
        <x14:conditionalFormatting xmlns:xm="http://schemas.microsoft.com/office/excel/2006/main">
          <x14:cfRule type="iconSet" priority="585" id="{8B810B49-8819-49C1-99E1-D9A4DA504C82}">
            <x14:iconSet custom="1">
              <x14:cfvo type="percent">
                <xm:f>0</xm:f>
              </x14:cfvo>
              <x14:cfvo type="num">
                <xm:f>0.5</xm:f>
              </x14:cfvo>
              <x14:cfvo type="num">
                <xm:f>1</xm:f>
              </x14:cfvo>
              <x14:cfIcon iconSet="3TrafficLights1" iconId="2"/>
              <x14:cfIcon iconSet="3TrafficLights1" iconId="1"/>
              <x14:cfIcon iconSet="3TrafficLights1" iconId="0"/>
            </x14:iconSet>
          </x14:cfRule>
          <xm:sqref>CN80</xm:sqref>
        </x14:conditionalFormatting>
        <x14:conditionalFormatting xmlns:xm="http://schemas.microsoft.com/office/excel/2006/main">
          <x14:cfRule type="iconSet" priority="584" id="{3B889223-C9A7-4B6B-A179-E111100CB1CE}">
            <x14:iconSet custom="1">
              <x14:cfvo type="percent">
                <xm:f>0</xm:f>
              </x14:cfvo>
              <x14:cfvo type="num">
                <xm:f>0.5</xm:f>
              </x14:cfvo>
              <x14:cfvo type="num">
                <xm:f>1</xm:f>
              </x14:cfvo>
              <x14:cfIcon iconSet="3TrafficLights1" iconId="2"/>
              <x14:cfIcon iconSet="3TrafficLights1" iconId="1"/>
              <x14:cfIcon iconSet="3TrafficLights1" iconId="0"/>
            </x14:iconSet>
          </x14:cfRule>
          <xm:sqref>CN81</xm:sqref>
        </x14:conditionalFormatting>
        <x14:conditionalFormatting xmlns:xm="http://schemas.microsoft.com/office/excel/2006/main">
          <x14:cfRule type="iconSet" priority="583" id="{29321447-ECC7-4E39-A276-B47DDEE80448}">
            <x14:iconSet custom="1">
              <x14:cfvo type="percent">
                <xm:f>0</xm:f>
              </x14:cfvo>
              <x14:cfvo type="num">
                <xm:f>0.5</xm:f>
              </x14:cfvo>
              <x14:cfvo type="num">
                <xm:f>1</xm:f>
              </x14:cfvo>
              <x14:cfIcon iconSet="3TrafficLights1" iconId="2"/>
              <x14:cfIcon iconSet="3TrafficLights1" iconId="1"/>
              <x14:cfIcon iconSet="3TrafficLights1" iconId="0"/>
            </x14:iconSet>
          </x14:cfRule>
          <xm:sqref>CN82:CN84</xm:sqref>
        </x14:conditionalFormatting>
        <x14:conditionalFormatting xmlns:xm="http://schemas.microsoft.com/office/excel/2006/main">
          <x14:cfRule type="iconSet" priority="582" id="{A52EDD1E-EDD7-4909-AF4E-EEC74667AD83}">
            <x14:iconSet custom="1">
              <x14:cfvo type="percent">
                <xm:f>0</xm:f>
              </x14:cfvo>
              <x14:cfvo type="num">
                <xm:f>0.5</xm:f>
              </x14:cfvo>
              <x14:cfvo type="num">
                <xm:f>1</xm:f>
              </x14:cfvo>
              <x14:cfIcon iconSet="3TrafficLights1" iconId="2"/>
              <x14:cfIcon iconSet="3TrafficLights1" iconId="1"/>
              <x14:cfIcon iconSet="3TrafficLights1" iconId="0"/>
            </x14:iconSet>
          </x14:cfRule>
          <xm:sqref>CN85</xm:sqref>
        </x14:conditionalFormatting>
        <x14:conditionalFormatting xmlns:xm="http://schemas.microsoft.com/office/excel/2006/main">
          <x14:cfRule type="iconSet" priority="581" id="{AE12EE29-063D-47EE-B694-C0FC4D81BEC5}">
            <x14:iconSet custom="1">
              <x14:cfvo type="percent">
                <xm:f>0</xm:f>
              </x14:cfvo>
              <x14:cfvo type="num">
                <xm:f>0.5</xm:f>
              </x14:cfvo>
              <x14:cfvo type="num">
                <xm:f>1</xm:f>
              </x14:cfvo>
              <x14:cfIcon iconSet="3TrafficLights1" iconId="2"/>
              <x14:cfIcon iconSet="3TrafficLights1" iconId="1"/>
              <x14:cfIcon iconSet="3TrafficLights1" iconId="0"/>
            </x14:iconSet>
          </x14:cfRule>
          <xm:sqref>CN86</xm:sqref>
        </x14:conditionalFormatting>
        <x14:conditionalFormatting xmlns:xm="http://schemas.microsoft.com/office/excel/2006/main">
          <x14:cfRule type="iconSet" priority="580" id="{B05F5552-5B8E-454B-AB48-B84D7A0FD5E2}">
            <x14:iconSet custom="1">
              <x14:cfvo type="percent">
                <xm:f>0</xm:f>
              </x14:cfvo>
              <x14:cfvo type="num">
                <xm:f>0.5</xm:f>
              </x14:cfvo>
              <x14:cfvo type="num">
                <xm:f>1</xm:f>
              </x14:cfvo>
              <x14:cfIcon iconSet="3TrafficLights1" iconId="2"/>
              <x14:cfIcon iconSet="3TrafficLights1" iconId="1"/>
              <x14:cfIcon iconSet="3TrafficLights1" iconId="0"/>
            </x14:iconSet>
          </x14:cfRule>
          <xm:sqref>CN87</xm:sqref>
        </x14:conditionalFormatting>
        <x14:conditionalFormatting xmlns:xm="http://schemas.microsoft.com/office/excel/2006/main">
          <x14:cfRule type="iconSet" priority="579" id="{D707E61D-0EE3-40BB-8715-438FA4F50892}">
            <x14:iconSet custom="1">
              <x14:cfvo type="percent">
                <xm:f>0</xm:f>
              </x14:cfvo>
              <x14:cfvo type="num">
                <xm:f>0.5</xm:f>
              </x14:cfvo>
              <x14:cfvo type="num">
                <xm:f>1</xm:f>
              </x14:cfvo>
              <x14:cfIcon iconSet="3TrafficLights1" iconId="2"/>
              <x14:cfIcon iconSet="3TrafficLights1" iconId="1"/>
              <x14:cfIcon iconSet="3TrafficLights1" iconId="0"/>
            </x14:iconSet>
          </x14:cfRule>
          <xm:sqref>CN88:CN89</xm:sqref>
        </x14:conditionalFormatting>
        <x14:conditionalFormatting xmlns:xm="http://schemas.microsoft.com/office/excel/2006/main">
          <x14:cfRule type="iconSet" priority="578" id="{0459ADC2-E56A-418C-BAB6-9CB9C5289668}">
            <x14:iconSet custom="1">
              <x14:cfvo type="percent">
                <xm:f>0</xm:f>
              </x14:cfvo>
              <x14:cfvo type="num">
                <xm:f>0.5</xm:f>
              </x14:cfvo>
              <x14:cfvo type="num">
                <xm:f>1</xm:f>
              </x14:cfvo>
              <x14:cfIcon iconSet="3TrafficLights1" iconId="2"/>
              <x14:cfIcon iconSet="3TrafficLights1" iconId="1"/>
              <x14:cfIcon iconSet="3TrafficLights1" iconId="0"/>
            </x14:iconSet>
          </x14:cfRule>
          <xm:sqref>CN90</xm:sqref>
        </x14:conditionalFormatting>
        <x14:conditionalFormatting xmlns:xm="http://schemas.microsoft.com/office/excel/2006/main">
          <x14:cfRule type="iconSet" priority="577" id="{B9F8F0A9-F75C-455F-9532-E36A17CA2923}">
            <x14:iconSet custom="1">
              <x14:cfvo type="percent">
                <xm:f>0</xm:f>
              </x14:cfvo>
              <x14:cfvo type="num">
                <xm:f>0.5</xm:f>
              </x14:cfvo>
              <x14:cfvo type="num">
                <xm:f>1</xm:f>
              </x14:cfvo>
              <x14:cfIcon iconSet="3TrafficLights1" iconId="2"/>
              <x14:cfIcon iconSet="3TrafficLights1" iconId="1"/>
              <x14:cfIcon iconSet="3TrafficLights1" iconId="0"/>
            </x14:iconSet>
          </x14:cfRule>
          <xm:sqref>CN91</xm:sqref>
        </x14:conditionalFormatting>
        <x14:conditionalFormatting xmlns:xm="http://schemas.microsoft.com/office/excel/2006/main">
          <x14:cfRule type="iconSet" priority="576" id="{993DE099-AD35-42B7-814B-9398CA99CEF8}">
            <x14:iconSet custom="1">
              <x14:cfvo type="percent">
                <xm:f>0</xm:f>
              </x14:cfvo>
              <x14:cfvo type="num">
                <xm:f>0.5</xm:f>
              </x14:cfvo>
              <x14:cfvo type="num">
                <xm:f>1</xm:f>
              </x14:cfvo>
              <x14:cfIcon iconSet="3TrafficLights1" iconId="2"/>
              <x14:cfIcon iconSet="3TrafficLights1" iconId="1"/>
              <x14:cfIcon iconSet="3TrafficLights1" iconId="0"/>
            </x14:iconSet>
          </x14:cfRule>
          <xm:sqref>CN92</xm:sqref>
        </x14:conditionalFormatting>
        <x14:conditionalFormatting xmlns:xm="http://schemas.microsoft.com/office/excel/2006/main">
          <x14:cfRule type="iconSet" priority="575" id="{59DB7942-E27F-4C27-8C84-EBEAADFD9844}">
            <x14:iconSet custom="1">
              <x14:cfvo type="percent">
                <xm:f>0</xm:f>
              </x14:cfvo>
              <x14:cfvo type="num">
                <xm:f>0.5</xm:f>
              </x14:cfvo>
              <x14:cfvo type="num">
                <xm:f>1</xm:f>
              </x14:cfvo>
              <x14:cfIcon iconSet="3TrafficLights1" iconId="2"/>
              <x14:cfIcon iconSet="3TrafficLights1" iconId="1"/>
              <x14:cfIcon iconSet="3TrafficLights1" iconId="0"/>
            </x14:iconSet>
          </x14:cfRule>
          <xm:sqref>CN93</xm:sqref>
        </x14:conditionalFormatting>
        <x14:conditionalFormatting xmlns:xm="http://schemas.microsoft.com/office/excel/2006/main">
          <x14:cfRule type="iconSet" priority="574" id="{21A7960A-55BD-4FC6-907A-A627E947C43A}">
            <x14:iconSet custom="1">
              <x14:cfvo type="percent">
                <xm:f>0</xm:f>
              </x14:cfvo>
              <x14:cfvo type="num">
                <xm:f>0.5</xm:f>
              </x14:cfvo>
              <x14:cfvo type="num">
                <xm:f>1</xm:f>
              </x14:cfvo>
              <x14:cfIcon iconSet="3TrafficLights1" iconId="2"/>
              <x14:cfIcon iconSet="3TrafficLights1" iconId="1"/>
              <x14:cfIcon iconSet="3TrafficLights1" iconId="0"/>
            </x14:iconSet>
          </x14:cfRule>
          <xm:sqref>CN94</xm:sqref>
        </x14:conditionalFormatting>
        <x14:conditionalFormatting xmlns:xm="http://schemas.microsoft.com/office/excel/2006/main">
          <x14:cfRule type="iconSet" priority="1167" id="{B2A6E06B-CFE8-458E-B01D-88FB4BED5160}">
            <x14:iconSet custom="1">
              <x14:cfvo type="percent">
                <xm:f>0</xm:f>
              </x14:cfvo>
              <x14:cfvo type="num">
                <xm:f>0.5</xm:f>
              </x14:cfvo>
              <x14:cfvo type="num">
                <xm:f>1</xm:f>
              </x14:cfvo>
              <x14:cfIcon iconSet="3TrafficLights1" iconId="2"/>
              <x14:cfIcon iconSet="3TrafficLights1" iconId="1"/>
              <x14:cfIcon iconSet="3TrafficLights1" iconId="0"/>
            </x14:iconSet>
          </x14:cfRule>
          <xm:sqref>CN95:CN114</xm:sqref>
        </x14:conditionalFormatting>
        <x14:conditionalFormatting xmlns:xm="http://schemas.microsoft.com/office/excel/2006/main">
          <x14:cfRule type="iconSet" priority="557" id="{32F20273-DEDD-43FA-B3FE-AE84AA4B3AD0}">
            <x14:iconSet custom="1">
              <x14:cfvo type="percent">
                <xm:f>0</xm:f>
              </x14:cfvo>
              <x14:cfvo type="num">
                <xm:f>0.5</xm:f>
              </x14:cfvo>
              <x14:cfvo type="num">
                <xm:f>1</xm:f>
              </x14:cfvo>
              <x14:cfIcon iconSet="3TrafficLights1" iconId="2"/>
              <x14:cfIcon iconSet="3TrafficLights1" iconId="1"/>
              <x14:cfIcon iconSet="3TrafficLights1" iconId="0"/>
            </x14:iconSet>
          </x14:cfRule>
          <xm:sqref>CX8</xm:sqref>
        </x14:conditionalFormatting>
        <x14:conditionalFormatting xmlns:xm="http://schemas.microsoft.com/office/excel/2006/main">
          <x14:cfRule type="iconSet" priority="547" id="{3D7F42F2-0967-4F2E-B132-0669F462C161}">
            <x14:iconSet custom="1">
              <x14:cfvo type="percent">
                <xm:f>0</xm:f>
              </x14:cfvo>
              <x14:cfvo type="num">
                <xm:f>0.5</xm:f>
              </x14:cfvo>
              <x14:cfvo type="num">
                <xm:f>1</xm:f>
              </x14:cfvo>
              <x14:cfIcon iconSet="3TrafficLights1" iconId="2"/>
              <x14:cfIcon iconSet="3TrafficLights1" iconId="1"/>
              <x14:cfIcon iconSet="3TrafficLights1" iconId="0"/>
            </x14:iconSet>
          </x14:cfRule>
          <xm:sqref>CX9</xm:sqref>
        </x14:conditionalFormatting>
        <x14:conditionalFormatting xmlns:xm="http://schemas.microsoft.com/office/excel/2006/main">
          <x14:cfRule type="iconSet" priority="546" id="{AB14C910-7D8F-43DF-BD9E-86E111B2EFC6}">
            <x14:iconSet custom="1">
              <x14:cfvo type="percent">
                <xm:f>0</xm:f>
              </x14:cfvo>
              <x14:cfvo type="num">
                <xm:f>0.5</xm:f>
              </x14:cfvo>
              <x14:cfvo type="num">
                <xm:f>1</xm:f>
              </x14:cfvo>
              <x14:cfIcon iconSet="3TrafficLights1" iconId="2"/>
              <x14:cfIcon iconSet="3TrafficLights1" iconId="1"/>
              <x14:cfIcon iconSet="3TrafficLights1" iconId="0"/>
            </x14:iconSet>
          </x14:cfRule>
          <xm:sqref>CX10</xm:sqref>
        </x14:conditionalFormatting>
        <x14:conditionalFormatting xmlns:xm="http://schemas.microsoft.com/office/excel/2006/main">
          <x14:cfRule type="iconSet" priority="545" id="{DE395E84-739E-4B56-A62E-22EA2C9245D7}">
            <x14:iconSet custom="1">
              <x14:cfvo type="percent">
                <xm:f>0</xm:f>
              </x14:cfvo>
              <x14:cfvo type="num">
                <xm:f>0.5</xm:f>
              </x14:cfvo>
              <x14:cfvo type="num">
                <xm:f>1</xm:f>
              </x14:cfvo>
              <x14:cfIcon iconSet="3TrafficLights1" iconId="2"/>
              <x14:cfIcon iconSet="3TrafficLights1" iconId="1"/>
              <x14:cfIcon iconSet="3TrafficLights1" iconId="0"/>
            </x14:iconSet>
          </x14:cfRule>
          <xm:sqref>CX11</xm:sqref>
        </x14:conditionalFormatting>
        <x14:conditionalFormatting xmlns:xm="http://schemas.microsoft.com/office/excel/2006/main">
          <x14:cfRule type="iconSet" priority="544" id="{401B0476-FB8D-4254-A52A-DEF521AF5043}">
            <x14:iconSet custom="1">
              <x14:cfvo type="percent">
                <xm:f>0</xm:f>
              </x14:cfvo>
              <x14:cfvo type="num">
                <xm:f>0.5</xm:f>
              </x14:cfvo>
              <x14:cfvo type="num">
                <xm:f>1</xm:f>
              </x14:cfvo>
              <x14:cfIcon iconSet="3TrafficLights1" iconId="2"/>
              <x14:cfIcon iconSet="3TrafficLights1" iconId="1"/>
              <x14:cfIcon iconSet="3TrafficLights1" iconId="0"/>
            </x14:iconSet>
          </x14:cfRule>
          <xm:sqref>CX12</xm:sqref>
        </x14:conditionalFormatting>
        <x14:conditionalFormatting xmlns:xm="http://schemas.microsoft.com/office/excel/2006/main">
          <x14:cfRule type="iconSet" priority="543" id="{C4AC8F8D-1648-4B77-B431-ED56F6449181}">
            <x14:iconSet custom="1">
              <x14:cfvo type="percent">
                <xm:f>0</xm:f>
              </x14:cfvo>
              <x14:cfvo type="num">
                <xm:f>0.5</xm:f>
              </x14:cfvo>
              <x14:cfvo type="num">
                <xm:f>1</xm:f>
              </x14:cfvo>
              <x14:cfIcon iconSet="3TrafficLights1" iconId="2"/>
              <x14:cfIcon iconSet="3TrafficLights1" iconId="1"/>
              <x14:cfIcon iconSet="3TrafficLights1" iconId="0"/>
            </x14:iconSet>
          </x14:cfRule>
          <xm:sqref>CX13</xm:sqref>
        </x14:conditionalFormatting>
        <x14:conditionalFormatting xmlns:xm="http://schemas.microsoft.com/office/excel/2006/main">
          <x14:cfRule type="iconSet" priority="542" id="{507DA89C-7391-4ED4-87B7-5741DFCFFED3}">
            <x14:iconSet custom="1">
              <x14:cfvo type="percent">
                <xm:f>0</xm:f>
              </x14:cfvo>
              <x14:cfvo type="num">
                <xm:f>0.5</xm:f>
              </x14:cfvo>
              <x14:cfvo type="num">
                <xm:f>1</xm:f>
              </x14:cfvo>
              <x14:cfIcon iconSet="3TrafficLights1" iconId="2"/>
              <x14:cfIcon iconSet="3TrafficLights1" iconId="1"/>
              <x14:cfIcon iconSet="3TrafficLights1" iconId="0"/>
            </x14:iconSet>
          </x14:cfRule>
          <xm:sqref>CX14</xm:sqref>
        </x14:conditionalFormatting>
        <x14:conditionalFormatting xmlns:xm="http://schemas.microsoft.com/office/excel/2006/main">
          <x14:cfRule type="iconSet" priority="541" id="{A3090AE9-4C45-4BB6-8057-8608C36AA4BD}">
            <x14:iconSet custom="1">
              <x14:cfvo type="percent">
                <xm:f>0</xm:f>
              </x14:cfvo>
              <x14:cfvo type="num">
                <xm:f>0.5</xm:f>
              </x14:cfvo>
              <x14:cfvo type="num">
                <xm:f>1</xm:f>
              </x14:cfvo>
              <x14:cfIcon iconSet="3TrafficLights1" iconId="2"/>
              <x14:cfIcon iconSet="3TrafficLights1" iconId="1"/>
              <x14:cfIcon iconSet="3TrafficLights1" iconId="0"/>
            </x14:iconSet>
          </x14:cfRule>
          <xm:sqref>CX15</xm:sqref>
        </x14:conditionalFormatting>
        <x14:conditionalFormatting xmlns:xm="http://schemas.microsoft.com/office/excel/2006/main">
          <x14:cfRule type="iconSet" priority="540" id="{70E0F0E2-2ED6-4766-9FFA-652333849152}">
            <x14:iconSet custom="1">
              <x14:cfvo type="percent">
                <xm:f>0</xm:f>
              </x14:cfvo>
              <x14:cfvo type="num">
                <xm:f>0.5</xm:f>
              </x14:cfvo>
              <x14:cfvo type="num">
                <xm:f>1</xm:f>
              </x14:cfvo>
              <x14:cfIcon iconSet="3TrafficLights1" iconId="2"/>
              <x14:cfIcon iconSet="3TrafficLights1" iconId="1"/>
              <x14:cfIcon iconSet="3TrafficLights1" iconId="0"/>
            </x14:iconSet>
          </x14:cfRule>
          <xm:sqref>CX16</xm:sqref>
        </x14:conditionalFormatting>
        <x14:conditionalFormatting xmlns:xm="http://schemas.microsoft.com/office/excel/2006/main">
          <x14:cfRule type="iconSet" priority="539" id="{AE5228DF-7657-438B-8D32-EC9723A51539}">
            <x14:iconSet custom="1">
              <x14:cfvo type="percent">
                <xm:f>0</xm:f>
              </x14:cfvo>
              <x14:cfvo type="num">
                <xm:f>0.5</xm:f>
              </x14:cfvo>
              <x14:cfvo type="num">
                <xm:f>1</xm:f>
              </x14:cfvo>
              <x14:cfIcon iconSet="3TrafficLights1" iconId="2"/>
              <x14:cfIcon iconSet="3TrafficLights1" iconId="1"/>
              <x14:cfIcon iconSet="3TrafficLights1" iconId="0"/>
            </x14:iconSet>
          </x14:cfRule>
          <xm:sqref>CX17</xm:sqref>
        </x14:conditionalFormatting>
        <x14:conditionalFormatting xmlns:xm="http://schemas.microsoft.com/office/excel/2006/main">
          <x14:cfRule type="iconSet" priority="538" id="{39630EE7-EDF6-4801-863F-140E3FF64AA3}">
            <x14:iconSet custom="1">
              <x14:cfvo type="percent">
                <xm:f>0</xm:f>
              </x14:cfvo>
              <x14:cfvo type="num">
                <xm:f>0.5</xm:f>
              </x14:cfvo>
              <x14:cfvo type="num">
                <xm:f>1</xm:f>
              </x14:cfvo>
              <x14:cfIcon iconSet="3TrafficLights1" iconId="2"/>
              <x14:cfIcon iconSet="3TrafficLights1" iconId="1"/>
              <x14:cfIcon iconSet="3TrafficLights1" iconId="0"/>
            </x14:iconSet>
          </x14:cfRule>
          <xm:sqref>CX18</xm:sqref>
        </x14:conditionalFormatting>
        <x14:conditionalFormatting xmlns:xm="http://schemas.microsoft.com/office/excel/2006/main">
          <x14:cfRule type="iconSet" priority="537" id="{2750E549-CD40-47E3-A502-8C3AAC813E80}">
            <x14:iconSet custom="1">
              <x14:cfvo type="percent">
                <xm:f>0</xm:f>
              </x14:cfvo>
              <x14:cfvo type="num">
                <xm:f>0.5</xm:f>
              </x14:cfvo>
              <x14:cfvo type="num">
                <xm:f>1</xm:f>
              </x14:cfvo>
              <x14:cfIcon iconSet="3TrafficLights1" iconId="2"/>
              <x14:cfIcon iconSet="3TrafficLights1" iconId="1"/>
              <x14:cfIcon iconSet="3TrafficLights1" iconId="0"/>
            </x14:iconSet>
          </x14:cfRule>
          <xm:sqref>CX19</xm:sqref>
        </x14:conditionalFormatting>
        <x14:conditionalFormatting xmlns:xm="http://schemas.microsoft.com/office/excel/2006/main">
          <x14:cfRule type="iconSet" priority="555" id="{7DA79D7A-8031-46F8-AC90-473A56A6D631}">
            <x14:iconSet custom="1">
              <x14:cfvo type="percent">
                <xm:f>0</xm:f>
              </x14:cfvo>
              <x14:cfvo type="num">
                <xm:f>0.5</xm:f>
              </x14:cfvo>
              <x14:cfvo type="num">
                <xm:f>1</xm:f>
              </x14:cfvo>
              <x14:cfIcon iconSet="3TrafficLights1" iconId="2"/>
              <x14:cfIcon iconSet="3TrafficLights1" iconId="1"/>
              <x14:cfIcon iconSet="3TrafficLights1" iconId="0"/>
            </x14:iconSet>
          </x14:cfRule>
          <xm:sqref>CX20:CX22</xm:sqref>
        </x14:conditionalFormatting>
        <x14:conditionalFormatting xmlns:xm="http://schemas.microsoft.com/office/excel/2006/main">
          <x14:cfRule type="iconSet" priority="536" id="{096D274B-3E2E-4F36-9906-6FE04D091CCE}">
            <x14:iconSet custom="1">
              <x14:cfvo type="percent">
                <xm:f>0</xm:f>
              </x14:cfvo>
              <x14:cfvo type="num">
                <xm:f>0.5</xm:f>
              </x14:cfvo>
              <x14:cfvo type="num">
                <xm:f>1</xm:f>
              </x14:cfvo>
              <x14:cfIcon iconSet="3TrafficLights1" iconId="2"/>
              <x14:cfIcon iconSet="3TrafficLights1" iconId="1"/>
              <x14:cfIcon iconSet="3TrafficLights1" iconId="0"/>
            </x14:iconSet>
          </x14:cfRule>
          <xm:sqref>CX23:CX24</xm:sqref>
        </x14:conditionalFormatting>
        <x14:conditionalFormatting xmlns:xm="http://schemas.microsoft.com/office/excel/2006/main">
          <x14:cfRule type="iconSet" priority="535" id="{B1ED449F-AD9F-44B5-AAA3-B9E7BD3EADCC}">
            <x14:iconSet custom="1">
              <x14:cfvo type="percent">
                <xm:f>0</xm:f>
              </x14:cfvo>
              <x14:cfvo type="num">
                <xm:f>0.5</xm:f>
              </x14:cfvo>
              <x14:cfvo type="num">
                <xm:f>1</xm:f>
              </x14:cfvo>
              <x14:cfIcon iconSet="3TrafficLights1" iconId="2"/>
              <x14:cfIcon iconSet="3TrafficLights1" iconId="1"/>
              <x14:cfIcon iconSet="3TrafficLights1" iconId="0"/>
            </x14:iconSet>
          </x14:cfRule>
          <xm:sqref>CX25</xm:sqref>
        </x14:conditionalFormatting>
        <x14:conditionalFormatting xmlns:xm="http://schemas.microsoft.com/office/excel/2006/main">
          <x14:cfRule type="iconSet" priority="534" id="{38F18A27-1556-46ED-BB6F-5FADC51DEEFC}">
            <x14:iconSet custom="1">
              <x14:cfvo type="percent">
                <xm:f>0</xm:f>
              </x14:cfvo>
              <x14:cfvo type="num">
                <xm:f>0.5</xm:f>
              </x14:cfvo>
              <x14:cfvo type="num">
                <xm:f>1</xm:f>
              </x14:cfvo>
              <x14:cfIcon iconSet="3TrafficLights1" iconId="2"/>
              <x14:cfIcon iconSet="3TrafficLights1" iconId="1"/>
              <x14:cfIcon iconSet="3TrafficLights1" iconId="0"/>
            </x14:iconSet>
          </x14:cfRule>
          <xm:sqref>CX26</xm:sqref>
        </x14:conditionalFormatting>
        <x14:conditionalFormatting xmlns:xm="http://schemas.microsoft.com/office/excel/2006/main">
          <x14:cfRule type="iconSet" priority="533" id="{F2EDC663-F378-453D-A021-C5E3801A4E36}">
            <x14:iconSet custom="1">
              <x14:cfvo type="percent">
                <xm:f>0</xm:f>
              </x14:cfvo>
              <x14:cfvo type="num">
                <xm:f>0.5</xm:f>
              </x14:cfvo>
              <x14:cfvo type="num">
                <xm:f>1</xm:f>
              </x14:cfvo>
              <x14:cfIcon iconSet="3TrafficLights1" iconId="2"/>
              <x14:cfIcon iconSet="3TrafficLights1" iconId="1"/>
              <x14:cfIcon iconSet="3TrafficLights1" iconId="0"/>
            </x14:iconSet>
          </x14:cfRule>
          <xm:sqref>CX27</xm:sqref>
        </x14:conditionalFormatting>
        <x14:conditionalFormatting xmlns:xm="http://schemas.microsoft.com/office/excel/2006/main">
          <x14:cfRule type="iconSet" priority="532" id="{D21994A6-B315-47D1-984F-8FB3F9D5335F}">
            <x14:iconSet custom="1">
              <x14:cfvo type="percent">
                <xm:f>0</xm:f>
              </x14:cfvo>
              <x14:cfvo type="num">
                <xm:f>0.5</xm:f>
              </x14:cfvo>
              <x14:cfvo type="num">
                <xm:f>1</xm:f>
              </x14:cfvo>
              <x14:cfIcon iconSet="3TrafficLights1" iconId="2"/>
              <x14:cfIcon iconSet="3TrafficLights1" iconId="1"/>
              <x14:cfIcon iconSet="3TrafficLights1" iconId="0"/>
            </x14:iconSet>
          </x14:cfRule>
          <xm:sqref>CX28</xm:sqref>
        </x14:conditionalFormatting>
        <x14:conditionalFormatting xmlns:xm="http://schemas.microsoft.com/office/excel/2006/main">
          <x14:cfRule type="iconSet" priority="531" id="{0452FD65-A7F3-4B4C-B8E3-F2FC4C2A9902}">
            <x14:iconSet custom="1">
              <x14:cfvo type="percent">
                <xm:f>0</xm:f>
              </x14:cfvo>
              <x14:cfvo type="num">
                <xm:f>0.5</xm:f>
              </x14:cfvo>
              <x14:cfvo type="num">
                <xm:f>1</xm:f>
              </x14:cfvo>
              <x14:cfIcon iconSet="3TrafficLights1" iconId="2"/>
              <x14:cfIcon iconSet="3TrafficLights1" iconId="1"/>
              <x14:cfIcon iconSet="3TrafficLights1" iconId="0"/>
            </x14:iconSet>
          </x14:cfRule>
          <xm:sqref>CX29:CX30</xm:sqref>
        </x14:conditionalFormatting>
        <x14:conditionalFormatting xmlns:xm="http://schemas.microsoft.com/office/excel/2006/main">
          <x14:cfRule type="iconSet" priority="530" id="{EA033C71-FD08-4BA1-9F1C-AB6F49C3B1B1}">
            <x14:iconSet custom="1">
              <x14:cfvo type="percent">
                <xm:f>0</xm:f>
              </x14:cfvo>
              <x14:cfvo type="num">
                <xm:f>0.5</xm:f>
              </x14:cfvo>
              <x14:cfvo type="num">
                <xm:f>1</xm:f>
              </x14:cfvo>
              <x14:cfIcon iconSet="3TrafficLights1" iconId="2"/>
              <x14:cfIcon iconSet="3TrafficLights1" iconId="1"/>
              <x14:cfIcon iconSet="3TrafficLights1" iconId="0"/>
            </x14:iconSet>
          </x14:cfRule>
          <xm:sqref>CX31</xm:sqref>
        </x14:conditionalFormatting>
        <x14:conditionalFormatting xmlns:xm="http://schemas.microsoft.com/office/excel/2006/main">
          <x14:cfRule type="iconSet" priority="529" id="{34D40E27-CE34-40F1-A485-F2760EE2943F}">
            <x14:iconSet custom="1">
              <x14:cfvo type="percent">
                <xm:f>0</xm:f>
              </x14:cfvo>
              <x14:cfvo type="num">
                <xm:f>0.5</xm:f>
              </x14:cfvo>
              <x14:cfvo type="num">
                <xm:f>1</xm:f>
              </x14:cfvo>
              <x14:cfIcon iconSet="3TrafficLights1" iconId="2"/>
              <x14:cfIcon iconSet="3TrafficLights1" iconId="1"/>
              <x14:cfIcon iconSet="3TrafficLights1" iconId="0"/>
            </x14:iconSet>
          </x14:cfRule>
          <xm:sqref>CX32</xm:sqref>
        </x14:conditionalFormatting>
        <x14:conditionalFormatting xmlns:xm="http://schemas.microsoft.com/office/excel/2006/main">
          <x14:cfRule type="iconSet" priority="528" id="{3F4613E6-8BEE-4EA5-8A70-1D028D02A8C6}">
            <x14:iconSet custom="1">
              <x14:cfvo type="percent">
                <xm:f>0</xm:f>
              </x14:cfvo>
              <x14:cfvo type="num">
                <xm:f>0.5</xm:f>
              </x14:cfvo>
              <x14:cfvo type="num">
                <xm:f>1</xm:f>
              </x14:cfvo>
              <x14:cfIcon iconSet="3TrafficLights1" iconId="2"/>
              <x14:cfIcon iconSet="3TrafficLights1" iconId="1"/>
              <x14:cfIcon iconSet="3TrafficLights1" iconId="0"/>
            </x14:iconSet>
          </x14:cfRule>
          <xm:sqref>CX33</xm:sqref>
        </x14:conditionalFormatting>
        <x14:conditionalFormatting xmlns:xm="http://schemas.microsoft.com/office/excel/2006/main">
          <x14:cfRule type="iconSet" priority="527" id="{B97D5370-09AB-4709-B1BB-A7569F8DEA91}">
            <x14:iconSet custom="1">
              <x14:cfvo type="percent">
                <xm:f>0</xm:f>
              </x14:cfvo>
              <x14:cfvo type="num">
                <xm:f>0.5</xm:f>
              </x14:cfvo>
              <x14:cfvo type="num">
                <xm:f>1</xm:f>
              </x14:cfvo>
              <x14:cfIcon iconSet="3TrafficLights1" iconId="2"/>
              <x14:cfIcon iconSet="3TrafficLights1" iconId="1"/>
              <x14:cfIcon iconSet="3TrafficLights1" iconId="0"/>
            </x14:iconSet>
          </x14:cfRule>
          <xm:sqref>CX34</xm:sqref>
        </x14:conditionalFormatting>
        <x14:conditionalFormatting xmlns:xm="http://schemas.microsoft.com/office/excel/2006/main">
          <x14:cfRule type="iconSet" priority="526" id="{CD6FC709-BE05-4C46-BAFB-6FB0DA6545FB}">
            <x14:iconSet custom="1">
              <x14:cfvo type="percent">
                <xm:f>0</xm:f>
              </x14:cfvo>
              <x14:cfvo type="num">
                <xm:f>0.5</xm:f>
              </x14:cfvo>
              <x14:cfvo type="num">
                <xm:f>1</xm:f>
              </x14:cfvo>
              <x14:cfIcon iconSet="3TrafficLights1" iconId="2"/>
              <x14:cfIcon iconSet="3TrafficLights1" iconId="1"/>
              <x14:cfIcon iconSet="3TrafficLights1" iconId="0"/>
            </x14:iconSet>
          </x14:cfRule>
          <xm:sqref>CX35:CX36</xm:sqref>
        </x14:conditionalFormatting>
        <x14:conditionalFormatting xmlns:xm="http://schemas.microsoft.com/office/excel/2006/main">
          <x14:cfRule type="iconSet" priority="525" id="{4BC92D65-EAF5-41CD-A263-0AA75236B680}">
            <x14:iconSet custom="1">
              <x14:cfvo type="percent">
                <xm:f>0</xm:f>
              </x14:cfvo>
              <x14:cfvo type="num">
                <xm:f>0.5</xm:f>
              </x14:cfvo>
              <x14:cfvo type="num">
                <xm:f>1</xm:f>
              </x14:cfvo>
              <x14:cfIcon iconSet="3TrafficLights1" iconId="2"/>
              <x14:cfIcon iconSet="3TrafficLights1" iconId="1"/>
              <x14:cfIcon iconSet="3TrafficLights1" iconId="0"/>
            </x14:iconSet>
          </x14:cfRule>
          <xm:sqref>CX37</xm:sqref>
        </x14:conditionalFormatting>
        <x14:conditionalFormatting xmlns:xm="http://schemas.microsoft.com/office/excel/2006/main">
          <x14:cfRule type="iconSet" priority="522" id="{4769427D-1F1C-4DA1-AC59-5BCB7CD55F93}">
            <x14:iconSet custom="1">
              <x14:cfvo type="percent">
                <xm:f>0</xm:f>
              </x14:cfvo>
              <x14:cfvo type="num">
                <xm:f>0.5</xm:f>
              </x14:cfvo>
              <x14:cfvo type="num">
                <xm:f>1</xm:f>
              </x14:cfvo>
              <x14:cfIcon iconSet="3TrafficLights1" iconId="2"/>
              <x14:cfIcon iconSet="3TrafficLights1" iconId="1"/>
              <x14:cfIcon iconSet="3TrafficLights1" iconId="0"/>
            </x14:iconSet>
          </x14:cfRule>
          <xm:sqref>CX38:CX42</xm:sqref>
        </x14:conditionalFormatting>
        <x14:conditionalFormatting xmlns:xm="http://schemas.microsoft.com/office/excel/2006/main">
          <x14:cfRule type="iconSet" priority="521" id="{CEE41D9B-A3F9-4E5C-B693-C8B1B799D23B}">
            <x14:iconSet custom="1">
              <x14:cfvo type="percent">
                <xm:f>0</xm:f>
              </x14:cfvo>
              <x14:cfvo type="num">
                <xm:f>0.5</xm:f>
              </x14:cfvo>
              <x14:cfvo type="num">
                <xm:f>1</xm:f>
              </x14:cfvo>
              <x14:cfIcon iconSet="3TrafficLights1" iconId="2"/>
              <x14:cfIcon iconSet="3TrafficLights1" iconId="1"/>
              <x14:cfIcon iconSet="3TrafficLights1" iconId="0"/>
            </x14:iconSet>
          </x14:cfRule>
          <xm:sqref>CX43</xm:sqref>
        </x14:conditionalFormatting>
        <x14:conditionalFormatting xmlns:xm="http://schemas.microsoft.com/office/excel/2006/main">
          <x14:cfRule type="iconSet" priority="518" id="{ADA1CECE-048B-42D4-9C49-31F161987F94}">
            <x14:iconSet custom="1">
              <x14:cfvo type="percent">
                <xm:f>0</xm:f>
              </x14:cfvo>
              <x14:cfvo type="num">
                <xm:f>0.5</xm:f>
              </x14:cfvo>
              <x14:cfvo type="num">
                <xm:f>1</xm:f>
              </x14:cfvo>
              <x14:cfIcon iconSet="3TrafficLights1" iconId="2"/>
              <x14:cfIcon iconSet="3TrafficLights1" iconId="1"/>
              <x14:cfIcon iconSet="3TrafficLights1" iconId="0"/>
            </x14:iconSet>
          </x14:cfRule>
          <xm:sqref>CX44</xm:sqref>
        </x14:conditionalFormatting>
        <x14:conditionalFormatting xmlns:xm="http://schemas.microsoft.com/office/excel/2006/main">
          <x14:cfRule type="iconSet" priority="520" id="{FDF2776C-ECD6-4E7D-8CE5-3F6C247B3E5B}">
            <x14:iconSet custom="1">
              <x14:cfvo type="percent">
                <xm:f>0</xm:f>
              </x14:cfvo>
              <x14:cfvo type="num">
                <xm:f>0.5</xm:f>
              </x14:cfvo>
              <x14:cfvo type="num">
                <xm:f>1</xm:f>
              </x14:cfvo>
              <x14:cfIcon iconSet="3TrafficLights1" iconId="2"/>
              <x14:cfIcon iconSet="3TrafficLights1" iconId="1"/>
              <x14:cfIcon iconSet="3TrafficLights1" iconId="0"/>
            </x14:iconSet>
          </x14:cfRule>
          <xm:sqref>CX45</xm:sqref>
        </x14:conditionalFormatting>
        <x14:conditionalFormatting xmlns:xm="http://schemas.microsoft.com/office/excel/2006/main">
          <x14:cfRule type="iconSet" priority="519" id="{D5DAC339-D27B-4D09-B609-5F76C1A9E0C3}">
            <x14:iconSet custom="1">
              <x14:cfvo type="percent">
                <xm:f>0</xm:f>
              </x14:cfvo>
              <x14:cfvo type="num">
                <xm:f>0.5</xm:f>
              </x14:cfvo>
              <x14:cfvo type="num">
                <xm:f>1</xm:f>
              </x14:cfvo>
              <x14:cfIcon iconSet="3TrafficLights1" iconId="2"/>
              <x14:cfIcon iconSet="3TrafficLights1" iconId="1"/>
              <x14:cfIcon iconSet="3TrafficLights1" iconId="0"/>
            </x14:iconSet>
          </x14:cfRule>
          <xm:sqref>CX46</xm:sqref>
        </x14:conditionalFormatting>
        <x14:conditionalFormatting xmlns:xm="http://schemas.microsoft.com/office/excel/2006/main">
          <x14:cfRule type="iconSet" priority="517" id="{02EEE4E1-6559-4EDC-8B3A-38D908BF623D}">
            <x14:iconSet custom="1">
              <x14:cfvo type="percent">
                <xm:f>0</xm:f>
              </x14:cfvo>
              <x14:cfvo type="num">
                <xm:f>0.5</xm:f>
              </x14:cfvo>
              <x14:cfvo type="num">
                <xm:f>1</xm:f>
              </x14:cfvo>
              <x14:cfIcon iconSet="3TrafficLights1" iconId="2"/>
              <x14:cfIcon iconSet="3TrafficLights1" iconId="1"/>
              <x14:cfIcon iconSet="3TrafficLights1" iconId="0"/>
            </x14:iconSet>
          </x14:cfRule>
          <xm:sqref>CX47</xm:sqref>
        </x14:conditionalFormatting>
        <x14:conditionalFormatting xmlns:xm="http://schemas.microsoft.com/office/excel/2006/main">
          <x14:cfRule type="iconSet" priority="515" id="{A571B558-F07E-46F3-9FBE-E5E460B77DBE}">
            <x14:iconSet custom="1">
              <x14:cfvo type="percent">
                <xm:f>0</xm:f>
              </x14:cfvo>
              <x14:cfvo type="num">
                <xm:f>0.5</xm:f>
              </x14:cfvo>
              <x14:cfvo type="num">
                <xm:f>1</xm:f>
              </x14:cfvo>
              <x14:cfIcon iconSet="3TrafficLights1" iconId="2"/>
              <x14:cfIcon iconSet="3TrafficLights1" iconId="1"/>
              <x14:cfIcon iconSet="3TrafficLights1" iconId="0"/>
            </x14:iconSet>
          </x14:cfRule>
          <xm:sqref>CX48</xm:sqref>
        </x14:conditionalFormatting>
        <x14:conditionalFormatting xmlns:xm="http://schemas.microsoft.com/office/excel/2006/main">
          <x14:cfRule type="iconSet" priority="516" id="{52D4DBB3-C479-4729-9484-183E6C058745}">
            <x14:iconSet custom="1">
              <x14:cfvo type="percent">
                <xm:f>0</xm:f>
              </x14:cfvo>
              <x14:cfvo type="num">
                <xm:f>0.5</xm:f>
              </x14:cfvo>
              <x14:cfvo type="num">
                <xm:f>1</xm:f>
              </x14:cfvo>
              <x14:cfIcon iconSet="3TrafficLights1" iconId="2"/>
              <x14:cfIcon iconSet="3TrafficLights1" iconId="1"/>
              <x14:cfIcon iconSet="3TrafficLights1" iconId="0"/>
            </x14:iconSet>
          </x14:cfRule>
          <xm:sqref>CX49</xm:sqref>
        </x14:conditionalFormatting>
        <x14:conditionalFormatting xmlns:xm="http://schemas.microsoft.com/office/excel/2006/main">
          <x14:cfRule type="iconSet" priority="514" id="{C46B98CB-284D-495B-8315-76132D20C08B}">
            <x14:iconSet custom="1">
              <x14:cfvo type="percent">
                <xm:f>0</xm:f>
              </x14:cfvo>
              <x14:cfvo type="num">
                <xm:f>0.5</xm:f>
              </x14:cfvo>
              <x14:cfvo type="num">
                <xm:f>1</xm:f>
              </x14:cfvo>
              <x14:cfIcon iconSet="3TrafficLights1" iconId="2"/>
              <x14:cfIcon iconSet="3TrafficLights1" iconId="1"/>
              <x14:cfIcon iconSet="3TrafficLights1" iconId="0"/>
            </x14:iconSet>
          </x14:cfRule>
          <xm:sqref>CX50</xm:sqref>
        </x14:conditionalFormatting>
        <x14:conditionalFormatting xmlns:xm="http://schemas.microsoft.com/office/excel/2006/main">
          <x14:cfRule type="iconSet" priority="513" id="{A5EEF35B-5FA0-4F85-9B3D-085D035E5C00}">
            <x14:iconSet custom="1">
              <x14:cfvo type="percent">
                <xm:f>0</xm:f>
              </x14:cfvo>
              <x14:cfvo type="num">
                <xm:f>0.5</xm:f>
              </x14:cfvo>
              <x14:cfvo type="num">
                <xm:f>1</xm:f>
              </x14:cfvo>
              <x14:cfIcon iconSet="3TrafficLights1" iconId="2"/>
              <x14:cfIcon iconSet="3TrafficLights1" iconId="1"/>
              <x14:cfIcon iconSet="3TrafficLights1" iconId="0"/>
            </x14:iconSet>
          </x14:cfRule>
          <xm:sqref>CX51</xm:sqref>
        </x14:conditionalFormatting>
        <x14:conditionalFormatting xmlns:xm="http://schemas.microsoft.com/office/excel/2006/main">
          <x14:cfRule type="iconSet" priority="512" id="{749518A7-D5F3-425D-9726-91B81A8B7DCF}">
            <x14:iconSet custom="1">
              <x14:cfvo type="percent">
                <xm:f>0</xm:f>
              </x14:cfvo>
              <x14:cfvo type="num">
                <xm:f>0.5</xm:f>
              </x14:cfvo>
              <x14:cfvo type="num">
                <xm:f>1</xm:f>
              </x14:cfvo>
              <x14:cfIcon iconSet="3TrafficLights1" iconId="2"/>
              <x14:cfIcon iconSet="3TrafficLights1" iconId="1"/>
              <x14:cfIcon iconSet="3TrafficLights1" iconId="0"/>
            </x14:iconSet>
          </x14:cfRule>
          <xm:sqref>CX52</xm:sqref>
        </x14:conditionalFormatting>
        <x14:conditionalFormatting xmlns:xm="http://schemas.microsoft.com/office/excel/2006/main">
          <x14:cfRule type="iconSet" priority="511" id="{BBAD3C3B-F211-44C8-8F59-E97980AACB18}">
            <x14:iconSet custom="1">
              <x14:cfvo type="percent">
                <xm:f>0</xm:f>
              </x14:cfvo>
              <x14:cfvo type="num">
                <xm:f>0.5</xm:f>
              </x14:cfvo>
              <x14:cfvo type="num">
                <xm:f>1</xm:f>
              </x14:cfvo>
              <x14:cfIcon iconSet="3TrafficLights1" iconId="2"/>
              <x14:cfIcon iconSet="3TrafficLights1" iconId="1"/>
              <x14:cfIcon iconSet="3TrafficLights1" iconId="0"/>
            </x14:iconSet>
          </x14:cfRule>
          <xm:sqref>CX53:CX54</xm:sqref>
        </x14:conditionalFormatting>
        <x14:conditionalFormatting xmlns:xm="http://schemas.microsoft.com/office/excel/2006/main">
          <x14:cfRule type="iconSet" priority="510" id="{789CBC18-3E0B-4557-830D-2471300FB4E5}">
            <x14:iconSet custom="1">
              <x14:cfvo type="percent">
                <xm:f>0</xm:f>
              </x14:cfvo>
              <x14:cfvo type="num">
                <xm:f>0.5</xm:f>
              </x14:cfvo>
              <x14:cfvo type="num">
                <xm:f>1</xm:f>
              </x14:cfvo>
              <x14:cfIcon iconSet="3TrafficLights1" iconId="2"/>
              <x14:cfIcon iconSet="3TrafficLights1" iconId="1"/>
              <x14:cfIcon iconSet="3TrafficLights1" iconId="0"/>
            </x14:iconSet>
          </x14:cfRule>
          <xm:sqref>CX55</xm:sqref>
        </x14:conditionalFormatting>
        <x14:conditionalFormatting xmlns:xm="http://schemas.microsoft.com/office/excel/2006/main">
          <x14:cfRule type="iconSet" priority="509" id="{7434EAFA-3B03-48B5-ADFD-AAD1A707D702}">
            <x14:iconSet custom="1">
              <x14:cfvo type="percent">
                <xm:f>0</xm:f>
              </x14:cfvo>
              <x14:cfvo type="num">
                <xm:f>0.5</xm:f>
              </x14:cfvo>
              <x14:cfvo type="num">
                <xm:f>1</xm:f>
              </x14:cfvo>
              <x14:cfIcon iconSet="3TrafficLights1" iconId="2"/>
              <x14:cfIcon iconSet="3TrafficLights1" iconId="1"/>
              <x14:cfIcon iconSet="3TrafficLights1" iconId="0"/>
            </x14:iconSet>
          </x14:cfRule>
          <xm:sqref>CX56:CX58</xm:sqref>
        </x14:conditionalFormatting>
        <x14:conditionalFormatting xmlns:xm="http://schemas.microsoft.com/office/excel/2006/main">
          <x14:cfRule type="iconSet" priority="508" id="{1AA0E13F-9728-4196-81C8-E6EF9F5FB6EC}">
            <x14:iconSet custom="1">
              <x14:cfvo type="percent">
                <xm:f>0</xm:f>
              </x14:cfvo>
              <x14:cfvo type="num">
                <xm:f>0.5</xm:f>
              </x14:cfvo>
              <x14:cfvo type="num">
                <xm:f>1</xm:f>
              </x14:cfvo>
              <x14:cfIcon iconSet="3TrafficLights1" iconId="2"/>
              <x14:cfIcon iconSet="3TrafficLights1" iconId="1"/>
              <x14:cfIcon iconSet="3TrafficLights1" iconId="0"/>
            </x14:iconSet>
          </x14:cfRule>
          <xm:sqref>CX59:CX60</xm:sqref>
        </x14:conditionalFormatting>
        <x14:conditionalFormatting xmlns:xm="http://schemas.microsoft.com/office/excel/2006/main">
          <x14:cfRule type="iconSet" priority="507" id="{370DE9E2-8A55-4648-A125-3862F3CCD67A}">
            <x14:iconSet custom="1">
              <x14:cfvo type="percent">
                <xm:f>0</xm:f>
              </x14:cfvo>
              <x14:cfvo type="num">
                <xm:f>0.5</xm:f>
              </x14:cfvo>
              <x14:cfvo type="num">
                <xm:f>1</xm:f>
              </x14:cfvo>
              <x14:cfIcon iconSet="3TrafficLights1" iconId="2"/>
              <x14:cfIcon iconSet="3TrafficLights1" iconId="1"/>
              <x14:cfIcon iconSet="3TrafficLights1" iconId="0"/>
            </x14:iconSet>
          </x14:cfRule>
          <xm:sqref>CX61</xm:sqref>
        </x14:conditionalFormatting>
        <x14:conditionalFormatting xmlns:xm="http://schemas.microsoft.com/office/excel/2006/main">
          <x14:cfRule type="iconSet" priority="506" id="{159D9F3E-AFA1-4A97-B555-51209EB45B5F}">
            <x14:iconSet custom="1">
              <x14:cfvo type="percent">
                <xm:f>0</xm:f>
              </x14:cfvo>
              <x14:cfvo type="num">
                <xm:f>0.5</xm:f>
              </x14:cfvo>
              <x14:cfvo type="num">
                <xm:f>1</xm:f>
              </x14:cfvo>
              <x14:cfIcon iconSet="3TrafficLights1" iconId="2"/>
              <x14:cfIcon iconSet="3TrafficLights1" iconId="1"/>
              <x14:cfIcon iconSet="3TrafficLights1" iconId="0"/>
            </x14:iconSet>
          </x14:cfRule>
          <xm:sqref>CX62</xm:sqref>
        </x14:conditionalFormatting>
        <x14:conditionalFormatting xmlns:xm="http://schemas.microsoft.com/office/excel/2006/main">
          <x14:cfRule type="iconSet" priority="505" id="{77534808-508E-4606-8257-E5C54C403715}">
            <x14:iconSet custom="1">
              <x14:cfvo type="percent">
                <xm:f>0</xm:f>
              </x14:cfvo>
              <x14:cfvo type="num">
                <xm:f>0.5</xm:f>
              </x14:cfvo>
              <x14:cfvo type="num">
                <xm:f>1</xm:f>
              </x14:cfvo>
              <x14:cfIcon iconSet="3TrafficLights1" iconId="2"/>
              <x14:cfIcon iconSet="3TrafficLights1" iconId="1"/>
              <x14:cfIcon iconSet="3TrafficLights1" iconId="0"/>
            </x14:iconSet>
          </x14:cfRule>
          <xm:sqref>CX63</xm:sqref>
        </x14:conditionalFormatting>
        <x14:conditionalFormatting xmlns:xm="http://schemas.microsoft.com/office/excel/2006/main">
          <x14:cfRule type="iconSet" priority="504" id="{8C1BABD0-D9A3-4EB6-9406-37E2512C3035}">
            <x14:iconSet custom="1">
              <x14:cfvo type="percent">
                <xm:f>0</xm:f>
              </x14:cfvo>
              <x14:cfvo type="num">
                <xm:f>0.5</xm:f>
              </x14:cfvo>
              <x14:cfvo type="num">
                <xm:f>1</xm:f>
              </x14:cfvo>
              <x14:cfIcon iconSet="3TrafficLights1" iconId="2"/>
              <x14:cfIcon iconSet="3TrafficLights1" iconId="1"/>
              <x14:cfIcon iconSet="3TrafficLights1" iconId="0"/>
            </x14:iconSet>
          </x14:cfRule>
          <xm:sqref>CX64</xm:sqref>
        </x14:conditionalFormatting>
        <x14:conditionalFormatting xmlns:xm="http://schemas.microsoft.com/office/excel/2006/main">
          <x14:cfRule type="iconSet" priority="503" id="{BF5220E4-17B2-41D7-B3EF-382F0A29B2F9}">
            <x14:iconSet custom="1">
              <x14:cfvo type="percent">
                <xm:f>0</xm:f>
              </x14:cfvo>
              <x14:cfvo type="num">
                <xm:f>0.5</xm:f>
              </x14:cfvo>
              <x14:cfvo type="num">
                <xm:f>1</xm:f>
              </x14:cfvo>
              <x14:cfIcon iconSet="3TrafficLights1" iconId="2"/>
              <x14:cfIcon iconSet="3TrafficLights1" iconId="1"/>
              <x14:cfIcon iconSet="3TrafficLights1" iconId="0"/>
            </x14:iconSet>
          </x14:cfRule>
          <xm:sqref>CX65</xm:sqref>
        </x14:conditionalFormatting>
        <x14:conditionalFormatting xmlns:xm="http://schemas.microsoft.com/office/excel/2006/main">
          <x14:cfRule type="iconSet" priority="502" id="{7521AAD4-CFA4-4708-9BEC-94FB30D9639B}">
            <x14:iconSet custom="1">
              <x14:cfvo type="percent">
                <xm:f>0</xm:f>
              </x14:cfvo>
              <x14:cfvo type="num">
                <xm:f>0.5</xm:f>
              </x14:cfvo>
              <x14:cfvo type="num">
                <xm:f>1</xm:f>
              </x14:cfvo>
              <x14:cfIcon iconSet="3TrafficLights1" iconId="2"/>
              <x14:cfIcon iconSet="3TrafficLights1" iconId="1"/>
              <x14:cfIcon iconSet="3TrafficLights1" iconId="0"/>
            </x14:iconSet>
          </x14:cfRule>
          <xm:sqref>CX66</xm:sqref>
        </x14:conditionalFormatting>
        <x14:conditionalFormatting xmlns:xm="http://schemas.microsoft.com/office/excel/2006/main">
          <x14:cfRule type="iconSet" priority="501" id="{25F11045-122D-48ED-B7F2-C236D60E1BC0}">
            <x14:iconSet custom="1">
              <x14:cfvo type="percent">
                <xm:f>0</xm:f>
              </x14:cfvo>
              <x14:cfvo type="num">
                <xm:f>0.5</xm:f>
              </x14:cfvo>
              <x14:cfvo type="num">
                <xm:f>1</xm:f>
              </x14:cfvo>
              <x14:cfIcon iconSet="3TrafficLights1" iconId="2"/>
              <x14:cfIcon iconSet="3TrafficLights1" iconId="1"/>
              <x14:cfIcon iconSet="3TrafficLights1" iconId="0"/>
            </x14:iconSet>
          </x14:cfRule>
          <xm:sqref>CX67</xm:sqref>
        </x14:conditionalFormatting>
        <x14:conditionalFormatting xmlns:xm="http://schemas.microsoft.com/office/excel/2006/main">
          <x14:cfRule type="iconSet" priority="500" id="{9065A1D9-8C76-4EF7-B9FE-DE40CFFEA535}">
            <x14:iconSet custom="1">
              <x14:cfvo type="percent">
                <xm:f>0</xm:f>
              </x14:cfvo>
              <x14:cfvo type="num">
                <xm:f>0.5</xm:f>
              </x14:cfvo>
              <x14:cfvo type="num">
                <xm:f>1</xm:f>
              </x14:cfvo>
              <x14:cfIcon iconSet="3TrafficLights1" iconId="2"/>
              <x14:cfIcon iconSet="3TrafficLights1" iconId="1"/>
              <x14:cfIcon iconSet="3TrafficLights1" iconId="0"/>
            </x14:iconSet>
          </x14:cfRule>
          <xm:sqref>CX68</xm:sqref>
        </x14:conditionalFormatting>
        <x14:conditionalFormatting xmlns:xm="http://schemas.microsoft.com/office/excel/2006/main">
          <x14:cfRule type="iconSet" priority="499" id="{EEC0870C-E460-4D0E-9C8C-FF8552B24DE4}">
            <x14:iconSet custom="1">
              <x14:cfvo type="percent">
                <xm:f>0</xm:f>
              </x14:cfvo>
              <x14:cfvo type="num">
                <xm:f>0.5</xm:f>
              </x14:cfvo>
              <x14:cfvo type="num">
                <xm:f>1</xm:f>
              </x14:cfvo>
              <x14:cfIcon iconSet="3TrafficLights1" iconId="2"/>
              <x14:cfIcon iconSet="3TrafficLights1" iconId="1"/>
              <x14:cfIcon iconSet="3TrafficLights1" iconId="0"/>
            </x14:iconSet>
          </x14:cfRule>
          <xm:sqref>CX69</xm:sqref>
        </x14:conditionalFormatting>
        <x14:conditionalFormatting xmlns:xm="http://schemas.microsoft.com/office/excel/2006/main">
          <x14:cfRule type="iconSet" priority="498" id="{BD3D58B0-4F08-4A00-931D-F589E1E1C75F}">
            <x14:iconSet custom="1">
              <x14:cfvo type="percent">
                <xm:f>0</xm:f>
              </x14:cfvo>
              <x14:cfvo type="num">
                <xm:f>0.5</xm:f>
              </x14:cfvo>
              <x14:cfvo type="num">
                <xm:f>1</xm:f>
              </x14:cfvo>
              <x14:cfIcon iconSet="3TrafficLights1" iconId="2"/>
              <x14:cfIcon iconSet="3TrafficLights1" iconId="1"/>
              <x14:cfIcon iconSet="3TrafficLights1" iconId="0"/>
            </x14:iconSet>
          </x14:cfRule>
          <xm:sqref>CX70</xm:sqref>
        </x14:conditionalFormatting>
        <x14:conditionalFormatting xmlns:xm="http://schemas.microsoft.com/office/excel/2006/main">
          <x14:cfRule type="iconSet" priority="497" id="{2D956374-F782-4EE2-AD2B-A59A38E9C419}">
            <x14:iconSet custom="1">
              <x14:cfvo type="percent">
                <xm:f>0</xm:f>
              </x14:cfvo>
              <x14:cfvo type="num">
                <xm:f>0.5</xm:f>
              </x14:cfvo>
              <x14:cfvo type="num">
                <xm:f>1</xm:f>
              </x14:cfvo>
              <x14:cfIcon iconSet="3TrafficLights1" iconId="2"/>
              <x14:cfIcon iconSet="3TrafficLights1" iconId="1"/>
              <x14:cfIcon iconSet="3TrafficLights1" iconId="0"/>
            </x14:iconSet>
          </x14:cfRule>
          <xm:sqref>CX71:CX73</xm:sqref>
        </x14:conditionalFormatting>
        <x14:conditionalFormatting xmlns:xm="http://schemas.microsoft.com/office/excel/2006/main">
          <x14:cfRule type="iconSet" priority="496" id="{4BCEB1B7-AB74-44F9-857B-31D36BB5784B}">
            <x14:iconSet custom="1">
              <x14:cfvo type="percent">
                <xm:f>0</xm:f>
              </x14:cfvo>
              <x14:cfvo type="num">
                <xm:f>0.5</xm:f>
              </x14:cfvo>
              <x14:cfvo type="num">
                <xm:f>1</xm:f>
              </x14:cfvo>
              <x14:cfIcon iconSet="3TrafficLights1" iconId="2"/>
              <x14:cfIcon iconSet="3TrafficLights1" iconId="1"/>
              <x14:cfIcon iconSet="3TrafficLights1" iconId="0"/>
            </x14:iconSet>
          </x14:cfRule>
          <xm:sqref>CX74</xm:sqref>
        </x14:conditionalFormatting>
        <x14:conditionalFormatting xmlns:xm="http://schemas.microsoft.com/office/excel/2006/main">
          <x14:cfRule type="iconSet" priority="495" id="{69EA0893-008A-436F-BD51-DB91A3DAC0F4}">
            <x14:iconSet custom="1">
              <x14:cfvo type="percent">
                <xm:f>0</xm:f>
              </x14:cfvo>
              <x14:cfvo type="num">
                <xm:f>0.5</xm:f>
              </x14:cfvo>
              <x14:cfvo type="num">
                <xm:f>1</xm:f>
              </x14:cfvo>
              <x14:cfIcon iconSet="3TrafficLights1" iconId="2"/>
              <x14:cfIcon iconSet="3TrafficLights1" iconId="1"/>
              <x14:cfIcon iconSet="3TrafficLights1" iconId="0"/>
            </x14:iconSet>
          </x14:cfRule>
          <xm:sqref>CX75</xm:sqref>
        </x14:conditionalFormatting>
        <x14:conditionalFormatting xmlns:xm="http://schemas.microsoft.com/office/excel/2006/main">
          <x14:cfRule type="iconSet" priority="494" id="{70C842D5-F164-4F83-BC51-BFB007D4670E}">
            <x14:iconSet custom="1">
              <x14:cfvo type="percent">
                <xm:f>0</xm:f>
              </x14:cfvo>
              <x14:cfvo type="num">
                <xm:f>0.5</xm:f>
              </x14:cfvo>
              <x14:cfvo type="num">
                <xm:f>1</xm:f>
              </x14:cfvo>
              <x14:cfIcon iconSet="3TrafficLights1" iconId="2"/>
              <x14:cfIcon iconSet="3TrafficLights1" iconId="1"/>
              <x14:cfIcon iconSet="3TrafficLights1" iconId="0"/>
            </x14:iconSet>
          </x14:cfRule>
          <xm:sqref>CX76</xm:sqref>
        </x14:conditionalFormatting>
        <x14:conditionalFormatting xmlns:xm="http://schemas.microsoft.com/office/excel/2006/main">
          <x14:cfRule type="iconSet" priority="493" id="{340E6D07-B911-4A7D-AA92-61FC893449B6}">
            <x14:iconSet custom="1">
              <x14:cfvo type="percent">
                <xm:f>0</xm:f>
              </x14:cfvo>
              <x14:cfvo type="num">
                <xm:f>0.5</xm:f>
              </x14:cfvo>
              <x14:cfvo type="num">
                <xm:f>1</xm:f>
              </x14:cfvo>
              <x14:cfIcon iconSet="3TrafficLights1" iconId="2"/>
              <x14:cfIcon iconSet="3TrafficLights1" iconId="1"/>
              <x14:cfIcon iconSet="3TrafficLights1" iconId="0"/>
            </x14:iconSet>
          </x14:cfRule>
          <xm:sqref>CX77:CX78</xm:sqref>
        </x14:conditionalFormatting>
        <x14:conditionalFormatting xmlns:xm="http://schemas.microsoft.com/office/excel/2006/main">
          <x14:cfRule type="iconSet" priority="492" id="{9C2B57D0-AA20-4605-88F8-03F38502F62C}">
            <x14:iconSet custom="1">
              <x14:cfvo type="percent">
                <xm:f>0</xm:f>
              </x14:cfvo>
              <x14:cfvo type="num">
                <xm:f>0.5</xm:f>
              </x14:cfvo>
              <x14:cfvo type="num">
                <xm:f>1</xm:f>
              </x14:cfvo>
              <x14:cfIcon iconSet="3TrafficLights1" iconId="2"/>
              <x14:cfIcon iconSet="3TrafficLights1" iconId="1"/>
              <x14:cfIcon iconSet="3TrafficLights1" iconId="0"/>
            </x14:iconSet>
          </x14:cfRule>
          <xm:sqref>CX79</xm:sqref>
        </x14:conditionalFormatting>
        <x14:conditionalFormatting xmlns:xm="http://schemas.microsoft.com/office/excel/2006/main">
          <x14:cfRule type="iconSet" priority="491" id="{BF64E0DC-0066-45A2-807B-BF081F3989ED}">
            <x14:iconSet custom="1">
              <x14:cfvo type="percent">
                <xm:f>0</xm:f>
              </x14:cfvo>
              <x14:cfvo type="num">
                <xm:f>0.5</xm:f>
              </x14:cfvo>
              <x14:cfvo type="num">
                <xm:f>1</xm:f>
              </x14:cfvo>
              <x14:cfIcon iconSet="3TrafficLights1" iconId="2"/>
              <x14:cfIcon iconSet="3TrafficLights1" iconId="1"/>
              <x14:cfIcon iconSet="3TrafficLights1" iconId="0"/>
            </x14:iconSet>
          </x14:cfRule>
          <xm:sqref>CX80</xm:sqref>
        </x14:conditionalFormatting>
        <x14:conditionalFormatting xmlns:xm="http://schemas.microsoft.com/office/excel/2006/main">
          <x14:cfRule type="iconSet" priority="490" id="{BBACFE96-B3EE-4A7B-BE1D-D68DA73CB298}">
            <x14:iconSet custom="1">
              <x14:cfvo type="percent">
                <xm:f>0</xm:f>
              </x14:cfvo>
              <x14:cfvo type="num">
                <xm:f>0.5</xm:f>
              </x14:cfvo>
              <x14:cfvo type="num">
                <xm:f>1</xm:f>
              </x14:cfvo>
              <x14:cfIcon iconSet="3TrafficLights1" iconId="2"/>
              <x14:cfIcon iconSet="3TrafficLights1" iconId="1"/>
              <x14:cfIcon iconSet="3TrafficLights1" iconId="0"/>
            </x14:iconSet>
          </x14:cfRule>
          <xm:sqref>CX81</xm:sqref>
        </x14:conditionalFormatting>
        <x14:conditionalFormatting xmlns:xm="http://schemas.microsoft.com/office/excel/2006/main">
          <x14:cfRule type="iconSet" priority="489" id="{2599AE9D-9F4F-4484-B403-52B3D91EBB3F}">
            <x14:iconSet custom="1">
              <x14:cfvo type="percent">
                <xm:f>0</xm:f>
              </x14:cfvo>
              <x14:cfvo type="num">
                <xm:f>0.5</xm:f>
              </x14:cfvo>
              <x14:cfvo type="num">
                <xm:f>1</xm:f>
              </x14:cfvo>
              <x14:cfIcon iconSet="3TrafficLights1" iconId="2"/>
              <x14:cfIcon iconSet="3TrafficLights1" iconId="1"/>
              <x14:cfIcon iconSet="3TrafficLights1" iconId="0"/>
            </x14:iconSet>
          </x14:cfRule>
          <xm:sqref>CX82:CX84</xm:sqref>
        </x14:conditionalFormatting>
        <x14:conditionalFormatting xmlns:xm="http://schemas.microsoft.com/office/excel/2006/main">
          <x14:cfRule type="iconSet" priority="488" id="{90AD62F8-FA82-4E19-ACB5-995A11F61BC5}">
            <x14:iconSet custom="1">
              <x14:cfvo type="percent">
                <xm:f>0</xm:f>
              </x14:cfvo>
              <x14:cfvo type="num">
                <xm:f>0.5</xm:f>
              </x14:cfvo>
              <x14:cfvo type="num">
                <xm:f>1</xm:f>
              </x14:cfvo>
              <x14:cfIcon iconSet="3TrafficLights1" iconId="2"/>
              <x14:cfIcon iconSet="3TrafficLights1" iconId="1"/>
              <x14:cfIcon iconSet="3TrafficLights1" iconId="0"/>
            </x14:iconSet>
          </x14:cfRule>
          <xm:sqref>CX85</xm:sqref>
        </x14:conditionalFormatting>
        <x14:conditionalFormatting xmlns:xm="http://schemas.microsoft.com/office/excel/2006/main">
          <x14:cfRule type="iconSet" priority="487" id="{5C152CF4-FBBE-41A5-B535-7C6D02E4462B}">
            <x14:iconSet custom="1">
              <x14:cfvo type="percent">
                <xm:f>0</xm:f>
              </x14:cfvo>
              <x14:cfvo type="num">
                <xm:f>0.5</xm:f>
              </x14:cfvo>
              <x14:cfvo type="num">
                <xm:f>1</xm:f>
              </x14:cfvo>
              <x14:cfIcon iconSet="3TrafficLights1" iconId="2"/>
              <x14:cfIcon iconSet="3TrafficLights1" iconId="1"/>
              <x14:cfIcon iconSet="3TrafficLights1" iconId="0"/>
            </x14:iconSet>
          </x14:cfRule>
          <xm:sqref>CX86</xm:sqref>
        </x14:conditionalFormatting>
        <x14:conditionalFormatting xmlns:xm="http://schemas.microsoft.com/office/excel/2006/main">
          <x14:cfRule type="iconSet" priority="486" id="{6F483C0C-F34C-4827-9E91-0D6D2530834E}">
            <x14:iconSet custom="1">
              <x14:cfvo type="percent">
                <xm:f>0</xm:f>
              </x14:cfvo>
              <x14:cfvo type="num">
                <xm:f>0.5</xm:f>
              </x14:cfvo>
              <x14:cfvo type="num">
                <xm:f>1</xm:f>
              </x14:cfvo>
              <x14:cfIcon iconSet="3TrafficLights1" iconId="2"/>
              <x14:cfIcon iconSet="3TrafficLights1" iconId="1"/>
              <x14:cfIcon iconSet="3TrafficLights1" iconId="0"/>
            </x14:iconSet>
          </x14:cfRule>
          <xm:sqref>CX87</xm:sqref>
        </x14:conditionalFormatting>
        <x14:conditionalFormatting xmlns:xm="http://schemas.microsoft.com/office/excel/2006/main">
          <x14:cfRule type="iconSet" priority="485" id="{8DBE5C1A-CA2E-45BD-9EB1-75B2A6DFE3C7}">
            <x14:iconSet custom="1">
              <x14:cfvo type="percent">
                <xm:f>0</xm:f>
              </x14:cfvo>
              <x14:cfvo type="num">
                <xm:f>0.5</xm:f>
              </x14:cfvo>
              <x14:cfvo type="num">
                <xm:f>1</xm:f>
              </x14:cfvo>
              <x14:cfIcon iconSet="3TrafficLights1" iconId="2"/>
              <x14:cfIcon iconSet="3TrafficLights1" iconId="1"/>
              <x14:cfIcon iconSet="3TrafficLights1" iconId="0"/>
            </x14:iconSet>
          </x14:cfRule>
          <xm:sqref>CX88:CX89</xm:sqref>
        </x14:conditionalFormatting>
        <x14:conditionalFormatting xmlns:xm="http://schemas.microsoft.com/office/excel/2006/main">
          <x14:cfRule type="iconSet" priority="484" id="{4CF549ED-28E9-473C-9312-5C0EDD5F63EA}">
            <x14:iconSet custom="1">
              <x14:cfvo type="percent">
                <xm:f>0</xm:f>
              </x14:cfvo>
              <x14:cfvo type="num">
                <xm:f>0.5</xm:f>
              </x14:cfvo>
              <x14:cfvo type="num">
                <xm:f>1</xm:f>
              </x14:cfvo>
              <x14:cfIcon iconSet="3TrafficLights1" iconId="2"/>
              <x14:cfIcon iconSet="3TrafficLights1" iconId="1"/>
              <x14:cfIcon iconSet="3TrafficLights1" iconId="0"/>
            </x14:iconSet>
          </x14:cfRule>
          <xm:sqref>CX90</xm:sqref>
        </x14:conditionalFormatting>
        <x14:conditionalFormatting xmlns:xm="http://schemas.microsoft.com/office/excel/2006/main">
          <x14:cfRule type="iconSet" priority="483" id="{23AFF174-75C7-4013-9F26-0EAD4310EA16}">
            <x14:iconSet custom="1">
              <x14:cfvo type="percent">
                <xm:f>0</xm:f>
              </x14:cfvo>
              <x14:cfvo type="num">
                <xm:f>0.5</xm:f>
              </x14:cfvo>
              <x14:cfvo type="num">
                <xm:f>1</xm:f>
              </x14:cfvo>
              <x14:cfIcon iconSet="3TrafficLights1" iconId="2"/>
              <x14:cfIcon iconSet="3TrafficLights1" iconId="1"/>
              <x14:cfIcon iconSet="3TrafficLights1" iconId="0"/>
            </x14:iconSet>
          </x14:cfRule>
          <xm:sqref>CX91</xm:sqref>
        </x14:conditionalFormatting>
        <x14:conditionalFormatting xmlns:xm="http://schemas.microsoft.com/office/excel/2006/main">
          <x14:cfRule type="iconSet" priority="482" id="{C5B1F8CF-4CC7-4976-A302-B3A6A122716F}">
            <x14:iconSet custom="1">
              <x14:cfvo type="percent">
                <xm:f>0</xm:f>
              </x14:cfvo>
              <x14:cfvo type="num">
                <xm:f>0.5</xm:f>
              </x14:cfvo>
              <x14:cfvo type="num">
                <xm:f>1</xm:f>
              </x14:cfvo>
              <x14:cfIcon iconSet="3TrafficLights1" iconId="2"/>
              <x14:cfIcon iconSet="3TrafficLights1" iconId="1"/>
              <x14:cfIcon iconSet="3TrafficLights1" iconId="0"/>
            </x14:iconSet>
          </x14:cfRule>
          <xm:sqref>CX92</xm:sqref>
        </x14:conditionalFormatting>
        <x14:conditionalFormatting xmlns:xm="http://schemas.microsoft.com/office/excel/2006/main">
          <x14:cfRule type="iconSet" priority="481" id="{9D361F5B-459A-40B9-967A-4418BB86266D}">
            <x14:iconSet custom="1">
              <x14:cfvo type="percent">
                <xm:f>0</xm:f>
              </x14:cfvo>
              <x14:cfvo type="num">
                <xm:f>0.5</xm:f>
              </x14:cfvo>
              <x14:cfvo type="num">
                <xm:f>1</xm:f>
              </x14:cfvo>
              <x14:cfIcon iconSet="3TrafficLights1" iconId="2"/>
              <x14:cfIcon iconSet="3TrafficLights1" iconId="1"/>
              <x14:cfIcon iconSet="3TrafficLights1" iconId="0"/>
            </x14:iconSet>
          </x14:cfRule>
          <xm:sqref>CX93</xm:sqref>
        </x14:conditionalFormatting>
        <x14:conditionalFormatting xmlns:xm="http://schemas.microsoft.com/office/excel/2006/main">
          <x14:cfRule type="iconSet" priority="480" id="{8EE01C76-F1F4-4DEC-9DE5-58AB2F3712A2}">
            <x14:iconSet custom="1">
              <x14:cfvo type="percent">
                <xm:f>0</xm:f>
              </x14:cfvo>
              <x14:cfvo type="num">
                <xm:f>0.5</xm:f>
              </x14:cfvo>
              <x14:cfvo type="num">
                <xm:f>1</xm:f>
              </x14:cfvo>
              <x14:cfIcon iconSet="3TrafficLights1" iconId="2"/>
              <x14:cfIcon iconSet="3TrafficLights1" iconId="1"/>
              <x14:cfIcon iconSet="3TrafficLights1" iconId="0"/>
            </x14:iconSet>
          </x14:cfRule>
          <xm:sqref>CX94</xm:sqref>
        </x14:conditionalFormatting>
        <x14:conditionalFormatting xmlns:xm="http://schemas.microsoft.com/office/excel/2006/main">
          <x14:cfRule type="iconSet" priority="1168" id="{033C2E3B-D1D2-46BC-A166-98D1CE625046}">
            <x14:iconSet custom="1">
              <x14:cfvo type="percent">
                <xm:f>0</xm:f>
              </x14:cfvo>
              <x14:cfvo type="num">
                <xm:f>0.5</xm:f>
              </x14:cfvo>
              <x14:cfvo type="num">
                <xm:f>1</xm:f>
              </x14:cfvo>
              <x14:cfIcon iconSet="3TrafficLights1" iconId="2"/>
              <x14:cfIcon iconSet="3TrafficLights1" iconId="1"/>
              <x14:cfIcon iconSet="3TrafficLights1" iconId="0"/>
            </x14:iconSet>
          </x14:cfRule>
          <xm:sqref>CX95:CX114</xm:sqref>
        </x14:conditionalFormatting>
        <x14:conditionalFormatting xmlns:xm="http://schemas.microsoft.com/office/excel/2006/main">
          <x14:cfRule type="iconSet" priority="463" id="{B4F3BE12-DD22-44F6-992A-E5063D10E88B}">
            <x14:iconSet custom="1">
              <x14:cfvo type="percent">
                <xm:f>0</xm:f>
              </x14:cfvo>
              <x14:cfvo type="num">
                <xm:f>0.5</xm:f>
              </x14:cfvo>
              <x14:cfvo type="num">
                <xm:f>1</xm:f>
              </x14:cfvo>
              <x14:cfIcon iconSet="3TrafficLights1" iconId="2"/>
              <x14:cfIcon iconSet="3TrafficLights1" iconId="1"/>
              <x14:cfIcon iconSet="3TrafficLights1" iconId="0"/>
            </x14:iconSet>
          </x14:cfRule>
          <xm:sqref>DH8</xm:sqref>
        </x14:conditionalFormatting>
        <x14:conditionalFormatting xmlns:xm="http://schemas.microsoft.com/office/excel/2006/main">
          <x14:cfRule type="iconSet" priority="453" id="{14F875B2-203A-4C1C-A35D-7CC9BCA86FC5}">
            <x14:iconSet custom="1">
              <x14:cfvo type="percent">
                <xm:f>0</xm:f>
              </x14:cfvo>
              <x14:cfvo type="num">
                <xm:f>0.5</xm:f>
              </x14:cfvo>
              <x14:cfvo type="num">
                <xm:f>1</xm:f>
              </x14:cfvo>
              <x14:cfIcon iconSet="3TrafficLights1" iconId="2"/>
              <x14:cfIcon iconSet="3TrafficLights1" iconId="1"/>
              <x14:cfIcon iconSet="3TrafficLights1" iconId="0"/>
            </x14:iconSet>
          </x14:cfRule>
          <xm:sqref>DH9</xm:sqref>
        </x14:conditionalFormatting>
        <x14:conditionalFormatting xmlns:xm="http://schemas.microsoft.com/office/excel/2006/main">
          <x14:cfRule type="iconSet" priority="452" id="{9BFB04A7-EDAE-4BC4-AA4E-5731153B09B4}">
            <x14:iconSet custom="1">
              <x14:cfvo type="percent">
                <xm:f>0</xm:f>
              </x14:cfvo>
              <x14:cfvo type="num">
                <xm:f>0.5</xm:f>
              </x14:cfvo>
              <x14:cfvo type="num">
                <xm:f>1</xm:f>
              </x14:cfvo>
              <x14:cfIcon iconSet="3TrafficLights1" iconId="2"/>
              <x14:cfIcon iconSet="3TrafficLights1" iconId="1"/>
              <x14:cfIcon iconSet="3TrafficLights1" iconId="0"/>
            </x14:iconSet>
          </x14:cfRule>
          <xm:sqref>DH10</xm:sqref>
        </x14:conditionalFormatting>
        <x14:conditionalFormatting xmlns:xm="http://schemas.microsoft.com/office/excel/2006/main">
          <x14:cfRule type="iconSet" priority="451" id="{03A67CF4-5D50-408D-A4CA-1559967B627D}">
            <x14:iconSet custom="1">
              <x14:cfvo type="percent">
                <xm:f>0</xm:f>
              </x14:cfvo>
              <x14:cfvo type="num">
                <xm:f>0.5</xm:f>
              </x14:cfvo>
              <x14:cfvo type="num">
                <xm:f>1</xm:f>
              </x14:cfvo>
              <x14:cfIcon iconSet="3TrafficLights1" iconId="2"/>
              <x14:cfIcon iconSet="3TrafficLights1" iconId="1"/>
              <x14:cfIcon iconSet="3TrafficLights1" iconId="0"/>
            </x14:iconSet>
          </x14:cfRule>
          <xm:sqref>DH11</xm:sqref>
        </x14:conditionalFormatting>
        <x14:conditionalFormatting xmlns:xm="http://schemas.microsoft.com/office/excel/2006/main">
          <x14:cfRule type="iconSet" priority="450" id="{D715AB6F-C453-4A55-8C67-DE3EDEA30F7C}">
            <x14:iconSet custom="1">
              <x14:cfvo type="percent">
                <xm:f>0</xm:f>
              </x14:cfvo>
              <x14:cfvo type="num">
                <xm:f>0.5</xm:f>
              </x14:cfvo>
              <x14:cfvo type="num">
                <xm:f>1</xm:f>
              </x14:cfvo>
              <x14:cfIcon iconSet="3TrafficLights1" iconId="2"/>
              <x14:cfIcon iconSet="3TrafficLights1" iconId="1"/>
              <x14:cfIcon iconSet="3TrafficLights1" iconId="0"/>
            </x14:iconSet>
          </x14:cfRule>
          <xm:sqref>DH12</xm:sqref>
        </x14:conditionalFormatting>
        <x14:conditionalFormatting xmlns:xm="http://schemas.microsoft.com/office/excel/2006/main">
          <x14:cfRule type="iconSet" priority="449" id="{7BFDD5A6-6896-47C3-BA99-A855F8CBE699}">
            <x14:iconSet custom="1">
              <x14:cfvo type="percent">
                <xm:f>0</xm:f>
              </x14:cfvo>
              <x14:cfvo type="num">
                <xm:f>0.5</xm:f>
              </x14:cfvo>
              <x14:cfvo type="num">
                <xm:f>1</xm:f>
              </x14:cfvo>
              <x14:cfIcon iconSet="3TrafficLights1" iconId="2"/>
              <x14:cfIcon iconSet="3TrafficLights1" iconId="1"/>
              <x14:cfIcon iconSet="3TrafficLights1" iconId="0"/>
            </x14:iconSet>
          </x14:cfRule>
          <xm:sqref>DH13</xm:sqref>
        </x14:conditionalFormatting>
        <x14:conditionalFormatting xmlns:xm="http://schemas.microsoft.com/office/excel/2006/main">
          <x14:cfRule type="iconSet" priority="448" id="{852B886E-074B-4555-A8B7-4F3A6F535B97}">
            <x14:iconSet custom="1">
              <x14:cfvo type="percent">
                <xm:f>0</xm:f>
              </x14:cfvo>
              <x14:cfvo type="num">
                <xm:f>0.5</xm:f>
              </x14:cfvo>
              <x14:cfvo type="num">
                <xm:f>1</xm:f>
              </x14:cfvo>
              <x14:cfIcon iconSet="3TrafficLights1" iconId="2"/>
              <x14:cfIcon iconSet="3TrafficLights1" iconId="1"/>
              <x14:cfIcon iconSet="3TrafficLights1" iconId="0"/>
            </x14:iconSet>
          </x14:cfRule>
          <xm:sqref>DH14</xm:sqref>
        </x14:conditionalFormatting>
        <x14:conditionalFormatting xmlns:xm="http://schemas.microsoft.com/office/excel/2006/main">
          <x14:cfRule type="iconSet" priority="447" id="{2A79D0F6-2EB5-4BCE-8DB4-77EF9F3D9F73}">
            <x14:iconSet custom="1">
              <x14:cfvo type="percent">
                <xm:f>0</xm:f>
              </x14:cfvo>
              <x14:cfvo type="num">
                <xm:f>0.5</xm:f>
              </x14:cfvo>
              <x14:cfvo type="num">
                <xm:f>1</xm:f>
              </x14:cfvo>
              <x14:cfIcon iconSet="3TrafficLights1" iconId="2"/>
              <x14:cfIcon iconSet="3TrafficLights1" iconId="1"/>
              <x14:cfIcon iconSet="3TrafficLights1" iconId="0"/>
            </x14:iconSet>
          </x14:cfRule>
          <xm:sqref>DH15</xm:sqref>
        </x14:conditionalFormatting>
        <x14:conditionalFormatting xmlns:xm="http://schemas.microsoft.com/office/excel/2006/main">
          <x14:cfRule type="iconSet" priority="446" id="{7FC3DF91-444A-40E9-BEC1-600C6E4DCD22}">
            <x14:iconSet custom="1">
              <x14:cfvo type="percent">
                <xm:f>0</xm:f>
              </x14:cfvo>
              <x14:cfvo type="num">
                <xm:f>0.5</xm:f>
              </x14:cfvo>
              <x14:cfvo type="num">
                <xm:f>1</xm:f>
              </x14:cfvo>
              <x14:cfIcon iconSet="3TrafficLights1" iconId="2"/>
              <x14:cfIcon iconSet="3TrafficLights1" iconId="1"/>
              <x14:cfIcon iconSet="3TrafficLights1" iconId="0"/>
            </x14:iconSet>
          </x14:cfRule>
          <xm:sqref>DH16</xm:sqref>
        </x14:conditionalFormatting>
        <x14:conditionalFormatting xmlns:xm="http://schemas.microsoft.com/office/excel/2006/main">
          <x14:cfRule type="iconSet" priority="445" id="{3A266EB7-82DE-4DAE-A446-F3FD17F18E79}">
            <x14:iconSet custom="1">
              <x14:cfvo type="percent">
                <xm:f>0</xm:f>
              </x14:cfvo>
              <x14:cfvo type="num">
                <xm:f>0.5</xm:f>
              </x14:cfvo>
              <x14:cfvo type="num">
                <xm:f>1</xm:f>
              </x14:cfvo>
              <x14:cfIcon iconSet="3TrafficLights1" iconId="2"/>
              <x14:cfIcon iconSet="3TrafficLights1" iconId="1"/>
              <x14:cfIcon iconSet="3TrafficLights1" iconId="0"/>
            </x14:iconSet>
          </x14:cfRule>
          <xm:sqref>DH17</xm:sqref>
        </x14:conditionalFormatting>
        <x14:conditionalFormatting xmlns:xm="http://schemas.microsoft.com/office/excel/2006/main">
          <x14:cfRule type="iconSet" priority="444" id="{AB554EE7-2EA3-4F9B-B2C8-2BBC17EDA651}">
            <x14:iconSet custom="1">
              <x14:cfvo type="percent">
                <xm:f>0</xm:f>
              </x14:cfvo>
              <x14:cfvo type="num">
                <xm:f>0.5</xm:f>
              </x14:cfvo>
              <x14:cfvo type="num">
                <xm:f>1</xm:f>
              </x14:cfvo>
              <x14:cfIcon iconSet="3TrafficLights1" iconId="2"/>
              <x14:cfIcon iconSet="3TrafficLights1" iconId="1"/>
              <x14:cfIcon iconSet="3TrafficLights1" iconId="0"/>
            </x14:iconSet>
          </x14:cfRule>
          <xm:sqref>DH18</xm:sqref>
        </x14:conditionalFormatting>
        <x14:conditionalFormatting xmlns:xm="http://schemas.microsoft.com/office/excel/2006/main">
          <x14:cfRule type="iconSet" priority="443" id="{A8BBCFB2-1D5A-4A47-89FB-5F81BF96717C}">
            <x14:iconSet custom="1">
              <x14:cfvo type="percent">
                <xm:f>0</xm:f>
              </x14:cfvo>
              <x14:cfvo type="num">
                <xm:f>0.5</xm:f>
              </x14:cfvo>
              <x14:cfvo type="num">
                <xm:f>1</xm:f>
              </x14:cfvo>
              <x14:cfIcon iconSet="3TrafficLights1" iconId="2"/>
              <x14:cfIcon iconSet="3TrafficLights1" iconId="1"/>
              <x14:cfIcon iconSet="3TrafficLights1" iconId="0"/>
            </x14:iconSet>
          </x14:cfRule>
          <xm:sqref>DH19</xm:sqref>
        </x14:conditionalFormatting>
        <x14:conditionalFormatting xmlns:xm="http://schemas.microsoft.com/office/excel/2006/main">
          <x14:cfRule type="iconSet" priority="461" id="{0E392CF5-C2F7-41A5-85FC-F7C6A262B505}">
            <x14:iconSet custom="1">
              <x14:cfvo type="percent">
                <xm:f>0</xm:f>
              </x14:cfvo>
              <x14:cfvo type="num">
                <xm:f>0.5</xm:f>
              </x14:cfvo>
              <x14:cfvo type="num">
                <xm:f>1</xm:f>
              </x14:cfvo>
              <x14:cfIcon iconSet="3TrafficLights1" iconId="2"/>
              <x14:cfIcon iconSet="3TrafficLights1" iconId="1"/>
              <x14:cfIcon iconSet="3TrafficLights1" iconId="0"/>
            </x14:iconSet>
          </x14:cfRule>
          <xm:sqref>DH20:DH22</xm:sqref>
        </x14:conditionalFormatting>
        <x14:conditionalFormatting xmlns:xm="http://schemas.microsoft.com/office/excel/2006/main">
          <x14:cfRule type="iconSet" priority="442" id="{657A9257-2FBF-4E50-A2BB-162B93F62F63}">
            <x14:iconSet custom="1">
              <x14:cfvo type="percent">
                <xm:f>0</xm:f>
              </x14:cfvo>
              <x14:cfvo type="num">
                <xm:f>0.5</xm:f>
              </x14:cfvo>
              <x14:cfvo type="num">
                <xm:f>1</xm:f>
              </x14:cfvo>
              <x14:cfIcon iconSet="3TrafficLights1" iconId="2"/>
              <x14:cfIcon iconSet="3TrafficLights1" iconId="1"/>
              <x14:cfIcon iconSet="3TrafficLights1" iconId="0"/>
            </x14:iconSet>
          </x14:cfRule>
          <xm:sqref>DH23:DH24</xm:sqref>
        </x14:conditionalFormatting>
        <x14:conditionalFormatting xmlns:xm="http://schemas.microsoft.com/office/excel/2006/main">
          <x14:cfRule type="iconSet" priority="441" id="{6249EF34-F4C7-477F-A00C-705C7919378D}">
            <x14:iconSet custom="1">
              <x14:cfvo type="percent">
                <xm:f>0</xm:f>
              </x14:cfvo>
              <x14:cfvo type="num">
                <xm:f>0.5</xm:f>
              </x14:cfvo>
              <x14:cfvo type="num">
                <xm:f>1</xm:f>
              </x14:cfvo>
              <x14:cfIcon iconSet="3TrafficLights1" iconId="2"/>
              <x14:cfIcon iconSet="3TrafficLights1" iconId="1"/>
              <x14:cfIcon iconSet="3TrafficLights1" iconId="0"/>
            </x14:iconSet>
          </x14:cfRule>
          <xm:sqref>DH25</xm:sqref>
        </x14:conditionalFormatting>
        <x14:conditionalFormatting xmlns:xm="http://schemas.microsoft.com/office/excel/2006/main">
          <x14:cfRule type="iconSet" priority="440" id="{E0B4C639-A5E9-4C1A-8459-3AC52B2EF1BC}">
            <x14:iconSet custom="1">
              <x14:cfvo type="percent">
                <xm:f>0</xm:f>
              </x14:cfvo>
              <x14:cfvo type="num">
                <xm:f>0.5</xm:f>
              </x14:cfvo>
              <x14:cfvo type="num">
                <xm:f>1</xm:f>
              </x14:cfvo>
              <x14:cfIcon iconSet="3TrafficLights1" iconId="2"/>
              <x14:cfIcon iconSet="3TrafficLights1" iconId="1"/>
              <x14:cfIcon iconSet="3TrafficLights1" iconId="0"/>
            </x14:iconSet>
          </x14:cfRule>
          <xm:sqref>DH26</xm:sqref>
        </x14:conditionalFormatting>
        <x14:conditionalFormatting xmlns:xm="http://schemas.microsoft.com/office/excel/2006/main">
          <x14:cfRule type="iconSet" priority="439" id="{AAF79AD9-2C97-41BD-AA8B-42FB32A7D4AD}">
            <x14:iconSet custom="1">
              <x14:cfvo type="percent">
                <xm:f>0</xm:f>
              </x14:cfvo>
              <x14:cfvo type="num">
                <xm:f>0.5</xm:f>
              </x14:cfvo>
              <x14:cfvo type="num">
                <xm:f>1</xm:f>
              </x14:cfvo>
              <x14:cfIcon iconSet="3TrafficLights1" iconId="2"/>
              <x14:cfIcon iconSet="3TrafficLights1" iconId="1"/>
              <x14:cfIcon iconSet="3TrafficLights1" iconId="0"/>
            </x14:iconSet>
          </x14:cfRule>
          <xm:sqref>DH27</xm:sqref>
        </x14:conditionalFormatting>
        <x14:conditionalFormatting xmlns:xm="http://schemas.microsoft.com/office/excel/2006/main">
          <x14:cfRule type="iconSet" priority="438" id="{F589239A-7891-45E6-BEE8-12AC9105C030}">
            <x14:iconSet custom="1">
              <x14:cfvo type="percent">
                <xm:f>0</xm:f>
              </x14:cfvo>
              <x14:cfvo type="num">
                <xm:f>0.5</xm:f>
              </x14:cfvo>
              <x14:cfvo type="num">
                <xm:f>1</xm:f>
              </x14:cfvo>
              <x14:cfIcon iconSet="3TrafficLights1" iconId="2"/>
              <x14:cfIcon iconSet="3TrafficLights1" iconId="1"/>
              <x14:cfIcon iconSet="3TrafficLights1" iconId="0"/>
            </x14:iconSet>
          </x14:cfRule>
          <xm:sqref>DH28</xm:sqref>
        </x14:conditionalFormatting>
        <x14:conditionalFormatting xmlns:xm="http://schemas.microsoft.com/office/excel/2006/main">
          <x14:cfRule type="iconSet" priority="437" id="{2582EFE2-3111-4C8B-955C-E989F3680D94}">
            <x14:iconSet custom="1">
              <x14:cfvo type="percent">
                <xm:f>0</xm:f>
              </x14:cfvo>
              <x14:cfvo type="num">
                <xm:f>0.5</xm:f>
              </x14:cfvo>
              <x14:cfvo type="num">
                <xm:f>1</xm:f>
              </x14:cfvo>
              <x14:cfIcon iconSet="3TrafficLights1" iconId="2"/>
              <x14:cfIcon iconSet="3TrafficLights1" iconId="1"/>
              <x14:cfIcon iconSet="3TrafficLights1" iconId="0"/>
            </x14:iconSet>
          </x14:cfRule>
          <xm:sqref>DH29:DH30</xm:sqref>
        </x14:conditionalFormatting>
        <x14:conditionalFormatting xmlns:xm="http://schemas.microsoft.com/office/excel/2006/main">
          <x14:cfRule type="iconSet" priority="436" id="{92EC157B-5AAE-409D-93E0-B0C79BBDE466}">
            <x14:iconSet custom="1">
              <x14:cfvo type="percent">
                <xm:f>0</xm:f>
              </x14:cfvo>
              <x14:cfvo type="num">
                <xm:f>0.5</xm:f>
              </x14:cfvo>
              <x14:cfvo type="num">
                <xm:f>1</xm:f>
              </x14:cfvo>
              <x14:cfIcon iconSet="3TrafficLights1" iconId="2"/>
              <x14:cfIcon iconSet="3TrafficLights1" iconId="1"/>
              <x14:cfIcon iconSet="3TrafficLights1" iconId="0"/>
            </x14:iconSet>
          </x14:cfRule>
          <xm:sqref>DH31</xm:sqref>
        </x14:conditionalFormatting>
        <x14:conditionalFormatting xmlns:xm="http://schemas.microsoft.com/office/excel/2006/main">
          <x14:cfRule type="iconSet" priority="435" id="{3A4F1C91-F2ED-47AC-884E-8C430B71475D}">
            <x14:iconSet custom="1">
              <x14:cfvo type="percent">
                <xm:f>0</xm:f>
              </x14:cfvo>
              <x14:cfvo type="num">
                <xm:f>0.5</xm:f>
              </x14:cfvo>
              <x14:cfvo type="num">
                <xm:f>1</xm:f>
              </x14:cfvo>
              <x14:cfIcon iconSet="3TrafficLights1" iconId="2"/>
              <x14:cfIcon iconSet="3TrafficLights1" iconId="1"/>
              <x14:cfIcon iconSet="3TrafficLights1" iconId="0"/>
            </x14:iconSet>
          </x14:cfRule>
          <xm:sqref>DH32</xm:sqref>
        </x14:conditionalFormatting>
        <x14:conditionalFormatting xmlns:xm="http://schemas.microsoft.com/office/excel/2006/main">
          <x14:cfRule type="iconSet" priority="434" id="{D229C5CB-7A9A-445F-805B-C564B7C5E3E6}">
            <x14:iconSet custom="1">
              <x14:cfvo type="percent">
                <xm:f>0</xm:f>
              </x14:cfvo>
              <x14:cfvo type="num">
                <xm:f>0.5</xm:f>
              </x14:cfvo>
              <x14:cfvo type="num">
                <xm:f>1</xm:f>
              </x14:cfvo>
              <x14:cfIcon iconSet="3TrafficLights1" iconId="2"/>
              <x14:cfIcon iconSet="3TrafficLights1" iconId="1"/>
              <x14:cfIcon iconSet="3TrafficLights1" iconId="0"/>
            </x14:iconSet>
          </x14:cfRule>
          <xm:sqref>DH33</xm:sqref>
        </x14:conditionalFormatting>
        <x14:conditionalFormatting xmlns:xm="http://schemas.microsoft.com/office/excel/2006/main">
          <x14:cfRule type="iconSet" priority="433" id="{AF28D8A2-D8B4-487D-9A14-EC68BCAE4F3F}">
            <x14:iconSet custom="1">
              <x14:cfvo type="percent">
                <xm:f>0</xm:f>
              </x14:cfvo>
              <x14:cfvo type="num">
                <xm:f>0.5</xm:f>
              </x14:cfvo>
              <x14:cfvo type="num">
                <xm:f>1</xm:f>
              </x14:cfvo>
              <x14:cfIcon iconSet="3TrafficLights1" iconId="2"/>
              <x14:cfIcon iconSet="3TrafficLights1" iconId="1"/>
              <x14:cfIcon iconSet="3TrafficLights1" iconId="0"/>
            </x14:iconSet>
          </x14:cfRule>
          <xm:sqref>DH34</xm:sqref>
        </x14:conditionalFormatting>
        <x14:conditionalFormatting xmlns:xm="http://schemas.microsoft.com/office/excel/2006/main">
          <x14:cfRule type="iconSet" priority="432" id="{13830B91-FC34-48C9-92A5-FEC808F77D4A}">
            <x14:iconSet custom="1">
              <x14:cfvo type="percent">
                <xm:f>0</xm:f>
              </x14:cfvo>
              <x14:cfvo type="num">
                <xm:f>0.5</xm:f>
              </x14:cfvo>
              <x14:cfvo type="num">
                <xm:f>1</xm:f>
              </x14:cfvo>
              <x14:cfIcon iconSet="3TrafficLights1" iconId="2"/>
              <x14:cfIcon iconSet="3TrafficLights1" iconId="1"/>
              <x14:cfIcon iconSet="3TrafficLights1" iconId="0"/>
            </x14:iconSet>
          </x14:cfRule>
          <xm:sqref>DH35:DH36</xm:sqref>
        </x14:conditionalFormatting>
        <x14:conditionalFormatting xmlns:xm="http://schemas.microsoft.com/office/excel/2006/main">
          <x14:cfRule type="iconSet" priority="431" id="{B5403C50-1AE9-4F29-AFEC-D98108B4EA9E}">
            <x14:iconSet custom="1">
              <x14:cfvo type="percent">
                <xm:f>0</xm:f>
              </x14:cfvo>
              <x14:cfvo type="num">
                <xm:f>0.5</xm:f>
              </x14:cfvo>
              <x14:cfvo type="num">
                <xm:f>1</xm:f>
              </x14:cfvo>
              <x14:cfIcon iconSet="3TrafficLights1" iconId="2"/>
              <x14:cfIcon iconSet="3TrafficLights1" iconId="1"/>
              <x14:cfIcon iconSet="3TrafficLights1" iconId="0"/>
            </x14:iconSet>
          </x14:cfRule>
          <xm:sqref>DH37</xm:sqref>
        </x14:conditionalFormatting>
        <x14:conditionalFormatting xmlns:xm="http://schemas.microsoft.com/office/excel/2006/main">
          <x14:cfRule type="iconSet" priority="430" id="{27A4135F-A703-474A-AB69-3B282E0D7546}">
            <x14:iconSet custom="1">
              <x14:cfvo type="percent">
                <xm:f>0</xm:f>
              </x14:cfvo>
              <x14:cfvo type="num">
                <xm:f>0.5</xm:f>
              </x14:cfvo>
              <x14:cfvo type="num">
                <xm:f>1</xm:f>
              </x14:cfvo>
              <x14:cfIcon iconSet="3TrafficLights1" iconId="2"/>
              <x14:cfIcon iconSet="3TrafficLights1" iconId="1"/>
              <x14:cfIcon iconSet="3TrafficLights1" iconId="0"/>
            </x14:iconSet>
          </x14:cfRule>
          <xm:sqref>DH38:DH42</xm:sqref>
        </x14:conditionalFormatting>
        <x14:conditionalFormatting xmlns:xm="http://schemas.microsoft.com/office/excel/2006/main">
          <x14:cfRule type="iconSet" priority="429" id="{BC5FADA5-7F01-47BF-8BCE-0F39036CF809}">
            <x14:iconSet custom="1">
              <x14:cfvo type="percent">
                <xm:f>0</xm:f>
              </x14:cfvo>
              <x14:cfvo type="num">
                <xm:f>0.5</xm:f>
              </x14:cfvo>
              <x14:cfvo type="num">
                <xm:f>1</xm:f>
              </x14:cfvo>
              <x14:cfIcon iconSet="3TrafficLights1" iconId="2"/>
              <x14:cfIcon iconSet="3TrafficLights1" iconId="1"/>
              <x14:cfIcon iconSet="3TrafficLights1" iconId="0"/>
            </x14:iconSet>
          </x14:cfRule>
          <xm:sqref>DH43</xm:sqref>
        </x14:conditionalFormatting>
        <x14:conditionalFormatting xmlns:xm="http://schemas.microsoft.com/office/excel/2006/main">
          <x14:cfRule type="iconSet" priority="426" id="{A5769A00-2976-49C1-ABF7-EB001A2D879A}">
            <x14:iconSet custom="1">
              <x14:cfvo type="percent">
                <xm:f>0</xm:f>
              </x14:cfvo>
              <x14:cfvo type="num">
                <xm:f>0.5</xm:f>
              </x14:cfvo>
              <x14:cfvo type="num">
                <xm:f>1</xm:f>
              </x14:cfvo>
              <x14:cfIcon iconSet="3TrafficLights1" iconId="2"/>
              <x14:cfIcon iconSet="3TrafficLights1" iconId="1"/>
              <x14:cfIcon iconSet="3TrafficLights1" iconId="0"/>
            </x14:iconSet>
          </x14:cfRule>
          <xm:sqref>DH44</xm:sqref>
        </x14:conditionalFormatting>
        <x14:conditionalFormatting xmlns:xm="http://schemas.microsoft.com/office/excel/2006/main">
          <x14:cfRule type="iconSet" priority="428" id="{F5545482-EF7B-4C27-9EF2-2B9ED667ABE3}">
            <x14:iconSet custom="1">
              <x14:cfvo type="percent">
                <xm:f>0</xm:f>
              </x14:cfvo>
              <x14:cfvo type="num">
                <xm:f>0.5</xm:f>
              </x14:cfvo>
              <x14:cfvo type="num">
                <xm:f>1</xm:f>
              </x14:cfvo>
              <x14:cfIcon iconSet="3TrafficLights1" iconId="2"/>
              <x14:cfIcon iconSet="3TrafficLights1" iconId="1"/>
              <x14:cfIcon iconSet="3TrafficLights1" iconId="0"/>
            </x14:iconSet>
          </x14:cfRule>
          <xm:sqref>DH45</xm:sqref>
        </x14:conditionalFormatting>
        <x14:conditionalFormatting xmlns:xm="http://schemas.microsoft.com/office/excel/2006/main">
          <x14:cfRule type="iconSet" priority="427" id="{6D82CA5A-2379-4252-978E-E7F70294B63D}">
            <x14:iconSet custom="1">
              <x14:cfvo type="percent">
                <xm:f>0</xm:f>
              </x14:cfvo>
              <x14:cfvo type="num">
                <xm:f>0.5</xm:f>
              </x14:cfvo>
              <x14:cfvo type="num">
                <xm:f>1</xm:f>
              </x14:cfvo>
              <x14:cfIcon iconSet="3TrafficLights1" iconId="2"/>
              <x14:cfIcon iconSet="3TrafficLights1" iconId="1"/>
              <x14:cfIcon iconSet="3TrafficLights1" iconId="0"/>
            </x14:iconSet>
          </x14:cfRule>
          <xm:sqref>DH46</xm:sqref>
        </x14:conditionalFormatting>
        <x14:conditionalFormatting xmlns:xm="http://schemas.microsoft.com/office/excel/2006/main">
          <x14:cfRule type="iconSet" priority="425" id="{53245F07-4524-4674-ACD8-1692CC495773}">
            <x14:iconSet custom="1">
              <x14:cfvo type="percent">
                <xm:f>0</xm:f>
              </x14:cfvo>
              <x14:cfvo type="num">
                <xm:f>0.5</xm:f>
              </x14:cfvo>
              <x14:cfvo type="num">
                <xm:f>1</xm:f>
              </x14:cfvo>
              <x14:cfIcon iconSet="3TrafficLights1" iconId="2"/>
              <x14:cfIcon iconSet="3TrafficLights1" iconId="1"/>
              <x14:cfIcon iconSet="3TrafficLights1" iconId="0"/>
            </x14:iconSet>
          </x14:cfRule>
          <xm:sqref>DH47</xm:sqref>
        </x14:conditionalFormatting>
        <x14:conditionalFormatting xmlns:xm="http://schemas.microsoft.com/office/excel/2006/main">
          <x14:cfRule type="iconSet" priority="423" id="{28B9357C-2B57-4206-AB93-AD9DE15E2455}">
            <x14:iconSet custom="1">
              <x14:cfvo type="percent">
                <xm:f>0</xm:f>
              </x14:cfvo>
              <x14:cfvo type="num">
                <xm:f>0.5</xm:f>
              </x14:cfvo>
              <x14:cfvo type="num">
                <xm:f>1</xm:f>
              </x14:cfvo>
              <x14:cfIcon iconSet="3TrafficLights1" iconId="2"/>
              <x14:cfIcon iconSet="3TrafficLights1" iconId="1"/>
              <x14:cfIcon iconSet="3TrafficLights1" iconId="0"/>
            </x14:iconSet>
          </x14:cfRule>
          <xm:sqref>DH48</xm:sqref>
        </x14:conditionalFormatting>
        <x14:conditionalFormatting xmlns:xm="http://schemas.microsoft.com/office/excel/2006/main">
          <x14:cfRule type="iconSet" priority="424" id="{5DD832AB-10C9-44E7-BF7F-A7B2EB0F552B}">
            <x14:iconSet custom="1">
              <x14:cfvo type="percent">
                <xm:f>0</xm:f>
              </x14:cfvo>
              <x14:cfvo type="num">
                <xm:f>0.5</xm:f>
              </x14:cfvo>
              <x14:cfvo type="num">
                <xm:f>1</xm:f>
              </x14:cfvo>
              <x14:cfIcon iconSet="3TrafficLights1" iconId="2"/>
              <x14:cfIcon iconSet="3TrafficLights1" iconId="1"/>
              <x14:cfIcon iconSet="3TrafficLights1" iconId="0"/>
            </x14:iconSet>
          </x14:cfRule>
          <xm:sqref>DH49</xm:sqref>
        </x14:conditionalFormatting>
        <x14:conditionalFormatting xmlns:xm="http://schemas.microsoft.com/office/excel/2006/main">
          <x14:cfRule type="iconSet" priority="422" id="{CDF039E6-4AE1-4FD7-8BC0-8FE1EC7AB183}">
            <x14:iconSet custom="1">
              <x14:cfvo type="percent">
                <xm:f>0</xm:f>
              </x14:cfvo>
              <x14:cfvo type="num">
                <xm:f>0.5</xm:f>
              </x14:cfvo>
              <x14:cfvo type="num">
                <xm:f>1</xm:f>
              </x14:cfvo>
              <x14:cfIcon iconSet="3TrafficLights1" iconId="2"/>
              <x14:cfIcon iconSet="3TrafficLights1" iconId="1"/>
              <x14:cfIcon iconSet="3TrafficLights1" iconId="0"/>
            </x14:iconSet>
          </x14:cfRule>
          <xm:sqref>DH50</xm:sqref>
        </x14:conditionalFormatting>
        <x14:conditionalFormatting xmlns:xm="http://schemas.microsoft.com/office/excel/2006/main">
          <x14:cfRule type="iconSet" priority="421" id="{E54813E7-322D-426F-B1FC-858C67CA98A7}">
            <x14:iconSet custom="1">
              <x14:cfvo type="percent">
                <xm:f>0</xm:f>
              </x14:cfvo>
              <x14:cfvo type="num">
                <xm:f>0.5</xm:f>
              </x14:cfvo>
              <x14:cfvo type="num">
                <xm:f>1</xm:f>
              </x14:cfvo>
              <x14:cfIcon iconSet="3TrafficLights1" iconId="2"/>
              <x14:cfIcon iconSet="3TrafficLights1" iconId="1"/>
              <x14:cfIcon iconSet="3TrafficLights1" iconId="0"/>
            </x14:iconSet>
          </x14:cfRule>
          <xm:sqref>DH51</xm:sqref>
        </x14:conditionalFormatting>
        <x14:conditionalFormatting xmlns:xm="http://schemas.microsoft.com/office/excel/2006/main">
          <x14:cfRule type="iconSet" priority="420" id="{DD8CD4D4-D0EC-4D01-A2FF-11976ED120FE}">
            <x14:iconSet custom="1">
              <x14:cfvo type="percent">
                <xm:f>0</xm:f>
              </x14:cfvo>
              <x14:cfvo type="num">
                <xm:f>0.5</xm:f>
              </x14:cfvo>
              <x14:cfvo type="num">
                <xm:f>1</xm:f>
              </x14:cfvo>
              <x14:cfIcon iconSet="3TrafficLights1" iconId="2"/>
              <x14:cfIcon iconSet="3TrafficLights1" iconId="1"/>
              <x14:cfIcon iconSet="3TrafficLights1" iconId="0"/>
            </x14:iconSet>
          </x14:cfRule>
          <xm:sqref>DH52</xm:sqref>
        </x14:conditionalFormatting>
        <x14:conditionalFormatting xmlns:xm="http://schemas.microsoft.com/office/excel/2006/main">
          <x14:cfRule type="iconSet" priority="419" id="{C4F14B60-5CB7-4CB3-8F79-F000447D0427}">
            <x14:iconSet custom="1">
              <x14:cfvo type="percent">
                <xm:f>0</xm:f>
              </x14:cfvo>
              <x14:cfvo type="num">
                <xm:f>0.5</xm:f>
              </x14:cfvo>
              <x14:cfvo type="num">
                <xm:f>1</xm:f>
              </x14:cfvo>
              <x14:cfIcon iconSet="3TrafficLights1" iconId="2"/>
              <x14:cfIcon iconSet="3TrafficLights1" iconId="1"/>
              <x14:cfIcon iconSet="3TrafficLights1" iconId="0"/>
            </x14:iconSet>
          </x14:cfRule>
          <xm:sqref>DH53:DH54</xm:sqref>
        </x14:conditionalFormatting>
        <x14:conditionalFormatting xmlns:xm="http://schemas.microsoft.com/office/excel/2006/main">
          <x14:cfRule type="iconSet" priority="418" id="{374DE81A-55D1-4DBA-8812-2C2C2F0C8165}">
            <x14:iconSet custom="1">
              <x14:cfvo type="percent">
                <xm:f>0</xm:f>
              </x14:cfvo>
              <x14:cfvo type="num">
                <xm:f>0.5</xm:f>
              </x14:cfvo>
              <x14:cfvo type="num">
                <xm:f>1</xm:f>
              </x14:cfvo>
              <x14:cfIcon iconSet="3TrafficLights1" iconId="2"/>
              <x14:cfIcon iconSet="3TrafficLights1" iconId="1"/>
              <x14:cfIcon iconSet="3TrafficLights1" iconId="0"/>
            </x14:iconSet>
          </x14:cfRule>
          <xm:sqref>DH55</xm:sqref>
        </x14:conditionalFormatting>
        <x14:conditionalFormatting xmlns:xm="http://schemas.microsoft.com/office/excel/2006/main">
          <x14:cfRule type="iconSet" priority="417" id="{F658D5BA-AD94-47BC-8807-7A8F738B2604}">
            <x14:iconSet custom="1">
              <x14:cfvo type="percent">
                <xm:f>0</xm:f>
              </x14:cfvo>
              <x14:cfvo type="num">
                <xm:f>0.5</xm:f>
              </x14:cfvo>
              <x14:cfvo type="num">
                <xm:f>1</xm:f>
              </x14:cfvo>
              <x14:cfIcon iconSet="3TrafficLights1" iconId="2"/>
              <x14:cfIcon iconSet="3TrafficLights1" iconId="1"/>
              <x14:cfIcon iconSet="3TrafficLights1" iconId="0"/>
            </x14:iconSet>
          </x14:cfRule>
          <xm:sqref>DH56:DH58</xm:sqref>
        </x14:conditionalFormatting>
        <x14:conditionalFormatting xmlns:xm="http://schemas.microsoft.com/office/excel/2006/main">
          <x14:cfRule type="iconSet" priority="416" id="{CEAD8C63-B7C0-4947-9B82-19D459965813}">
            <x14:iconSet custom="1">
              <x14:cfvo type="percent">
                <xm:f>0</xm:f>
              </x14:cfvo>
              <x14:cfvo type="num">
                <xm:f>0.5</xm:f>
              </x14:cfvo>
              <x14:cfvo type="num">
                <xm:f>1</xm:f>
              </x14:cfvo>
              <x14:cfIcon iconSet="3TrafficLights1" iconId="2"/>
              <x14:cfIcon iconSet="3TrafficLights1" iconId="1"/>
              <x14:cfIcon iconSet="3TrafficLights1" iconId="0"/>
            </x14:iconSet>
          </x14:cfRule>
          <xm:sqref>DH59:DH60</xm:sqref>
        </x14:conditionalFormatting>
        <x14:conditionalFormatting xmlns:xm="http://schemas.microsoft.com/office/excel/2006/main">
          <x14:cfRule type="iconSet" priority="415" id="{9451A812-DDD9-4F42-8CAA-61E629D7220A}">
            <x14:iconSet custom="1">
              <x14:cfvo type="percent">
                <xm:f>0</xm:f>
              </x14:cfvo>
              <x14:cfvo type="num">
                <xm:f>0.5</xm:f>
              </x14:cfvo>
              <x14:cfvo type="num">
                <xm:f>1</xm:f>
              </x14:cfvo>
              <x14:cfIcon iconSet="3TrafficLights1" iconId="2"/>
              <x14:cfIcon iconSet="3TrafficLights1" iconId="1"/>
              <x14:cfIcon iconSet="3TrafficLights1" iconId="0"/>
            </x14:iconSet>
          </x14:cfRule>
          <xm:sqref>DH61</xm:sqref>
        </x14:conditionalFormatting>
        <x14:conditionalFormatting xmlns:xm="http://schemas.microsoft.com/office/excel/2006/main">
          <x14:cfRule type="iconSet" priority="414" id="{95CC2439-C0B5-4BFC-B672-0C598403A554}">
            <x14:iconSet custom="1">
              <x14:cfvo type="percent">
                <xm:f>0</xm:f>
              </x14:cfvo>
              <x14:cfvo type="num">
                <xm:f>0.5</xm:f>
              </x14:cfvo>
              <x14:cfvo type="num">
                <xm:f>1</xm:f>
              </x14:cfvo>
              <x14:cfIcon iconSet="3TrafficLights1" iconId="2"/>
              <x14:cfIcon iconSet="3TrafficLights1" iconId="1"/>
              <x14:cfIcon iconSet="3TrafficLights1" iconId="0"/>
            </x14:iconSet>
          </x14:cfRule>
          <xm:sqref>DH62</xm:sqref>
        </x14:conditionalFormatting>
        <x14:conditionalFormatting xmlns:xm="http://schemas.microsoft.com/office/excel/2006/main">
          <x14:cfRule type="iconSet" priority="413" id="{0DF5775E-2366-4CE3-8356-4039AFBC229A}">
            <x14:iconSet custom="1">
              <x14:cfvo type="percent">
                <xm:f>0</xm:f>
              </x14:cfvo>
              <x14:cfvo type="num">
                <xm:f>0.5</xm:f>
              </x14:cfvo>
              <x14:cfvo type="num">
                <xm:f>1</xm:f>
              </x14:cfvo>
              <x14:cfIcon iconSet="3TrafficLights1" iconId="2"/>
              <x14:cfIcon iconSet="3TrafficLights1" iconId="1"/>
              <x14:cfIcon iconSet="3TrafficLights1" iconId="0"/>
            </x14:iconSet>
          </x14:cfRule>
          <xm:sqref>DH63</xm:sqref>
        </x14:conditionalFormatting>
        <x14:conditionalFormatting xmlns:xm="http://schemas.microsoft.com/office/excel/2006/main">
          <x14:cfRule type="iconSet" priority="412" id="{2AFCBB0C-427B-43A5-B7F0-438084105C6F}">
            <x14:iconSet custom="1">
              <x14:cfvo type="percent">
                <xm:f>0</xm:f>
              </x14:cfvo>
              <x14:cfvo type="num">
                <xm:f>0.5</xm:f>
              </x14:cfvo>
              <x14:cfvo type="num">
                <xm:f>1</xm:f>
              </x14:cfvo>
              <x14:cfIcon iconSet="3TrafficLights1" iconId="2"/>
              <x14:cfIcon iconSet="3TrafficLights1" iconId="1"/>
              <x14:cfIcon iconSet="3TrafficLights1" iconId="0"/>
            </x14:iconSet>
          </x14:cfRule>
          <xm:sqref>DH64</xm:sqref>
        </x14:conditionalFormatting>
        <x14:conditionalFormatting xmlns:xm="http://schemas.microsoft.com/office/excel/2006/main">
          <x14:cfRule type="iconSet" priority="411" id="{8A163295-4E3D-447C-AAED-E00F47320F55}">
            <x14:iconSet custom="1">
              <x14:cfvo type="percent">
                <xm:f>0</xm:f>
              </x14:cfvo>
              <x14:cfvo type="num">
                <xm:f>0.5</xm:f>
              </x14:cfvo>
              <x14:cfvo type="num">
                <xm:f>1</xm:f>
              </x14:cfvo>
              <x14:cfIcon iconSet="3TrafficLights1" iconId="2"/>
              <x14:cfIcon iconSet="3TrafficLights1" iconId="1"/>
              <x14:cfIcon iconSet="3TrafficLights1" iconId="0"/>
            </x14:iconSet>
          </x14:cfRule>
          <xm:sqref>DH65</xm:sqref>
        </x14:conditionalFormatting>
        <x14:conditionalFormatting xmlns:xm="http://schemas.microsoft.com/office/excel/2006/main">
          <x14:cfRule type="iconSet" priority="410" id="{15BAC557-6ED3-4C6F-90E3-3C12092222B4}">
            <x14:iconSet custom="1">
              <x14:cfvo type="percent">
                <xm:f>0</xm:f>
              </x14:cfvo>
              <x14:cfvo type="num">
                <xm:f>0.5</xm:f>
              </x14:cfvo>
              <x14:cfvo type="num">
                <xm:f>1</xm:f>
              </x14:cfvo>
              <x14:cfIcon iconSet="3TrafficLights1" iconId="2"/>
              <x14:cfIcon iconSet="3TrafficLights1" iconId="1"/>
              <x14:cfIcon iconSet="3TrafficLights1" iconId="0"/>
            </x14:iconSet>
          </x14:cfRule>
          <xm:sqref>DH66</xm:sqref>
        </x14:conditionalFormatting>
        <x14:conditionalFormatting xmlns:xm="http://schemas.microsoft.com/office/excel/2006/main">
          <x14:cfRule type="iconSet" priority="409" id="{841B360B-567D-410C-B7E4-01DE742BC0B2}">
            <x14:iconSet custom="1">
              <x14:cfvo type="percent">
                <xm:f>0</xm:f>
              </x14:cfvo>
              <x14:cfvo type="num">
                <xm:f>0.5</xm:f>
              </x14:cfvo>
              <x14:cfvo type="num">
                <xm:f>1</xm:f>
              </x14:cfvo>
              <x14:cfIcon iconSet="3TrafficLights1" iconId="2"/>
              <x14:cfIcon iconSet="3TrafficLights1" iconId="1"/>
              <x14:cfIcon iconSet="3TrafficLights1" iconId="0"/>
            </x14:iconSet>
          </x14:cfRule>
          <xm:sqref>DH67</xm:sqref>
        </x14:conditionalFormatting>
        <x14:conditionalFormatting xmlns:xm="http://schemas.microsoft.com/office/excel/2006/main">
          <x14:cfRule type="iconSet" priority="408" id="{883443A6-2BCD-462D-AE6C-CE8C42048C90}">
            <x14:iconSet custom="1">
              <x14:cfvo type="percent">
                <xm:f>0</xm:f>
              </x14:cfvo>
              <x14:cfvo type="num">
                <xm:f>0.5</xm:f>
              </x14:cfvo>
              <x14:cfvo type="num">
                <xm:f>1</xm:f>
              </x14:cfvo>
              <x14:cfIcon iconSet="3TrafficLights1" iconId="2"/>
              <x14:cfIcon iconSet="3TrafficLights1" iconId="1"/>
              <x14:cfIcon iconSet="3TrafficLights1" iconId="0"/>
            </x14:iconSet>
          </x14:cfRule>
          <xm:sqref>DH68</xm:sqref>
        </x14:conditionalFormatting>
        <x14:conditionalFormatting xmlns:xm="http://schemas.microsoft.com/office/excel/2006/main">
          <x14:cfRule type="iconSet" priority="407" id="{90FB8064-3BE5-4F49-AFA2-7BCF19C4542A}">
            <x14:iconSet custom="1">
              <x14:cfvo type="percent">
                <xm:f>0</xm:f>
              </x14:cfvo>
              <x14:cfvo type="num">
                <xm:f>0.5</xm:f>
              </x14:cfvo>
              <x14:cfvo type="num">
                <xm:f>1</xm:f>
              </x14:cfvo>
              <x14:cfIcon iconSet="3TrafficLights1" iconId="2"/>
              <x14:cfIcon iconSet="3TrafficLights1" iconId="1"/>
              <x14:cfIcon iconSet="3TrafficLights1" iconId="0"/>
            </x14:iconSet>
          </x14:cfRule>
          <xm:sqref>DH69</xm:sqref>
        </x14:conditionalFormatting>
        <x14:conditionalFormatting xmlns:xm="http://schemas.microsoft.com/office/excel/2006/main">
          <x14:cfRule type="iconSet" priority="406" id="{E9C9199F-AEC8-4EED-B949-E908E5FE439C}">
            <x14:iconSet custom="1">
              <x14:cfvo type="percent">
                <xm:f>0</xm:f>
              </x14:cfvo>
              <x14:cfvo type="num">
                <xm:f>0.5</xm:f>
              </x14:cfvo>
              <x14:cfvo type="num">
                <xm:f>1</xm:f>
              </x14:cfvo>
              <x14:cfIcon iconSet="3TrafficLights1" iconId="2"/>
              <x14:cfIcon iconSet="3TrafficLights1" iconId="1"/>
              <x14:cfIcon iconSet="3TrafficLights1" iconId="0"/>
            </x14:iconSet>
          </x14:cfRule>
          <xm:sqref>DH70</xm:sqref>
        </x14:conditionalFormatting>
        <x14:conditionalFormatting xmlns:xm="http://schemas.microsoft.com/office/excel/2006/main">
          <x14:cfRule type="iconSet" priority="405" id="{1AA3E731-60EF-4AE7-B369-40A47308EDA5}">
            <x14:iconSet custom="1">
              <x14:cfvo type="percent">
                <xm:f>0</xm:f>
              </x14:cfvo>
              <x14:cfvo type="num">
                <xm:f>0.5</xm:f>
              </x14:cfvo>
              <x14:cfvo type="num">
                <xm:f>1</xm:f>
              </x14:cfvo>
              <x14:cfIcon iconSet="3TrafficLights1" iconId="2"/>
              <x14:cfIcon iconSet="3TrafficLights1" iconId="1"/>
              <x14:cfIcon iconSet="3TrafficLights1" iconId="0"/>
            </x14:iconSet>
          </x14:cfRule>
          <xm:sqref>DH71:DH73</xm:sqref>
        </x14:conditionalFormatting>
        <x14:conditionalFormatting xmlns:xm="http://schemas.microsoft.com/office/excel/2006/main">
          <x14:cfRule type="iconSet" priority="404" id="{4DEC8CFE-9759-4983-84CA-31ECCBC2134F}">
            <x14:iconSet custom="1">
              <x14:cfvo type="percent">
                <xm:f>0</xm:f>
              </x14:cfvo>
              <x14:cfvo type="num">
                <xm:f>0.5</xm:f>
              </x14:cfvo>
              <x14:cfvo type="num">
                <xm:f>1</xm:f>
              </x14:cfvo>
              <x14:cfIcon iconSet="3TrafficLights1" iconId="2"/>
              <x14:cfIcon iconSet="3TrafficLights1" iconId="1"/>
              <x14:cfIcon iconSet="3TrafficLights1" iconId="0"/>
            </x14:iconSet>
          </x14:cfRule>
          <xm:sqref>DH74</xm:sqref>
        </x14:conditionalFormatting>
        <x14:conditionalFormatting xmlns:xm="http://schemas.microsoft.com/office/excel/2006/main">
          <x14:cfRule type="iconSet" priority="403" id="{9F8D71CE-4C7C-4DFA-B8D3-14F73934A700}">
            <x14:iconSet custom="1">
              <x14:cfvo type="percent">
                <xm:f>0</xm:f>
              </x14:cfvo>
              <x14:cfvo type="num">
                <xm:f>0.5</xm:f>
              </x14:cfvo>
              <x14:cfvo type="num">
                <xm:f>1</xm:f>
              </x14:cfvo>
              <x14:cfIcon iconSet="3TrafficLights1" iconId="2"/>
              <x14:cfIcon iconSet="3TrafficLights1" iconId="1"/>
              <x14:cfIcon iconSet="3TrafficLights1" iconId="0"/>
            </x14:iconSet>
          </x14:cfRule>
          <xm:sqref>DH75</xm:sqref>
        </x14:conditionalFormatting>
        <x14:conditionalFormatting xmlns:xm="http://schemas.microsoft.com/office/excel/2006/main">
          <x14:cfRule type="iconSet" priority="402" id="{AD76A130-B65A-4365-A2E7-103A553A826B}">
            <x14:iconSet custom="1">
              <x14:cfvo type="percent">
                <xm:f>0</xm:f>
              </x14:cfvo>
              <x14:cfvo type="num">
                <xm:f>0.5</xm:f>
              </x14:cfvo>
              <x14:cfvo type="num">
                <xm:f>1</xm:f>
              </x14:cfvo>
              <x14:cfIcon iconSet="3TrafficLights1" iconId="2"/>
              <x14:cfIcon iconSet="3TrafficLights1" iconId="1"/>
              <x14:cfIcon iconSet="3TrafficLights1" iconId="0"/>
            </x14:iconSet>
          </x14:cfRule>
          <xm:sqref>DH76</xm:sqref>
        </x14:conditionalFormatting>
        <x14:conditionalFormatting xmlns:xm="http://schemas.microsoft.com/office/excel/2006/main">
          <x14:cfRule type="iconSet" priority="401" id="{83C915CB-A7D6-4FEA-9407-0961026404BE}">
            <x14:iconSet custom="1">
              <x14:cfvo type="percent">
                <xm:f>0</xm:f>
              </x14:cfvo>
              <x14:cfvo type="num">
                <xm:f>0.5</xm:f>
              </x14:cfvo>
              <x14:cfvo type="num">
                <xm:f>1</xm:f>
              </x14:cfvo>
              <x14:cfIcon iconSet="3TrafficLights1" iconId="2"/>
              <x14:cfIcon iconSet="3TrafficLights1" iconId="1"/>
              <x14:cfIcon iconSet="3TrafficLights1" iconId="0"/>
            </x14:iconSet>
          </x14:cfRule>
          <xm:sqref>DH77:DH78</xm:sqref>
        </x14:conditionalFormatting>
        <x14:conditionalFormatting xmlns:xm="http://schemas.microsoft.com/office/excel/2006/main">
          <x14:cfRule type="iconSet" priority="400" id="{54F447B0-B73E-4A61-B7AB-0C5E19C62A07}">
            <x14:iconSet custom="1">
              <x14:cfvo type="percent">
                <xm:f>0</xm:f>
              </x14:cfvo>
              <x14:cfvo type="num">
                <xm:f>0.5</xm:f>
              </x14:cfvo>
              <x14:cfvo type="num">
                <xm:f>1</xm:f>
              </x14:cfvo>
              <x14:cfIcon iconSet="3TrafficLights1" iconId="2"/>
              <x14:cfIcon iconSet="3TrafficLights1" iconId="1"/>
              <x14:cfIcon iconSet="3TrafficLights1" iconId="0"/>
            </x14:iconSet>
          </x14:cfRule>
          <xm:sqref>DH79</xm:sqref>
        </x14:conditionalFormatting>
        <x14:conditionalFormatting xmlns:xm="http://schemas.microsoft.com/office/excel/2006/main">
          <x14:cfRule type="iconSet" priority="399" id="{D771CFBD-6405-446D-A699-4B046E5CFB30}">
            <x14:iconSet custom="1">
              <x14:cfvo type="percent">
                <xm:f>0</xm:f>
              </x14:cfvo>
              <x14:cfvo type="num">
                <xm:f>0.5</xm:f>
              </x14:cfvo>
              <x14:cfvo type="num">
                <xm:f>1</xm:f>
              </x14:cfvo>
              <x14:cfIcon iconSet="3TrafficLights1" iconId="2"/>
              <x14:cfIcon iconSet="3TrafficLights1" iconId="1"/>
              <x14:cfIcon iconSet="3TrafficLights1" iconId="0"/>
            </x14:iconSet>
          </x14:cfRule>
          <xm:sqref>DH80</xm:sqref>
        </x14:conditionalFormatting>
        <x14:conditionalFormatting xmlns:xm="http://schemas.microsoft.com/office/excel/2006/main">
          <x14:cfRule type="iconSet" priority="398" id="{2A39D709-88C0-4E88-A567-9B6E627D5D79}">
            <x14:iconSet custom="1">
              <x14:cfvo type="percent">
                <xm:f>0</xm:f>
              </x14:cfvo>
              <x14:cfvo type="num">
                <xm:f>0.5</xm:f>
              </x14:cfvo>
              <x14:cfvo type="num">
                <xm:f>1</xm:f>
              </x14:cfvo>
              <x14:cfIcon iconSet="3TrafficLights1" iconId="2"/>
              <x14:cfIcon iconSet="3TrafficLights1" iconId="1"/>
              <x14:cfIcon iconSet="3TrafficLights1" iconId="0"/>
            </x14:iconSet>
          </x14:cfRule>
          <xm:sqref>DH81</xm:sqref>
        </x14:conditionalFormatting>
        <x14:conditionalFormatting xmlns:xm="http://schemas.microsoft.com/office/excel/2006/main">
          <x14:cfRule type="iconSet" priority="397" id="{23A0201F-1522-40BB-8FCD-B378D6A2CF64}">
            <x14:iconSet custom="1">
              <x14:cfvo type="percent">
                <xm:f>0</xm:f>
              </x14:cfvo>
              <x14:cfvo type="num">
                <xm:f>0.5</xm:f>
              </x14:cfvo>
              <x14:cfvo type="num">
                <xm:f>1</xm:f>
              </x14:cfvo>
              <x14:cfIcon iconSet="3TrafficLights1" iconId="2"/>
              <x14:cfIcon iconSet="3TrafficLights1" iconId="1"/>
              <x14:cfIcon iconSet="3TrafficLights1" iconId="0"/>
            </x14:iconSet>
          </x14:cfRule>
          <xm:sqref>DH82:DH84</xm:sqref>
        </x14:conditionalFormatting>
        <x14:conditionalFormatting xmlns:xm="http://schemas.microsoft.com/office/excel/2006/main">
          <x14:cfRule type="iconSet" priority="396" id="{009D522E-26FB-41D7-A5CD-797D77970E43}">
            <x14:iconSet custom="1">
              <x14:cfvo type="percent">
                <xm:f>0</xm:f>
              </x14:cfvo>
              <x14:cfvo type="num">
                <xm:f>0.5</xm:f>
              </x14:cfvo>
              <x14:cfvo type="num">
                <xm:f>1</xm:f>
              </x14:cfvo>
              <x14:cfIcon iconSet="3TrafficLights1" iconId="2"/>
              <x14:cfIcon iconSet="3TrafficLights1" iconId="1"/>
              <x14:cfIcon iconSet="3TrafficLights1" iconId="0"/>
            </x14:iconSet>
          </x14:cfRule>
          <xm:sqref>DH85</xm:sqref>
        </x14:conditionalFormatting>
        <x14:conditionalFormatting xmlns:xm="http://schemas.microsoft.com/office/excel/2006/main">
          <x14:cfRule type="iconSet" priority="395" id="{FC1773AA-4FB5-4989-A58E-71319D1E7C53}">
            <x14:iconSet custom="1">
              <x14:cfvo type="percent">
                <xm:f>0</xm:f>
              </x14:cfvo>
              <x14:cfvo type="num">
                <xm:f>0.5</xm:f>
              </x14:cfvo>
              <x14:cfvo type="num">
                <xm:f>1</xm:f>
              </x14:cfvo>
              <x14:cfIcon iconSet="3TrafficLights1" iconId="2"/>
              <x14:cfIcon iconSet="3TrafficLights1" iconId="1"/>
              <x14:cfIcon iconSet="3TrafficLights1" iconId="0"/>
            </x14:iconSet>
          </x14:cfRule>
          <xm:sqref>DH86</xm:sqref>
        </x14:conditionalFormatting>
        <x14:conditionalFormatting xmlns:xm="http://schemas.microsoft.com/office/excel/2006/main">
          <x14:cfRule type="iconSet" priority="394" id="{8E6CC2E4-616F-49CA-B748-5D72AD851C1C}">
            <x14:iconSet custom="1">
              <x14:cfvo type="percent">
                <xm:f>0</xm:f>
              </x14:cfvo>
              <x14:cfvo type="num">
                <xm:f>0.5</xm:f>
              </x14:cfvo>
              <x14:cfvo type="num">
                <xm:f>1</xm:f>
              </x14:cfvo>
              <x14:cfIcon iconSet="3TrafficLights1" iconId="2"/>
              <x14:cfIcon iconSet="3TrafficLights1" iconId="1"/>
              <x14:cfIcon iconSet="3TrafficLights1" iconId="0"/>
            </x14:iconSet>
          </x14:cfRule>
          <xm:sqref>DH87</xm:sqref>
        </x14:conditionalFormatting>
        <x14:conditionalFormatting xmlns:xm="http://schemas.microsoft.com/office/excel/2006/main">
          <x14:cfRule type="iconSet" priority="393" id="{B81FE1D9-6CBC-4604-A6F3-EF3A4DFE7A88}">
            <x14:iconSet custom="1">
              <x14:cfvo type="percent">
                <xm:f>0</xm:f>
              </x14:cfvo>
              <x14:cfvo type="num">
                <xm:f>0.5</xm:f>
              </x14:cfvo>
              <x14:cfvo type="num">
                <xm:f>1</xm:f>
              </x14:cfvo>
              <x14:cfIcon iconSet="3TrafficLights1" iconId="2"/>
              <x14:cfIcon iconSet="3TrafficLights1" iconId="1"/>
              <x14:cfIcon iconSet="3TrafficLights1" iconId="0"/>
            </x14:iconSet>
          </x14:cfRule>
          <xm:sqref>DH88:DH89</xm:sqref>
        </x14:conditionalFormatting>
        <x14:conditionalFormatting xmlns:xm="http://schemas.microsoft.com/office/excel/2006/main">
          <x14:cfRule type="iconSet" priority="392" id="{22C9D386-80BF-40D1-858A-C600418B3CB7}">
            <x14:iconSet custom="1">
              <x14:cfvo type="percent">
                <xm:f>0</xm:f>
              </x14:cfvo>
              <x14:cfvo type="num">
                <xm:f>0.5</xm:f>
              </x14:cfvo>
              <x14:cfvo type="num">
                <xm:f>1</xm:f>
              </x14:cfvo>
              <x14:cfIcon iconSet="3TrafficLights1" iconId="2"/>
              <x14:cfIcon iconSet="3TrafficLights1" iconId="1"/>
              <x14:cfIcon iconSet="3TrafficLights1" iconId="0"/>
            </x14:iconSet>
          </x14:cfRule>
          <xm:sqref>DH90</xm:sqref>
        </x14:conditionalFormatting>
        <x14:conditionalFormatting xmlns:xm="http://schemas.microsoft.com/office/excel/2006/main">
          <x14:cfRule type="iconSet" priority="391" id="{62BE2069-9FA9-4AEF-8C26-B70BEB2DCCC7}">
            <x14:iconSet custom="1">
              <x14:cfvo type="percent">
                <xm:f>0</xm:f>
              </x14:cfvo>
              <x14:cfvo type="num">
                <xm:f>0.5</xm:f>
              </x14:cfvo>
              <x14:cfvo type="num">
                <xm:f>1</xm:f>
              </x14:cfvo>
              <x14:cfIcon iconSet="3TrafficLights1" iconId="2"/>
              <x14:cfIcon iconSet="3TrafficLights1" iconId="1"/>
              <x14:cfIcon iconSet="3TrafficLights1" iconId="0"/>
            </x14:iconSet>
          </x14:cfRule>
          <xm:sqref>DH91</xm:sqref>
        </x14:conditionalFormatting>
        <x14:conditionalFormatting xmlns:xm="http://schemas.microsoft.com/office/excel/2006/main">
          <x14:cfRule type="iconSet" priority="390" id="{D06226C3-5BAC-405B-AE6B-E50ADB173652}">
            <x14:iconSet custom="1">
              <x14:cfvo type="percent">
                <xm:f>0</xm:f>
              </x14:cfvo>
              <x14:cfvo type="num">
                <xm:f>0.5</xm:f>
              </x14:cfvo>
              <x14:cfvo type="num">
                <xm:f>1</xm:f>
              </x14:cfvo>
              <x14:cfIcon iconSet="3TrafficLights1" iconId="2"/>
              <x14:cfIcon iconSet="3TrafficLights1" iconId="1"/>
              <x14:cfIcon iconSet="3TrafficLights1" iconId="0"/>
            </x14:iconSet>
          </x14:cfRule>
          <xm:sqref>DH92</xm:sqref>
        </x14:conditionalFormatting>
        <x14:conditionalFormatting xmlns:xm="http://schemas.microsoft.com/office/excel/2006/main">
          <x14:cfRule type="iconSet" priority="389" id="{55A8F58D-D03C-40E8-9505-192C58B67B91}">
            <x14:iconSet custom="1">
              <x14:cfvo type="percent">
                <xm:f>0</xm:f>
              </x14:cfvo>
              <x14:cfvo type="num">
                <xm:f>0.5</xm:f>
              </x14:cfvo>
              <x14:cfvo type="num">
                <xm:f>1</xm:f>
              </x14:cfvo>
              <x14:cfIcon iconSet="3TrafficLights1" iconId="2"/>
              <x14:cfIcon iconSet="3TrafficLights1" iconId="1"/>
              <x14:cfIcon iconSet="3TrafficLights1" iconId="0"/>
            </x14:iconSet>
          </x14:cfRule>
          <xm:sqref>DH93</xm:sqref>
        </x14:conditionalFormatting>
        <x14:conditionalFormatting xmlns:xm="http://schemas.microsoft.com/office/excel/2006/main">
          <x14:cfRule type="iconSet" priority="388" id="{A72CB9A0-21D3-46A8-B2AA-EA6466882845}">
            <x14:iconSet custom="1">
              <x14:cfvo type="percent">
                <xm:f>0</xm:f>
              </x14:cfvo>
              <x14:cfvo type="num">
                <xm:f>0.5</xm:f>
              </x14:cfvo>
              <x14:cfvo type="num">
                <xm:f>1</xm:f>
              </x14:cfvo>
              <x14:cfIcon iconSet="3TrafficLights1" iconId="2"/>
              <x14:cfIcon iconSet="3TrafficLights1" iconId="1"/>
              <x14:cfIcon iconSet="3TrafficLights1" iconId="0"/>
            </x14:iconSet>
          </x14:cfRule>
          <xm:sqref>DH94</xm:sqref>
        </x14:conditionalFormatting>
        <x14:conditionalFormatting xmlns:xm="http://schemas.microsoft.com/office/excel/2006/main">
          <x14:cfRule type="iconSet" priority="1169" id="{FEE08C41-5C84-409A-A59F-82E77869FD48}">
            <x14:iconSet custom="1">
              <x14:cfvo type="percent">
                <xm:f>0</xm:f>
              </x14:cfvo>
              <x14:cfvo type="num">
                <xm:f>0.5</xm:f>
              </x14:cfvo>
              <x14:cfvo type="num">
                <xm:f>1</xm:f>
              </x14:cfvo>
              <x14:cfIcon iconSet="3TrafficLights1" iconId="2"/>
              <x14:cfIcon iconSet="3TrafficLights1" iconId="1"/>
              <x14:cfIcon iconSet="3TrafficLights1" iconId="0"/>
            </x14:iconSet>
          </x14:cfRule>
          <xm:sqref>DH95:DH114</xm:sqref>
        </x14:conditionalFormatting>
        <x14:conditionalFormatting xmlns:xm="http://schemas.microsoft.com/office/excel/2006/main">
          <x14:cfRule type="iconSet" priority="187" id="{DF8634E0-1973-474F-BB48-D8AD61A8581A}">
            <x14:iconSet custom="1">
              <x14:cfvo type="percent">
                <xm:f>0</xm:f>
              </x14:cfvo>
              <x14:cfvo type="num">
                <xm:f>0.5</xm:f>
              </x14:cfvo>
              <x14:cfvo type="num">
                <xm:f>1</xm:f>
              </x14:cfvo>
              <x14:cfIcon iconSet="3TrafficLights1" iconId="2"/>
              <x14:cfIcon iconSet="3TrafficLights1" iconId="1"/>
              <x14:cfIcon iconSet="3TrafficLights1" iconId="0"/>
            </x14:iconSet>
          </x14:cfRule>
          <xm:sqref>DR8:DR13 DR15:DR22 DR24 DR26:DR31 DR33 DR36:DR46</xm:sqref>
        </x14:conditionalFormatting>
        <x14:conditionalFormatting xmlns:xm="http://schemas.microsoft.com/office/excel/2006/main">
          <x14:cfRule type="iconSet" priority="172" id="{B4695680-BF62-4973-9E15-C2B1EC32D745}">
            <x14:iconSet custom="1">
              <x14:cfvo type="percent">
                <xm:f>0</xm:f>
              </x14:cfvo>
              <x14:cfvo type="num">
                <xm:f>0.5</xm:f>
              </x14:cfvo>
              <x14:cfvo type="num">
                <xm:f>1</xm:f>
              </x14:cfvo>
              <x14:cfIcon iconSet="3TrafficLights1" iconId="2"/>
              <x14:cfIcon iconSet="3TrafficLights1" iconId="1"/>
              <x14:cfIcon iconSet="3TrafficLights1" iconId="0"/>
            </x14:iconSet>
          </x14:cfRule>
          <xm:sqref>DR14</xm:sqref>
        </x14:conditionalFormatting>
        <x14:conditionalFormatting xmlns:xm="http://schemas.microsoft.com/office/excel/2006/main">
          <x14:cfRule type="iconSet" priority="166" id="{D2B7F837-3289-431A-BCE9-1F25398D8048}">
            <x14:iconSet custom="1">
              <x14:cfvo type="percent">
                <xm:f>0</xm:f>
              </x14:cfvo>
              <x14:cfvo type="num">
                <xm:f>0.5</xm:f>
              </x14:cfvo>
              <x14:cfvo type="num">
                <xm:f>1</xm:f>
              </x14:cfvo>
              <x14:cfIcon iconSet="3TrafficLights1" iconId="2"/>
              <x14:cfIcon iconSet="3TrafficLights1" iconId="1"/>
              <x14:cfIcon iconSet="3TrafficLights1" iconId="0"/>
            </x14:iconSet>
          </x14:cfRule>
          <xm:sqref>DR23</xm:sqref>
        </x14:conditionalFormatting>
        <x14:conditionalFormatting xmlns:xm="http://schemas.microsoft.com/office/excel/2006/main">
          <x14:cfRule type="iconSet" priority="165" id="{818357D2-CA78-4803-BA12-FB5A292A6C7D}">
            <x14:iconSet custom="1">
              <x14:cfvo type="percent">
                <xm:f>0</xm:f>
              </x14:cfvo>
              <x14:cfvo type="num">
                <xm:f>0.5</xm:f>
              </x14:cfvo>
              <x14:cfvo type="num">
                <xm:f>1</xm:f>
              </x14:cfvo>
              <x14:cfIcon iconSet="3TrafficLights1" iconId="2"/>
              <x14:cfIcon iconSet="3TrafficLights1" iconId="1"/>
              <x14:cfIcon iconSet="3TrafficLights1" iconId="0"/>
            </x14:iconSet>
          </x14:cfRule>
          <xm:sqref>DR25</xm:sqref>
        </x14:conditionalFormatting>
        <x14:conditionalFormatting xmlns:xm="http://schemas.microsoft.com/office/excel/2006/main">
          <x14:cfRule type="iconSet" priority="159" id="{44C52CEB-F0EE-4451-8906-D71BB7839D31}">
            <x14:iconSet custom="1">
              <x14:cfvo type="percent">
                <xm:f>0</xm:f>
              </x14:cfvo>
              <x14:cfvo type="num">
                <xm:f>0.5</xm:f>
              </x14:cfvo>
              <x14:cfvo type="num">
                <xm:f>1</xm:f>
              </x14:cfvo>
              <x14:cfIcon iconSet="3TrafficLights1" iconId="2"/>
              <x14:cfIcon iconSet="3TrafficLights1" iconId="1"/>
              <x14:cfIcon iconSet="3TrafficLights1" iconId="0"/>
            </x14:iconSet>
          </x14:cfRule>
          <xm:sqref>DR32</xm:sqref>
        </x14:conditionalFormatting>
        <x14:conditionalFormatting xmlns:xm="http://schemas.microsoft.com/office/excel/2006/main">
          <x14:cfRule type="iconSet" priority="157" id="{94374D1C-D324-42C8-A602-147F9D9DE858}">
            <x14:iconSet custom="1">
              <x14:cfvo type="percent">
                <xm:f>0</xm:f>
              </x14:cfvo>
              <x14:cfvo type="num">
                <xm:f>0.5</xm:f>
              </x14:cfvo>
              <x14:cfvo type="num">
                <xm:f>1</xm:f>
              </x14:cfvo>
              <x14:cfIcon iconSet="3TrafficLights1" iconId="2"/>
              <x14:cfIcon iconSet="3TrafficLights1" iconId="1"/>
              <x14:cfIcon iconSet="3TrafficLights1" iconId="0"/>
            </x14:iconSet>
          </x14:cfRule>
          <xm:sqref>DR34</xm:sqref>
        </x14:conditionalFormatting>
        <x14:conditionalFormatting xmlns:xm="http://schemas.microsoft.com/office/excel/2006/main">
          <x14:cfRule type="iconSet" priority="156" id="{81F21CB6-B4C4-4CD0-B821-8F81D563BF55}">
            <x14:iconSet custom="1">
              <x14:cfvo type="percent">
                <xm:f>0</xm:f>
              </x14:cfvo>
              <x14:cfvo type="num">
                <xm:f>0.5</xm:f>
              </x14:cfvo>
              <x14:cfvo type="num">
                <xm:f>1</xm:f>
              </x14:cfvo>
              <x14:cfIcon iconSet="3TrafficLights1" iconId="2"/>
              <x14:cfIcon iconSet="3TrafficLights1" iconId="1"/>
              <x14:cfIcon iconSet="3TrafficLights1" iconId="0"/>
            </x14:iconSet>
          </x14:cfRule>
          <xm:sqref>DR35</xm:sqref>
        </x14:conditionalFormatting>
        <x14:conditionalFormatting xmlns:xm="http://schemas.microsoft.com/office/excel/2006/main">
          <x14:cfRule type="iconSet" priority="1170" id="{C13FE437-4DB8-4C5C-BEB7-C024214B116C}">
            <x14:iconSet custom="1">
              <x14:cfvo type="percent">
                <xm:f>0</xm:f>
              </x14:cfvo>
              <x14:cfvo type="num">
                <xm:f>0.5</xm:f>
              </x14:cfvo>
              <x14:cfvo type="num">
                <xm:f>1</xm:f>
              </x14:cfvo>
              <x14:cfIcon iconSet="3TrafficLights1" iconId="2"/>
              <x14:cfIcon iconSet="3TrafficLights1" iconId="1"/>
              <x14:cfIcon iconSet="3TrafficLights1" iconId="0"/>
            </x14:iconSet>
          </x14:cfRule>
          <xm:sqref>DR47:DR82 DR84:DR114</xm:sqref>
        </x14:conditionalFormatting>
        <x14:conditionalFormatting xmlns:xm="http://schemas.microsoft.com/office/excel/2006/main">
          <x14:cfRule type="iconSet" priority="1" id="{ADF67F32-9A54-4C3B-9D18-7823396A833E}">
            <x14:iconSet custom="1">
              <x14:cfvo type="percent">
                <xm:f>0</xm:f>
              </x14:cfvo>
              <x14:cfvo type="num">
                <xm:f>0.5</xm:f>
              </x14:cfvo>
              <x14:cfvo type="num">
                <xm:f>1</xm:f>
              </x14:cfvo>
              <x14:cfIcon iconSet="3TrafficLights1" iconId="2"/>
              <x14:cfIcon iconSet="3TrafficLights1" iconId="1"/>
              <x14:cfIcon iconSet="3TrafficLights1" iconId="0"/>
            </x14:iconSet>
          </x14:cfRule>
          <xm:sqref>DR83</xm:sqref>
        </x14:conditionalFormatting>
        <x14:conditionalFormatting xmlns:xm="http://schemas.microsoft.com/office/excel/2006/main">
          <x14:cfRule type="iconSet" priority="95" id="{E48B20E3-10D4-485B-9772-C880F9CD6793}">
            <x14:iconSet custom="1">
              <x14:cfvo type="percent">
                <xm:f>0</xm:f>
              </x14:cfvo>
              <x14:cfvo type="num">
                <xm:f>0.5</xm:f>
              </x14:cfvo>
              <x14:cfvo type="num">
                <xm:f>1</xm:f>
              </x14:cfvo>
              <x14:cfIcon iconSet="3TrafficLights1" iconId="2"/>
              <x14:cfIcon iconSet="3TrafficLights1" iconId="1"/>
              <x14:cfIcon iconSet="3TrafficLights1" iconId="0"/>
            </x14:iconSet>
          </x14:cfRule>
          <xm:sqref>EB8</xm:sqref>
        </x14:conditionalFormatting>
        <x14:conditionalFormatting xmlns:xm="http://schemas.microsoft.com/office/excel/2006/main">
          <x14:cfRule type="iconSet" priority="85" id="{46416C0A-3119-499C-B1D3-E771AC196A06}">
            <x14:iconSet custom="1">
              <x14:cfvo type="percent">
                <xm:f>0</xm:f>
              </x14:cfvo>
              <x14:cfvo type="num">
                <xm:f>0.5</xm:f>
              </x14:cfvo>
              <x14:cfvo type="num">
                <xm:f>1</xm:f>
              </x14:cfvo>
              <x14:cfIcon iconSet="3TrafficLights1" iconId="2"/>
              <x14:cfIcon iconSet="3TrafficLights1" iconId="1"/>
              <x14:cfIcon iconSet="3TrafficLights1" iconId="0"/>
            </x14:iconSet>
          </x14:cfRule>
          <xm:sqref>EB9</xm:sqref>
        </x14:conditionalFormatting>
        <x14:conditionalFormatting xmlns:xm="http://schemas.microsoft.com/office/excel/2006/main">
          <x14:cfRule type="iconSet" priority="84" id="{7F7C1302-35B7-469C-953E-969A0768AD2D}">
            <x14:iconSet custom="1">
              <x14:cfvo type="percent">
                <xm:f>0</xm:f>
              </x14:cfvo>
              <x14:cfvo type="num">
                <xm:f>0.5</xm:f>
              </x14:cfvo>
              <x14:cfvo type="num">
                <xm:f>1</xm:f>
              </x14:cfvo>
              <x14:cfIcon iconSet="3TrafficLights1" iconId="2"/>
              <x14:cfIcon iconSet="3TrafficLights1" iconId="1"/>
              <x14:cfIcon iconSet="3TrafficLights1" iconId="0"/>
            </x14:iconSet>
          </x14:cfRule>
          <xm:sqref>EB10</xm:sqref>
        </x14:conditionalFormatting>
        <x14:conditionalFormatting xmlns:xm="http://schemas.microsoft.com/office/excel/2006/main">
          <x14:cfRule type="iconSet" priority="83" id="{EA548D82-57E2-4160-97C5-1FEE60CF59CD}">
            <x14:iconSet custom="1">
              <x14:cfvo type="percent">
                <xm:f>0</xm:f>
              </x14:cfvo>
              <x14:cfvo type="num">
                <xm:f>0.5</xm:f>
              </x14:cfvo>
              <x14:cfvo type="num">
                <xm:f>1</xm:f>
              </x14:cfvo>
              <x14:cfIcon iconSet="3TrafficLights1" iconId="2"/>
              <x14:cfIcon iconSet="3TrafficLights1" iconId="1"/>
              <x14:cfIcon iconSet="3TrafficLights1" iconId="0"/>
            </x14:iconSet>
          </x14:cfRule>
          <xm:sqref>EB11</xm:sqref>
        </x14:conditionalFormatting>
        <x14:conditionalFormatting xmlns:xm="http://schemas.microsoft.com/office/excel/2006/main">
          <x14:cfRule type="iconSet" priority="82" id="{9042A297-4435-4F05-8FA7-B097EEEF60A1}">
            <x14:iconSet custom="1">
              <x14:cfvo type="percent">
                <xm:f>0</xm:f>
              </x14:cfvo>
              <x14:cfvo type="num">
                <xm:f>0.5</xm:f>
              </x14:cfvo>
              <x14:cfvo type="num">
                <xm:f>1</xm:f>
              </x14:cfvo>
              <x14:cfIcon iconSet="3TrafficLights1" iconId="2"/>
              <x14:cfIcon iconSet="3TrafficLights1" iconId="1"/>
              <x14:cfIcon iconSet="3TrafficLights1" iconId="0"/>
            </x14:iconSet>
          </x14:cfRule>
          <xm:sqref>EB12</xm:sqref>
        </x14:conditionalFormatting>
        <x14:conditionalFormatting xmlns:xm="http://schemas.microsoft.com/office/excel/2006/main">
          <x14:cfRule type="iconSet" priority="81" id="{6A31F1E8-C5F8-469F-BD93-DADF0BF3166B}">
            <x14:iconSet custom="1">
              <x14:cfvo type="percent">
                <xm:f>0</xm:f>
              </x14:cfvo>
              <x14:cfvo type="num">
                <xm:f>0.5</xm:f>
              </x14:cfvo>
              <x14:cfvo type="num">
                <xm:f>1</xm:f>
              </x14:cfvo>
              <x14:cfIcon iconSet="3TrafficLights1" iconId="2"/>
              <x14:cfIcon iconSet="3TrafficLights1" iconId="1"/>
              <x14:cfIcon iconSet="3TrafficLights1" iconId="0"/>
            </x14:iconSet>
          </x14:cfRule>
          <xm:sqref>EB13</xm:sqref>
        </x14:conditionalFormatting>
        <x14:conditionalFormatting xmlns:xm="http://schemas.microsoft.com/office/excel/2006/main">
          <x14:cfRule type="iconSet" priority="80" id="{778C9F87-FE6E-46BE-9329-CD63A15961FB}">
            <x14:iconSet custom="1">
              <x14:cfvo type="percent">
                <xm:f>0</xm:f>
              </x14:cfvo>
              <x14:cfvo type="num">
                <xm:f>0.5</xm:f>
              </x14:cfvo>
              <x14:cfvo type="num">
                <xm:f>1</xm:f>
              </x14:cfvo>
              <x14:cfIcon iconSet="3TrafficLights1" iconId="2"/>
              <x14:cfIcon iconSet="3TrafficLights1" iconId="1"/>
              <x14:cfIcon iconSet="3TrafficLights1" iconId="0"/>
            </x14:iconSet>
          </x14:cfRule>
          <xm:sqref>EB14</xm:sqref>
        </x14:conditionalFormatting>
        <x14:conditionalFormatting xmlns:xm="http://schemas.microsoft.com/office/excel/2006/main">
          <x14:cfRule type="iconSet" priority="79" id="{07BC52F3-BA58-4DAA-A2E2-EEE147D957C2}">
            <x14:iconSet custom="1">
              <x14:cfvo type="percent">
                <xm:f>0</xm:f>
              </x14:cfvo>
              <x14:cfvo type="num">
                <xm:f>0.5</xm:f>
              </x14:cfvo>
              <x14:cfvo type="num">
                <xm:f>1</xm:f>
              </x14:cfvo>
              <x14:cfIcon iconSet="3TrafficLights1" iconId="2"/>
              <x14:cfIcon iconSet="3TrafficLights1" iconId="1"/>
              <x14:cfIcon iconSet="3TrafficLights1" iconId="0"/>
            </x14:iconSet>
          </x14:cfRule>
          <xm:sqref>EB15</xm:sqref>
        </x14:conditionalFormatting>
        <x14:conditionalFormatting xmlns:xm="http://schemas.microsoft.com/office/excel/2006/main">
          <x14:cfRule type="iconSet" priority="78" id="{05420AC3-B562-4C64-A74A-365A18BE95D0}">
            <x14:iconSet custom="1">
              <x14:cfvo type="percent">
                <xm:f>0</xm:f>
              </x14:cfvo>
              <x14:cfvo type="num">
                <xm:f>0.5</xm:f>
              </x14:cfvo>
              <x14:cfvo type="num">
                <xm:f>1</xm:f>
              </x14:cfvo>
              <x14:cfIcon iconSet="3TrafficLights1" iconId="2"/>
              <x14:cfIcon iconSet="3TrafficLights1" iconId="1"/>
              <x14:cfIcon iconSet="3TrafficLights1" iconId="0"/>
            </x14:iconSet>
          </x14:cfRule>
          <xm:sqref>EB16</xm:sqref>
        </x14:conditionalFormatting>
        <x14:conditionalFormatting xmlns:xm="http://schemas.microsoft.com/office/excel/2006/main">
          <x14:cfRule type="iconSet" priority="77" id="{358A2A5F-442C-43FF-BB28-F972DD72C471}">
            <x14:iconSet custom="1">
              <x14:cfvo type="percent">
                <xm:f>0</xm:f>
              </x14:cfvo>
              <x14:cfvo type="num">
                <xm:f>0.5</xm:f>
              </x14:cfvo>
              <x14:cfvo type="num">
                <xm:f>1</xm:f>
              </x14:cfvo>
              <x14:cfIcon iconSet="3TrafficLights1" iconId="2"/>
              <x14:cfIcon iconSet="3TrafficLights1" iconId="1"/>
              <x14:cfIcon iconSet="3TrafficLights1" iconId="0"/>
            </x14:iconSet>
          </x14:cfRule>
          <xm:sqref>EB17</xm:sqref>
        </x14:conditionalFormatting>
        <x14:conditionalFormatting xmlns:xm="http://schemas.microsoft.com/office/excel/2006/main">
          <x14:cfRule type="iconSet" priority="76" id="{03BC8C3D-A987-420F-A6B2-74271838964B}">
            <x14:iconSet custom="1">
              <x14:cfvo type="percent">
                <xm:f>0</xm:f>
              </x14:cfvo>
              <x14:cfvo type="num">
                <xm:f>0.5</xm:f>
              </x14:cfvo>
              <x14:cfvo type="num">
                <xm:f>1</xm:f>
              </x14:cfvo>
              <x14:cfIcon iconSet="3TrafficLights1" iconId="2"/>
              <x14:cfIcon iconSet="3TrafficLights1" iconId="1"/>
              <x14:cfIcon iconSet="3TrafficLights1" iconId="0"/>
            </x14:iconSet>
          </x14:cfRule>
          <xm:sqref>EB18</xm:sqref>
        </x14:conditionalFormatting>
        <x14:conditionalFormatting xmlns:xm="http://schemas.microsoft.com/office/excel/2006/main">
          <x14:cfRule type="iconSet" priority="75" id="{A696844A-C589-41BB-A1E9-CACBABDD7A4B}">
            <x14:iconSet custom="1">
              <x14:cfvo type="percent">
                <xm:f>0</xm:f>
              </x14:cfvo>
              <x14:cfvo type="num">
                <xm:f>0.5</xm:f>
              </x14:cfvo>
              <x14:cfvo type="num">
                <xm:f>1</xm:f>
              </x14:cfvo>
              <x14:cfIcon iconSet="3TrafficLights1" iconId="2"/>
              <x14:cfIcon iconSet="3TrafficLights1" iconId="1"/>
              <x14:cfIcon iconSet="3TrafficLights1" iconId="0"/>
            </x14:iconSet>
          </x14:cfRule>
          <xm:sqref>EB19</xm:sqref>
        </x14:conditionalFormatting>
        <x14:conditionalFormatting xmlns:xm="http://schemas.microsoft.com/office/excel/2006/main">
          <x14:cfRule type="iconSet" priority="93" id="{BEFD77ED-475B-49D7-AAF8-1769A1214AE7}">
            <x14:iconSet custom="1">
              <x14:cfvo type="percent">
                <xm:f>0</xm:f>
              </x14:cfvo>
              <x14:cfvo type="num">
                <xm:f>0.5</xm:f>
              </x14:cfvo>
              <x14:cfvo type="num">
                <xm:f>1</xm:f>
              </x14:cfvo>
              <x14:cfIcon iconSet="3TrafficLights1" iconId="2"/>
              <x14:cfIcon iconSet="3TrafficLights1" iconId="1"/>
              <x14:cfIcon iconSet="3TrafficLights1" iconId="0"/>
            </x14:iconSet>
          </x14:cfRule>
          <xm:sqref>EB20:EB22</xm:sqref>
        </x14:conditionalFormatting>
        <x14:conditionalFormatting xmlns:xm="http://schemas.microsoft.com/office/excel/2006/main">
          <x14:cfRule type="iconSet" priority="74" id="{A6B33B1F-C9DA-43C7-B196-ECEB098C5BE5}">
            <x14:iconSet custom="1">
              <x14:cfvo type="percent">
                <xm:f>0</xm:f>
              </x14:cfvo>
              <x14:cfvo type="num">
                <xm:f>0.5</xm:f>
              </x14:cfvo>
              <x14:cfvo type="num">
                <xm:f>1</xm:f>
              </x14:cfvo>
              <x14:cfIcon iconSet="3TrafficLights1" iconId="2"/>
              <x14:cfIcon iconSet="3TrafficLights1" iconId="1"/>
              <x14:cfIcon iconSet="3TrafficLights1" iconId="0"/>
            </x14:iconSet>
          </x14:cfRule>
          <xm:sqref>EB23:EB24</xm:sqref>
        </x14:conditionalFormatting>
        <x14:conditionalFormatting xmlns:xm="http://schemas.microsoft.com/office/excel/2006/main">
          <x14:cfRule type="iconSet" priority="73" id="{FF3DF3DB-4679-4FC8-85F3-B1383A206936}">
            <x14:iconSet custom="1">
              <x14:cfvo type="percent">
                <xm:f>0</xm:f>
              </x14:cfvo>
              <x14:cfvo type="num">
                <xm:f>0.5</xm:f>
              </x14:cfvo>
              <x14:cfvo type="num">
                <xm:f>1</xm:f>
              </x14:cfvo>
              <x14:cfIcon iconSet="3TrafficLights1" iconId="2"/>
              <x14:cfIcon iconSet="3TrafficLights1" iconId="1"/>
              <x14:cfIcon iconSet="3TrafficLights1" iconId="0"/>
            </x14:iconSet>
          </x14:cfRule>
          <xm:sqref>EB25</xm:sqref>
        </x14:conditionalFormatting>
        <x14:conditionalFormatting xmlns:xm="http://schemas.microsoft.com/office/excel/2006/main">
          <x14:cfRule type="iconSet" priority="72" id="{79A641AD-EB8F-4555-A796-681AD6BB9CA5}">
            <x14:iconSet custom="1">
              <x14:cfvo type="percent">
                <xm:f>0</xm:f>
              </x14:cfvo>
              <x14:cfvo type="num">
                <xm:f>0.5</xm:f>
              </x14:cfvo>
              <x14:cfvo type="num">
                <xm:f>1</xm:f>
              </x14:cfvo>
              <x14:cfIcon iconSet="3TrafficLights1" iconId="2"/>
              <x14:cfIcon iconSet="3TrafficLights1" iconId="1"/>
              <x14:cfIcon iconSet="3TrafficLights1" iconId="0"/>
            </x14:iconSet>
          </x14:cfRule>
          <xm:sqref>EB26</xm:sqref>
        </x14:conditionalFormatting>
        <x14:conditionalFormatting xmlns:xm="http://schemas.microsoft.com/office/excel/2006/main">
          <x14:cfRule type="iconSet" priority="71" id="{0A5CD839-51E3-4D30-9E79-3BB2A8608EEB}">
            <x14:iconSet custom="1">
              <x14:cfvo type="percent">
                <xm:f>0</xm:f>
              </x14:cfvo>
              <x14:cfvo type="num">
                <xm:f>0.5</xm:f>
              </x14:cfvo>
              <x14:cfvo type="num">
                <xm:f>1</xm:f>
              </x14:cfvo>
              <x14:cfIcon iconSet="3TrafficLights1" iconId="2"/>
              <x14:cfIcon iconSet="3TrafficLights1" iconId="1"/>
              <x14:cfIcon iconSet="3TrafficLights1" iconId="0"/>
            </x14:iconSet>
          </x14:cfRule>
          <xm:sqref>EB27</xm:sqref>
        </x14:conditionalFormatting>
        <x14:conditionalFormatting xmlns:xm="http://schemas.microsoft.com/office/excel/2006/main">
          <x14:cfRule type="iconSet" priority="70" id="{00CAE63D-82C8-4E2A-B703-3E8AD6AB49E7}">
            <x14:iconSet custom="1">
              <x14:cfvo type="percent">
                <xm:f>0</xm:f>
              </x14:cfvo>
              <x14:cfvo type="num">
                <xm:f>0.5</xm:f>
              </x14:cfvo>
              <x14:cfvo type="num">
                <xm:f>1</xm:f>
              </x14:cfvo>
              <x14:cfIcon iconSet="3TrafficLights1" iconId="2"/>
              <x14:cfIcon iconSet="3TrafficLights1" iconId="1"/>
              <x14:cfIcon iconSet="3TrafficLights1" iconId="0"/>
            </x14:iconSet>
          </x14:cfRule>
          <xm:sqref>EB28</xm:sqref>
        </x14:conditionalFormatting>
        <x14:conditionalFormatting xmlns:xm="http://schemas.microsoft.com/office/excel/2006/main">
          <x14:cfRule type="iconSet" priority="69" id="{74331EDA-9EB5-4E9C-AEB3-C28B9A355DF5}">
            <x14:iconSet custom="1">
              <x14:cfvo type="percent">
                <xm:f>0</xm:f>
              </x14:cfvo>
              <x14:cfvo type="num">
                <xm:f>0.5</xm:f>
              </x14:cfvo>
              <x14:cfvo type="num">
                <xm:f>1</xm:f>
              </x14:cfvo>
              <x14:cfIcon iconSet="3TrafficLights1" iconId="2"/>
              <x14:cfIcon iconSet="3TrafficLights1" iconId="1"/>
              <x14:cfIcon iconSet="3TrafficLights1" iconId="0"/>
            </x14:iconSet>
          </x14:cfRule>
          <xm:sqref>EB29:EB30</xm:sqref>
        </x14:conditionalFormatting>
        <x14:conditionalFormatting xmlns:xm="http://schemas.microsoft.com/office/excel/2006/main">
          <x14:cfRule type="iconSet" priority="68" id="{E5A14E7E-746A-4623-B13A-651FB5E53FC8}">
            <x14:iconSet custom="1">
              <x14:cfvo type="percent">
                <xm:f>0</xm:f>
              </x14:cfvo>
              <x14:cfvo type="num">
                <xm:f>0.5</xm:f>
              </x14:cfvo>
              <x14:cfvo type="num">
                <xm:f>1</xm:f>
              </x14:cfvo>
              <x14:cfIcon iconSet="3TrafficLights1" iconId="2"/>
              <x14:cfIcon iconSet="3TrafficLights1" iconId="1"/>
              <x14:cfIcon iconSet="3TrafficLights1" iconId="0"/>
            </x14:iconSet>
          </x14:cfRule>
          <xm:sqref>EB31</xm:sqref>
        </x14:conditionalFormatting>
        <x14:conditionalFormatting xmlns:xm="http://schemas.microsoft.com/office/excel/2006/main">
          <x14:cfRule type="iconSet" priority="67" id="{6D1379C0-90E6-46C0-8470-7CE4AE0F78FA}">
            <x14:iconSet custom="1">
              <x14:cfvo type="percent">
                <xm:f>0</xm:f>
              </x14:cfvo>
              <x14:cfvo type="num">
                <xm:f>0.5</xm:f>
              </x14:cfvo>
              <x14:cfvo type="num">
                <xm:f>1</xm:f>
              </x14:cfvo>
              <x14:cfIcon iconSet="3TrafficLights1" iconId="2"/>
              <x14:cfIcon iconSet="3TrafficLights1" iconId="1"/>
              <x14:cfIcon iconSet="3TrafficLights1" iconId="0"/>
            </x14:iconSet>
          </x14:cfRule>
          <xm:sqref>EB32</xm:sqref>
        </x14:conditionalFormatting>
        <x14:conditionalFormatting xmlns:xm="http://schemas.microsoft.com/office/excel/2006/main">
          <x14:cfRule type="iconSet" priority="66" id="{26FFCDDD-98A1-4335-8B61-866D33264439}">
            <x14:iconSet custom="1">
              <x14:cfvo type="percent">
                <xm:f>0</xm:f>
              </x14:cfvo>
              <x14:cfvo type="num">
                <xm:f>0.5</xm:f>
              </x14:cfvo>
              <x14:cfvo type="num">
                <xm:f>1</xm:f>
              </x14:cfvo>
              <x14:cfIcon iconSet="3TrafficLights1" iconId="2"/>
              <x14:cfIcon iconSet="3TrafficLights1" iconId="1"/>
              <x14:cfIcon iconSet="3TrafficLights1" iconId="0"/>
            </x14:iconSet>
          </x14:cfRule>
          <xm:sqref>EB33</xm:sqref>
        </x14:conditionalFormatting>
        <x14:conditionalFormatting xmlns:xm="http://schemas.microsoft.com/office/excel/2006/main">
          <x14:cfRule type="iconSet" priority="65" id="{D0FC28B9-394A-49AD-A9CE-A61DAB15A86B}">
            <x14:iconSet custom="1">
              <x14:cfvo type="percent">
                <xm:f>0</xm:f>
              </x14:cfvo>
              <x14:cfvo type="num">
                <xm:f>0.5</xm:f>
              </x14:cfvo>
              <x14:cfvo type="num">
                <xm:f>1</xm:f>
              </x14:cfvo>
              <x14:cfIcon iconSet="3TrafficLights1" iconId="2"/>
              <x14:cfIcon iconSet="3TrafficLights1" iconId="1"/>
              <x14:cfIcon iconSet="3TrafficLights1" iconId="0"/>
            </x14:iconSet>
          </x14:cfRule>
          <xm:sqref>EB34</xm:sqref>
        </x14:conditionalFormatting>
        <x14:conditionalFormatting xmlns:xm="http://schemas.microsoft.com/office/excel/2006/main">
          <x14:cfRule type="iconSet" priority="64" id="{D1FDE117-4847-48E7-8A78-F03001919CC1}">
            <x14:iconSet custom="1">
              <x14:cfvo type="percent">
                <xm:f>0</xm:f>
              </x14:cfvo>
              <x14:cfvo type="num">
                <xm:f>0.5</xm:f>
              </x14:cfvo>
              <x14:cfvo type="num">
                <xm:f>1</xm:f>
              </x14:cfvo>
              <x14:cfIcon iconSet="3TrafficLights1" iconId="2"/>
              <x14:cfIcon iconSet="3TrafficLights1" iconId="1"/>
              <x14:cfIcon iconSet="3TrafficLights1" iconId="0"/>
            </x14:iconSet>
          </x14:cfRule>
          <xm:sqref>EB35:EB36</xm:sqref>
        </x14:conditionalFormatting>
        <x14:conditionalFormatting xmlns:xm="http://schemas.microsoft.com/office/excel/2006/main">
          <x14:cfRule type="iconSet" priority="63" id="{D04969DA-C7DE-45E3-8B5B-73F370A7D279}">
            <x14:iconSet custom="1">
              <x14:cfvo type="percent">
                <xm:f>0</xm:f>
              </x14:cfvo>
              <x14:cfvo type="num">
                <xm:f>0.5</xm:f>
              </x14:cfvo>
              <x14:cfvo type="num">
                <xm:f>1</xm:f>
              </x14:cfvo>
              <x14:cfIcon iconSet="3TrafficLights1" iconId="2"/>
              <x14:cfIcon iconSet="3TrafficLights1" iconId="1"/>
              <x14:cfIcon iconSet="3TrafficLights1" iconId="0"/>
            </x14:iconSet>
          </x14:cfRule>
          <xm:sqref>EB37</xm:sqref>
        </x14:conditionalFormatting>
        <x14:conditionalFormatting xmlns:xm="http://schemas.microsoft.com/office/excel/2006/main">
          <x14:cfRule type="iconSet" priority="62" id="{AE4E31BE-AA4E-4434-86E9-66AA9C1CB800}">
            <x14:iconSet custom="1">
              <x14:cfvo type="percent">
                <xm:f>0</xm:f>
              </x14:cfvo>
              <x14:cfvo type="num">
                <xm:f>0.5</xm:f>
              </x14:cfvo>
              <x14:cfvo type="num">
                <xm:f>1</xm:f>
              </x14:cfvo>
              <x14:cfIcon iconSet="3TrafficLights1" iconId="2"/>
              <x14:cfIcon iconSet="3TrafficLights1" iconId="1"/>
              <x14:cfIcon iconSet="3TrafficLights1" iconId="0"/>
            </x14:iconSet>
          </x14:cfRule>
          <xm:sqref>EB38:EB42</xm:sqref>
        </x14:conditionalFormatting>
        <x14:conditionalFormatting xmlns:xm="http://schemas.microsoft.com/office/excel/2006/main">
          <x14:cfRule type="iconSet" priority="61" id="{207F676F-2942-4EF1-9B2C-79A9F6297342}">
            <x14:iconSet custom="1">
              <x14:cfvo type="percent">
                <xm:f>0</xm:f>
              </x14:cfvo>
              <x14:cfvo type="num">
                <xm:f>0.5</xm:f>
              </x14:cfvo>
              <x14:cfvo type="num">
                <xm:f>1</xm:f>
              </x14:cfvo>
              <x14:cfIcon iconSet="3TrafficLights1" iconId="2"/>
              <x14:cfIcon iconSet="3TrafficLights1" iconId="1"/>
              <x14:cfIcon iconSet="3TrafficLights1" iconId="0"/>
            </x14:iconSet>
          </x14:cfRule>
          <xm:sqref>EB43</xm:sqref>
        </x14:conditionalFormatting>
        <x14:conditionalFormatting xmlns:xm="http://schemas.microsoft.com/office/excel/2006/main">
          <x14:cfRule type="iconSet" priority="58" id="{04CDF842-C881-418E-B90B-DFD44CB0EF24}">
            <x14:iconSet custom="1">
              <x14:cfvo type="percent">
                <xm:f>0</xm:f>
              </x14:cfvo>
              <x14:cfvo type="num">
                <xm:f>0.5</xm:f>
              </x14:cfvo>
              <x14:cfvo type="num">
                <xm:f>1</xm:f>
              </x14:cfvo>
              <x14:cfIcon iconSet="3TrafficLights1" iconId="2"/>
              <x14:cfIcon iconSet="3TrafficLights1" iconId="1"/>
              <x14:cfIcon iconSet="3TrafficLights1" iconId="0"/>
            </x14:iconSet>
          </x14:cfRule>
          <xm:sqref>EB44</xm:sqref>
        </x14:conditionalFormatting>
        <x14:conditionalFormatting xmlns:xm="http://schemas.microsoft.com/office/excel/2006/main">
          <x14:cfRule type="iconSet" priority="60" id="{78D7FA54-6DAC-4F58-AE71-2171519647FA}">
            <x14:iconSet custom="1">
              <x14:cfvo type="percent">
                <xm:f>0</xm:f>
              </x14:cfvo>
              <x14:cfvo type="num">
                <xm:f>0.5</xm:f>
              </x14:cfvo>
              <x14:cfvo type="num">
                <xm:f>1</xm:f>
              </x14:cfvo>
              <x14:cfIcon iconSet="3TrafficLights1" iconId="2"/>
              <x14:cfIcon iconSet="3TrafficLights1" iconId="1"/>
              <x14:cfIcon iconSet="3TrafficLights1" iconId="0"/>
            </x14:iconSet>
          </x14:cfRule>
          <xm:sqref>EB45</xm:sqref>
        </x14:conditionalFormatting>
        <x14:conditionalFormatting xmlns:xm="http://schemas.microsoft.com/office/excel/2006/main">
          <x14:cfRule type="iconSet" priority="59" id="{8C7C503D-EAB4-4ACA-B61B-2878BC5F5D26}">
            <x14:iconSet custom="1">
              <x14:cfvo type="percent">
                <xm:f>0</xm:f>
              </x14:cfvo>
              <x14:cfvo type="num">
                <xm:f>0.5</xm:f>
              </x14:cfvo>
              <x14:cfvo type="num">
                <xm:f>1</xm:f>
              </x14:cfvo>
              <x14:cfIcon iconSet="3TrafficLights1" iconId="2"/>
              <x14:cfIcon iconSet="3TrafficLights1" iconId="1"/>
              <x14:cfIcon iconSet="3TrafficLights1" iconId="0"/>
            </x14:iconSet>
          </x14:cfRule>
          <xm:sqref>EB46</xm:sqref>
        </x14:conditionalFormatting>
        <x14:conditionalFormatting xmlns:xm="http://schemas.microsoft.com/office/excel/2006/main">
          <x14:cfRule type="iconSet" priority="57" id="{C5A80EEB-F9A0-48D2-8D16-9621D0302EAE}">
            <x14:iconSet custom="1">
              <x14:cfvo type="percent">
                <xm:f>0</xm:f>
              </x14:cfvo>
              <x14:cfvo type="num">
                <xm:f>0.5</xm:f>
              </x14:cfvo>
              <x14:cfvo type="num">
                <xm:f>1</xm:f>
              </x14:cfvo>
              <x14:cfIcon iconSet="3TrafficLights1" iconId="2"/>
              <x14:cfIcon iconSet="3TrafficLights1" iconId="1"/>
              <x14:cfIcon iconSet="3TrafficLights1" iconId="0"/>
            </x14:iconSet>
          </x14:cfRule>
          <xm:sqref>EB47</xm:sqref>
        </x14:conditionalFormatting>
        <x14:conditionalFormatting xmlns:xm="http://schemas.microsoft.com/office/excel/2006/main">
          <x14:cfRule type="iconSet" priority="55" id="{A422C659-FAC6-4F4F-98B0-4C75F0E0C437}">
            <x14:iconSet custom="1">
              <x14:cfvo type="percent">
                <xm:f>0</xm:f>
              </x14:cfvo>
              <x14:cfvo type="num">
                <xm:f>0.5</xm:f>
              </x14:cfvo>
              <x14:cfvo type="num">
                <xm:f>1</xm:f>
              </x14:cfvo>
              <x14:cfIcon iconSet="3TrafficLights1" iconId="2"/>
              <x14:cfIcon iconSet="3TrafficLights1" iconId="1"/>
              <x14:cfIcon iconSet="3TrafficLights1" iconId="0"/>
            </x14:iconSet>
          </x14:cfRule>
          <xm:sqref>EB48</xm:sqref>
        </x14:conditionalFormatting>
        <x14:conditionalFormatting xmlns:xm="http://schemas.microsoft.com/office/excel/2006/main">
          <x14:cfRule type="iconSet" priority="56" id="{80F7CA92-E8A2-47AA-ADEF-971DB17E354B}">
            <x14:iconSet custom="1">
              <x14:cfvo type="percent">
                <xm:f>0</xm:f>
              </x14:cfvo>
              <x14:cfvo type="num">
                <xm:f>0.5</xm:f>
              </x14:cfvo>
              <x14:cfvo type="num">
                <xm:f>1</xm:f>
              </x14:cfvo>
              <x14:cfIcon iconSet="3TrafficLights1" iconId="2"/>
              <x14:cfIcon iconSet="3TrafficLights1" iconId="1"/>
              <x14:cfIcon iconSet="3TrafficLights1" iconId="0"/>
            </x14:iconSet>
          </x14:cfRule>
          <xm:sqref>EB49</xm:sqref>
        </x14:conditionalFormatting>
        <x14:conditionalFormatting xmlns:xm="http://schemas.microsoft.com/office/excel/2006/main">
          <x14:cfRule type="iconSet" priority="54" id="{8ABA3CE9-F824-421B-B35D-4A8A4C5D5015}">
            <x14:iconSet custom="1">
              <x14:cfvo type="percent">
                <xm:f>0</xm:f>
              </x14:cfvo>
              <x14:cfvo type="num">
                <xm:f>0.5</xm:f>
              </x14:cfvo>
              <x14:cfvo type="num">
                <xm:f>1</xm:f>
              </x14:cfvo>
              <x14:cfIcon iconSet="3TrafficLights1" iconId="2"/>
              <x14:cfIcon iconSet="3TrafficLights1" iconId="1"/>
              <x14:cfIcon iconSet="3TrafficLights1" iconId="0"/>
            </x14:iconSet>
          </x14:cfRule>
          <xm:sqref>EB50</xm:sqref>
        </x14:conditionalFormatting>
        <x14:conditionalFormatting xmlns:xm="http://schemas.microsoft.com/office/excel/2006/main">
          <x14:cfRule type="iconSet" priority="53" id="{8692D3F3-43BE-4BF0-9377-09EDF5425512}">
            <x14:iconSet custom="1">
              <x14:cfvo type="percent">
                <xm:f>0</xm:f>
              </x14:cfvo>
              <x14:cfvo type="num">
                <xm:f>0.5</xm:f>
              </x14:cfvo>
              <x14:cfvo type="num">
                <xm:f>1</xm:f>
              </x14:cfvo>
              <x14:cfIcon iconSet="3TrafficLights1" iconId="2"/>
              <x14:cfIcon iconSet="3TrafficLights1" iconId="1"/>
              <x14:cfIcon iconSet="3TrafficLights1" iconId="0"/>
            </x14:iconSet>
          </x14:cfRule>
          <xm:sqref>EB51</xm:sqref>
        </x14:conditionalFormatting>
        <x14:conditionalFormatting xmlns:xm="http://schemas.microsoft.com/office/excel/2006/main">
          <x14:cfRule type="iconSet" priority="52" id="{8C6A78C9-5E49-4396-80A8-9695E4033493}">
            <x14:iconSet custom="1">
              <x14:cfvo type="percent">
                <xm:f>0</xm:f>
              </x14:cfvo>
              <x14:cfvo type="num">
                <xm:f>0.5</xm:f>
              </x14:cfvo>
              <x14:cfvo type="num">
                <xm:f>1</xm:f>
              </x14:cfvo>
              <x14:cfIcon iconSet="3TrafficLights1" iconId="2"/>
              <x14:cfIcon iconSet="3TrafficLights1" iconId="1"/>
              <x14:cfIcon iconSet="3TrafficLights1" iconId="0"/>
            </x14:iconSet>
          </x14:cfRule>
          <xm:sqref>EB52</xm:sqref>
        </x14:conditionalFormatting>
        <x14:conditionalFormatting xmlns:xm="http://schemas.microsoft.com/office/excel/2006/main">
          <x14:cfRule type="iconSet" priority="51" id="{E7BC22B9-BCD7-4608-832F-A55825936386}">
            <x14:iconSet custom="1">
              <x14:cfvo type="percent">
                <xm:f>0</xm:f>
              </x14:cfvo>
              <x14:cfvo type="num">
                <xm:f>0.5</xm:f>
              </x14:cfvo>
              <x14:cfvo type="num">
                <xm:f>1</xm:f>
              </x14:cfvo>
              <x14:cfIcon iconSet="3TrafficLights1" iconId="2"/>
              <x14:cfIcon iconSet="3TrafficLights1" iconId="1"/>
              <x14:cfIcon iconSet="3TrafficLights1" iconId="0"/>
            </x14:iconSet>
          </x14:cfRule>
          <xm:sqref>EB53:EB54</xm:sqref>
        </x14:conditionalFormatting>
        <x14:conditionalFormatting xmlns:xm="http://schemas.microsoft.com/office/excel/2006/main">
          <x14:cfRule type="iconSet" priority="50" id="{3B092A7D-26F3-4FDC-B716-1A7A4E18A88B}">
            <x14:iconSet custom="1">
              <x14:cfvo type="percent">
                <xm:f>0</xm:f>
              </x14:cfvo>
              <x14:cfvo type="num">
                <xm:f>0.5</xm:f>
              </x14:cfvo>
              <x14:cfvo type="num">
                <xm:f>1</xm:f>
              </x14:cfvo>
              <x14:cfIcon iconSet="3TrafficLights1" iconId="2"/>
              <x14:cfIcon iconSet="3TrafficLights1" iconId="1"/>
              <x14:cfIcon iconSet="3TrafficLights1" iconId="0"/>
            </x14:iconSet>
          </x14:cfRule>
          <xm:sqref>EB55</xm:sqref>
        </x14:conditionalFormatting>
        <x14:conditionalFormatting xmlns:xm="http://schemas.microsoft.com/office/excel/2006/main">
          <x14:cfRule type="iconSet" priority="49" id="{29088F28-B815-459C-903E-7134DCCFED6C}">
            <x14:iconSet custom="1">
              <x14:cfvo type="percent">
                <xm:f>0</xm:f>
              </x14:cfvo>
              <x14:cfvo type="num">
                <xm:f>0.5</xm:f>
              </x14:cfvo>
              <x14:cfvo type="num">
                <xm:f>1</xm:f>
              </x14:cfvo>
              <x14:cfIcon iconSet="3TrafficLights1" iconId="2"/>
              <x14:cfIcon iconSet="3TrafficLights1" iconId="1"/>
              <x14:cfIcon iconSet="3TrafficLights1" iconId="0"/>
            </x14:iconSet>
          </x14:cfRule>
          <xm:sqref>EB56:EB58</xm:sqref>
        </x14:conditionalFormatting>
        <x14:conditionalFormatting xmlns:xm="http://schemas.microsoft.com/office/excel/2006/main">
          <x14:cfRule type="iconSet" priority="48" id="{E91FAC47-1289-4239-B46B-6EC2743DFE71}">
            <x14:iconSet custom="1">
              <x14:cfvo type="percent">
                <xm:f>0</xm:f>
              </x14:cfvo>
              <x14:cfvo type="num">
                <xm:f>0.5</xm:f>
              </x14:cfvo>
              <x14:cfvo type="num">
                <xm:f>1</xm:f>
              </x14:cfvo>
              <x14:cfIcon iconSet="3TrafficLights1" iconId="2"/>
              <x14:cfIcon iconSet="3TrafficLights1" iconId="1"/>
              <x14:cfIcon iconSet="3TrafficLights1" iconId="0"/>
            </x14:iconSet>
          </x14:cfRule>
          <xm:sqref>EB59:EB60</xm:sqref>
        </x14:conditionalFormatting>
        <x14:conditionalFormatting xmlns:xm="http://schemas.microsoft.com/office/excel/2006/main">
          <x14:cfRule type="iconSet" priority="47" id="{F0AA3781-64FC-42AD-9546-492CE210147B}">
            <x14:iconSet custom="1">
              <x14:cfvo type="percent">
                <xm:f>0</xm:f>
              </x14:cfvo>
              <x14:cfvo type="num">
                <xm:f>0.5</xm:f>
              </x14:cfvo>
              <x14:cfvo type="num">
                <xm:f>1</xm:f>
              </x14:cfvo>
              <x14:cfIcon iconSet="3TrafficLights1" iconId="2"/>
              <x14:cfIcon iconSet="3TrafficLights1" iconId="1"/>
              <x14:cfIcon iconSet="3TrafficLights1" iconId="0"/>
            </x14:iconSet>
          </x14:cfRule>
          <xm:sqref>EB61</xm:sqref>
        </x14:conditionalFormatting>
        <x14:conditionalFormatting xmlns:xm="http://schemas.microsoft.com/office/excel/2006/main">
          <x14:cfRule type="iconSet" priority="46" id="{124278D1-D167-4BF8-9EA5-67A0298E28CC}">
            <x14:iconSet custom="1">
              <x14:cfvo type="percent">
                <xm:f>0</xm:f>
              </x14:cfvo>
              <x14:cfvo type="num">
                <xm:f>0.5</xm:f>
              </x14:cfvo>
              <x14:cfvo type="num">
                <xm:f>1</xm:f>
              </x14:cfvo>
              <x14:cfIcon iconSet="3TrafficLights1" iconId="2"/>
              <x14:cfIcon iconSet="3TrafficLights1" iconId="1"/>
              <x14:cfIcon iconSet="3TrafficLights1" iconId="0"/>
            </x14:iconSet>
          </x14:cfRule>
          <xm:sqref>EB62</xm:sqref>
        </x14:conditionalFormatting>
        <x14:conditionalFormatting xmlns:xm="http://schemas.microsoft.com/office/excel/2006/main">
          <x14:cfRule type="iconSet" priority="45" id="{7FE34621-38EF-4127-88ED-0270E22236CA}">
            <x14:iconSet custom="1">
              <x14:cfvo type="percent">
                <xm:f>0</xm:f>
              </x14:cfvo>
              <x14:cfvo type="num">
                <xm:f>0.5</xm:f>
              </x14:cfvo>
              <x14:cfvo type="num">
                <xm:f>1</xm:f>
              </x14:cfvo>
              <x14:cfIcon iconSet="3TrafficLights1" iconId="2"/>
              <x14:cfIcon iconSet="3TrafficLights1" iconId="1"/>
              <x14:cfIcon iconSet="3TrafficLights1" iconId="0"/>
            </x14:iconSet>
          </x14:cfRule>
          <xm:sqref>EB63</xm:sqref>
        </x14:conditionalFormatting>
        <x14:conditionalFormatting xmlns:xm="http://schemas.microsoft.com/office/excel/2006/main">
          <x14:cfRule type="iconSet" priority="44" id="{71AA9530-22A4-4007-8CC8-EA2926D9CFB2}">
            <x14:iconSet custom="1">
              <x14:cfvo type="percent">
                <xm:f>0</xm:f>
              </x14:cfvo>
              <x14:cfvo type="num">
                <xm:f>0.5</xm:f>
              </x14:cfvo>
              <x14:cfvo type="num">
                <xm:f>1</xm:f>
              </x14:cfvo>
              <x14:cfIcon iconSet="3TrafficLights1" iconId="2"/>
              <x14:cfIcon iconSet="3TrafficLights1" iconId="1"/>
              <x14:cfIcon iconSet="3TrafficLights1" iconId="0"/>
            </x14:iconSet>
          </x14:cfRule>
          <xm:sqref>EB64</xm:sqref>
        </x14:conditionalFormatting>
        <x14:conditionalFormatting xmlns:xm="http://schemas.microsoft.com/office/excel/2006/main">
          <x14:cfRule type="iconSet" priority="43" id="{4B76E815-69F6-429A-A26B-96A154E9B57C}">
            <x14:iconSet custom="1">
              <x14:cfvo type="percent">
                <xm:f>0</xm:f>
              </x14:cfvo>
              <x14:cfvo type="num">
                <xm:f>0.5</xm:f>
              </x14:cfvo>
              <x14:cfvo type="num">
                <xm:f>1</xm:f>
              </x14:cfvo>
              <x14:cfIcon iconSet="3TrafficLights1" iconId="2"/>
              <x14:cfIcon iconSet="3TrafficLights1" iconId="1"/>
              <x14:cfIcon iconSet="3TrafficLights1" iconId="0"/>
            </x14:iconSet>
          </x14:cfRule>
          <xm:sqref>EB65</xm:sqref>
        </x14:conditionalFormatting>
        <x14:conditionalFormatting xmlns:xm="http://schemas.microsoft.com/office/excel/2006/main">
          <x14:cfRule type="iconSet" priority="42" id="{A9E523E4-5D7B-464A-8457-A0FDEE64D44C}">
            <x14:iconSet custom="1">
              <x14:cfvo type="percent">
                <xm:f>0</xm:f>
              </x14:cfvo>
              <x14:cfvo type="num">
                <xm:f>0.5</xm:f>
              </x14:cfvo>
              <x14:cfvo type="num">
                <xm:f>1</xm:f>
              </x14:cfvo>
              <x14:cfIcon iconSet="3TrafficLights1" iconId="2"/>
              <x14:cfIcon iconSet="3TrafficLights1" iconId="1"/>
              <x14:cfIcon iconSet="3TrafficLights1" iconId="0"/>
            </x14:iconSet>
          </x14:cfRule>
          <xm:sqref>EB66</xm:sqref>
        </x14:conditionalFormatting>
        <x14:conditionalFormatting xmlns:xm="http://schemas.microsoft.com/office/excel/2006/main">
          <x14:cfRule type="iconSet" priority="41" id="{3C37555C-4F93-4DAD-A8C7-9B7E664A0A19}">
            <x14:iconSet custom="1">
              <x14:cfvo type="percent">
                <xm:f>0</xm:f>
              </x14:cfvo>
              <x14:cfvo type="num">
                <xm:f>0.5</xm:f>
              </x14:cfvo>
              <x14:cfvo type="num">
                <xm:f>1</xm:f>
              </x14:cfvo>
              <x14:cfIcon iconSet="3TrafficLights1" iconId="2"/>
              <x14:cfIcon iconSet="3TrafficLights1" iconId="1"/>
              <x14:cfIcon iconSet="3TrafficLights1" iconId="0"/>
            </x14:iconSet>
          </x14:cfRule>
          <xm:sqref>EB67</xm:sqref>
        </x14:conditionalFormatting>
        <x14:conditionalFormatting xmlns:xm="http://schemas.microsoft.com/office/excel/2006/main">
          <x14:cfRule type="iconSet" priority="40" id="{1900DA56-2E1B-449D-92D5-64467EAA73EB}">
            <x14:iconSet custom="1">
              <x14:cfvo type="percent">
                <xm:f>0</xm:f>
              </x14:cfvo>
              <x14:cfvo type="num">
                <xm:f>0.5</xm:f>
              </x14:cfvo>
              <x14:cfvo type="num">
                <xm:f>1</xm:f>
              </x14:cfvo>
              <x14:cfIcon iconSet="3TrafficLights1" iconId="2"/>
              <x14:cfIcon iconSet="3TrafficLights1" iconId="1"/>
              <x14:cfIcon iconSet="3TrafficLights1" iconId="0"/>
            </x14:iconSet>
          </x14:cfRule>
          <xm:sqref>EB68</xm:sqref>
        </x14:conditionalFormatting>
        <x14:conditionalFormatting xmlns:xm="http://schemas.microsoft.com/office/excel/2006/main">
          <x14:cfRule type="iconSet" priority="39" id="{74F94A01-BFE0-49CC-9193-AB9A53103FCF}">
            <x14:iconSet custom="1">
              <x14:cfvo type="percent">
                <xm:f>0</xm:f>
              </x14:cfvo>
              <x14:cfvo type="num">
                <xm:f>0.5</xm:f>
              </x14:cfvo>
              <x14:cfvo type="num">
                <xm:f>1</xm:f>
              </x14:cfvo>
              <x14:cfIcon iconSet="3TrafficLights1" iconId="2"/>
              <x14:cfIcon iconSet="3TrafficLights1" iconId="1"/>
              <x14:cfIcon iconSet="3TrafficLights1" iconId="0"/>
            </x14:iconSet>
          </x14:cfRule>
          <xm:sqref>EB69</xm:sqref>
        </x14:conditionalFormatting>
        <x14:conditionalFormatting xmlns:xm="http://schemas.microsoft.com/office/excel/2006/main">
          <x14:cfRule type="iconSet" priority="38" id="{A4430CAB-4160-4A93-877C-E054B5D37B3F}">
            <x14:iconSet custom="1">
              <x14:cfvo type="percent">
                <xm:f>0</xm:f>
              </x14:cfvo>
              <x14:cfvo type="num">
                <xm:f>0.5</xm:f>
              </x14:cfvo>
              <x14:cfvo type="num">
                <xm:f>1</xm:f>
              </x14:cfvo>
              <x14:cfIcon iconSet="3TrafficLights1" iconId="2"/>
              <x14:cfIcon iconSet="3TrafficLights1" iconId="1"/>
              <x14:cfIcon iconSet="3TrafficLights1" iconId="0"/>
            </x14:iconSet>
          </x14:cfRule>
          <xm:sqref>EB70</xm:sqref>
        </x14:conditionalFormatting>
        <x14:conditionalFormatting xmlns:xm="http://schemas.microsoft.com/office/excel/2006/main">
          <x14:cfRule type="iconSet" priority="37" id="{FDF88373-5DF6-4827-ADB6-8A9043C27768}">
            <x14:iconSet custom="1">
              <x14:cfvo type="percent">
                <xm:f>0</xm:f>
              </x14:cfvo>
              <x14:cfvo type="num">
                <xm:f>0.5</xm:f>
              </x14:cfvo>
              <x14:cfvo type="num">
                <xm:f>1</xm:f>
              </x14:cfvo>
              <x14:cfIcon iconSet="3TrafficLights1" iconId="2"/>
              <x14:cfIcon iconSet="3TrafficLights1" iconId="1"/>
              <x14:cfIcon iconSet="3TrafficLights1" iconId="0"/>
            </x14:iconSet>
          </x14:cfRule>
          <xm:sqref>EB71:EB73</xm:sqref>
        </x14:conditionalFormatting>
        <x14:conditionalFormatting xmlns:xm="http://schemas.microsoft.com/office/excel/2006/main">
          <x14:cfRule type="iconSet" priority="36" id="{D0F6BE02-0A7F-4040-A775-EC3685A529AB}">
            <x14:iconSet custom="1">
              <x14:cfvo type="percent">
                <xm:f>0</xm:f>
              </x14:cfvo>
              <x14:cfvo type="num">
                <xm:f>0.5</xm:f>
              </x14:cfvo>
              <x14:cfvo type="num">
                <xm:f>1</xm:f>
              </x14:cfvo>
              <x14:cfIcon iconSet="3TrafficLights1" iconId="2"/>
              <x14:cfIcon iconSet="3TrafficLights1" iconId="1"/>
              <x14:cfIcon iconSet="3TrafficLights1" iconId="0"/>
            </x14:iconSet>
          </x14:cfRule>
          <xm:sqref>EB74</xm:sqref>
        </x14:conditionalFormatting>
        <x14:conditionalFormatting xmlns:xm="http://schemas.microsoft.com/office/excel/2006/main">
          <x14:cfRule type="iconSet" priority="35" id="{93F597E9-7EDC-468D-AB79-33F03161AEB3}">
            <x14:iconSet custom="1">
              <x14:cfvo type="percent">
                <xm:f>0</xm:f>
              </x14:cfvo>
              <x14:cfvo type="num">
                <xm:f>0.5</xm:f>
              </x14:cfvo>
              <x14:cfvo type="num">
                <xm:f>1</xm:f>
              </x14:cfvo>
              <x14:cfIcon iconSet="3TrafficLights1" iconId="2"/>
              <x14:cfIcon iconSet="3TrafficLights1" iconId="1"/>
              <x14:cfIcon iconSet="3TrafficLights1" iconId="0"/>
            </x14:iconSet>
          </x14:cfRule>
          <xm:sqref>EB75</xm:sqref>
        </x14:conditionalFormatting>
        <x14:conditionalFormatting xmlns:xm="http://schemas.microsoft.com/office/excel/2006/main">
          <x14:cfRule type="iconSet" priority="34" id="{14579CCA-22B4-4EB7-AEF9-4C709CFBF513}">
            <x14:iconSet custom="1">
              <x14:cfvo type="percent">
                <xm:f>0</xm:f>
              </x14:cfvo>
              <x14:cfvo type="num">
                <xm:f>0.5</xm:f>
              </x14:cfvo>
              <x14:cfvo type="num">
                <xm:f>1</xm:f>
              </x14:cfvo>
              <x14:cfIcon iconSet="3TrafficLights1" iconId="2"/>
              <x14:cfIcon iconSet="3TrafficLights1" iconId="1"/>
              <x14:cfIcon iconSet="3TrafficLights1" iconId="0"/>
            </x14:iconSet>
          </x14:cfRule>
          <xm:sqref>EB76</xm:sqref>
        </x14:conditionalFormatting>
        <x14:conditionalFormatting xmlns:xm="http://schemas.microsoft.com/office/excel/2006/main">
          <x14:cfRule type="iconSet" priority="33" id="{A142AADA-6283-4B8E-A856-734774E75624}">
            <x14:iconSet custom="1">
              <x14:cfvo type="percent">
                <xm:f>0</xm:f>
              </x14:cfvo>
              <x14:cfvo type="num">
                <xm:f>0.5</xm:f>
              </x14:cfvo>
              <x14:cfvo type="num">
                <xm:f>1</xm:f>
              </x14:cfvo>
              <x14:cfIcon iconSet="3TrafficLights1" iconId="2"/>
              <x14:cfIcon iconSet="3TrafficLights1" iconId="1"/>
              <x14:cfIcon iconSet="3TrafficLights1" iconId="0"/>
            </x14:iconSet>
          </x14:cfRule>
          <xm:sqref>EB77:EB78</xm:sqref>
        </x14:conditionalFormatting>
        <x14:conditionalFormatting xmlns:xm="http://schemas.microsoft.com/office/excel/2006/main">
          <x14:cfRule type="iconSet" priority="32" id="{C90AECF9-6603-48AA-AB93-39425381F620}">
            <x14:iconSet custom="1">
              <x14:cfvo type="percent">
                <xm:f>0</xm:f>
              </x14:cfvo>
              <x14:cfvo type="num">
                <xm:f>0.5</xm:f>
              </x14:cfvo>
              <x14:cfvo type="num">
                <xm:f>1</xm:f>
              </x14:cfvo>
              <x14:cfIcon iconSet="3TrafficLights1" iconId="2"/>
              <x14:cfIcon iconSet="3TrafficLights1" iconId="1"/>
              <x14:cfIcon iconSet="3TrafficLights1" iconId="0"/>
            </x14:iconSet>
          </x14:cfRule>
          <xm:sqref>EB79</xm:sqref>
        </x14:conditionalFormatting>
        <x14:conditionalFormatting xmlns:xm="http://schemas.microsoft.com/office/excel/2006/main">
          <x14:cfRule type="iconSet" priority="31" id="{07F1BA07-5C87-4C60-90B2-F31309463C12}">
            <x14:iconSet custom="1">
              <x14:cfvo type="percent">
                <xm:f>0</xm:f>
              </x14:cfvo>
              <x14:cfvo type="num">
                <xm:f>0.5</xm:f>
              </x14:cfvo>
              <x14:cfvo type="num">
                <xm:f>1</xm:f>
              </x14:cfvo>
              <x14:cfIcon iconSet="3TrafficLights1" iconId="2"/>
              <x14:cfIcon iconSet="3TrafficLights1" iconId="1"/>
              <x14:cfIcon iconSet="3TrafficLights1" iconId="0"/>
            </x14:iconSet>
          </x14:cfRule>
          <xm:sqref>EB80</xm:sqref>
        </x14:conditionalFormatting>
        <x14:conditionalFormatting xmlns:xm="http://schemas.microsoft.com/office/excel/2006/main">
          <x14:cfRule type="iconSet" priority="30" id="{DD6B7B59-8F94-40BD-ABF6-7C082CCEB5B4}">
            <x14:iconSet custom="1">
              <x14:cfvo type="percent">
                <xm:f>0</xm:f>
              </x14:cfvo>
              <x14:cfvo type="num">
                <xm:f>0.5</xm:f>
              </x14:cfvo>
              <x14:cfvo type="num">
                <xm:f>1</xm:f>
              </x14:cfvo>
              <x14:cfIcon iconSet="3TrafficLights1" iconId="2"/>
              <x14:cfIcon iconSet="3TrafficLights1" iconId="1"/>
              <x14:cfIcon iconSet="3TrafficLights1" iconId="0"/>
            </x14:iconSet>
          </x14:cfRule>
          <xm:sqref>EB81</xm:sqref>
        </x14:conditionalFormatting>
        <x14:conditionalFormatting xmlns:xm="http://schemas.microsoft.com/office/excel/2006/main">
          <x14:cfRule type="iconSet" priority="29" id="{1D0AD2D8-9A32-4D43-BDA6-05C3FEBF1842}">
            <x14:iconSet custom="1">
              <x14:cfvo type="percent">
                <xm:f>0</xm:f>
              </x14:cfvo>
              <x14:cfvo type="num">
                <xm:f>0.5</xm:f>
              </x14:cfvo>
              <x14:cfvo type="num">
                <xm:f>1</xm:f>
              </x14:cfvo>
              <x14:cfIcon iconSet="3TrafficLights1" iconId="2"/>
              <x14:cfIcon iconSet="3TrafficLights1" iconId="1"/>
              <x14:cfIcon iconSet="3TrafficLights1" iconId="0"/>
            </x14:iconSet>
          </x14:cfRule>
          <xm:sqref>EB82:EB84</xm:sqref>
        </x14:conditionalFormatting>
        <x14:conditionalFormatting xmlns:xm="http://schemas.microsoft.com/office/excel/2006/main">
          <x14:cfRule type="iconSet" priority="28" id="{A104AB36-EA8B-491F-B915-7F70A6EC1ED7}">
            <x14:iconSet custom="1">
              <x14:cfvo type="percent">
                <xm:f>0</xm:f>
              </x14:cfvo>
              <x14:cfvo type="num">
                <xm:f>0.5</xm:f>
              </x14:cfvo>
              <x14:cfvo type="num">
                <xm:f>1</xm:f>
              </x14:cfvo>
              <x14:cfIcon iconSet="3TrafficLights1" iconId="2"/>
              <x14:cfIcon iconSet="3TrafficLights1" iconId="1"/>
              <x14:cfIcon iconSet="3TrafficLights1" iconId="0"/>
            </x14:iconSet>
          </x14:cfRule>
          <xm:sqref>EB85</xm:sqref>
        </x14:conditionalFormatting>
        <x14:conditionalFormatting xmlns:xm="http://schemas.microsoft.com/office/excel/2006/main">
          <x14:cfRule type="iconSet" priority="27" id="{CB9B8570-7591-4559-A8DF-C80A41FE286F}">
            <x14:iconSet custom="1">
              <x14:cfvo type="percent">
                <xm:f>0</xm:f>
              </x14:cfvo>
              <x14:cfvo type="num">
                <xm:f>0.5</xm:f>
              </x14:cfvo>
              <x14:cfvo type="num">
                <xm:f>1</xm:f>
              </x14:cfvo>
              <x14:cfIcon iconSet="3TrafficLights1" iconId="2"/>
              <x14:cfIcon iconSet="3TrafficLights1" iconId="1"/>
              <x14:cfIcon iconSet="3TrafficLights1" iconId="0"/>
            </x14:iconSet>
          </x14:cfRule>
          <xm:sqref>EB86</xm:sqref>
        </x14:conditionalFormatting>
        <x14:conditionalFormatting xmlns:xm="http://schemas.microsoft.com/office/excel/2006/main">
          <x14:cfRule type="iconSet" priority="26" id="{9D240407-0F40-41B6-B374-C144A4677A94}">
            <x14:iconSet custom="1">
              <x14:cfvo type="percent">
                <xm:f>0</xm:f>
              </x14:cfvo>
              <x14:cfvo type="num">
                <xm:f>0.5</xm:f>
              </x14:cfvo>
              <x14:cfvo type="num">
                <xm:f>1</xm:f>
              </x14:cfvo>
              <x14:cfIcon iconSet="3TrafficLights1" iconId="2"/>
              <x14:cfIcon iconSet="3TrafficLights1" iconId="1"/>
              <x14:cfIcon iconSet="3TrafficLights1" iconId="0"/>
            </x14:iconSet>
          </x14:cfRule>
          <xm:sqref>EB87</xm:sqref>
        </x14:conditionalFormatting>
        <x14:conditionalFormatting xmlns:xm="http://schemas.microsoft.com/office/excel/2006/main">
          <x14:cfRule type="iconSet" priority="25" id="{6AE247F6-554F-42FA-AC3B-A64A599DF145}">
            <x14:iconSet custom="1">
              <x14:cfvo type="percent">
                <xm:f>0</xm:f>
              </x14:cfvo>
              <x14:cfvo type="num">
                <xm:f>0.5</xm:f>
              </x14:cfvo>
              <x14:cfvo type="num">
                <xm:f>1</xm:f>
              </x14:cfvo>
              <x14:cfIcon iconSet="3TrafficLights1" iconId="2"/>
              <x14:cfIcon iconSet="3TrafficLights1" iconId="1"/>
              <x14:cfIcon iconSet="3TrafficLights1" iconId="0"/>
            </x14:iconSet>
          </x14:cfRule>
          <xm:sqref>EB88:EB89</xm:sqref>
        </x14:conditionalFormatting>
        <x14:conditionalFormatting xmlns:xm="http://schemas.microsoft.com/office/excel/2006/main">
          <x14:cfRule type="iconSet" priority="24" id="{1B2E3E99-D95F-4E73-B55F-7BEDEAA4C45E}">
            <x14:iconSet custom="1">
              <x14:cfvo type="percent">
                <xm:f>0</xm:f>
              </x14:cfvo>
              <x14:cfvo type="num">
                <xm:f>0.5</xm:f>
              </x14:cfvo>
              <x14:cfvo type="num">
                <xm:f>1</xm:f>
              </x14:cfvo>
              <x14:cfIcon iconSet="3TrafficLights1" iconId="2"/>
              <x14:cfIcon iconSet="3TrafficLights1" iconId="1"/>
              <x14:cfIcon iconSet="3TrafficLights1" iconId="0"/>
            </x14:iconSet>
          </x14:cfRule>
          <xm:sqref>EB90</xm:sqref>
        </x14:conditionalFormatting>
        <x14:conditionalFormatting xmlns:xm="http://schemas.microsoft.com/office/excel/2006/main">
          <x14:cfRule type="iconSet" priority="23" id="{8DE7A21E-74AC-4DCA-930D-942FC539794D}">
            <x14:iconSet custom="1">
              <x14:cfvo type="percent">
                <xm:f>0</xm:f>
              </x14:cfvo>
              <x14:cfvo type="num">
                <xm:f>0.5</xm:f>
              </x14:cfvo>
              <x14:cfvo type="num">
                <xm:f>1</xm:f>
              </x14:cfvo>
              <x14:cfIcon iconSet="3TrafficLights1" iconId="2"/>
              <x14:cfIcon iconSet="3TrafficLights1" iconId="1"/>
              <x14:cfIcon iconSet="3TrafficLights1" iconId="0"/>
            </x14:iconSet>
          </x14:cfRule>
          <xm:sqref>EB91</xm:sqref>
        </x14:conditionalFormatting>
        <x14:conditionalFormatting xmlns:xm="http://schemas.microsoft.com/office/excel/2006/main">
          <x14:cfRule type="iconSet" priority="22" id="{5C0DFE35-200D-48BD-A79E-BE25C8B05E91}">
            <x14:iconSet custom="1">
              <x14:cfvo type="percent">
                <xm:f>0</xm:f>
              </x14:cfvo>
              <x14:cfvo type="num">
                <xm:f>0.5</xm:f>
              </x14:cfvo>
              <x14:cfvo type="num">
                <xm:f>1</xm:f>
              </x14:cfvo>
              <x14:cfIcon iconSet="3TrafficLights1" iconId="2"/>
              <x14:cfIcon iconSet="3TrafficLights1" iconId="1"/>
              <x14:cfIcon iconSet="3TrafficLights1" iconId="0"/>
            </x14:iconSet>
          </x14:cfRule>
          <xm:sqref>EB92</xm:sqref>
        </x14:conditionalFormatting>
        <x14:conditionalFormatting xmlns:xm="http://schemas.microsoft.com/office/excel/2006/main">
          <x14:cfRule type="iconSet" priority="21" id="{FDBB61C9-E5CC-4C8C-932C-6D99D47F388D}">
            <x14:iconSet custom="1">
              <x14:cfvo type="percent">
                <xm:f>0</xm:f>
              </x14:cfvo>
              <x14:cfvo type="num">
                <xm:f>0.5</xm:f>
              </x14:cfvo>
              <x14:cfvo type="num">
                <xm:f>1</xm:f>
              </x14:cfvo>
              <x14:cfIcon iconSet="3TrafficLights1" iconId="2"/>
              <x14:cfIcon iconSet="3TrafficLights1" iconId="1"/>
              <x14:cfIcon iconSet="3TrafficLights1" iconId="0"/>
            </x14:iconSet>
          </x14:cfRule>
          <xm:sqref>EB93</xm:sqref>
        </x14:conditionalFormatting>
        <x14:conditionalFormatting xmlns:xm="http://schemas.microsoft.com/office/excel/2006/main">
          <x14:cfRule type="iconSet" priority="20" id="{DAE67386-7BB9-4D27-93D1-AC486EAECD4E}">
            <x14:iconSet custom="1">
              <x14:cfvo type="percent">
                <xm:f>0</xm:f>
              </x14:cfvo>
              <x14:cfvo type="num">
                <xm:f>0.5</xm:f>
              </x14:cfvo>
              <x14:cfvo type="num">
                <xm:f>1</xm:f>
              </x14:cfvo>
              <x14:cfIcon iconSet="3TrafficLights1" iconId="2"/>
              <x14:cfIcon iconSet="3TrafficLights1" iconId="1"/>
              <x14:cfIcon iconSet="3TrafficLights1" iconId="0"/>
            </x14:iconSet>
          </x14:cfRule>
          <xm:sqref>EB94</xm:sqref>
        </x14:conditionalFormatting>
        <x14:conditionalFormatting xmlns:xm="http://schemas.microsoft.com/office/excel/2006/main">
          <x14:cfRule type="iconSet" priority="1172" id="{2B0B9BF9-3EAB-4B49-9EE7-DFBD6EC39C1E}">
            <x14:iconSet custom="1">
              <x14:cfvo type="percent">
                <xm:f>0</xm:f>
              </x14:cfvo>
              <x14:cfvo type="num">
                <xm:f>0.5</xm:f>
              </x14:cfvo>
              <x14:cfvo type="num">
                <xm:f>1</xm:f>
              </x14:cfvo>
              <x14:cfIcon iconSet="3TrafficLights1" iconId="2"/>
              <x14:cfIcon iconSet="3TrafficLights1" iconId="1"/>
              <x14:cfIcon iconSet="3TrafficLights1" iconId="0"/>
            </x14:iconSet>
          </x14:cfRule>
          <xm:sqref>EB95:EB114</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ED413-56DE-480C-BE6D-55109AB6AD80}">
  <sheetPr>
    <pageSetUpPr fitToPage="1"/>
  </sheetPr>
  <dimension ref="A1:P36"/>
  <sheetViews>
    <sheetView topLeftCell="A7" zoomScale="55" zoomScaleNormal="55" workbookViewId="0">
      <selection activeCell="E7" sqref="E7"/>
    </sheetView>
  </sheetViews>
  <sheetFormatPr baseColWidth="10" defaultRowHeight="15"/>
  <cols>
    <col min="1" max="1" width="10.42578125" customWidth="1"/>
    <col min="2" max="2" width="63.85546875" customWidth="1"/>
    <col min="3" max="3" width="34.42578125" customWidth="1"/>
    <col min="4" max="4" width="39.7109375" customWidth="1"/>
    <col min="5" max="5" width="32.42578125" customWidth="1"/>
    <col min="6" max="6" width="32" customWidth="1"/>
    <col min="7" max="7" width="34.28515625" customWidth="1"/>
    <col min="8" max="8" width="32.7109375" customWidth="1"/>
    <col min="9" max="9" width="30.5703125" customWidth="1"/>
    <col min="10" max="10" width="32.42578125" customWidth="1"/>
    <col min="11" max="11" width="4" customWidth="1"/>
  </cols>
  <sheetData>
    <row r="1" spans="1:16" ht="27" customHeight="1">
      <c r="A1" s="705"/>
      <c r="B1" s="1020"/>
      <c r="C1" s="1021"/>
      <c r="D1" s="686"/>
      <c r="E1" s="689"/>
      <c r="F1" s="687"/>
      <c r="H1" s="704"/>
      <c r="I1" s="703"/>
      <c r="J1" s="714"/>
      <c r="K1" s="714"/>
      <c r="L1" s="694"/>
      <c r="M1" s="688"/>
      <c r="N1" s="688"/>
      <c r="O1" s="697"/>
    </row>
    <row r="2" spans="1:16" ht="36">
      <c r="B2" s="730" t="s">
        <v>1170</v>
      </c>
      <c r="C2" s="689"/>
      <c r="D2" s="695"/>
      <c r="F2" s="697"/>
      <c r="G2" s="689"/>
      <c r="H2" s="1031" t="s">
        <v>1173</v>
      </c>
      <c r="I2" s="1032"/>
      <c r="J2" s="700"/>
      <c r="K2" s="689"/>
      <c r="L2" s="697"/>
      <c r="M2" s="689"/>
      <c r="N2" s="686"/>
      <c r="O2" s="689"/>
      <c r="P2" s="686"/>
    </row>
    <row r="3" spans="1:16" s="638" customFormat="1" ht="22.5" customHeight="1">
      <c r="A3" s="692"/>
      <c r="B3" s="638" t="s">
        <v>1171</v>
      </c>
      <c r="C3" s="698"/>
      <c r="D3" s="691"/>
      <c r="E3" s="693"/>
      <c r="F3" s="698"/>
      <c r="G3" s="701"/>
      <c r="H3" s="702"/>
      <c r="I3" s="702"/>
      <c r="J3" s="693"/>
      <c r="K3" s="693"/>
      <c r="L3" s="693"/>
      <c r="M3" s="691"/>
      <c r="N3" s="691"/>
      <c r="O3" s="693"/>
      <c r="P3" s="729"/>
    </row>
    <row r="4" spans="1:16" s="639" customFormat="1" ht="25.5" customHeight="1" thickBot="1">
      <c r="B4" s="769" t="s">
        <v>1172</v>
      </c>
      <c r="C4" s="851"/>
      <c r="E4" s="850"/>
      <c r="F4" s="718"/>
      <c r="G4" s="718"/>
      <c r="H4" s="850"/>
      <c r="I4" s="850"/>
      <c r="J4" s="850"/>
      <c r="K4" s="700"/>
      <c r="L4" s="718"/>
      <c r="M4" s="719"/>
      <c r="N4" s="699"/>
      <c r="O4" s="700"/>
      <c r="P4" s="728"/>
    </row>
    <row r="5" spans="1:16" ht="78" customHeight="1" thickBot="1">
      <c r="A5" s="696"/>
      <c r="B5" s="770" t="s">
        <v>1156</v>
      </c>
      <c r="C5" s="852" t="s">
        <v>1157</v>
      </c>
      <c r="D5" s="853" t="s">
        <v>1159</v>
      </c>
      <c r="E5" s="853" t="s">
        <v>1158</v>
      </c>
      <c r="F5" s="853" t="s">
        <v>1160</v>
      </c>
      <c r="G5" s="854" t="s">
        <v>1246</v>
      </c>
      <c r="H5" s="854" t="s">
        <v>1161</v>
      </c>
      <c r="I5" s="855" t="s">
        <v>1162</v>
      </c>
      <c r="J5" s="856"/>
      <c r="K5" s="689"/>
      <c r="L5" s="689"/>
      <c r="M5" s="689"/>
      <c r="N5" s="688"/>
      <c r="O5" s="714"/>
    </row>
    <row r="6" spans="1:16" ht="72.75" customHeight="1">
      <c r="B6" s="917" t="s">
        <v>1163</v>
      </c>
      <c r="C6" s="920"/>
      <c r="D6" s="921"/>
      <c r="E6" s="921"/>
      <c r="F6" s="921"/>
      <c r="G6" s="921"/>
      <c r="H6" s="921"/>
      <c r="I6" s="922"/>
      <c r="J6" s="726"/>
      <c r="K6" s="689"/>
      <c r="L6" s="689"/>
      <c r="M6" s="697"/>
      <c r="N6" s="686"/>
      <c r="O6" s="714"/>
      <c r="P6" s="686"/>
    </row>
    <row r="7" spans="1:16" ht="62.25" customHeight="1">
      <c r="A7" s="706"/>
      <c r="B7" s="918" t="s">
        <v>1164</v>
      </c>
      <c r="C7" s="923"/>
      <c r="D7" s="923"/>
      <c r="E7" s="923"/>
      <c r="F7" s="923"/>
      <c r="G7" s="923"/>
      <c r="H7" s="923"/>
      <c r="I7" s="924"/>
      <c r="K7" s="689"/>
      <c r="L7" s="689"/>
      <c r="M7" s="689"/>
      <c r="N7" s="688"/>
      <c r="O7" s="697"/>
    </row>
    <row r="8" spans="1:16" ht="59.25" customHeight="1">
      <c r="A8" s="707"/>
      <c r="B8" s="918" t="s">
        <v>1165</v>
      </c>
      <c r="C8" s="923"/>
      <c r="D8" s="923"/>
      <c r="E8" s="923"/>
      <c r="F8" s="923"/>
      <c r="G8" s="923"/>
      <c r="H8" s="923"/>
      <c r="I8" s="924"/>
      <c r="J8" s="857"/>
      <c r="K8" s="689"/>
      <c r="L8" s="689"/>
      <c r="M8" s="689"/>
      <c r="O8" s="689"/>
      <c r="P8" s="689"/>
    </row>
    <row r="9" spans="1:16" ht="56.25" customHeight="1">
      <c r="A9" s="707"/>
      <c r="B9" s="918" t="s">
        <v>1166</v>
      </c>
      <c r="C9" s="923"/>
      <c r="D9" s="923"/>
      <c r="E9" s="923"/>
      <c r="F9" s="923"/>
      <c r="G9" s="923"/>
      <c r="H9" s="923"/>
      <c r="I9" s="924"/>
      <c r="J9" s="791"/>
      <c r="K9" s="689"/>
      <c r="L9" s="689"/>
      <c r="M9" s="695"/>
      <c r="N9" s="686"/>
      <c r="O9" s="714"/>
      <c r="P9" s="715"/>
    </row>
    <row r="10" spans="1:16" ht="67.5" customHeight="1">
      <c r="A10" s="709"/>
      <c r="B10" s="918" t="s">
        <v>1167</v>
      </c>
      <c r="C10" s="923"/>
      <c r="D10" s="923"/>
      <c r="E10" s="923"/>
      <c r="F10" s="923"/>
      <c r="G10" s="923"/>
      <c r="H10" s="923"/>
      <c r="I10" s="924"/>
      <c r="J10" s="726"/>
      <c r="K10" s="689"/>
      <c r="L10" s="689"/>
      <c r="M10" s="697"/>
      <c r="N10" s="688"/>
      <c r="O10" s="689"/>
    </row>
    <row r="11" spans="1:16" ht="53.25" customHeight="1">
      <c r="A11" s="708"/>
      <c r="B11" s="918" t="s">
        <v>1168</v>
      </c>
      <c r="C11" s="923"/>
      <c r="D11" s="923"/>
      <c r="E11" s="923"/>
      <c r="F11" s="923"/>
      <c r="G11" s="923"/>
      <c r="H11" s="923"/>
      <c r="I11" s="924"/>
      <c r="K11" s="689"/>
      <c r="L11" s="697"/>
      <c r="M11" s="689"/>
      <c r="N11" s="696"/>
      <c r="O11" s="689"/>
      <c r="P11" s="710"/>
    </row>
    <row r="12" spans="1:16" ht="63.75" customHeight="1" thickBot="1">
      <c r="A12" s="707"/>
      <c r="B12" s="919" t="s">
        <v>1169</v>
      </c>
      <c r="C12" s="925"/>
      <c r="D12" s="925"/>
      <c r="E12" s="925"/>
      <c r="F12" s="925"/>
      <c r="G12" s="925"/>
      <c r="H12" s="925"/>
      <c r="I12" s="926"/>
      <c r="J12" s="857"/>
      <c r="K12" s="689"/>
      <c r="L12" s="689"/>
      <c r="M12" s="714"/>
      <c r="N12" s="689"/>
      <c r="O12" s="689"/>
      <c r="P12" s="710"/>
    </row>
    <row r="13" spans="1:16" ht="15.75" thickBot="1">
      <c r="A13" s="686"/>
      <c r="B13" s="768"/>
      <c r="C13" s="717"/>
      <c r="E13" s="740"/>
      <c r="G13" s="741"/>
      <c r="H13" s="741"/>
      <c r="I13" s="741"/>
      <c r="J13" s="858"/>
      <c r="K13" s="689"/>
      <c r="L13" s="716"/>
      <c r="M13" s="689"/>
      <c r="N13" s="689"/>
      <c r="O13" s="686"/>
    </row>
    <row r="14" spans="1:16" ht="21">
      <c r="A14" s="711"/>
      <c r="B14" s="636" t="s">
        <v>1177</v>
      </c>
      <c r="C14" s="738"/>
      <c r="D14" s="744" t="s">
        <v>1178</v>
      </c>
      <c r="E14" s="745"/>
      <c r="F14" s="746"/>
      <c r="G14" s="747"/>
      <c r="H14" s="748"/>
      <c r="I14" s="749"/>
      <c r="J14" s="750"/>
      <c r="K14" s="690"/>
      <c r="L14" s="689"/>
      <c r="M14" s="716"/>
      <c r="N14" s="689"/>
      <c r="O14" s="686"/>
    </row>
    <row r="15" spans="1:16" ht="18.75">
      <c r="A15" s="694"/>
      <c r="B15" s="760"/>
      <c r="C15" s="738"/>
      <c r="D15" s="751"/>
      <c r="E15" s="742"/>
      <c r="F15" s="742"/>
      <c r="G15" s="743"/>
      <c r="H15" s="742"/>
      <c r="I15" s="743"/>
      <c r="J15" s="752"/>
      <c r="K15" s="690"/>
      <c r="L15" s="714"/>
      <c r="M15" s="689"/>
      <c r="N15" s="686"/>
      <c r="O15" s="686"/>
    </row>
    <row r="16" spans="1:16" ht="55.5" customHeight="1">
      <c r="A16" s="711"/>
      <c r="B16" s="635" t="s">
        <v>1174</v>
      </c>
      <c r="C16" s="738"/>
      <c r="D16" s="753" t="s">
        <v>1180</v>
      </c>
      <c r="E16" s="1014" t="s">
        <v>1191</v>
      </c>
      <c r="F16" s="1015"/>
      <c r="G16" s="1015"/>
      <c r="H16" s="1015"/>
      <c r="I16" s="1015"/>
      <c r="J16" s="1016"/>
      <c r="K16" s="739"/>
      <c r="L16" s="723"/>
      <c r="M16" s="722"/>
      <c r="O16" s="686"/>
    </row>
    <row r="17" spans="1:15" ht="70.5" customHeight="1">
      <c r="A17" s="694"/>
      <c r="B17" s="761" t="s">
        <v>1175</v>
      </c>
      <c r="C17" s="738"/>
      <c r="D17" s="753" t="s">
        <v>1179</v>
      </c>
      <c r="E17" s="1022" t="s">
        <v>1186</v>
      </c>
      <c r="F17" s="1023"/>
      <c r="G17" s="1023"/>
      <c r="H17" s="1023"/>
      <c r="I17" s="1023"/>
      <c r="J17" s="1024"/>
      <c r="K17" s="739"/>
      <c r="L17" s="725"/>
      <c r="M17" s="725"/>
      <c r="N17" s="689"/>
      <c r="O17" s="686"/>
    </row>
    <row r="18" spans="1:15" ht="72.75" customHeight="1" thickBot="1">
      <c r="A18" s="712"/>
      <c r="B18" s="762" t="s">
        <v>1176</v>
      </c>
      <c r="C18" s="738"/>
      <c r="D18" s="754" t="s">
        <v>1181</v>
      </c>
      <c r="E18" s="1022" t="s">
        <v>1187</v>
      </c>
      <c r="F18" s="1023"/>
      <c r="G18" s="1023"/>
      <c r="H18" s="1023"/>
      <c r="I18" s="1023"/>
      <c r="J18" s="1024"/>
      <c r="K18" s="727"/>
      <c r="L18" s="721"/>
      <c r="M18" s="720"/>
      <c r="N18" s="637"/>
      <c r="O18" s="694"/>
    </row>
    <row r="19" spans="1:15" ht="43.5" customHeight="1">
      <c r="A19" s="689"/>
      <c r="B19" s="713"/>
      <c r="C19" s="686"/>
      <c r="D19" s="755" t="s">
        <v>1182</v>
      </c>
      <c r="E19" s="1017" t="s">
        <v>1188</v>
      </c>
      <c r="F19" s="1018"/>
      <c r="G19" s="1018"/>
      <c r="H19" s="1018"/>
      <c r="I19" s="1018"/>
      <c r="J19" s="1019"/>
      <c r="K19" s="767"/>
      <c r="L19" s="721"/>
      <c r="M19" s="720"/>
      <c r="N19" s="722"/>
      <c r="O19" s="685"/>
    </row>
    <row r="20" spans="1:15" ht="64.5" customHeight="1">
      <c r="A20" s="686"/>
      <c r="B20" s="697"/>
      <c r="D20" s="756" t="s">
        <v>1183</v>
      </c>
      <c r="E20" s="1014" t="s">
        <v>1192</v>
      </c>
      <c r="F20" s="1015"/>
      <c r="G20" s="1015"/>
      <c r="H20" s="1015"/>
      <c r="I20" s="1015"/>
      <c r="J20" s="1016"/>
      <c r="K20" s="766"/>
      <c r="L20" s="724"/>
      <c r="M20" s="722"/>
      <c r="N20" s="720"/>
    </row>
    <row r="21" spans="1:15" ht="56.25" customHeight="1">
      <c r="B21" s="689"/>
      <c r="C21" s="696"/>
      <c r="D21" s="757" t="s">
        <v>1184</v>
      </c>
      <c r="E21" s="1028" t="s">
        <v>1189</v>
      </c>
      <c r="F21" s="1029"/>
      <c r="G21" s="1029"/>
      <c r="H21" s="1029"/>
      <c r="I21" s="1029"/>
      <c r="J21" s="1030"/>
      <c r="K21" s="637"/>
      <c r="L21" s="722"/>
      <c r="M21" s="722"/>
      <c r="N21" s="727"/>
    </row>
    <row r="22" spans="1:15" ht="90.75" customHeight="1" thickBot="1">
      <c r="A22" s="690"/>
      <c r="B22" s="716"/>
      <c r="C22" s="710"/>
      <c r="D22" s="758" t="s">
        <v>1185</v>
      </c>
      <c r="E22" s="1025" t="s">
        <v>1190</v>
      </c>
      <c r="F22" s="1026"/>
      <c r="G22" s="1026"/>
      <c r="H22" s="1026"/>
      <c r="I22" s="1026"/>
      <c r="J22" s="1027"/>
      <c r="K22" s="765"/>
      <c r="L22" s="725"/>
      <c r="M22" s="725"/>
      <c r="N22" s="722"/>
      <c r="O22" s="637"/>
    </row>
    <row r="23" spans="1:15" ht="12.75" customHeight="1">
      <c r="A23" s="690"/>
      <c r="B23" s="710"/>
      <c r="C23" s="689"/>
      <c r="E23" s="714"/>
      <c r="F23" s="688"/>
      <c r="G23" s="688"/>
      <c r="H23" s="714"/>
      <c r="J23" s="688"/>
      <c r="K23" s="688"/>
      <c r="L23" s="697"/>
      <c r="M23" s="714"/>
      <c r="N23" s="714"/>
    </row>
    <row r="24" spans="1:15" ht="22.5" customHeight="1">
      <c r="A24" s="690"/>
      <c r="B24" s="710"/>
      <c r="C24" s="689"/>
      <c r="D24" s="685"/>
      <c r="E24" s="689"/>
      <c r="F24" s="696"/>
      <c r="G24" s="689"/>
      <c r="H24" s="689"/>
      <c r="I24" s="686"/>
      <c r="J24" s="686"/>
      <c r="K24" s="686"/>
      <c r="L24" s="689"/>
      <c r="M24" s="689"/>
      <c r="N24" s="716"/>
    </row>
    <row r="25" spans="1:15" ht="22.5" customHeight="1">
      <c r="A25" s="690"/>
      <c r="B25" s="689"/>
      <c r="C25" s="697"/>
      <c r="D25" s="689"/>
      <c r="E25" s="689"/>
      <c r="F25" s="690"/>
      <c r="G25" s="689"/>
      <c r="H25" s="689"/>
      <c r="I25" s="688"/>
      <c r="J25" s="714"/>
      <c r="K25" s="705"/>
      <c r="L25" s="689"/>
      <c r="M25" s="714"/>
      <c r="N25" s="716"/>
    </row>
    <row r="26" spans="1:15">
      <c r="A26" s="687"/>
      <c r="B26" s="697"/>
      <c r="C26" s="689"/>
      <c r="D26" s="710"/>
      <c r="E26" s="689"/>
      <c r="F26" s="697"/>
      <c r="G26" s="689"/>
      <c r="H26" s="715"/>
      <c r="I26" s="686"/>
      <c r="J26" s="686"/>
      <c r="K26" s="686"/>
      <c r="L26" s="689"/>
      <c r="M26" s="714"/>
      <c r="N26" s="714"/>
    </row>
    <row r="27" spans="1:15" ht="15.75" thickBot="1">
      <c r="A27" s="690"/>
      <c r="B27" s="689"/>
      <c r="C27" s="714"/>
      <c r="D27" s="689"/>
      <c r="E27" s="716"/>
      <c r="F27" s="697"/>
      <c r="G27" s="697"/>
      <c r="H27" s="697"/>
      <c r="I27" s="697"/>
      <c r="J27" s="690"/>
      <c r="L27" s="697"/>
      <c r="M27" s="697"/>
      <c r="N27" s="716"/>
    </row>
    <row r="28" spans="1:15">
      <c r="A28" s="690"/>
      <c r="B28" s="714"/>
      <c r="C28" s="714"/>
      <c r="D28" s="689"/>
      <c r="E28" s="697"/>
      <c r="F28" s="689"/>
      <c r="G28" s="697"/>
      <c r="H28" s="686"/>
      <c r="I28" s="731"/>
      <c r="J28" s="732"/>
      <c r="K28" s="685"/>
      <c r="L28" s="710"/>
      <c r="M28" s="697"/>
      <c r="N28" s="697"/>
    </row>
    <row r="29" spans="1:15">
      <c r="A29" s="687"/>
      <c r="B29" s="714"/>
      <c r="C29" s="714"/>
      <c r="D29" s="688"/>
      <c r="E29" s="689"/>
      <c r="F29" s="714"/>
      <c r="G29" s="689"/>
      <c r="H29" s="694"/>
      <c r="I29" s="733"/>
      <c r="J29" s="734"/>
      <c r="K29" s="687"/>
      <c r="L29" s="689"/>
      <c r="M29" s="687"/>
      <c r="N29" s="689"/>
    </row>
    <row r="30" spans="1:15">
      <c r="A30" s="690"/>
      <c r="B30" s="714"/>
      <c r="C30" s="714"/>
      <c r="D30" s="688"/>
      <c r="E30" s="694"/>
      <c r="F30" s="716"/>
      <c r="G30" s="716"/>
      <c r="H30" s="710"/>
      <c r="I30" s="735"/>
      <c r="J30" s="736"/>
      <c r="K30" s="696"/>
      <c r="L30" s="686"/>
      <c r="M30" s="687"/>
      <c r="N30" s="715"/>
    </row>
    <row r="31" spans="1:15" ht="15.75" thickBot="1">
      <c r="A31" s="696"/>
      <c r="B31" s="685"/>
      <c r="C31" s="714"/>
      <c r="D31" s="688"/>
      <c r="E31" s="686"/>
      <c r="F31" s="689"/>
      <c r="G31" s="689"/>
      <c r="H31" s="686"/>
      <c r="I31" s="737"/>
      <c r="J31" s="763"/>
      <c r="K31" s="697"/>
      <c r="L31" s="689"/>
      <c r="M31" s="715"/>
    </row>
    <row r="32" spans="1:15">
      <c r="A32" s="685"/>
      <c r="B32" s="697"/>
      <c r="C32" s="697"/>
      <c r="D32" s="697"/>
      <c r="E32" s="694"/>
      <c r="F32" s="716"/>
      <c r="G32" s="714"/>
      <c r="H32" s="714"/>
      <c r="I32" s="688"/>
      <c r="J32" s="764"/>
      <c r="K32" s="689"/>
      <c r="L32" s="714"/>
      <c r="M32" s="694"/>
    </row>
    <row r="33" spans="2:13">
      <c r="B33" s="689"/>
      <c r="C33" s="697"/>
      <c r="D33" s="697"/>
      <c r="E33" s="689"/>
      <c r="F33" s="689"/>
      <c r="G33" s="715"/>
      <c r="I33" s="686"/>
      <c r="J33" s="686"/>
      <c r="K33" s="714"/>
      <c r="L33" s="714"/>
    </row>
    <row r="34" spans="2:13">
      <c r="B34" s="689"/>
      <c r="C34" s="689"/>
      <c r="D34" s="689"/>
      <c r="F34" s="714"/>
      <c r="G34" s="689"/>
      <c r="H34" s="685"/>
      <c r="I34" s="686"/>
      <c r="J34" s="688"/>
      <c r="K34" s="688"/>
      <c r="L34" s="689"/>
    </row>
    <row r="35" spans="2:13">
      <c r="B35" s="688"/>
      <c r="C35" s="689"/>
      <c r="D35" s="714"/>
      <c r="E35" s="690"/>
      <c r="F35" s="686"/>
      <c r="G35" s="686"/>
      <c r="H35" s="686"/>
      <c r="I35" s="686"/>
      <c r="J35" s="689"/>
      <c r="K35" s="697"/>
      <c r="L35" s="688"/>
      <c r="M35" s="705"/>
    </row>
    <row r="36" spans="2:13">
      <c r="B36" s="690"/>
      <c r="D36" s="697"/>
      <c r="E36" s="685"/>
      <c r="F36" s="697"/>
      <c r="H36" s="710"/>
      <c r="I36" s="710"/>
      <c r="J36" s="710"/>
      <c r="K36" s="710"/>
      <c r="L36" s="710"/>
      <c r="M36" s="685"/>
    </row>
  </sheetData>
  <mergeCells count="9">
    <mergeCell ref="E20:J20"/>
    <mergeCell ref="E19:J19"/>
    <mergeCell ref="B1:C1"/>
    <mergeCell ref="E18:J18"/>
    <mergeCell ref="E22:J22"/>
    <mergeCell ref="E21:J21"/>
    <mergeCell ref="E16:J16"/>
    <mergeCell ref="E17:J17"/>
    <mergeCell ref="H2:I2"/>
  </mergeCells>
  <printOptions horizontalCentered="1" verticalCentered="1"/>
  <pageMargins left="0.78740157480314965" right="0" top="0" bottom="0" header="0" footer="0"/>
  <pageSetup paperSize="5" scale="47"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cc851cf5-9d25-4af0-b62f-d23d0a4f5e5c">
      <Terms xmlns="http://schemas.microsoft.com/office/infopath/2007/PartnerControls"/>
    </lcf76f155ced4ddcb4097134ff3c332f>
    <TaxCatchAll xmlns="954542bb-2825-439d-9db6-a5c04d3b21fd"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9E554BA5E2FA5449283D399C0FD5B7C" ma:contentTypeVersion="18" ma:contentTypeDescription="Crear nuevo documento." ma:contentTypeScope="" ma:versionID="dd0678842d65e4207392abd035356b9c">
  <xsd:schema xmlns:xsd="http://www.w3.org/2001/XMLSchema" xmlns:xs="http://www.w3.org/2001/XMLSchema" xmlns:p="http://schemas.microsoft.com/office/2006/metadata/properties" xmlns:ns2="cc851cf5-9d25-4af0-b62f-d23d0a4f5e5c" xmlns:ns3="954542bb-2825-439d-9db6-a5c04d3b21fd" targetNamespace="http://schemas.microsoft.com/office/2006/metadata/properties" ma:root="true" ma:fieldsID="6d84746cc30da1fe182e7a313d44b54c" ns2:_="" ns3:_="">
    <xsd:import namespace="cc851cf5-9d25-4af0-b62f-d23d0a4f5e5c"/>
    <xsd:import namespace="954542bb-2825-439d-9db6-a5c04d3b21f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lcf76f155ced4ddcb4097134ff3c332f" minOccurs="0"/>
                <xsd:element ref="ns3:TaxCatchAll" minOccurs="0"/>
                <xsd:element ref="ns2:MediaLengthInSeconds"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851cf5-9d25-4af0-b62f-d23d0a4f5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83aa49dc-0840-4df2-9988-4c28c04889ec"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4542bb-2825-439d-9db6-a5c04d3b21fd" elementFormDefault="qualified">
    <xsd:import namespace="http://schemas.microsoft.com/office/2006/documentManagement/types"/>
    <xsd:import namespace="http://schemas.microsoft.com/office/infopath/2007/PartnerControls"/>
    <xsd:element name="SharedWithUsers" ma:index="14"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33150509-9ce5-46ef-9449-4d71a664b447}" ma:internalName="TaxCatchAll" ma:showField="CatchAllData" ma:web="954542bb-2825-439d-9db6-a5c04d3b21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83E8CA1-0683-49D4-9501-EE88776F2630}">
  <ds:schemaRefs>
    <ds:schemaRef ds:uri="http://schemas.openxmlformats.org/package/2006/metadata/core-properties"/>
    <ds:schemaRef ds:uri="http://schemas.microsoft.com/office/2006/metadata/properties"/>
    <ds:schemaRef ds:uri="954542bb-2825-439d-9db6-a5c04d3b21fd"/>
    <ds:schemaRef ds:uri="cc851cf5-9d25-4af0-b62f-d23d0a4f5e5c"/>
    <ds:schemaRef ds:uri="http://purl.org/dc/terms/"/>
    <ds:schemaRef ds:uri="http://schemas.microsoft.com/office/infopath/2007/PartnerControls"/>
    <ds:schemaRef ds:uri="http://schemas.microsoft.com/office/2006/documentManagement/type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B6AC9645-B568-450E-BF2C-C54CDA88D1C4}">
  <ds:schemaRefs>
    <ds:schemaRef ds:uri="http://schemas.microsoft.com/sharepoint/v3/contenttype/forms"/>
  </ds:schemaRefs>
</ds:datastoreItem>
</file>

<file path=customXml/itemProps3.xml><?xml version="1.0" encoding="utf-8"?>
<ds:datastoreItem xmlns:ds="http://schemas.openxmlformats.org/officeDocument/2006/customXml" ds:itemID="{3CE64779-B9F2-4AEC-A5E9-E8076DA89A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851cf5-9d25-4af0-b62f-d23d0a4f5e5c"/>
    <ds:schemaRef ds:uri="954542bb-2825-439d-9db6-a5c04d3b21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12</vt:i4>
      </vt:variant>
    </vt:vector>
  </HeadingPairs>
  <TitlesOfParts>
    <vt:vector size="29" baseType="lpstr">
      <vt:lpstr>01-PANEL</vt:lpstr>
      <vt:lpstr>data_panel</vt:lpstr>
      <vt:lpstr>02-ESTADO NC</vt:lpstr>
      <vt:lpstr>03-  ESTADO REGIONES</vt:lpstr>
      <vt:lpstr>data_status_NC</vt:lpstr>
      <vt:lpstr>data_status_reg</vt:lpstr>
      <vt:lpstr>Ev Proveedores</vt:lpstr>
      <vt:lpstr>00-Monitoreo indicadores 2023</vt:lpstr>
      <vt:lpstr>Convenios ADP</vt:lpstr>
      <vt:lpstr>Gestión de riesgos</vt:lpstr>
      <vt:lpstr>data_riesgos</vt:lpstr>
      <vt:lpstr>programas sociales</vt:lpstr>
      <vt:lpstr>datos_graficos</vt:lpstr>
      <vt:lpstr>04-ANEXO informe</vt:lpstr>
      <vt:lpstr>04-ANEXO EXTENDIDO Riesgo</vt:lpstr>
      <vt:lpstr>04-ANEXO EXTENDIDO</vt:lpstr>
      <vt:lpstr>04-ANEXO informe C Riesgo</vt:lpstr>
      <vt:lpstr>'00-Monitoreo indicadores 2023'!Área_de_impresión</vt:lpstr>
      <vt:lpstr>'03-  ESTADO REGIONES'!Área_de_impresión</vt:lpstr>
      <vt:lpstr>'04-ANEXO EXTENDIDO'!Área_de_impresión</vt:lpstr>
      <vt:lpstr>'04-ANEXO EXTENDIDO Riesgo'!Área_de_impresión</vt:lpstr>
      <vt:lpstr>'04-ANEXO informe'!Área_de_impresión</vt:lpstr>
      <vt:lpstr>'04-ANEXO informe C Riesgo'!Área_de_impresión</vt:lpstr>
      <vt:lpstr>'Convenios ADP'!Área_de_impresión</vt:lpstr>
      <vt:lpstr>'Ev Proveedores'!Área_de_impresión</vt:lpstr>
      <vt:lpstr>'Gestión de riesgos'!Área_de_impresión</vt:lpstr>
      <vt:lpstr>'programas sociales'!Área_de_impresión</vt:lpstr>
      <vt:lpstr>'00-Monitoreo indicadores 2023'!Títulos_a_imprimir</vt:lpstr>
      <vt:lpstr>'04-ANEXO EXTENDIDO'!Títulos_a_imprimir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2025-01-08T16:19:41Z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0x01010039E554BA5E2FA5449283D399C0FD5B7C</vt:lpwstr>
  </property>
  <property fmtid="{D5CDD505-2E9C-101B-9397-08002B2CF9AE}" pid="3" name="MediaServiceImageTags">
    <vt:lpwstr/>
  </property>
</Properties>
</file>