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2AC0F870-9A2A-49BC-8064-FFA7BD07E0E6}" xr6:coauthVersionLast="47" xr6:coauthVersionMax="47" xr10:uidLastSave="{00000000-0000-0000-0000-000000000000}"/>
  <bookViews>
    <workbookView xWindow="-120" yWindow="-120" windowWidth="20730" windowHeight="11040" tabRatio="733" xr2:uid="{00000000-000D-0000-FFFF-FFFF00000000}"/>
  </bookViews>
  <sheets>
    <sheet name="01-PANEL" sheetId="35" r:id="rId1"/>
    <sheet name="data_panel" sheetId="36" r:id="rId2"/>
    <sheet name="02-ESTADO NC" sheetId="20" r:id="rId3"/>
    <sheet name="data_status_NC" sheetId="33" r:id="rId4"/>
    <sheet name="03-  ESTADO REGIONES" sheetId="32" r:id="rId5"/>
    <sheet name="data_status_reg" sheetId="46" r:id="rId6"/>
    <sheet name="Ev Proveedores" sheetId="43" r:id="rId7"/>
    <sheet name="00-Monitoreo indicadores 2023" sheetId="17" state="hidden" r:id="rId8"/>
    <sheet name="04-ANEXO informe" sheetId="39" r:id="rId9"/>
    <sheet name="04-ANEXO EXTENDIDO Riesgo" sheetId="42" r:id="rId10"/>
    <sheet name="Convenios ADP" sheetId="45"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8"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9">'04-ANEXO EXTENDIDO Riesgo'!$A$2:$O$22</definedName>
    <definedName name="_xlnm.Print_Area" localSheetId="8">'04-ANEXO informe'!$A$1:$M$211</definedName>
    <definedName name="_xlnm.Print_Area" localSheetId="12">'04-ANEXO informe C Riesgo'!$A$3:$M$245</definedName>
    <definedName name="_xlnm.Print_Area" localSheetId="10">'Convenios ADP'!$B$1:$K$22</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32" l="1"/>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E7" i="32"/>
  <c r="D5" i="33"/>
  <c r="D53" i="33"/>
  <c r="D54" i="33"/>
  <c r="D52" i="33"/>
  <c r="D51" i="33"/>
  <c r="D50" i="33"/>
  <c r="D49" i="33"/>
  <c r="D48" i="33"/>
  <c r="D46" i="33"/>
  <c r="D45" i="33"/>
  <c r="D44" i="33"/>
  <c r="D43" i="33"/>
  <c r="D42" i="33"/>
  <c r="D41" i="33"/>
  <c r="D39" i="33"/>
  <c r="D38" i="33"/>
  <c r="D37" i="33"/>
  <c r="D36" i="33"/>
  <c r="D35" i="33"/>
  <c r="D33" i="33"/>
  <c r="D32" i="33"/>
  <c r="D31" i="33"/>
  <c r="D30" i="33"/>
  <c r="D29" i="33"/>
  <c r="D28" i="33"/>
  <c r="D27" i="33"/>
  <c r="D26" i="33"/>
  <c r="D24" i="33"/>
  <c r="D23" i="33"/>
  <c r="D20" i="33"/>
  <c r="D18" i="33"/>
  <c r="D16" i="33"/>
  <c r="D13" i="33"/>
  <c r="D8" i="33"/>
  <c r="D11" i="33"/>
  <c r="D7" i="33"/>
  <c r="J3" i="33"/>
  <c r="J4" i="33"/>
  <c r="D3" i="33"/>
  <c r="D13" i="35"/>
  <c r="D12" i="35"/>
  <c r="D10" i="35"/>
  <c r="D11" i="35"/>
  <c r="O13" i="35"/>
  <c r="D27" i="35"/>
  <c r="D26" i="35"/>
  <c r="D25"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7" i="33"/>
  <c r="D10" i="33" s="1"/>
  <c r="J10" i="33"/>
  <c r="D12" i="33" s="1"/>
  <c r="J12" i="33"/>
  <c r="D9" i="33" s="1"/>
  <c r="J15" i="33"/>
  <c r="D15" i="33" s="1"/>
  <c r="J16" i="33"/>
  <c r="D17" i="33" s="1"/>
  <c r="J20" i="33"/>
  <c r="D22" i="33" s="1"/>
  <c r="J21" i="33"/>
  <c r="J26" i="33"/>
  <c r="J27" i="33"/>
  <c r="J28" i="33"/>
  <c r="J29" i="33"/>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D21"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<sst xmlns="http://schemas.openxmlformats.org/spreadsheetml/2006/main" count="5070" uniqueCount="1204">
  <si>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</si>
  <si>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</si>
  <si>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</si>
  <si>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</si>
  <si>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</si>
  <si>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</si>
  <si>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</si>
  <si>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</si>
  <si>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</si>
  <si>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</si>
  <si>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</si>
  <si>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</si>
  <si>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</si>
  <si>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</si>
  <si>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</si>
  <si>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</si>
  <si>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</si>
  <si>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</si>
  <si>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</si>
  <si>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</si>
  <si>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</si>
  <si>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</si>
  <si>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</si>
  <si>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 Subse</t>
  </si>
  <si>
    <t>GABINETE SUBSE</t>
  </si>
  <si>
    <t>CPEIP</t>
  </si>
  <si>
    <t>GABINETE MINISTRO</t>
  </si>
  <si>
    <t>DEG</t>
  </si>
  <si>
    <t>UCE</t>
  </si>
  <si>
    <t>CDC</t>
  </si>
  <si>
    <t>Tipo</t>
  </si>
  <si>
    <t>Gab Ministro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</si>
  <si>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</si>
  <si>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</si>
  <si>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</si>
  <si>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</si>
  <si>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</si>
  <si>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</si>
  <si>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</si>
  <si>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</si>
  <si>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</si>
  <si>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</si>
  <si>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</si>
  <si>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</si>
  <si>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</si>
  <si>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</si>
  <si>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</si>
  <si>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</si>
  <si>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</si>
  <si>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</si>
  <si>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</si>
  <si>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</si>
  <si>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</si>
  <si>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</si>
  <si>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</si>
  <si>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</si>
  <si>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</si>
  <si>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</si>
  <si>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</si>
  <si>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</si>
  <si>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</si>
  <si>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</si>
  <si>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</si>
  <si>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</si>
  <si>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</si>
  <si>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</si>
  <si>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</si>
  <si>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</si>
  <si>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</si>
  <si>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</si>
  <si>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</si>
  <si>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</si>
  <si>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</si>
  <si>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</si>
  <si>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</si>
  <si>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</si>
  <si>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</si>
  <si>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</si>
  <si>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</si>
  <si>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</si>
  <si>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</si>
  <si>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</si>
  <si>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</si>
  <si>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</si>
  <si>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</si>
  <si>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</si>
  <si>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</si>
  <si>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</si>
  <si>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</si>
  <si>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</si>
  <si>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</si>
  <si>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</si>
  <si>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</si>
  <si>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</si>
  <si>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</si>
  <si>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</si>
  <si>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</si>
  <si>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</si>
  <si>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</si>
  <si>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</si>
  <si>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</si>
  <si>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</si>
  <si>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</si>
  <si>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</si>
  <si>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</si>
  <si>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</si>
  <si>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</si>
  <si>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</si>
  <si>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</si>
  <si>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</si>
  <si>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</si>
  <si>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</si>
  <si>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</si>
  <si>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</si>
  <si>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</si>
  <si>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</si>
  <si>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</si>
  <si>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</si>
  <si>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</si>
  <si>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</si>
  <si>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</si>
  <si>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</si>
  <si>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</si>
  <si>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</si>
  <si>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</si>
  <si>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</si>
  <si>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</si>
  <si>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</si>
  <si>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</si>
  <si>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</si>
  <si>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</si>
  <si>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</si>
  <si>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</si>
  <si>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</si>
  <si>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</si>
  <si>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</si>
  <si>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</si>
  <si>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</si>
  <si>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</si>
  <si>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</si>
  <si>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</si>
  <si>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</si>
  <si>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</si>
  <si>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</si>
  <si>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</si>
  <si>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</si>
  <si>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</si>
  <si>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</si>
  <si>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</si>
  <si>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</si>
  <si>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</si>
  <si>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</si>
  <si>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</si>
  <si>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</si>
  <si>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</si>
  <si>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</si>
  <si>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</si>
  <si>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</si>
  <si>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</si>
  <si>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</si>
  <si>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</si>
  <si>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</si>
  <si>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</si>
  <si>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</si>
  <si>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</si>
  <si>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</si>
  <si>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</si>
  <si>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</si>
  <si>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</si>
  <si>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</si>
  <si>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</si>
  <si>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</si>
  <si>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</si>
  <si>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</si>
  <si>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</si>
  <si>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</si>
  <si>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</si>
  <si>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</si>
  <si>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</si>
  <si>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</si>
  <si>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</si>
  <si>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</si>
  <si>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</si>
  <si>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</si>
  <si>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</si>
  <si>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</si>
  <si>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</si>
  <si>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</si>
  <si>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</si>
  <si>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</si>
  <si>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</si>
  <si>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</si>
  <si>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</si>
  <si>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</si>
  <si>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</si>
  <si>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</si>
  <si>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</si>
  <si>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</si>
  <si>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</si>
  <si>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</si>
  <si>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</si>
  <si>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</si>
  <si>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</si>
  <si>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</si>
  <si>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</si>
  <si>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</si>
  <si>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</si>
  <si>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</si>
  <si>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</si>
  <si>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</si>
  <si>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</si>
  <si>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</si>
  <si>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</si>
  <si>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</si>
  <si>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</si>
  <si>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</si>
  <si>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</si>
  <si>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</si>
  <si>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</si>
  <si>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</si>
  <si>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</si>
  <si>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</si>
  <si>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</si>
  <si>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</si>
  <si>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</si>
  <si>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</si>
  <si>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</si>
  <si>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</si>
  <si>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</si>
  <si>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</si>
  <si>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</si>
  <si>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</si>
  <si>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</si>
  <si>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</si>
  <si>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</si>
  <si>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</si>
  <si>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</si>
  <si>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</si>
  <si>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</si>
  <si>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</si>
  <si>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</si>
  <si>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</si>
  <si>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</si>
  <si>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</si>
  <si>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</si>
  <si>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</si>
  <si>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</si>
  <si>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</si>
  <si>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</si>
  <si>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</si>
  <si>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</si>
  <si>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</si>
  <si>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</si>
  <si>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</si>
  <si>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</si>
  <si>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</si>
  <si>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</si>
  <si>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</si>
  <si>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</si>
  <si>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</si>
  <si>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</si>
  <si>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</si>
  <si>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</si>
  <si>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</si>
  <si>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</si>
  <si>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</si>
  <si>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</si>
  <si>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</si>
  <si>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</si>
  <si>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</si>
  <si>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</si>
  <si>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</si>
  <si>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</si>
  <si>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</si>
  <si>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</si>
  <si>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</si>
  <si>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</si>
  <si>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</si>
  <si>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</si>
  <si>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</si>
  <si>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</si>
  <si>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</si>
  <si>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</si>
  <si>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</si>
  <si>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</si>
  <si>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</si>
  <si>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</si>
  <si>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</si>
  <si>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</si>
  <si>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</si>
  <si>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</si>
  <si>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</si>
  <si>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</si>
  <si>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</si>
  <si>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</si>
  <si>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</si>
  <si>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</si>
  <si>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</si>
  <si>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</si>
  <si>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</si>
  <si>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</si>
  <si>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</si>
  <si>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</si>
  <si>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</si>
  <si>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</si>
  <si>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</si>
  <si>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</si>
  <si>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</si>
  <si>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</si>
  <si>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</si>
  <si>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</si>
  <si>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</si>
  <si>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</si>
  <si>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</si>
  <si>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</si>
  <si>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</si>
  <si>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</si>
  <si>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</si>
  <si>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</si>
  <si>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</si>
  <si>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</si>
  <si>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</si>
  <si>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</si>
  <si>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</si>
  <si>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</si>
  <si>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</si>
  <si>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</si>
  <si>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</si>
  <si>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</si>
  <si>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</si>
  <si>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</si>
  <si>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</si>
  <si>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</si>
  <si>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</si>
  <si>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</si>
  <si>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</si>
  <si>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</si>
  <si>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</si>
  <si>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</si>
  <si>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</si>
  <si>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</si>
  <si>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</si>
  <si>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</si>
  <si>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</si>
  <si>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</si>
  <si>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</si>
  <si>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</si>
  <si>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</si>
  <si>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</si>
  <si>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</si>
  <si>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</si>
  <si>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</si>
  <si>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</si>
  <si>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</si>
  <si>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</si>
  <si>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</si>
  <si>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</si>
  <si>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</si>
  <si>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</si>
  <si>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</si>
  <si>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</si>
  <si>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</si>
  <si>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</si>
  <si>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</si>
  <si>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</si>
  <si>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</si>
  <si>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</si>
  <si>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</si>
  <si>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</si>
  <si>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</si>
  <si>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</si>
  <si>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</si>
  <si>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</si>
  <si>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</si>
  <si>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</si>
  <si>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</si>
  <si>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</si>
  <si>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</si>
  <si>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</si>
  <si>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</si>
  <si>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</si>
  <si>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</si>
  <si>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</si>
  <si>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</si>
  <si>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</si>
  <si>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</si>
  <si>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</si>
  <si>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</si>
  <si>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</si>
  <si>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</si>
  <si>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</si>
  <si>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</si>
  <si>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</si>
  <si>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</si>
  <si>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</si>
  <si>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</si>
  <si>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</si>
  <si>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</si>
  <si>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</si>
  <si>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</si>
  <si>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</si>
  <si>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</si>
  <si>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</si>
  <si>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</si>
  <si>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</si>
  <si>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</si>
  <si>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</si>
  <si>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</si>
  <si>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</si>
  <si>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</si>
  <si>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</si>
  <si>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</si>
  <si>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</si>
  <si>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</si>
  <si>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</si>
  <si>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</si>
  <si>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</si>
  <si>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</si>
  <si>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</si>
  <si>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</si>
  <si>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</si>
  <si>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</si>
  <si>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</si>
  <si>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</si>
  <si>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</si>
  <si>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</si>
  <si>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</si>
  <si>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</si>
  <si>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</si>
  <si>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</si>
  <si>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</si>
  <si>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</si>
  <si>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</si>
  <si>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</si>
  <si>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</si>
  <si>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</si>
  <si>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</si>
  <si>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</si>
  <si>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</si>
  <si>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</si>
  <si>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</si>
  <si>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</si>
  <si>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</si>
  <si>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</si>
  <si>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</si>
  <si>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</si>
  <si>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</si>
  <si>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</si>
  <si>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</si>
  <si>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</si>
  <si>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</si>
  <si>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</si>
  <si>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</si>
  <si>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</si>
  <si>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</si>
  <si>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</si>
  <si>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</si>
  <si>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</si>
  <si>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</si>
  <si>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</si>
  <si>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</si>
  <si>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</si>
  <si>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</si>
  <si>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</si>
  <si>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</si>
  <si>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</si>
  <si>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</si>
  <si>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</si>
  <si>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</si>
  <si>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</si>
  <si>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</si>
  <si>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</si>
  <si>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</si>
  <si>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</si>
  <si>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</si>
  <si>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</si>
  <si>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</si>
  <si>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</si>
  <si>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</si>
  <si>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</si>
  <si>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</si>
  <si>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</si>
  <si>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</si>
  <si>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</si>
  <si>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</si>
  <si>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</si>
  <si>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</si>
  <si>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</si>
  <si>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</si>
  <si>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</si>
  <si>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</si>
  <si>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</si>
  <si>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</si>
  <si>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</si>
  <si>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</si>
  <si>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</si>
  <si>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</si>
  <si>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</si>
  <si>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</si>
  <si>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</si>
  <si>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</si>
  <si>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</si>
  <si>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</si>
  <si>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</si>
  <si>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</si>
  <si>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</si>
  <si>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</si>
  <si>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</si>
  <si>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</si>
  <si>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</si>
  <si>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</si>
  <si>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</si>
  <si>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</si>
  <si>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</si>
  <si>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</si>
  <si>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</si>
  <si>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</si>
  <si>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</si>
  <si>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</si>
  <si>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</si>
  <si>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</si>
  <si>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</si>
  <si>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</si>
  <si>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</si>
  <si>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</si>
  <si>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</si>
  <si>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</si>
  <si>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</si>
  <si>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</si>
  <si>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</si>
  <si>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</si>
  <si>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</si>
  <si>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</si>
  <si>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</si>
  <si>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</si>
  <si>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</si>
  <si>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</si>
  <si>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</si>
  <si>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</si>
  <si>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</si>
  <si>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</si>
  <si>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</si>
  <si>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</si>
  <si>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</si>
  <si>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</si>
  <si>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</si>
  <si>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</si>
  <si>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</si>
  <si>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</si>
  <si>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</si>
  <si>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</si>
  <si>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</si>
  <si>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</si>
  <si>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</si>
  <si>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</si>
  <si>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</si>
  <si>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</si>
  <si>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</si>
  <si>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</si>
  <si>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</si>
  <si>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</si>
  <si>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</si>
  <si>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</si>
  <si>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</si>
  <si>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</si>
  <si>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</si>
  <si>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</si>
  <si>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</si>
  <si>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</si>
  <si>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</si>
  <si>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</si>
  <si>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</si>
  <si>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</si>
  <si>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</si>
  <si>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</si>
  <si>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</si>
  <si>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</si>
  <si>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</si>
  <si>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</si>
  <si>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</si>
  <si>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</si>
  <si>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</si>
  <si>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</si>
  <si>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</si>
  <si>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</si>
  <si>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</si>
  <si>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</si>
  <si>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</si>
  <si>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</si>
  <si>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</si>
  <si>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</si>
  <si>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</si>
  <si>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</si>
  <si>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</si>
  <si>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</si>
  <si>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</si>
  <si>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</si>
  <si>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</si>
  <si>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</si>
  <si>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</si>
  <si>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</si>
  <si>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</si>
  <si>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</si>
  <si>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</si>
  <si>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</si>
  <si>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</si>
  <si>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</si>
  <si>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</si>
  <si>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</si>
  <si>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</si>
  <si>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</si>
  <si>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</si>
  <si>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</si>
  <si>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</si>
  <si>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</si>
  <si>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</si>
  <si>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</si>
  <si>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</si>
  <si>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</si>
  <si>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</si>
  <si>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</si>
  <si>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</si>
  <si>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</si>
  <si>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</si>
  <si>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</si>
  <si>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</si>
  <si>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</si>
  <si>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</si>
  <si>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</si>
  <si>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</si>
  <si>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</si>
  <si>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</si>
  <si>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</si>
  <si>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</si>
  <si>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</si>
  <si>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</si>
  <si>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</si>
  <si>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</si>
  <si>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</si>
  <si>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</si>
  <si>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</si>
  <si>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</si>
  <si>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</si>
  <si>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</si>
  <si>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</si>
  <si>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</si>
  <si>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</si>
  <si>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</si>
  <si>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</si>
  <si>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</si>
  <si>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</si>
  <si>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</si>
  <si>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</si>
  <si>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</si>
  <si>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</si>
  <si>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</si>
  <si>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</si>
  <si>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</si>
  <si>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</si>
  <si>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</si>
  <si>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</si>
  <si>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</si>
  <si>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</si>
  <si>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</si>
  <si>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</si>
  <si>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</si>
  <si>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</si>
  <si>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</si>
  <si>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</si>
  <si>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</si>
  <si>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</si>
  <si>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</si>
  <si>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</si>
  <si>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</si>
  <si>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</si>
  <si>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</si>
  <si>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</si>
  <si>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</si>
  <si>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</si>
  <si>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</si>
  <si>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</si>
  <si>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</si>
  <si>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</si>
  <si>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</si>
  <si>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</si>
  <si>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</si>
  <si>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</si>
  <si>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</si>
  <si>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</si>
  <si>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</si>
  <si>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</si>
  <si>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</si>
  <si>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</si>
  <si>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</si>
  <si>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</si>
  <si>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</si>
  <si>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</si>
  <si>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</si>
  <si>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</si>
  <si>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</si>
  <si>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</si>
  <si>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</si>
  <si>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</si>
  <si>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</si>
  <si>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</si>
  <si>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</si>
  <si>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</si>
  <si>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</si>
  <si>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</si>
  <si>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</si>
  <si>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</si>
  <si>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</si>
  <si>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</si>
  <si>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</si>
  <si>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</si>
  <si>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</si>
  <si>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</si>
  <si>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</si>
  <si>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</si>
  <si>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</si>
  <si>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</si>
  <si>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</si>
  <si>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</si>
  <si>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</si>
  <si>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</si>
  <si>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</si>
  <si>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</si>
  <si>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</si>
  <si>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</si>
  <si>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</si>
  <si>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</si>
  <si>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</si>
  <si>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</si>
  <si>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</si>
  <si>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</si>
  <si>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</si>
  <si>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</si>
  <si>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</si>
  <si>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</si>
  <si>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</si>
  <si>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</si>
  <si>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</si>
  <si>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</si>
  <si>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</si>
  <si>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</si>
  <si>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</si>
  <si>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</si>
  <si>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</si>
  <si>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</si>
  <si>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</si>
  <si>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</si>
  <si>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</si>
  <si>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</si>
  <si>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</si>
  <si>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</si>
  <si>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</si>
  <si>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</si>
  <si>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</si>
  <si>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</si>
  <si>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</si>
  <si>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</si>
  <si>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</si>
  <si>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</si>
  <si>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</si>
  <si>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</si>
  <si>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</si>
  <si>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</si>
  <si>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</si>
  <si>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</si>
  <si>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</si>
  <si>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</si>
  <si>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</si>
  <si>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</si>
  <si>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</si>
  <si>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</si>
  <si>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</si>
  <si>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</si>
  <si>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</si>
  <si>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</si>
  <si>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</si>
  <si>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</si>
  <si>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</si>
  <si>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</si>
  <si>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</si>
  <si>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</si>
  <si>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</si>
  <si>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</si>
  <si>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</si>
  <si>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</si>
  <si>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</si>
  <si>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</si>
  <si>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</si>
  <si>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</si>
  <si>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</si>
  <si>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</si>
  <si>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</si>
  <si>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</si>
  <si>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</si>
  <si>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</si>
  <si>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</si>
  <si>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</si>
  <si>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</si>
  <si>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</si>
  <si>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</si>
  <si>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</si>
  <si>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</si>
  <si>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</si>
  <si>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</si>
  <si>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</si>
  <si>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</si>
  <si>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</si>
  <si>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</si>
  <si>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</si>
  <si>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</si>
  <si>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</si>
  <si>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</si>
  <si>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</si>
  <si>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</si>
  <si>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</si>
  <si>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</si>
  <si>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</si>
  <si>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</si>
  <si>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</si>
  <si>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</si>
  <si>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</si>
  <si>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</si>
  <si>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</si>
  <si>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</si>
  <si>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</si>
  <si>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</si>
  <si>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</si>
  <si>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</si>
  <si>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</si>
  <si>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</si>
  <si>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</si>
  <si>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</si>
  <si>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</si>
  <si>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</si>
  <si>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</si>
  <si>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</si>
  <si>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</si>
  <si>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</si>
  <si>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</si>
  <si>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</si>
  <si>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</si>
  <si>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</si>
  <si>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</si>
  <si>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</si>
  <si>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</si>
  <si>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</si>
  <si>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</si>
  <si>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</si>
  <si>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</si>
  <si>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</si>
  <si>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</si>
  <si>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</si>
  <si>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</si>
  <si>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</si>
  <si>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</si>
  <si>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</si>
  <si>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</si>
  <si>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</si>
  <si>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</si>
  <si>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</si>
  <si>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</si>
  <si>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</si>
  <si>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</si>
  <si>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</si>
  <si>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</si>
  <si>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</si>
  <si>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</si>
  <si>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</si>
  <si>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</si>
  <si>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</si>
  <si>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</si>
  <si>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</si>
  <si>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</si>
  <si>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</si>
  <si>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</si>
  <si>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</si>
  <si>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</si>
  <si>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</si>
  <si>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</si>
  <si>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</si>
  <si>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</si>
  <si>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</si>
  <si>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</si>
  <si>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</si>
  <si>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</si>
  <si>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</si>
  <si>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</si>
  <si>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</si>
  <si>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</si>
  <si>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</si>
  <si>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</si>
  <si>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</si>
  <si>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</si>
  <si>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</si>
  <si>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</si>
  <si>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</si>
  <si>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</si>
  <si>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</si>
  <si>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</si>
  <si>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</si>
  <si>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</si>
  <si>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</si>
  <si>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</si>
  <si>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</si>
  <si>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</si>
  <si>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</si>
  <si>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</si>
  <si>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</si>
  <si>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</si>
  <si>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</si>
  <si>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</si>
  <si>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</si>
  <si>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</si>
  <si>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</si>
  <si>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</si>
  <si>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</si>
  <si>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</si>
  <si>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</si>
  <si>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</si>
  <si>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</si>
  <si>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</si>
  <si>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</si>
  <si>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</si>
  <si>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</si>
  <si>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</si>
  <si>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</si>
  <si>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</si>
  <si>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</si>
  <si>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</si>
  <si>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</si>
  <si>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</si>
  <si>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</si>
  <si>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</si>
  <si>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</si>
  <si>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</si>
  <si>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</si>
  <si>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</si>
  <si>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</si>
  <si>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</si>
  <si>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</si>
  <si>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</si>
  <si>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</si>
  <si>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</si>
  <si>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</si>
  <si>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</si>
  <si>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</si>
  <si>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</si>
  <si>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</si>
  <si>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</si>
  <si>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</si>
  <si>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</si>
  <si>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</si>
  <si>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</si>
  <si>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</si>
  <si>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</si>
  <si>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</si>
  <si>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</si>
  <si>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</si>
  <si>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</si>
  <si>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</si>
  <si>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</si>
  <si>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</si>
  <si>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</si>
  <si>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</si>
  <si>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</si>
  <si>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</si>
  <si>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</si>
  <si>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</si>
  <si>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</si>
  <si>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</si>
  <si>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</si>
  <si>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</si>
  <si>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</si>
  <si>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</si>
  <si>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</si>
  <si>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</si>
  <si>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</si>
  <si>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</si>
  <si>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</si>
  <si>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</si>
  <si>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</si>
  <si>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</si>
  <si>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</si>
  <si>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</si>
  <si>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</si>
  <si>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</si>
  <si>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</si>
  <si>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</si>
  <si>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</si>
  <si>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</si>
  <si>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</si>
  <si>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</si>
  <si>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</si>
  <si>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</si>
  <si>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</si>
  <si>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</si>
  <si>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</si>
  <si>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</si>
  <si>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</si>
  <si>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</si>
  <si>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</si>
  <si>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</si>
  <si>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</si>
  <si>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</si>
  <si>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</si>
  <si>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</si>
  <si>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</si>
  <si>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</si>
  <si>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</si>
  <si>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</si>
  <si>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</si>
  <si>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</si>
  <si>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</si>
  <si>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</si>
  <si>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</si>
  <si>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</si>
  <si>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</si>
  <si>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</si>
  <si>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</si>
  <si>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</si>
  <si>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</si>
  <si>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</si>
  <si>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</si>
  <si>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</si>
  <si>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</si>
  <si>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</si>
  <si>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</si>
  <si>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</si>
  <si>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</si>
  <si>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</si>
  <si>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</si>
  <si>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</si>
  <si>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</si>
  <si>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</si>
  <si>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</si>
  <si>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</si>
  <si>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</si>
  <si>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</si>
  <si>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</si>
  <si>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</si>
  <si>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</si>
  <si>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</si>
  <si>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</si>
  <si>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</si>
  <si>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</si>
  <si>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</si>
  <si>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</si>
  <si>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</si>
  <si>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</si>
  <si>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</si>
  <si>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</si>
  <si>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</si>
  <si>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</si>
  <si>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</si>
  <si>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</si>
  <si>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</si>
  <si>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</si>
  <si>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</si>
  <si>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</si>
  <si>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</si>
  <si>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</si>
  <si>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</si>
  <si>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</si>
  <si>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</si>
  <si>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</si>
  <si>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</si>
  <si>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</si>
  <si>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</si>
  <si>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</si>
  <si>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</si>
  <si>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</si>
  <si>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</si>
  <si>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</si>
  <si>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</si>
  <si>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</si>
  <si>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</si>
  <si>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</si>
  <si>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</si>
  <si>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</si>
  <si>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</si>
  <si>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</si>
  <si>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</si>
  <si>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</si>
  <si>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</si>
  <si>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</si>
  <si>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</si>
  <si>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</si>
  <si>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</si>
  <si>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</si>
  <si>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</si>
  <si>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</si>
  <si>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</si>
  <si>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</si>
  <si>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</si>
  <si>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</si>
  <si>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</si>
  <si>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</si>
  <si>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</si>
  <si>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</si>
  <si>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</si>
  <si>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</si>
  <si>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</si>
  <si>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</si>
  <si>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</si>
  <si>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</si>
  <si>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</si>
  <si>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</si>
  <si>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</si>
  <si>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</si>
  <si>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</si>
  <si>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</si>
  <si>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</si>
  <si>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</si>
  <si>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</si>
  <si>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</si>
  <si>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</si>
  <si>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</si>
  <si>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</si>
  <si>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</si>
  <si>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</si>
  <si>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</si>
  <si>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</si>
  <si>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</si>
  <si>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</si>
  <si>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</si>
  <si>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</si>
  <si>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</si>
  <si>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</si>
  <si>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</si>
  <si>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</si>
  <si>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</si>
  <si>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</si>
  <si>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</si>
  <si>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</si>
  <si>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</si>
  <si>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</si>
  <si>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</si>
  <si>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</si>
  <si>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</si>
  <si>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</si>
  <si>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</si>
  <si>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</si>
  <si>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</si>
  <si>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</si>
  <si>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</si>
  <si>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</si>
  <si>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</si>
  <si>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</si>
  <si>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</si>
  <si>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</si>
  <si>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</si>
  <si>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</si>
  <si>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</si>
  <si>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</si>
  <si>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</si>
  <si>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</si>
  <si>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</si>
  <si>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</si>
  <si>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</si>
  <si>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</si>
  <si>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</si>
  <si>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</si>
  <si>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</si>
  <si>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</si>
  <si>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</si>
  <si>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</si>
  <si>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</si>
  <si>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</si>
  <si>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</si>
  <si>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</si>
  <si>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</si>
  <si>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</si>
  <si>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</si>
  <si>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</si>
  <si>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</si>
  <si>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</si>
  <si>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</si>
  <si>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</si>
  <si>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</si>
  <si>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</si>
  <si>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</si>
  <si>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</si>
  <si>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</si>
  <si>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</si>
  <si>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</si>
  <si>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</si>
  <si>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</si>
  <si>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</si>
  <si>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</si>
  <si>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</si>
  <si>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</si>
  <si>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</si>
  <si>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</si>
  <si>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</si>
  <si>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</si>
  <si>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</si>
  <si>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</si>
  <si>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</si>
  <si>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Gabinete Ministerio</t>
  </si>
  <si>
    <t>I16_002-Gabinete Ministerio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</si>
</sst>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5">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s>
  <borders count="1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40">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67" fillId="0" borderId="10" xfId="0" applyFont="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center" vertical="center"/>
    </xf>
    <xf numFmtId="0" fontId="68" fillId="0" borderId="10" xfId="0" applyFont="1" applyBorder="1" applyAlignment="1">
      <alignment horizontal="left" vertical="center"/>
    </xf>
    <xf numFmtId="0" fontId="68" fillId="0" borderId="10" xfId="0" applyFont="1" applyBorder="1"/>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72" fillId="0" borderId="130" xfId="0" applyFont="1" applyBorder="1"/>
    <xf numFmtId="0" fontId="0" fillId="0" borderId="130" xfId="0" applyBorder="1"/>
    <xf numFmtId="0" fontId="0" fillId="0" borderId="131" xfId="0" applyBorder="1"/>
    <xf numFmtId="0" fontId="0" fillId="0" borderId="132" xfId="0" applyBorder="1"/>
    <xf numFmtId="0" fontId="0" fillId="0" borderId="133" xfId="0" applyBorder="1"/>
    <xf numFmtId="0" fontId="30" fillId="0" borderId="126" xfId="0" applyFont="1" applyBorder="1" applyAlignment="1">
      <alignment horizontal="left" vertical="center" wrapText="1"/>
    </xf>
    <xf numFmtId="0" fontId="30" fillId="0" borderId="127" xfId="0" applyFont="1" applyBorder="1" applyAlignment="1">
      <alignment horizontal="left" vertical="center" wrapText="1"/>
    </xf>
    <xf numFmtId="0" fontId="73" fillId="0" borderId="125" xfId="0" applyFont="1" applyBorder="1" applyAlignment="1">
      <alignment horizontal="left" vertical="center"/>
    </xf>
    <xf numFmtId="0" fontId="0" fillId="0" borderId="0" xfId="0" applyAlignment="1">
      <alignment vertical="center" wrapText="1"/>
    </xf>
    <xf numFmtId="0" fontId="29" fillId="0" borderId="132" xfId="0" applyFont="1" applyBorder="1" applyAlignment="1">
      <alignment horizontal="left" vertical="center"/>
    </xf>
    <xf numFmtId="0" fontId="29" fillId="0" borderId="132" xfId="0" applyFont="1" applyBorder="1" applyAlignment="1">
      <alignment horizontal="left" vertical="center" wrapText="1"/>
    </xf>
    <xf numFmtId="0" fontId="29" fillId="0" borderId="134" xfId="0" applyFont="1" applyBorder="1" applyAlignment="1">
      <alignment horizontal="left" vertical="center" wrapText="1"/>
    </xf>
    <xf numFmtId="0" fontId="0" fillId="0" borderId="128" xfId="0" applyBorder="1" applyAlignment="1">
      <alignment vertical="center" wrapText="1"/>
    </xf>
    <xf numFmtId="0" fontId="75" fillId="0" borderId="0" xfId="0" applyFont="1" applyAlignment="1">
      <alignment horizontal="left" vertical="center"/>
    </xf>
    <xf numFmtId="0" fontId="76" fillId="0" borderId="129" xfId="0" applyFont="1" applyBorder="1"/>
    <xf numFmtId="0" fontId="30" fillId="0" borderId="126" xfId="0" applyFont="1" applyBorder="1"/>
    <xf numFmtId="0" fontId="0" fillId="0" borderId="6" xfId="0" applyBorder="1" applyAlignment="1">
      <alignment vertical="center" wrapText="1"/>
    </xf>
    <xf numFmtId="0" fontId="0" fillId="0" borderId="6" xfId="0" applyBorder="1"/>
    <xf numFmtId="0" fontId="0" fillId="0" borderId="69" xfId="0" applyBorder="1"/>
    <xf numFmtId="0" fontId="74" fillId="7" borderId="138" xfId="0" applyFont="1" applyFill="1" applyBorder="1" applyAlignment="1">
      <alignment horizontal="center" vertical="center" wrapText="1"/>
    </xf>
    <xf numFmtId="0" fontId="74" fillId="7" borderId="140" xfId="0" applyFont="1" applyFill="1" applyBorder="1" applyAlignment="1">
      <alignment horizontal="center" vertical="center" wrapText="1"/>
    </xf>
    <xf numFmtId="0" fontId="74" fillId="7" borderId="139" xfId="0" applyFont="1" applyFill="1" applyBorder="1" applyAlignment="1">
      <alignment horizontal="center" vertical="center" wrapText="1"/>
    </xf>
    <xf numFmtId="0" fontId="74" fillId="7" borderId="139" xfId="0" applyFont="1" applyFill="1" applyBorder="1" applyAlignment="1">
      <alignment horizontal="center" vertical="center"/>
    </xf>
    <xf numFmtId="0" fontId="67" fillId="0" borderId="0" xfId="0" applyFont="1" applyAlignment="1">
      <alignment vertical="top"/>
    </xf>
    <xf numFmtId="0" fontId="77" fillId="0" borderId="0" xfId="0" applyFont="1" applyAlignment="1">
      <alignment vertical="center"/>
    </xf>
    <xf numFmtId="0" fontId="45" fillId="0" borderId="0" xfId="0" applyFont="1" applyAlignment="1">
      <alignment vertical="center"/>
    </xf>
    <xf numFmtId="0" fontId="45" fillId="0" borderId="13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41" xfId="0" applyFont="1" applyFill="1" applyBorder="1" applyAlignment="1">
      <alignment horizontal="center" vertical="center"/>
    </xf>
    <xf numFmtId="0" fontId="61" fillId="19" borderId="14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41" xfId="0" applyFont="1" applyFill="1" applyBorder="1" applyAlignment="1">
      <alignment horizontal="center" vertical="center"/>
    </xf>
    <xf numFmtId="0" fontId="61" fillId="20" borderId="14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4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4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30" fillId="0" borderId="0" xfId="0" applyFont="1" applyAlignment="1">
      <alignment horizontal="left" vertical="center" wrapText="1"/>
    </xf>
    <xf numFmtId="0" fontId="30" fillId="0" borderId="133" xfId="0" applyFont="1" applyBorder="1" applyAlignment="1">
      <alignment horizontal="left" vertical="center" wrapText="1"/>
    </xf>
    <xf numFmtId="0" fontId="0" fillId="0" borderId="0" xfId="0" applyAlignment="1">
      <alignment horizontal="center"/>
    </xf>
    <xf numFmtId="0" fontId="30" fillId="0" borderId="135" xfId="0" applyFont="1" applyBorder="1" applyAlignment="1">
      <alignment horizontal="left" vertical="center" wrapText="1"/>
    </xf>
    <xf numFmtId="0" fontId="30" fillId="0" borderId="136" xfId="0" applyFont="1" applyBorder="1" applyAlignment="1">
      <alignment horizontal="left" vertical="center" wrapText="1"/>
    </xf>
    <xf numFmtId="0" fontId="30" fillId="0" borderId="0" xfId="0" applyFont="1" applyAlignment="1">
      <alignment horizontal="left" vertical="top" wrapText="1"/>
    </xf>
    <xf numFmtId="0" fontId="30" fillId="0" borderId="133" xfId="0" applyFont="1" applyBorder="1" applyAlignment="1">
      <alignment horizontal="left" vertical="top" wrapText="1"/>
    </xf>
    <xf numFmtId="0" fontId="45" fillId="0" borderId="2" xfId="0" applyFont="1" applyBorder="1" applyAlignment="1">
      <alignment horizontal="center" vertical="center"/>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data_panel!$C$13:$C$20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data_panel!$C$25:$C$40</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data_panel!$D$25:$D$40</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017"/>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018"/>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019"/>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020"/>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021"/>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022"/>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023"/>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024"/>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tabSelected="1" view="pageBreakPreview" topLeftCell="A4" zoomScale="55" zoomScaleNormal="70" zoomScaleSheetLayoutView="55" zoomScalePageLayoutView="25" workbookViewId="0">
      <selection activeCell="F20" sqref="F20"/>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09" t="s">
        <v>0</v>
      </c>
      <c r="C2" s="709"/>
      <c r="D2" s="709"/>
      <c r="E2" s="709"/>
      <c r="F2" s="709"/>
      <c r="G2" s="709"/>
      <c r="H2" s="709"/>
      <c r="I2" s="709"/>
      <c r="J2" s="709"/>
      <c r="K2" s="709"/>
      <c r="L2" s="709"/>
      <c r="M2" s="709"/>
      <c r="N2" s="709"/>
      <c r="O2" s="709"/>
      <c r="P2" s="709"/>
      <c r="Q2" s="709"/>
      <c r="R2" s="709"/>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10" t="s">
        <v>1</v>
      </c>
      <c r="C4" s="711"/>
      <c r="D4" s="711"/>
      <c r="E4" s="711"/>
      <c r="F4" s="711"/>
      <c r="G4" s="711"/>
      <c r="H4" s="711"/>
      <c r="I4" s="711"/>
      <c r="J4" s="711"/>
      <c r="K4" s="711"/>
      <c r="L4" s="711"/>
      <c r="M4" s="711"/>
      <c r="N4" s="711"/>
      <c r="O4" s="711"/>
      <c r="P4" s="711"/>
      <c r="Q4" s="711"/>
      <c r="R4" s="711"/>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18" t="s">
        <v>9</v>
      </c>
      <c r="D7" s="718"/>
      <c r="E7" s="718"/>
      <c r="G7" s="432" t="s">
        <v>2</v>
      </c>
      <c r="H7" s="348"/>
      <c r="I7" s="348"/>
      <c r="J7" s="348"/>
      <c r="K7" s="349" t="s">
        <v>3</v>
      </c>
      <c r="L7" s="348"/>
      <c r="M7" s="349" t="s">
        <v>4</v>
      </c>
      <c r="N7" s="348"/>
      <c r="O7" s="349" t="s">
        <v>5</v>
      </c>
      <c r="P7" s="348"/>
      <c r="Q7" s="348"/>
      <c r="R7" s="431"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18" t="s">
        <v>6</v>
      </c>
      <c r="D9" s="718"/>
      <c r="E9" s="718"/>
      <c r="G9" s="353" t="s">
        <v>652</v>
      </c>
      <c r="H9" s="354"/>
      <c r="I9" s="354"/>
      <c r="J9" s="344"/>
      <c r="K9" s="355" t="s">
        <v>1202</v>
      </c>
      <c r="L9" s="354"/>
      <c r="M9" s="344" t="s">
        <v>1203</v>
      </c>
      <c r="N9" s="354"/>
      <c r="O9" s="344" t="s">
        <v>16</v>
      </c>
      <c r="P9" s="354"/>
      <c r="Q9" s="354"/>
      <c r="R9" s="356"/>
      <c r="S9" s="153"/>
    </row>
    <row r="10" spans="1:19" ht="36" customHeight="1" x14ac:dyDescent="0.35">
      <c r="A10" s="154"/>
      <c r="C10" s="699" t="s">
        <v>7</v>
      </c>
      <c r="D10" s="712">
        <f>R9</f>
        <v>0</v>
      </c>
      <c r="E10" s="712"/>
      <c r="G10" s="357" t="s">
        <v>526</v>
      </c>
      <c r="H10" s="354"/>
      <c r="I10" s="354"/>
      <c r="J10" s="344"/>
      <c r="K10" s="355" t="s">
        <v>248</v>
      </c>
      <c r="L10" s="354"/>
      <c r="M10" s="344" t="s">
        <v>66</v>
      </c>
      <c r="N10" s="354"/>
      <c r="O10" s="344" t="s">
        <v>16</v>
      </c>
      <c r="P10" s="354"/>
      <c r="Q10" s="354"/>
      <c r="R10" s="356"/>
      <c r="S10" s="153"/>
    </row>
    <row r="11" spans="1:19" ht="43.5" customHeight="1" x14ac:dyDescent="0.35">
      <c r="A11" s="154"/>
      <c r="C11" s="683" t="s">
        <v>8</v>
      </c>
      <c r="D11" s="712">
        <f>R10</f>
        <v>0</v>
      </c>
      <c r="E11" s="712"/>
      <c r="G11" s="358" t="s">
        <v>429</v>
      </c>
      <c r="H11" s="354"/>
      <c r="I11" s="354"/>
      <c r="J11" s="344"/>
      <c r="K11" s="355" t="s">
        <v>248</v>
      </c>
      <c r="L11" s="354"/>
      <c r="M11" s="344" t="s">
        <v>72</v>
      </c>
      <c r="N11" s="354"/>
      <c r="O11" s="344" t="s">
        <v>16</v>
      </c>
      <c r="P11" s="354"/>
      <c r="Q11" s="354"/>
      <c r="R11" s="356"/>
      <c r="S11" s="153"/>
    </row>
    <row r="12" spans="1:19" ht="36.75" customHeight="1" x14ac:dyDescent="0.35">
      <c r="A12" s="154"/>
      <c r="C12" s="683" t="s">
        <v>10</v>
      </c>
      <c r="D12" s="712">
        <f>R11</f>
        <v>0</v>
      </c>
      <c r="E12" s="712"/>
      <c r="G12" s="359" t="s">
        <v>533</v>
      </c>
      <c r="H12" s="360"/>
      <c r="I12" s="354"/>
      <c r="J12" s="344"/>
      <c r="K12" s="355" t="s">
        <v>21</v>
      </c>
      <c r="L12" s="354"/>
      <c r="M12" s="344" t="s">
        <v>112</v>
      </c>
      <c r="N12" s="354"/>
      <c r="O12" s="344" t="s">
        <v>16</v>
      </c>
      <c r="P12" s="354"/>
      <c r="Q12" s="354"/>
      <c r="R12" s="356"/>
      <c r="S12" s="153"/>
    </row>
    <row r="13" spans="1:19" ht="53.25" customHeight="1" x14ac:dyDescent="0.35">
      <c r="A13" s="154"/>
      <c r="C13" s="683" t="s">
        <v>11</v>
      </c>
      <c r="D13" s="712">
        <f>R12</f>
        <v>0</v>
      </c>
      <c r="E13" s="712"/>
      <c r="G13" s="365" t="s">
        <v>12</v>
      </c>
      <c r="H13" s="361"/>
      <c r="I13" s="362"/>
      <c r="J13" s="363"/>
      <c r="K13" s="363">
        <f>SUM(K9:K12)</f>
        <v>0</v>
      </c>
      <c r="L13" s="362"/>
      <c r="M13" s="363">
        <f>SUM(M9:M12)</f>
        <v>0</v>
      </c>
      <c r="N13" s="362"/>
      <c r="O13" s="363">
        <f>SUM(O9:O12)</f>
        <v>0</v>
      </c>
      <c r="P13" s="362"/>
      <c r="Q13" s="362"/>
      <c r="R13" s="364">
        <f>SUM(R9:R12)</f>
        <v>0</v>
      </c>
      <c r="S13" s="153"/>
    </row>
    <row r="14" spans="1:19" ht="38.25" customHeight="1" x14ac:dyDescent="0.25">
      <c r="A14" s="154"/>
      <c r="C14" s="345" t="s">
        <v>13</v>
      </c>
      <c r="D14" s="708">
        <f>R13</f>
        <v>0</v>
      </c>
      <c r="E14" s="708"/>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13" t="s">
        <v>14</v>
      </c>
      <c r="D23" s="714"/>
      <c r="E23" s="715"/>
      <c r="S23" s="153"/>
    </row>
    <row r="24" spans="1:19" ht="32.25" customHeight="1" x14ac:dyDescent="0.25">
      <c r="A24" s="154"/>
      <c r="C24" s="346" t="s">
        <v>7</v>
      </c>
      <c r="D24" s="716">
        <f>SUM(M12:O12)</f>
        <v>0</v>
      </c>
      <c r="E24" s="717"/>
      <c r="S24" s="153"/>
    </row>
    <row r="25" spans="1:19" ht="33.75" customHeight="1" x14ac:dyDescent="0.25">
      <c r="A25" s="154"/>
      <c r="C25" s="347" t="s">
        <v>8</v>
      </c>
      <c r="D25" s="716">
        <f>SUM(M11:O11)</f>
        <v>0</v>
      </c>
      <c r="E25" s="717"/>
      <c r="S25" s="153"/>
    </row>
    <row r="26" spans="1:19" ht="38.25" customHeight="1" x14ac:dyDescent="0.25">
      <c r="A26" s="154"/>
      <c r="C26" s="347" t="s">
        <v>10</v>
      </c>
      <c r="D26" s="712">
        <f>SUM(M9:O9)</f>
        <v>0</v>
      </c>
      <c r="E26" s="712"/>
      <c r="S26" s="153"/>
    </row>
    <row r="27" spans="1:19" ht="25.5" customHeight="1" x14ac:dyDescent="0.25">
      <c r="A27" s="154"/>
      <c r="C27" s="347" t="s">
        <v>11</v>
      </c>
      <c r="D27" s="712">
        <f>SUM(M10:O10)</f>
        <v>0</v>
      </c>
      <c r="E27" s="712"/>
      <c r="S27" s="153"/>
    </row>
    <row r="28" spans="1:19" ht="33" customHeight="1" x14ac:dyDescent="0.25">
      <c r="A28" s="154"/>
      <c r="C28" s="345" t="s">
        <v>13</v>
      </c>
      <c r="D28" s="707">
        <f>SUM(M13:O13)</f>
        <v>0</v>
      </c>
      <c r="E28" s="707"/>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829" t="s">
        <v>929</v>
      </c>
      <c r="D2" s="829"/>
      <c r="E2" s="829"/>
      <c r="F2" s="197"/>
      <c r="G2" s="792" t="s">
        <v>930</v>
      </c>
      <c r="H2" s="792"/>
      <c r="I2" s="792"/>
      <c r="J2" s="196"/>
      <c r="K2" s="196"/>
      <c r="L2" s="196"/>
      <c r="M2" s="196"/>
      <c r="N2" s="196"/>
    </row>
    <row r="3" spans="2:14" ht="25.5" x14ac:dyDescent="0.25">
      <c r="B3" s="198" t="s">
        <v>285</v>
      </c>
      <c r="C3" s="198" t="s">
        <v>30</v>
      </c>
      <c r="D3" s="198" t="s">
        <v>931</v>
      </c>
      <c r="E3" s="198" t="s">
        <v>932</v>
      </c>
      <c r="F3" s="199" t="s">
        <v>933</v>
      </c>
      <c r="G3" s="200" t="s">
        <v>934</v>
      </c>
      <c r="H3" s="198" t="s">
        <v>935</v>
      </c>
      <c r="I3" s="198" t="s">
        <v>936</v>
      </c>
      <c r="J3" s="201" t="s">
        <v>937</v>
      </c>
      <c r="K3" s="827" t="s">
        <v>938</v>
      </c>
      <c r="L3" s="828"/>
      <c r="M3" s="373" t="s">
        <v>939</v>
      </c>
      <c r="N3" s="373" t="s">
        <v>940</v>
      </c>
    </row>
    <row r="4" spans="2:14" ht="336.75" customHeight="1" x14ac:dyDescent="0.25">
      <c r="B4" s="129" t="s">
        <v>27</v>
      </c>
      <c r="C4" s="130" t="s">
        <v>8</v>
      </c>
      <c r="D4" s="131" t="s">
        <v>944</v>
      </c>
      <c r="E4" s="131" t="s">
        <v>945</v>
      </c>
      <c r="F4" s="132">
        <v>0.17</v>
      </c>
      <c r="G4" s="446">
        <v>0.3</v>
      </c>
      <c r="H4" s="367" t="s">
        <v>946</v>
      </c>
      <c r="I4" s="458" t="s">
        <v>947</v>
      </c>
      <c r="J4" s="633">
        <v>0.13800000000000001</v>
      </c>
      <c r="K4" s="540" t="s">
        <v>63</v>
      </c>
      <c r="L4" s="541">
        <v>0.5</v>
      </c>
      <c r="M4" s="634">
        <v>0.46100000000000002</v>
      </c>
      <c r="N4" s="379" t="s">
        <v>948</v>
      </c>
    </row>
    <row r="5" spans="2:14" ht="239.25" customHeight="1" x14ac:dyDescent="0.25">
      <c r="B5" s="129" t="s">
        <v>949</v>
      </c>
      <c r="C5" s="130" t="s">
        <v>8</v>
      </c>
      <c r="D5" s="131" t="s">
        <v>950</v>
      </c>
      <c r="E5" s="131" t="s">
        <v>951</v>
      </c>
      <c r="F5" s="370">
        <v>0.17</v>
      </c>
      <c r="G5" s="440">
        <v>0.1</v>
      </c>
      <c r="H5" s="409" t="s">
        <v>952</v>
      </c>
      <c r="I5" s="407" t="s">
        <v>953</v>
      </c>
      <c r="J5" s="604">
        <v>1.2999999999999999E-2</v>
      </c>
      <c r="K5" s="542" t="s">
        <v>63</v>
      </c>
      <c r="L5" s="433">
        <v>0.5</v>
      </c>
      <c r="M5" s="573">
        <v>0.13900000000000001</v>
      </c>
      <c r="N5" s="136" t="s">
        <v>1157</v>
      </c>
    </row>
    <row r="6" spans="2:14" ht="22.5" customHeight="1" x14ac:dyDescent="0.25">
      <c r="B6" s="410"/>
      <c r="C6" s="411"/>
      <c r="D6" s="412"/>
      <c r="E6" s="412"/>
      <c r="F6" s="413"/>
      <c r="G6" s="366"/>
      <c r="H6" s="366"/>
      <c r="I6" s="366"/>
      <c r="J6" s="396"/>
      <c r="K6" s="366"/>
      <c r="L6" s="383"/>
      <c r="M6" s="366"/>
      <c r="N6" s="414"/>
    </row>
    <row r="7" spans="2:14" ht="24" customHeight="1" x14ac:dyDescent="0.25"/>
    <row r="9" spans="2:14" ht="15.75" x14ac:dyDescent="0.25">
      <c r="B9" s="196"/>
      <c r="C9" s="807" t="s">
        <v>957</v>
      </c>
      <c r="D9" s="807"/>
      <c r="E9" s="807"/>
      <c r="F9" s="807"/>
      <c r="G9" s="807"/>
      <c r="H9" s="196"/>
      <c r="I9" s="196"/>
      <c r="J9" s="196"/>
      <c r="K9" s="196"/>
      <c r="L9" s="196"/>
      <c r="M9" s="196"/>
      <c r="N9" s="196"/>
    </row>
    <row r="10" spans="2:14" ht="12.75" x14ac:dyDescent="0.2">
      <c r="B10" s="196"/>
      <c r="C10" s="196"/>
      <c r="D10" s="196"/>
      <c r="E10" s="196"/>
      <c r="F10" s="197"/>
      <c r="G10" s="816" t="s">
        <v>930</v>
      </c>
      <c r="H10" s="816"/>
      <c r="I10" s="816"/>
      <c r="J10" s="196"/>
      <c r="K10" s="196"/>
      <c r="L10" s="196"/>
      <c r="M10" s="196"/>
      <c r="N10" s="196"/>
    </row>
    <row r="11" spans="2:14" ht="25.5" x14ac:dyDescent="0.25">
      <c r="B11" s="198" t="s">
        <v>285</v>
      </c>
      <c r="C11" s="198" t="s">
        <v>30</v>
      </c>
      <c r="D11" s="198" t="s">
        <v>931</v>
      </c>
      <c r="E11" s="198" t="s">
        <v>932</v>
      </c>
      <c r="F11" s="199" t="s">
        <v>933</v>
      </c>
      <c r="G11" s="376" t="s">
        <v>934</v>
      </c>
      <c r="H11" s="373" t="s">
        <v>935</v>
      </c>
      <c r="I11" s="373" t="s">
        <v>936</v>
      </c>
      <c r="J11" s="201" t="s">
        <v>937</v>
      </c>
      <c r="K11" s="827" t="s">
        <v>938</v>
      </c>
      <c r="L11" s="828"/>
      <c r="M11" s="198" t="s">
        <v>939</v>
      </c>
      <c r="N11" s="198" t="s">
        <v>940</v>
      </c>
    </row>
    <row r="12" spans="2:14" ht="363" customHeight="1" x14ac:dyDescent="0.25">
      <c r="B12" s="129" t="s">
        <v>949</v>
      </c>
      <c r="C12" s="130" t="s">
        <v>7</v>
      </c>
      <c r="D12" s="131" t="s">
        <v>439</v>
      </c>
      <c r="E12" s="131" t="s">
        <v>963</v>
      </c>
      <c r="F12" s="132">
        <v>0.23</v>
      </c>
      <c r="G12" s="455">
        <v>0.5</v>
      </c>
      <c r="H12" s="130">
        <v>0</v>
      </c>
      <c r="I12" s="130">
        <v>8</v>
      </c>
      <c r="J12" s="576">
        <v>0</v>
      </c>
      <c r="K12" s="134" t="s">
        <v>63</v>
      </c>
      <c r="L12" s="238">
        <v>0.5</v>
      </c>
      <c r="M12" s="135">
        <v>0</v>
      </c>
      <c r="N12" s="131" t="s">
        <v>964</v>
      </c>
    </row>
    <row r="16" spans="2:14" ht="15.75" x14ac:dyDescent="0.25">
      <c r="B16" s="196"/>
      <c r="C16" s="807" t="s">
        <v>1048</v>
      </c>
      <c r="D16" s="807"/>
      <c r="E16" s="807"/>
      <c r="F16" s="807"/>
      <c r="G16" s="204"/>
      <c r="H16" s="196"/>
      <c r="I16" s="196"/>
      <c r="J16" s="196"/>
      <c r="K16" s="196"/>
      <c r="L16" s="196"/>
      <c r="M16" s="196"/>
      <c r="N16" s="196"/>
    </row>
    <row r="17" spans="2:14" ht="12.75" x14ac:dyDescent="0.2">
      <c r="B17" s="196"/>
      <c r="C17" s="196"/>
      <c r="D17" s="196"/>
      <c r="E17" s="196"/>
      <c r="F17" s="197"/>
      <c r="G17" s="816" t="s">
        <v>930</v>
      </c>
      <c r="H17" s="816"/>
      <c r="I17" s="816"/>
      <c r="J17" s="196"/>
      <c r="K17" s="196"/>
      <c r="L17" s="196"/>
      <c r="M17" s="196"/>
      <c r="N17" s="196"/>
    </row>
    <row r="18" spans="2:14" ht="25.5" x14ac:dyDescent="0.25">
      <c r="B18" s="373" t="s">
        <v>285</v>
      </c>
      <c r="C18" s="373" t="s">
        <v>30</v>
      </c>
      <c r="D18" s="373" t="s">
        <v>931</v>
      </c>
      <c r="E18" s="373" t="s">
        <v>932</v>
      </c>
      <c r="F18" s="415" t="s">
        <v>933</v>
      </c>
      <c r="G18" s="376" t="s">
        <v>934</v>
      </c>
      <c r="H18" s="373" t="s">
        <v>935</v>
      </c>
      <c r="I18" s="373" t="s">
        <v>936</v>
      </c>
      <c r="J18" s="374" t="s">
        <v>937</v>
      </c>
      <c r="K18" s="827" t="s">
        <v>938</v>
      </c>
      <c r="L18" s="828"/>
      <c r="M18" s="373" t="s">
        <v>939</v>
      </c>
      <c r="N18" s="198" t="s">
        <v>940</v>
      </c>
    </row>
    <row r="19" spans="2:14" ht="201.75" customHeight="1" x14ac:dyDescent="0.25">
      <c r="B19" s="129" t="s">
        <v>41</v>
      </c>
      <c r="C19" s="130" t="s">
        <v>29</v>
      </c>
      <c r="D19" s="131" t="s">
        <v>889</v>
      </c>
      <c r="E19" s="131" t="s">
        <v>890</v>
      </c>
      <c r="F19" s="132">
        <v>0.25</v>
      </c>
      <c r="G19" s="445">
        <v>0.7</v>
      </c>
      <c r="H19" s="463" t="s">
        <v>970</v>
      </c>
      <c r="I19" s="463" t="s">
        <v>1099</v>
      </c>
      <c r="J19" s="599">
        <v>0.307</v>
      </c>
      <c r="K19" s="458" t="s">
        <v>63</v>
      </c>
      <c r="L19" s="238">
        <v>0.5</v>
      </c>
      <c r="M19" s="635">
        <v>0.439</v>
      </c>
      <c r="N19" s="136" t="s">
        <v>1158</v>
      </c>
    </row>
    <row r="20" spans="2:14" ht="201.75" customHeight="1" x14ac:dyDescent="0.25">
      <c r="B20" s="129" t="s">
        <v>42</v>
      </c>
      <c r="C20" s="130" t="s">
        <v>29</v>
      </c>
      <c r="D20" s="131" t="s">
        <v>889</v>
      </c>
      <c r="E20" s="131" t="s">
        <v>890</v>
      </c>
      <c r="F20" s="132">
        <v>0.25</v>
      </c>
      <c r="G20" s="445">
        <v>0.7</v>
      </c>
      <c r="H20" s="463" t="s">
        <v>1106</v>
      </c>
      <c r="I20" s="463" t="s">
        <v>1107</v>
      </c>
      <c r="J20" s="599">
        <v>0.57099999999999995</v>
      </c>
      <c r="K20" s="458" t="s">
        <v>18</v>
      </c>
      <c r="L20" s="238">
        <v>0.5</v>
      </c>
      <c r="M20" s="593">
        <v>0.81599999999999995</v>
      </c>
      <c r="N20" s="384" t="s">
        <v>1160</v>
      </c>
    </row>
    <row r="21" spans="2:14" ht="202.5" customHeight="1" x14ac:dyDescent="0.25">
      <c r="B21" s="320" t="s">
        <v>45</v>
      </c>
      <c r="C21" s="369" t="s">
        <v>29</v>
      </c>
      <c r="D21" s="319" t="s">
        <v>889</v>
      </c>
      <c r="E21" s="319" t="s">
        <v>890</v>
      </c>
      <c r="F21" s="583">
        <v>0.25</v>
      </c>
      <c r="G21" s="416">
        <v>0.7</v>
      </c>
      <c r="H21" s="404" t="s">
        <v>1124</v>
      </c>
      <c r="I21" s="404" t="s">
        <v>1125</v>
      </c>
      <c r="J21" s="572">
        <v>0.52300000000000002</v>
      </c>
      <c r="K21" s="417" t="s">
        <v>63</v>
      </c>
      <c r="L21" s="252">
        <v>0.5</v>
      </c>
      <c r="M21" s="587">
        <v>0.748</v>
      </c>
      <c r="N21" s="136" t="s">
        <v>1159</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topLeftCell="A9" zoomScale="40" zoomScaleNormal="40" workbookViewId="0">
      <selection activeCell="S20" sqref="S20"/>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32"/>
      <c r="C1" s="832"/>
    </row>
    <row r="2" spans="2:13" ht="36" x14ac:dyDescent="0.25">
      <c r="B2" s="654" t="s">
        <v>1177</v>
      </c>
      <c r="H2" s="837" t="s">
        <v>1180</v>
      </c>
      <c r="I2" s="837"/>
      <c r="J2" s="837"/>
    </row>
    <row r="3" spans="2:13" s="664" customFormat="1" ht="22.5" customHeight="1" x14ac:dyDescent="0.25">
      <c r="B3" s="664" t="s">
        <v>1178</v>
      </c>
    </row>
    <row r="4" spans="2:13" s="666" customFormat="1" ht="25.5" customHeight="1" x14ac:dyDescent="0.25">
      <c r="B4" s="665" t="s">
        <v>1179</v>
      </c>
    </row>
    <row r="5" spans="2:13" ht="78" customHeight="1" x14ac:dyDescent="0.25">
      <c r="B5" s="663" t="s">
        <v>1162</v>
      </c>
      <c r="C5" s="660" t="s">
        <v>1163</v>
      </c>
      <c r="D5" s="660" t="s">
        <v>1165</v>
      </c>
      <c r="E5" s="660" t="s">
        <v>1164</v>
      </c>
      <c r="F5" s="660" t="s">
        <v>1165</v>
      </c>
      <c r="G5" s="662" t="s">
        <v>1166</v>
      </c>
      <c r="H5" s="662" t="s">
        <v>1167</v>
      </c>
      <c r="I5" s="662" t="s">
        <v>1168</v>
      </c>
      <c r="J5" s="661" t="s">
        <v>1169</v>
      </c>
    </row>
    <row r="6" spans="2:13" ht="72.75" customHeight="1" x14ac:dyDescent="0.25">
      <c r="B6" s="667" t="s">
        <v>1170</v>
      </c>
      <c r="C6" s="657"/>
      <c r="D6" s="658"/>
      <c r="E6" s="658"/>
      <c r="F6" s="658"/>
      <c r="G6" s="658"/>
      <c r="H6" s="658"/>
      <c r="I6" s="658"/>
      <c r="J6" s="659"/>
    </row>
    <row r="7" spans="2:13" ht="62.25" customHeight="1" x14ac:dyDescent="0.25">
      <c r="B7" s="668" t="s">
        <v>1171</v>
      </c>
      <c r="C7" s="28"/>
      <c r="D7" s="28"/>
      <c r="E7" s="28"/>
      <c r="F7" s="28"/>
      <c r="G7" s="28"/>
      <c r="H7" s="28"/>
      <c r="I7" s="28"/>
      <c r="J7" s="638"/>
    </row>
    <row r="8" spans="2:13" ht="59.25" customHeight="1" x14ac:dyDescent="0.25">
      <c r="B8" s="668" t="s">
        <v>1172</v>
      </c>
      <c r="C8" s="28"/>
      <c r="D8" s="28"/>
      <c r="E8" s="28"/>
      <c r="F8" s="28"/>
      <c r="G8" s="28"/>
      <c r="H8" s="28"/>
      <c r="I8" s="28"/>
      <c r="J8" s="638"/>
    </row>
    <row r="9" spans="2:13" ht="56.25" customHeight="1" x14ac:dyDescent="0.25">
      <c r="B9" s="668" t="s">
        <v>1173</v>
      </c>
      <c r="C9" s="28"/>
      <c r="D9" s="28"/>
      <c r="E9" s="28"/>
      <c r="F9" s="28"/>
      <c r="G9" s="28"/>
      <c r="H9" s="28"/>
      <c r="I9" s="28"/>
      <c r="J9" s="638"/>
    </row>
    <row r="10" spans="2:13" ht="67.5" customHeight="1" x14ac:dyDescent="0.25">
      <c r="B10" s="668" t="s">
        <v>1174</v>
      </c>
      <c r="C10" s="28"/>
      <c r="D10" s="28"/>
      <c r="E10" s="28"/>
      <c r="F10" s="28"/>
      <c r="G10" s="28"/>
      <c r="H10" s="28"/>
      <c r="I10" s="28"/>
      <c r="J10" s="638"/>
    </row>
    <row r="11" spans="2:13" ht="53.25" customHeight="1" x14ac:dyDescent="0.25">
      <c r="B11" s="668" t="s">
        <v>1175</v>
      </c>
      <c r="C11" s="28"/>
      <c r="D11" s="28"/>
      <c r="E11" s="28"/>
      <c r="F11" s="28"/>
      <c r="G11" s="28"/>
      <c r="H11" s="28"/>
      <c r="I11" s="28"/>
      <c r="J11" s="638"/>
    </row>
    <row r="12" spans="2:13" ht="63.75" customHeight="1" thickBot="1" x14ac:dyDescent="0.3">
      <c r="B12" s="669" t="s">
        <v>1176</v>
      </c>
      <c r="C12" s="639"/>
      <c r="D12" s="639"/>
      <c r="E12" s="639"/>
      <c r="F12" s="639"/>
      <c r="G12" s="639"/>
      <c r="H12" s="639"/>
      <c r="I12" s="639"/>
      <c r="J12" s="640"/>
    </row>
    <row r="13" spans="2:13" ht="15.75" thickBot="1" x14ac:dyDescent="0.3"/>
    <row r="14" spans="2:13" ht="21" x14ac:dyDescent="0.35">
      <c r="B14" s="648" t="s">
        <v>1184</v>
      </c>
      <c r="D14" s="655" t="s">
        <v>1185</v>
      </c>
      <c r="E14" s="641"/>
      <c r="F14" s="642"/>
      <c r="G14" s="642"/>
      <c r="H14" s="642"/>
      <c r="I14" s="642"/>
      <c r="J14" s="643"/>
    </row>
    <row r="15" spans="2:13" ht="18.75" x14ac:dyDescent="0.3">
      <c r="B15" s="656"/>
      <c r="D15" s="644"/>
      <c r="J15" s="645"/>
    </row>
    <row r="16" spans="2:13" ht="55.5" customHeight="1" x14ac:dyDescent="0.25">
      <c r="B16" s="646" t="s">
        <v>1181</v>
      </c>
      <c r="D16" s="650" t="s">
        <v>1187</v>
      </c>
      <c r="E16" s="830" t="s">
        <v>1198</v>
      </c>
      <c r="F16" s="830"/>
      <c r="G16" s="830"/>
      <c r="H16" s="830"/>
      <c r="I16" s="830"/>
      <c r="J16" s="831"/>
      <c r="K16" s="649"/>
      <c r="L16" s="649"/>
      <c r="M16" s="649"/>
    </row>
    <row r="17" spans="2:15" ht="70.5" customHeight="1" thickBot="1" x14ac:dyDescent="0.3">
      <c r="B17" s="646" t="s">
        <v>1182</v>
      </c>
      <c r="D17" s="650" t="s">
        <v>1186</v>
      </c>
      <c r="E17" s="830" t="s">
        <v>1193</v>
      </c>
      <c r="F17" s="830"/>
      <c r="G17" s="830"/>
      <c r="H17" s="830"/>
      <c r="I17" s="830"/>
      <c r="J17" s="831"/>
      <c r="K17" s="649"/>
      <c r="L17" s="649"/>
      <c r="M17" s="649"/>
    </row>
    <row r="18" spans="2:15" ht="72.75" customHeight="1" thickBot="1" x14ac:dyDescent="0.3">
      <c r="B18" s="647" t="s">
        <v>1183</v>
      </c>
      <c r="D18" s="651" t="s">
        <v>1188</v>
      </c>
      <c r="E18" s="830" t="s">
        <v>1194</v>
      </c>
      <c r="F18" s="830"/>
      <c r="G18" s="830"/>
      <c r="H18" s="830"/>
      <c r="I18" s="830"/>
      <c r="J18" s="831"/>
      <c r="K18" s="649"/>
      <c r="L18" s="649"/>
      <c r="M18" s="653"/>
      <c r="N18" s="649"/>
    </row>
    <row r="19" spans="2:15" ht="43.5" customHeight="1" x14ac:dyDescent="0.25">
      <c r="D19" s="650" t="s">
        <v>1189</v>
      </c>
      <c r="E19" s="830" t="s">
        <v>1195</v>
      </c>
      <c r="F19" s="830"/>
      <c r="G19" s="830"/>
      <c r="H19" s="830"/>
      <c r="I19" s="830"/>
      <c r="J19" s="831"/>
      <c r="K19" s="649"/>
      <c r="L19" s="649"/>
      <c r="M19" s="649"/>
      <c r="N19" s="649"/>
    </row>
    <row r="20" spans="2:15" ht="64.5" customHeight="1" x14ac:dyDescent="0.25">
      <c r="D20" s="651" t="s">
        <v>1190</v>
      </c>
      <c r="E20" s="830" t="s">
        <v>1199</v>
      </c>
      <c r="F20" s="830"/>
      <c r="G20" s="830"/>
      <c r="H20" s="830"/>
      <c r="I20" s="830"/>
      <c r="J20" s="831"/>
      <c r="K20" s="649"/>
      <c r="L20" s="649"/>
      <c r="M20" s="649"/>
      <c r="N20" s="649"/>
    </row>
    <row r="21" spans="2:15" ht="56.25" customHeight="1" x14ac:dyDescent="0.25">
      <c r="D21" s="650" t="s">
        <v>1191</v>
      </c>
      <c r="E21" s="835" t="s">
        <v>1196</v>
      </c>
      <c r="F21" s="835"/>
      <c r="G21" s="835"/>
      <c r="H21" s="835"/>
      <c r="I21" s="835"/>
      <c r="J21" s="836"/>
      <c r="K21" s="649"/>
      <c r="L21" s="649"/>
      <c r="M21" s="649"/>
      <c r="N21" s="649"/>
    </row>
    <row r="22" spans="2:15" ht="90.75" customHeight="1" thickBot="1" x14ac:dyDescent="0.3">
      <c r="D22" s="652" t="s">
        <v>1192</v>
      </c>
      <c r="E22" s="833" t="s">
        <v>1197</v>
      </c>
      <c r="F22" s="833"/>
      <c r="G22" s="833"/>
      <c r="H22" s="833"/>
      <c r="I22" s="833"/>
      <c r="J22" s="834"/>
      <c r="K22" s="649"/>
      <c r="L22" s="649"/>
      <c r="M22" s="649"/>
      <c r="N22" s="649"/>
      <c r="O22" s="649"/>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838" t="s">
        <v>930</v>
      </c>
      <c r="J1" s="838"/>
      <c r="K1" s="838"/>
      <c r="L1" s="838"/>
      <c r="M1" s="249"/>
      <c r="N1" s="247"/>
      <c r="O1" s="250"/>
      <c r="P1" s="251"/>
    </row>
    <row r="2" spans="1:17" s="247" customFormat="1" ht="38.25" x14ac:dyDescent="0.25">
      <c r="A2" s="240" t="s">
        <v>155</v>
      </c>
      <c r="B2" s="240" t="s">
        <v>284</v>
      </c>
      <c r="C2" s="240" t="s">
        <v>52</v>
      </c>
      <c r="D2" s="240" t="s">
        <v>15</v>
      </c>
      <c r="E2" s="241" t="s">
        <v>285</v>
      </c>
      <c r="F2" s="241" t="s">
        <v>30</v>
      </c>
      <c r="G2" s="241" t="s">
        <v>931</v>
      </c>
      <c r="H2" s="241" t="s">
        <v>932</v>
      </c>
      <c r="I2" s="242" t="s">
        <v>933</v>
      </c>
      <c r="J2" s="243" t="s">
        <v>934</v>
      </c>
      <c r="K2" s="241" t="s">
        <v>935</v>
      </c>
      <c r="L2" s="241" t="s">
        <v>936</v>
      </c>
      <c r="M2" s="244" t="s">
        <v>937</v>
      </c>
      <c r="N2" s="245" t="s">
        <v>1150</v>
      </c>
      <c r="O2" s="246"/>
      <c r="P2" s="243" t="s">
        <v>1151</v>
      </c>
      <c r="Q2" s="241" t="s">
        <v>940</v>
      </c>
    </row>
    <row r="3" spans="1:17" s="121" customFormat="1" ht="120" hidden="1" x14ac:dyDescent="0.25">
      <c r="A3" s="3" t="s">
        <v>412</v>
      </c>
      <c r="B3" s="287" t="s">
        <v>413</v>
      </c>
      <c r="C3" s="3" t="s">
        <v>110</v>
      </c>
      <c r="D3" s="97" t="s">
        <v>16</v>
      </c>
      <c r="E3" s="3" t="s">
        <v>22</v>
      </c>
      <c r="F3" s="5" t="s">
        <v>7</v>
      </c>
      <c r="G3" s="3" t="s">
        <v>415</v>
      </c>
      <c r="H3" s="3" t="s">
        <v>416</v>
      </c>
      <c r="I3" s="132">
        <v>0.05</v>
      </c>
      <c r="J3" s="287" t="s">
        <v>417</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422</v>
      </c>
      <c r="B4" s="288" t="s">
        <v>21</v>
      </c>
      <c r="C4" s="3" t="s">
        <v>120</v>
      </c>
      <c r="D4" s="97" t="s">
        <v>16</v>
      </c>
      <c r="E4" s="3" t="s">
        <v>21</v>
      </c>
      <c r="F4" s="5" t="s">
        <v>7</v>
      </c>
      <c r="G4" s="3" t="s">
        <v>423</v>
      </c>
      <c r="H4" s="3" t="s">
        <v>424</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429</v>
      </c>
      <c r="B5" s="129" t="s">
        <v>248</v>
      </c>
      <c r="C5" s="3" t="s">
        <v>72</v>
      </c>
      <c r="D5" s="97" t="s">
        <v>16</v>
      </c>
      <c r="E5" s="3" t="s">
        <v>949</v>
      </c>
      <c r="F5" s="5" t="s">
        <v>7</v>
      </c>
      <c r="G5" s="3" t="s">
        <v>431</v>
      </c>
      <c r="H5" s="3" t="s">
        <v>424</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436</v>
      </c>
      <c r="B6" s="129" t="s">
        <v>437</v>
      </c>
      <c r="C6" s="3" t="s">
        <v>62</v>
      </c>
      <c r="D6" s="97" t="s">
        <v>16</v>
      </c>
      <c r="E6" s="3" t="s">
        <v>949</v>
      </c>
      <c r="F6" s="5" t="s">
        <v>7</v>
      </c>
      <c r="G6" s="3" t="s">
        <v>439</v>
      </c>
      <c r="H6" s="3" t="s">
        <v>440</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445</v>
      </c>
      <c r="B7" s="129" t="s">
        <v>413</v>
      </c>
      <c r="C7" s="3" t="s">
        <v>108</v>
      </c>
      <c r="D7" s="97" t="s">
        <v>16</v>
      </c>
      <c r="E7" s="3" t="s">
        <v>22</v>
      </c>
      <c r="F7" s="5" t="s">
        <v>7</v>
      </c>
      <c r="G7" s="3" t="s">
        <v>447</v>
      </c>
      <c r="H7" s="3" t="s">
        <v>448</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453</v>
      </c>
      <c r="B8" s="129" t="s">
        <v>28</v>
      </c>
      <c r="C8" s="3" t="s">
        <v>132</v>
      </c>
      <c r="D8" s="97" t="s">
        <v>16</v>
      </c>
      <c r="E8" s="3" t="s">
        <v>28</v>
      </c>
      <c r="F8" s="5" t="s">
        <v>8</v>
      </c>
      <c r="G8" s="3" t="s">
        <v>454</v>
      </c>
      <c r="H8" s="3" t="s">
        <v>455</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460</v>
      </c>
      <c r="B9" s="129" t="s">
        <v>27</v>
      </c>
      <c r="C9" s="3" t="s">
        <v>94</v>
      </c>
      <c r="D9" s="97" t="s">
        <v>16</v>
      </c>
      <c r="E9" s="3" t="s">
        <v>27</v>
      </c>
      <c r="F9" s="5" t="s">
        <v>8</v>
      </c>
      <c r="G9" s="3" t="s">
        <v>461</v>
      </c>
      <c r="H9" s="3" t="s">
        <v>462</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467</v>
      </c>
      <c r="B10" s="129" t="s">
        <v>25</v>
      </c>
      <c r="C10" s="3" t="s">
        <v>86</v>
      </c>
      <c r="D10" s="97" t="s">
        <v>16</v>
      </c>
      <c r="E10" s="3" t="s">
        <v>25</v>
      </c>
      <c r="F10" s="5" t="s">
        <v>8</v>
      </c>
      <c r="G10" s="3" t="s">
        <v>468</v>
      </c>
      <c r="H10" s="3" t="s">
        <v>469</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473</v>
      </c>
      <c r="B11" s="129" t="s">
        <v>248</v>
      </c>
      <c r="C11" s="3" t="s">
        <v>78</v>
      </c>
      <c r="D11" s="97" t="s">
        <v>16</v>
      </c>
      <c r="E11" s="3" t="s">
        <v>949</v>
      </c>
      <c r="F11" s="5" t="s">
        <v>8</v>
      </c>
      <c r="G11" s="3" t="s">
        <v>475</v>
      </c>
      <c r="H11" s="3" t="s">
        <v>476</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481</v>
      </c>
      <c r="B12" s="129" t="s">
        <v>248</v>
      </c>
      <c r="C12" s="3" t="s">
        <v>74</v>
      </c>
      <c r="D12" s="97" t="s">
        <v>16</v>
      </c>
      <c r="E12" s="3" t="s">
        <v>949</v>
      </c>
      <c r="F12" s="5" t="s">
        <v>8</v>
      </c>
      <c r="G12" s="3" t="s">
        <v>483</v>
      </c>
      <c r="H12" s="3" t="s">
        <v>484</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489</v>
      </c>
      <c r="B13" s="129" t="s">
        <v>248</v>
      </c>
      <c r="C13" s="3" t="s">
        <v>76</v>
      </c>
      <c r="D13" s="97" t="s">
        <v>16</v>
      </c>
      <c r="E13" s="3" t="s">
        <v>949</v>
      </c>
      <c r="F13" s="5" t="s">
        <v>8</v>
      </c>
      <c r="G13" s="3" t="s">
        <v>491</v>
      </c>
      <c r="H13" s="3" t="s">
        <v>492</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497</v>
      </c>
      <c r="B14" s="96" t="s">
        <v>22</v>
      </c>
      <c r="C14" s="3" t="s">
        <v>104</v>
      </c>
      <c r="D14" s="97" t="s">
        <v>16</v>
      </c>
      <c r="E14" s="329" t="s">
        <v>22</v>
      </c>
      <c r="F14" s="5" t="s">
        <v>29</v>
      </c>
      <c r="G14" s="3" t="s">
        <v>499</v>
      </c>
      <c r="H14" s="3" t="s">
        <v>500</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505</v>
      </c>
      <c r="B15" s="96" t="s">
        <v>22</v>
      </c>
      <c r="C15" s="3" t="s">
        <v>100</v>
      </c>
      <c r="D15" s="97" t="s">
        <v>16</v>
      </c>
      <c r="E15" s="329" t="s">
        <v>22</v>
      </c>
      <c r="F15" s="5" t="s">
        <v>29</v>
      </c>
      <c r="G15" s="3" t="s">
        <v>506</v>
      </c>
      <c r="H15" s="3" t="s">
        <v>507</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511</v>
      </c>
      <c r="B16" s="96" t="s">
        <v>22</v>
      </c>
      <c r="C16" s="3" t="s">
        <v>96</v>
      </c>
      <c r="D16" s="97" t="s">
        <v>16</v>
      </c>
      <c r="E16" s="329" t="s">
        <v>22</v>
      </c>
      <c r="F16" s="5" t="s">
        <v>29</v>
      </c>
      <c r="G16" s="3" t="s">
        <v>512</v>
      </c>
      <c r="H16" s="3" t="s">
        <v>513</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518</v>
      </c>
      <c r="B17" s="129" t="s">
        <v>437</v>
      </c>
      <c r="C17" s="3" t="s">
        <v>58</v>
      </c>
      <c r="D17" s="97" t="s">
        <v>16</v>
      </c>
      <c r="E17" s="329" t="s">
        <v>949</v>
      </c>
      <c r="F17" s="5" t="s">
        <v>29</v>
      </c>
      <c r="G17" s="3" t="s">
        <v>520</v>
      </c>
      <c r="H17" s="3" t="s">
        <v>521</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526</v>
      </c>
      <c r="B18" s="129" t="s">
        <v>248</v>
      </c>
      <c r="C18" s="3" t="s">
        <v>66</v>
      </c>
      <c r="D18" s="97" t="s">
        <v>16</v>
      </c>
      <c r="E18" s="329" t="s">
        <v>949</v>
      </c>
      <c r="F18" s="5" t="s">
        <v>29</v>
      </c>
      <c r="G18" s="3" t="s">
        <v>527</v>
      </c>
      <c r="H18" s="3" t="s">
        <v>528</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533</v>
      </c>
      <c r="B19" s="96" t="s">
        <v>21</v>
      </c>
      <c r="C19" s="3" t="s">
        <v>112</v>
      </c>
      <c r="D19" s="97" t="s">
        <v>16</v>
      </c>
      <c r="E19" s="329" t="s">
        <v>21</v>
      </c>
      <c r="F19" s="5" t="s">
        <v>29</v>
      </c>
      <c r="G19" s="3" t="s">
        <v>535</v>
      </c>
      <c r="H19" s="3" t="s">
        <v>536</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541</v>
      </c>
      <c r="B20" s="96" t="s">
        <v>22</v>
      </c>
      <c r="C20" s="3" t="s">
        <v>98</v>
      </c>
      <c r="D20" s="97" t="s">
        <v>16</v>
      </c>
      <c r="E20" s="329" t="s">
        <v>22</v>
      </c>
      <c r="F20" s="5" t="s">
        <v>29</v>
      </c>
      <c r="G20" s="3" t="s">
        <v>542</v>
      </c>
      <c r="H20" s="3" t="s">
        <v>543</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547</v>
      </c>
      <c r="B21" s="96" t="s">
        <v>33</v>
      </c>
      <c r="C21" s="3" t="s">
        <v>134</v>
      </c>
      <c r="D21" s="97" t="s">
        <v>16</v>
      </c>
      <c r="E21" s="329" t="s">
        <v>33</v>
      </c>
      <c r="F21" s="5" t="s">
        <v>29</v>
      </c>
      <c r="G21" s="3" t="s">
        <v>549</v>
      </c>
      <c r="H21" s="3" t="s">
        <v>550</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554</v>
      </c>
      <c r="B22" s="96" t="s">
        <v>33</v>
      </c>
      <c r="C22" s="3" t="s">
        <v>138</v>
      </c>
      <c r="D22" s="97" t="s">
        <v>16</v>
      </c>
      <c r="E22" s="329" t="s">
        <v>33</v>
      </c>
      <c r="F22" s="5" t="s">
        <v>29</v>
      </c>
      <c r="G22" s="3" t="s">
        <v>556</v>
      </c>
      <c r="H22" s="3" t="s">
        <v>557</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560</v>
      </c>
      <c r="B23" s="96" t="s">
        <v>22</v>
      </c>
      <c r="C23" s="3" t="s">
        <v>106</v>
      </c>
      <c r="D23" s="97" t="s">
        <v>16</v>
      </c>
      <c r="E23" s="329" t="s">
        <v>22</v>
      </c>
      <c r="F23" s="5" t="s">
        <v>29</v>
      </c>
      <c r="G23" s="3" t="s">
        <v>562</v>
      </c>
      <c r="H23" s="3" t="s">
        <v>563</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567</v>
      </c>
      <c r="B24" s="96" t="s">
        <v>27</v>
      </c>
      <c r="C24" s="3" t="s">
        <v>88</v>
      </c>
      <c r="D24" s="97" t="s">
        <v>16</v>
      </c>
      <c r="E24" s="329" t="s">
        <v>27</v>
      </c>
      <c r="F24" s="5" t="s">
        <v>29</v>
      </c>
      <c r="G24" s="3" t="s">
        <v>569</v>
      </c>
      <c r="H24" s="3" t="s">
        <v>570</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575</v>
      </c>
      <c r="B25" s="129" t="s">
        <v>248</v>
      </c>
      <c r="C25" s="3" t="s">
        <v>68</v>
      </c>
      <c r="D25" s="97" t="s">
        <v>16</v>
      </c>
      <c r="E25" s="329" t="s">
        <v>949</v>
      </c>
      <c r="F25" s="5" t="s">
        <v>29</v>
      </c>
      <c r="G25" s="3" t="s">
        <v>576</v>
      </c>
      <c r="H25" s="3" t="s">
        <v>577</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582</v>
      </c>
      <c r="B26" s="96" t="s">
        <v>21</v>
      </c>
      <c r="C26" s="3" t="s">
        <v>114</v>
      </c>
      <c r="D26" s="97" t="s">
        <v>16</v>
      </c>
      <c r="E26" s="329" t="s">
        <v>21</v>
      </c>
      <c r="F26" s="5" t="s">
        <v>29</v>
      </c>
      <c r="G26" s="3" t="s">
        <v>584</v>
      </c>
      <c r="H26" s="3" t="s">
        <v>585</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1152</v>
      </c>
    </row>
    <row r="27" spans="1:17" s="121" customFormat="1" ht="101.25" hidden="1" x14ac:dyDescent="0.25">
      <c r="A27" s="3" t="s">
        <v>589</v>
      </c>
      <c r="B27" s="96" t="s">
        <v>22</v>
      </c>
      <c r="C27" s="3" t="s">
        <v>102</v>
      </c>
      <c r="D27" s="97" t="s">
        <v>16</v>
      </c>
      <c r="E27" s="329" t="s">
        <v>22</v>
      </c>
      <c r="F27" s="5" t="s">
        <v>29</v>
      </c>
      <c r="G27" s="3" t="s">
        <v>590</v>
      </c>
      <c r="H27" s="3" t="s">
        <v>591</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596</v>
      </c>
      <c r="B28" s="96" t="s">
        <v>28</v>
      </c>
      <c r="C28" s="3" t="s">
        <v>128</v>
      </c>
      <c r="D28" s="97" t="s">
        <v>16</v>
      </c>
      <c r="E28" s="329" t="s">
        <v>28</v>
      </c>
      <c r="F28" s="5" t="s">
        <v>29</v>
      </c>
      <c r="G28" s="3" t="s">
        <v>598</v>
      </c>
      <c r="H28" s="3" t="s">
        <v>599</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604</v>
      </c>
      <c r="B29" s="96" t="s">
        <v>28</v>
      </c>
      <c r="C29" s="3" t="s">
        <v>124</v>
      </c>
      <c r="D29" s="97" t="s">
        <v>16</v>
      </c>
      <c r="E29" s="329" t="s">
        <v>28</v>
      </c>
      <c r="F29" s="5" t="s">
        <v>29</v>
      </c>
      <c r="G29" s="3" t="s">
        <v>606</v>
      </c>
      <c r="H29" s="3" t="s">
        <v>599</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607</v>
      </c>
      <c r="B30" s="96" t="s">
        <v>28</v>
      </c>
      <c r="C30" s="3" t="s">
        <v>130</v>
      </c>
      <c r="D30" s="97" t="s">
        <v>16</v>
      </c>
      <c r="E30" s="329" t="s">
        <v>28</v>
      </c>
      <c r="F30" s="5" t="s">
        <v>29</v>
      </c>
      <c r="G30" s="3" t="s">
        <v>609</v>
      </c>
      <c r="H30" s="3" t="s">
        <v>599</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610</v>
      </c>
      <c r="B31" s="96" t="s">
        <v>28</v>
      </c>
      <c r="C31" s="3" t="s">
        <v>126</v>
      </c>
      <c r="D31" s="97" t="s">
        <v>16</v>
      </c>
      <c r="E31" s="329" t="s">
        <v>28</v>
      </c>
      <c r="F31" s="5" t="s">
        <v>29</v>
      </c>
      <c r="G31" s="3" t="s">
        <v>611</v>
      </c>
      <c r="H31" s="3" t="s">
        <v>612</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613</v>
      </c>
      <c r="B32" s="96" t="s">
        <v>28</v>
      </c>
      <c r="C32" s="3" t="s">
        <v>122</v>
      </c>
      <c r="D32" s="97" t="s">
        <v>16</v>
      </c>
      <c r="E32" s="329" t="s">
        <v>28</v>
      </c>
      <c r="F32" s="5" t="s">
        <v>29</v>
      </c>
      <c r="G32" s="3" t="s">
        <v>615</v>
      </c>
      <c r="H32" s="3" t="s">
        <v>599</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616</v>
      </c>
      <c r="B33" s="96" t="s">
        <v>33</v>
      </c>
      <c r="C33" s="3" t="s">
        <v>146</v>
      </c>
      <c r="D33" s="97" t="s">
        <v>16</v>
      </c>
      <c r="E33" s="329" t="s">
        <v>33</v>
      </c>
      <c r="F33" s="5" t="s">
        <v>29</v>
      </c>
      <c r="G33" s="3" t="s">
        <v>618</v>
      </c>
      <c r="H33" s="3" t="s">
        <v>619</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622</v>
      </c>
      <c r="B34" s="96" t="s">
        <v>25</v>
      </c>
      <c r="C34" s="3" t="s">
        <v>80</v>
      </c>
      <c r="D34" s="97" t="s">
        <v>16</v>
      </c>
      <c r="E34" s="329" t="s">
        <v>25</v>
      </c>
      <c r="F34" s="5" t="s">
        <v>29</v>
      </c>
      <c r="G34" s="3" t="s">
        <v>624</v>
      </c>
      <c r="H34" s="3" t="s">
        <v>625</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630</v>
      </c>
      <c r="B35" s="96" t="s">
        <v>21</v>
      </c>
      <c r="C35" s="3" t="s">
        <v>118</v>
      </c>
      <c r="D35" s="97" t="s">
        <v>16</v>
      </c>
      <c r="E35" s="329" t="s">
        <v>21</v>
      </c>
      <c r="F35" s="5" t="s">
        <v>29</v>
      </c>
      <c r="G35" s="3" t="s">
        <v>632</v>
      </c>
      <c r="H35" s="3" t="s">
        <v>633</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637</v>
      </c>
      <c r="B36" s="96" t="s">
        <v>27</v>
      </c>
      <c r="C36" s="3" t="s">
        <v>92</v>
      </c>
      <c r="D36" s="97" t="s">
        <v>16</v>
      </c>
      <c r="E36" s="329" t="s">
        <v>27</v>
      </c>
      <c r="F36" s="5" t="s">
        <v>29</v>
      </c>
      <c r="G36" s="3" t="s">
        <v>638</v>
      </c>
      <c r="H36" s="3" t="s">
        <v>639</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644</v>
      </c>
      <c r="B37" s="96" t="s">
        <v>21</v>
      </c>
      <c r="C37" s="3" t="s">
        <v>116</v>
      </c>
      <c r="D37" s="97" t="s">
        <v>16</v>
      </c>
      <c r="E37" s="329" t="s">
        <v>21</v>
      </c>
      <c r="F37" s="5" t="s">
        <v>29</v>
      </c>
      <c r="G37" s="3" t="s">
        <v>646</v>
      </c>
      <c r="H37" s="3" t="s">
        <v>647</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652</v>
      </c>
      <c r="B38" s="129" t="s">
        <v>437</v>
      </c>
      <c r="C38" s="3" t="s">
        <v>56</v>
      </c>
      <c r="D38" s="97" t="s">
        <v>16</v>
      </c>
      <c r="E38" s="329" t="s">
        <v>949</v>
      </c>
      <c r="F38" s="5" t="s">
        <v>29</v>
      </c>
      <c r="G38" s="3" t="s">
        <v>654</v>
      </c>
      <c r="H38" s="3" t="s">
        <v>655</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660</v>
      </c>
      <c r="B39" s="96" t="s">
        <v>33</v>
      </c>
      <c r="C39" s="3" t="s">
        <v>140</v>
      </c>
      <c r="D39" s="97" t="s">
        <v>16</v>
      </c>
      <c r="E39" s="329" t="s">
        <v>33</v>
      </c>
      <c r="F39" s="5" t="s">
        <v>29</v>
      </c>
      <c r="G39" s="3" t="s">
        <v>662</v>
      </c>
      <c r="H39" s="3" t="s">
        <v>663</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666</v>
      </c>
      <c r="B40" s="96" t="s">
        <v>33</v>
      </c>
      <c r="C40" s="3" t="s">
        <v>142</v>
      </c>
      <c r="D40" s="97" t="s">
        <v>16</v>
      </c>
      <c r="E40" s="329" t="s">
        <v>33</v>
      </c>
      <c r="F40" s="5" t="s">
        <v>29</v>
      </c>
      <c r="G40" s="3" t="s">
        <v>667</v>
      </c>
      <c r="H40" s="3" t="s">
        <v>668</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671</v>
      </c>
      <c r="B41" s="96" t="s">
        <v>33</v>
      </c>
      <c r="C41" s="3" t="s">
        <v>136</v>
      </c>
      <c r="D41" s="97" t="s">
        <v>16</v>
      </c>
      <c r="E41" s="329" t="s">
        <v>33</v>
      </c>
      <c r="F41" s="5" t="s">
        <v>29</v>
      </c>
      <c r="G41" s="3" t="s">
        <v>673</v>
      </c>
      <c r="H41" s="3" t="s">
        <v>674</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679</v>
      </c>
      <c r="B42" s="96" t="s">
        <v>27</v>
      </c>
      <c r="C42" s="3" t="s">
        <v>90</v>
      </c>
      <c r="D42" s="97" t="s">
        <v>16</v>
      </c>
      <c r="E42" s="329" t="s">
        <v>27</v>
      </c>
      <c r="F42" s="5" t="s">
        <v>29</v>
      </c>
      <c r="G42" s="3" t="s">
        <v>681</v>
      </c>
      <c r="H42" s="3" t="s">
        <v>682</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687</v>
      </c>
      <c r="B43" s="96" t="s">
        <v>33</v>
      </c>
      <c r="C43" s="3" t="s">
        <v>144</v>
      </c>
      <c r="D43" s="97" t="s">
        <v>16</v>
      </c>
      <c r="E43" s="329" t="s">
        <v>33</v>
      </c>
      <c r="F43" s="5" t="s">
        <v>29</v>
      </c>
      <c r="G43" s="3" t="s">
        <v>688</v>
      </c>
      <c r="H43" s="3" t="s">
        <v>689</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692</v>
      </c>
      <c r="B44" s="129" t="s">
        <v>437</v>
      </c>
      <c r="C44" s="3" t="s">
        <v>60</v>
      </c>
      <c r="D44" s="97" t="s">
        <v>16</v>
      </c>
      <c r="E44" s="329" t="s">
        <v>949</v>
      </c>
      <c r="F44" s="5" t="s">
        <v>29</v>
      </c>
      <c r="G44" s="3" t="s">
        <v>693</v>
      </c>
      <c r="H44" s="3" t="s">
        <v>693</v>
      </c>
      <c r="I44" s="132">
        <v>0.16</v>
      </c>
      <c r="J44" s="295">
        <v>55</v>
      </c>
      <c r="K44" s="314">
        <f>VLOOKUP(C44,'00-Monitoreo indicadores 2023'!C48:$EC$114,21,FALSE)</f>
        <v>7</v>
      </c>
      <c r="L44" s="297" t="str">
        <f>VLOOKUP(C44,'00-Monitoreo indicadores 2023'!C48:EC155,22,FALSE)</f>
        <v>No aplica</v>
      </c>
      <c r="M44" s="341" t="s">
        <v>1153</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698</v>
      </c>
      <c r="B45" s="96" t="s">
        <v>25</v>
      </c>
      <c r="C45" s="3" t="s">
        <v>82</v>
      </c>
      <c r="D45" s="97" t="s">
        <v>16</v>
      </c>
      <c r="E45" s="329" t="s">
        <v>25</v>
      </c>
      <c r="F45" s="5" t="s">
        <v>29</v>
      </c>
      <c r="G45" s="3" t="s">
        <v>700</v>
      </c>
      <c r="H45" s="3" t="s">
        <v>700</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704</v>
      </c>
      <c r="B46" s="96" t="s">
        <v>25</v>
      </c>
      <c r="C46" s="3" t="s">
        <v>84</v>
      </c>
      <c r="D46" s="97" t="s">
        <v>16</v>
      </c>
      <c r="E46" s="329" t="s">
        <v>25</v>
      </c>
      <c r="F46" s="5" t="s">
        <v>29</v>
      </c>
      <c r="G46" s="3" t="s">
        <v>706</v>
      </c>
      <c r="H46" s="3" t="s">
        <v>706</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709</v>
      </c>
      <c r="B47" s="129" t="s">
        <v>248</v>
      </c>
      <c r="C47" s="3" t="s">
        <v>70</v>
      </c>
      <c r="D47" s="97" t="s">
        <v>16</v>
      </c>
      <c r="E47" s="329" t="s">
        <v>949</v>
      </c>
      <c r="F47" s="5" t="s">
        <v>29</v>
      </c>
      <c r="G47" s="3" t="s">
        <v>711</v>
      </c>
      <c r="H47" s="3" t="s">
        <v>712</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174</v>
      </c>
      <c r="B48" s="287" t="s">
        <v>717</v>
      </c>
      <c r="C48" s="3" t="s">
        <v>175</v>
      </c>
      <c r="D48" s="97" t="s">
        <v>34</v>
      </c>
      <c r="E48" s="129" t="s">
        <v>247</v>
      </c>
      <c r="F48" s="5" t="s">
        <v>29</v>
      </c>
      <c r="G48" s="294" t="s">
        <v>718</v>
      </c>
      <c r="H48" s="321" t="s">
        <v>719</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174</v>
      </c>
      <c r="B49" s="287" t="s">
        <v>724</v>
      </c>
      <c r="C49" s="3" t="s">
        <v>176</v>
      </c>
      <c r="D49" s="97" t="s">
        <v>34</v>
      </c>
      <c r="E49" s="129" t="s">
        <v>36</v>
      </c>
      <c r="F49" s="5" t="s">
        <v>29</v>
      </c>
      <c r="G49" s="294" t="s">
        <v>718</v>
      </c>
      <c r="H49" s="321" t="s">
        <v>719</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174</v>
      </c>
      <c r="B50" s="319" t="s">
        <v>730</v>
      </c>
      <c r="C50" s="3" t="s">
        <v>177</v>
      </c>
      <c r="D50" s="97" t="s">
        <v>34</v>
      </c>
      <c r="E50" s="320" t="s">
        <v>37</v>
      </c>
      <c r="F50" s="5" t="s">
        <v>29</v>
      </c>
      <c r="G50" s="322" t="s">
        <v>718</v>
      </c>
      <c r="H50" s="323" t="s">
        <v>719</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174</v>
      </c>
      <c r="B51" s="287" t="s">
        <v>735</v>
      </c>
      <c r="C51" s="3" t="s">
        <v>178</v>
      </c>
      <c r="D51" s="97" t="s">
        <v>34</v>
      </c>
      <c r="E51" s="129" t="s">
        <v>38</v>
      </c>
      <c r="F51" s="5" t="s">
        <v>29</v>
      </c>
      <c r="G51" s="294" t="s">
        <v>718</v>
      </c>
      <c r="H51" s="321" t="s">
        <v>719</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174</v>
      </c>
      <c r="B52" s="287" t="s">
        <v>741</v>
      </c>
      <c r="C52" s="3" t="s">
        <v>179</v>
      </c>
      <c r="D52" s="97" t="s">
        <v>34</v>
      </c>
      <c r="E52" s="129" t="s">
        <v>39</v>
      </c>
      <c r="F52" s="5" t="s">
        <v>29</v>
      </c>
      <c r="G52" s="294" t="s">
        <v>718</v>
      </c>
      <c r="H52" s="321" t="s">
        <v>719</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174</v>
      </c>
      <c r="B53" s="287" t="s">
        <v>747</v>
      </c>
      <c r="C53" s="3" t="s">
        <v>180</v>
      </c>
      <c r="D53" s="97" t="s">
        <v>34</v>
      </c>
      <c r="E53" s="129" t="s">
        <v>40</v>
      </c>
      <c r="F53" s="5" t="s">
        <v>29</v>
      </c>
      <c r="G53" s="294" t="s">
        <v>718</v>
      </c>
      <c r="H53" s="321" t="s">
        <v>719</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174</v>
      </c>
      <c r="B54" s="287" t="s">
        <v>753</v>
      </c>
      <c r="C54" s="3" t="s">
        <v>181</v>
      </c>
      <c r="D54" s="97" t="s">
        <v>34</v>
      </c>
      <c r="E54" s="129" t="s">
        <v>41</v>
      </c>
      <c r="F54" s="5" t="s">
        <v>29</v>
      </c>
      <c r="G54" s="294" t="s">
        <v>718</v>
      </c>
      <c r="H54" s="321" t="s">
        <v>719</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174</v>
      </c>
      <c r="B55" s="287" t="s">
        <v>759</v>
      </c>
      <c r="C55" s="3" t="s">
        <v>182</v>
      </c>
      <c r="D55" s="97" t="s">
        <v>34</v>
      </c>
      <c r="E55" s="129" t="s">
        <v>42</v>
      </c>
      <c r="F55" s="5" t="s">
        <v>29</v>
      </c>
      <c r="G55" s="294" t="s">
        <v>718</v>
      </c>
      <c r="H55" s="321" t="s">
        <v>719</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174</v>
      </c>
      <c r="B56" s="287" t="s">
        <v>765</v>
      </c>
      <c r="C56" s="3" t="s">
        <v>183</v>
      </c>
      <c r="D56" s="97" t="s">
        <v>34</v>
      </c>
      <c r="E56" s="129" t="s">
        <v>43</v>
      </c>
      <c r="F56" s="5" t="s">
        <v>29</v>
      </c>
      <c r="G56" s="294" t="s">
        <v>718</v>
      </c>
      <c r="H56" s="321" t="s">
        <v>719</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174</v>
      </c>
      <c r="B57" s="287" t="s">
        <v>771</v>
      </c>
      <c r="C57" s="3" t="s">
        <v>184</v>
      </c>
      <c r="D57" s="97" t="s">
        <v>34</v>
      </c>
      <c r="E57" s="129" t="s">
        <v>44</v>
      </c>
      <c r="F57" s="5" t="s">
        <v>29</v>
      </c>
      <c r="G57" s="294" t="s">
        <v>718</v>
      </c>
      <c r="H57" s="321" t="s">
        <v>719</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174</v>
      </c>
      <c r="B58" s="287" t="s">
        <v>777</v>
      </c>
      <c r="C58" s="3" t="s">
        <v>185</v>
      </c>
      <c r="D58" s="97" t="s">
        <v>34</v>
      </c>
      <c r="E58" s="129" t="s">
        <v>45</v>
      </c>
      <c r="F58" s="5" t="s">
        <v>29</v>
      </c>
      <c r="G58" s="294" t="s">
        <v>718</v>
      </c>
      <c r="H58" s="321" t="s">
        <v>719</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174</v>
      </c>
      <c r="B59" s="287" t="s">
        <v>782</v>
      </c>
      <c r="C59" s="3" t="s">
        <v>186</v>
      </c>
      <c r="D59" s="97" t="s">
        <v>34</v>
      </c>
      <c r="E59" s="129" t="s">
        <v>46</v>
      </c>
      <c r="F59" s="5" t="s">
        <v>29</v>
      </c>
      <c r="G59" s="294" t="s">
        <v>718</v>
      </c>
      <c r="H59" s="321" t="s">
        <v>719</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174</v>
      </c>
      <c r="B60" s="287" t="s">
        <v>788</v>
      </c>
      <c r="C60" s="3" t="s">
        <v>188</v>
      </c>
      <c r="D60" s="97" t="s">
        <v>34</v>
      </c>
      <c r="E60" s="129" t="s">
        <v>48</v>
      </c>
      <c r="F60" s="5" t="s">
        <v>29</v>
      </c>
      <c r="G60" s="294" t="s">
        <v>718</v>
      </c>
      <c r="H60" s="321" t="s">
        <v>719</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174</v>
      </c>
      <c r="B61" s="287" t="s">
        <v>793</v>
      </c>
      <c r="C61" s="3" t="s">
        <v>189</v>
      </c>
      <c r="D61" s="97" t="s">
        <v>34</v>
      </c>
      <c r="E61" s="129" t="s">
        <v>49</v>
      </c>
      <c r="F61" s="5" t="s">
        <v>29</v>
      </c>
      <c r="G61" s="294" t="s">
        <v>718</v>
      </c>
      <c r="H61" s="321" t="s">
        <v>719</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191</v>
      </c>
      <c r="B62" s="287" t="s">
        <v>717</v>
      </c>
      <c r="C62" s="3" t="s">
        <v>192</v>
      </c>
      <c r="D62" s="97" t="s">
        <v>34</v>
      </c>
      <c r="E62" s="129" t="s">
        <v>247</v>
      </c>
      <c r="F62" s="5" t="s">
        <v>29</v>
      </c>
      <c r="G62" s="324" t="s">
        <v>799</v>
      </c>
      <c r="H62" s="324" t="s">
        <v>800</v>
      </c>
      <c r="I62" s="132">
        <v>0.25</v>
      </c>
      <c r="J62" s="326" t="s">
        <v>801</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193</v>
      </c>
      <c r="B63" s="287" t="s">
        <v>724</v>
      </c>
      <c r="C63" s="3" t="s">
        <v>194</v>
      </c>
      <c r="D63" s="97" t="s">
        <v>34</v>
      </c>
      <c r="E63" s="129" t="s">
        <v>36</v>
      </c>
      <c r="F63" s="5" t="s">
        <v>29</v>
      </c>
      <c r="G63" s="324" t="s">
        <v>799</v>
      </c>
      <c r="H63" s="324" t="s">
        <v>800</v>
      </c>
      <c r="I63" s="132">
        <v>0.25</v>
      </c>
      <c r="J63" s="326" t="s">
        <v>801</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195</v>
      </c>
      <c r="B64" s="287" t="s">
        <v>730</v>
      </c>
      <c r="C64" s="3" t="s">
        <v>196</v>
      </c>
      <c r="D64" s="97" t="s">
        <v>34</v>
      </c>
      <c r="E64" s="320" t="s">
        <v>37</v>
      </c>
      <c r="F64" s="5" t="s">
        <v>29</v>
      </c>
      <c r="G64" s="324" t="s">
        <v>799</v>
      </c>
      <c r="H64" s="324" t="s">
        <v>800</v>
      </c>
      <c r="I64" s="132">
        <v>0.25</v>
      </c>
      <c r="J64" s="326" t="s">
        <v>801</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197</v>
      </c>
      <c r="B65" s="287" t="s">
        <v>735</v>
      </c>
      <c r="C65" s="3" t="s">
        <v>198</v>
      </c>
      <c r="D65" s="97" t="s">
        <v>34</v>
      </c>
      <c r="E65" s="129" t="s">
        <v>38</v>
      </c>
      <c r="F65" s="5" t="s">
        <v>29</v>
      </c>
      <c r="G65" s="324" t="s">
        <v>799</v>
      </c>
      <c r="H65" s="324" t="s">
        <v>800</v>
      </c>
      <c r="I65" s="132">
        <v>0.25</v>
      </c>
      <c r="J65" s="326" t="s">
        <v>801</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199</v>
      </c>
      <c r="B66" s="287" t="s">
        <v>741</v>
      </c>
      <c r="C66" s="3" t="s">
        <v>200</v>
      </c>
      <c r="D66" s="97" t="s">
        <v>34</v>
      </c>
      <c r="E66" s="129" t="s">
        <v>39</v>
      </c>
      <c r="F66" s="5" t="s">
        <v>29</v>
      </c>
      <c r="G66" s="324" t="s">
        <v>799</v>
      </c>
      <c r="H66" s="324" t="s">
        <v>800</v>
      </c>
      <c r="I66" s="132">
        <v>0.25</v>
      </c>
      <c r="J66" s="326" t="s">
        <v>801</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201</v>
      </c>
      <c r="B67" s="287" t="s">
        <v>747</v>
      </c>
      <c r="C67" s="3" t="s">
        <v>202</v>
      </c>
      <c r="D67" s="97" t="s">
        <v>34</v>
      </c>
      <c r="E67" s="129" t="s">
        <v>40</v>
      </c>
      <c r="F67" s="5" t="s">
        <v>29</v>
      </c>
      <c r="G67" s="324" t="s">
        <v>799</v>
      </c>
      <c r="H67" s="324" t="s">
        <v>800</v>
      </c>
      <c r="I67" s="132">
        <v>0.25</v>
      </c>
      <c r="J67" s="326" t="s">
        <v>801</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203</v>
      </c>
      <c r="B68" s="287" t="s">
        <v>753</v>
      </c>
      <c r="C68" s="3" t="s">
        <v>204</v>
      </c>
      <c r="D68" s="97" t="s">
        <v>34</v>
      </c>
      <c r="E68" s="129" t="s">
        <v>41</v>
      </c>
      <c r="F68" s="5" t="s">
        <v>29</v>
      </c>
      <c r="G68" s="324" t="s">
        <v>799</v>
      </c>
      <c r="H68" s="324" t="s">
        <v>800</v>
      </c>
      <c r="I68" s="132">
        <v>0.25</v>
      </c>
      <c r="J68" s="326" t="s">
        <v>801</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205</v>
      </c>
      <c r="B69" s="287" t="s">
        <v>759</v>
      </c>
      <c r="C69" s="3" t="s">
        <v>206</v>
      </c>
      <c r="D69" s="97" t="s">
        <v>34</v>
      </c>
      <c r="E69" s="129" t="s">
        <v>42</v>
      </c>
      <c r="F69" s="5" t="s">
        <v>29</v>
      </c>
      <c r="G69" s="324" t="s">
        <v>799</v>
      </c>
      <c r="H69" s="324" t="s">
        <v>800</v>
      </c>
      <c r="I69" s="132">
        <v>0.25</v>
      </c>
      <c r="J69" s="326" t="s">
        <v>801</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207</v>
      </c>
      <c r="B70" s="287" t="s">
        <v>765</v>
      </c>
      <c r="C70" s="3" t="s">
        <v>208</v>
      </c>
      <c r="D70" s="97" t="s">
        <v>34</v>
      </c>
      <c r="E70" s="129" t="s">
        <v>43</v>
      </c>
      <c r="F70" s="5" t="s">
        <v>29</v>
      </c>
      <c r="G70" s="324" t="s">
        <v>799</v>
      </c>
      <c r="H70" s="324" t="s">
        <v>800</v>
      </c>
      <c r="I70" s="132">
        <v>0.25</v>
      </c>
      <c r="J70" s="326" t="s">
        <v>801</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209</v>
      </c>
      <c r="B71" s="287" t="s">
        <v>771</v>
      </c>
      <c r="C71" s="3" t="s">
        <v>210</v>
      </c>
      <c r="D71" s="97" t="s">
        <v>34</v>
      </c>
      <c r="E71" s="129" t="s">
        <v>44</v>
      </c>
      <c r="F71" s="5" t="s">
        <v>29</v>
      </c>
      <c r="G71" s="324" t="s">
        <v>799</v>
      </c>
      <c r="H71" s="324" t="s">
        <v>800</v>
      </c>
      <c r="I71" s="132">
        <v>0.25</v>
      </c>
      <c r="J71" s="326" t="s">
        <v>801</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211</v>
      </c>
      <c r="B72" s="287" t="s">
        <v>777</v>
      </c>
      <c r="C72" s="3" t="s">
        <v>212</v>
      </c>
      <c r="D72" s="97" t="s">
        <v>34</v>
      </c>
      <c r="E72" s="129" t="s">
        <v>45</v>
      </c>
      <c r="F72" s="5" t="s">
        <v>29</v>
      </c>
      <c r="G72" s="324" t="s">
        <v>799</v>
      </c>
      <c r="H72" s="324" t="s">
        <v>800</v>
      </c>
      <c r="I72" s="132">
        <v>0.25</v>
      </c>
      <c r="J72" s="326" t="s">
        <v>801</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213</v>
      </c>
      <c r="B73" s="287" t="s">
        <v>782</v>
      </c>
      <c r="C73" s="3" t="s">
        <v>214</v>
      </c>
      <c r="D73" s="97" t="s">
        <v>34</v>
      </c>
      <c r="E73" s="129" t="s">
        <v>46</v>
      </c>
      <c r="F73" s="5" t="s">
        <v>29</v>
      </c>
      <c r="G73" s="324" t="s">
        <v>799</v>
      </c>
      <c r="H73" s="324" t="s">
        <v>800</v>
      </c>
      <c r="I73" s="132">
        <v>0.25</v>
      </c>
      <c r="J73" s="326" t="s">
        <v>801</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215</v>
      </c>
      <c r="B74" s="287" t="s">
        <v>834</v>
      </c>
      <c r="C74" s="3" t="s">
        <v>216</v>
      </c>
      <c r="D74" s="97" t="s">
        <v>34</v>
      </c>
      <c r="E74" s="287" t="s">
        <v>47</v>
      </c>
      <c r="F74" s="5" t="s">
        <v>29</v>
      </c>
      <c r="G74" s="324" t="s">
        <v>799</v>
      </c>
      <c r="H74" s="324" t="s">
        <v>800</v>
      </c>
      <c r="I74" s="132">
        <v>0.33</v>
      </c>
      <c r="J74" s="326" t="s">
        <v>801</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217</v>
      </c>
      <c r="B75" s="287" t="s">
        <v>788</v>
      </c>
      <c r="C75" s="3" t="s">
        <v>218</v>
      </c>
      <c r="D75" s="97" t="s">
        <v>34</v>
      </c>
      <c r="E75" s="129" t="s">
        <v>48</v>
      </c>
      <c r="F75" s="5" t="s">
        <v>29</v>
      </c>
      <c r="G75" s="324" t="s">
        <v>799</v>
      </c>
      <c r="H75" s="324" t="s">
        <v>800</v>
      </c>
      <c r="I75" s="132">
        <v>0.25</v>
      </c>
      <c r="J75" s="326" t="s">
        <v>801</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219</v>
      </c>
      <c r="B76" s="287" t="s">
        <v>793</v>
      </c>
      <c r="C76" s="3" t="s">
        <v>220</v>
      </c>
      <c r="D76" s="97" t="s">
        <v>34</v>
      </c>
      <c r="E76" s="129" t="s">
        <v>49</v>
      </c>
      <c r="F76" s="5" t="s">
        <v>29</v>
      </c>
      <c r="G76" s="324" t="s">
        <v>799</v>
      </c>
      <c r="H76" s="324" t="s">
        <v>800</v>
      </c>
      <c r="I76" s="132">
        <v>0.25</v>
      </c>
      <c r="J76" s="326" t="s">
        <v>801</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221</v>
      </c>
      <c r="B77" s="287" t="s">
        <v>842</v>
      </c>
      <c r="C77" s="3" t="s">
        <v>222</v>
      </c>
      <c r="D77" s="97" t="s">
        <v>34</v>
      </c>
      <c r="E77" s="287" t="s">
        <v>50</v>
      </c>
      <c r="F77" s="5" t="s">
        <v>29</v>
      </c>
      <c r="G77" s="324" t="s">
        <v>799</v>
      </c>
      <c r="H77" s="324" t="s">
        <v>800</v>
      </c>
      <c r="I77" s="132">
        <v>0.33</v>
      </c>
      <c r="J77" s="326" t="s">
        <v>801</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223</v>
      </c>
      <c r="B78" s="287" t="s">
        <v>717</v>
      </c>
      <c r="C78" s="3" t="s">
        <v>224</v>
      </c>
      <c r="D78" s="97" t="s">
        <v>34</v>
      </c>
      <c r="E78" s="129" t="s">
        <v>247</v>
      </c>
      <c r="F78" s="5" t="s">
        <v>29</v>
      </c>
      <c r="G78" s="321" t="s">
        <v>846</v>
      </c>
      <c r="H78" s="321" t="s">
        <v>847</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223</v>
      </c>
      <c r="B79" s="287" t="s">
        <v>724</v>
      </c>
      <c r="C79" s="3" t="s">
        <v>225</v>
      </c>
      <c r="D79" s="97" t="s">
        <v>34</v>
      </c>
      <c r="E79" s="129" t="s">
        <v>36</v>
      </c>
      <c r="F79" s="5" t="s">
        <v>29</v>
      </c>
      <c r="G79" s="321" t="s">
        <v>846</v>
      </c>
      <c r="H79" s="321" t="s">
        <v>847</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223</v>
      </c>
      <c r="B80" s="287" t="s">
        <v>730</v>
      </c>
      <c r="C80" s="3" t="s">
        <v>226</v>
      </c>
      <c r="D80" s="97" t="s">
        <v>34</v>
      </c>
      <c r="E80" s="320" t="s">
        <v>37</v>
      </c>
      <c r="F80" s="5" t="s">
        <v>29</v>
      </c>
      <c r="G80" s="321" t="s">
        <v>846</v>
      </c>
      <c r="H80" s="321" t="s">
        <v>847</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223</v>
      </c>
      <c r="B81" s="287" t="s">
        <v>735</v>
      </c>
      <c r="C81" s="3" t="s">
        <v>227</v>
      </c>
      <c r="D81" s="97" t="s">
        <v>34</v>
      </c>
      <c r="E81" s="129" t="s">
        <v>38</v>
      </c>
      <c r="F81" s="5" t="s">
        <v>29</v>
      </c>
      <c r="G81" s="321" t="s">
        <v>846</v>
      </c>
      <c r="H81" s="321" t="s">
        <v>847</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223</v>
      </c>
      <c r="B82" s="287" t="s">
        <v>741</v>
      </c>
      <c r="C82" s="3" t="s">
        <v>228</v>
      </c>
      <c r="D82" s="97" t="s">
        <v>34</v>
      </c>
      <c r="E82" s="129" t="s">
        <v>39</v>
      </c>
      <c r="F82" s="5" t="s">
        <v>29</v>
      </c>
      <c r="G82" s="321" t="s">
        <v>846</v>
      </c>
      <c r="H82" s="321" t="s">
        <v>847</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223</v>
      </c>
      <c r="B83" s="287" t="s">
        <v>747</v>
      </c>
      <c r="C83" s="3" t="s">
        <v>229</v>
      </c>
      <c r="D83" s="97" t="s">
        <v>34</v>
      </c>
      <c r="E83" s="129" t="s">
        <v>40</v>
      </c>
      <c r="F83" s="5" t="s">
        <v>29</v>
      </c>
      <c r="G83" s="321" t="s">
        <v>846</v>
      </c>
      <c r="H83" s="321" t="s">
        <v>847</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223</v>
      </c>
      <c r="B84" s="287" t="s">
        <v>753</v>
      </c>
      <c r="C84" s="3" t="s">
        <v>230</v>
      </c>
      <c r="D84" s="97" t="s">
        <v>34</v>
      </c>
      <c r="E84" s="129" t="s">
        <v>41</v>
      </c>
      <c r="F84" s="5" t="s">
        <v>29</v>
      </c>
      <c r="G84" s="321" t="s">
        <v>846</v>
      </c>
      <c r="H84" s="321" t="s">
        <v>847</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223</v>
      </c>
      <c r="B85" s="287" t="s">
        <v>759</v>
      </c>
      <c r="C85" s="3" t="s">
        <v>231</v>
      </c>
      <c r="D85" s="97" t="s">
        <v>34</v>
      </c>
      <c r="E85" s="129" t="s">
        <v>42</v>
      </c>
      <c r="F85" s="5" t="s">
        <v>29</v>
      </c>
      <c r="G85" s="321" t="s">
        <v>846</v>
      </c>
      <c r="H85" s="321" t="s">
        <v>847</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223</v>
      </c>
      <c r="B86" s="287" t="s">
        <v>765</v>
      </c>
      <c r="C86" s="3" t="s">
        <v>232</v>
      </c>
      <c r="D86" s="97" t="s">
        <v>34</v>
      </c>
      <c r="E86" s="129" t="s">
        <v>43</v>
      </c>
      <c r="F86" s="5" t="s">
        <v>29</v>
      </c>
      <c r="G86" s="321" t="s">
        <v>846</v>
      </c>
      <c r="H86" s="321" t="s">
        <v>847</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223</v>
      </c>
      <c r="B87" s="287" t="s">
        <v>771</v>
      </c>
      <c r="C87" s="3" t="s">
        <v>233</v>
      </c>
      <c r="D87" s="97" t="s">
        <v>34</v>
      </c>
      <c r="E87" s="129" t="s">
        <v>44</v>
      </c>
      <c r="F87" s="5" t="s">
        <v>29</v>
      </c>
      <c r="G87" s="321" t="s">
        <v>846</v>
      </c>
      <c r="H87" s="321" t="s">
        <v>847</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223</v>
      </c>
      <c r="B88" s="287" t="s">
        <v>777</v>
      </c>
      <c r="C88" s="3" t="s">
        <v>234</v>
      </c>
      <c r="D88" s="97" t="s">
        <v>34</v>
      </c>
      <c r="E88" s="129" t="s">
        <v>45</v>
      </c>
      <c r="F88" s="5" t="s">
        <v>29</v>
      </c>
      <c r="G88" s="321" t="s">
        <v>846</v>
      </c>
      <c r="H88" s="321" t="s">
        <v>847</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223</v>
      </c>
      <c r="B89" s="287" t="s">
        <v>782</v>
      </c>
      <c r="C89" s="3" t="s">
        <v>235</v>
      </c>
      <c r="D89" s="97" t="s">
        <v>34</v>
      </c>
      <c r="E89" s="129" t="s">
        <v>46</v>
      </c>
      <c r="F89" s="5" t="s">
        <v>29</v>
      </c>
      <c r="G89" s="321" t="s">
        <v>846</v>
      </c>
      <c r="H89" s="321" t="s">
        <v>847</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223</v>
      </c>
      <c r="B90" s="287" t="s">
        <v>834</v>
      </c>
      <c r="C90" s="3" t="s">
        <v>236</v>
      </c>
      <c r="D90" s="97" t="s">
        <v>34</v>
      </c>
      <c r="E90" s="287" t="s">
        <v>47</v>
      </c>
      <c r="F90" s="5" t="s">
        <v>29</v>
      </c>
      <c r="G90" s="321" t="s">
        <v>846</v>
      </c>
      <c r="H90" s="321" t="s">
        <v>847</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223</v>
      </c>
      <c r="B91" s="287" t="s">
        <v>788</v>
      </c>
      <c r="C91" s="3" t="s">
        <v>237</v>
      </c>
      <c r="D91" s="97" t="s">
        <v>34</v>
      </c>
      <c r="E91" s="129" t="s">
        <v>48</v>
      </c>
      <c r="F91" s="5" t="s">
        <v>29</v>
      </c>
      <c r="G91" s="321" t="s">
        <v>846</v>
      </c>
      <c r="H91" s="321" t="s">
        <v>847</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223</v>
      </c>
      <c r="B92" s="287" t="s">
        <v>793</v>
      </c>
      <c r="C92" s="3" t="s">
        <v>238</v>
      </c>
      <c r="D92" s="97" t="s">
        <v>34</v>
      </c>
      <c r="E92" s="129" t="s">
        <v>49</v>
      </c>
      <c r="F92" s="5" t="s">
        <v>29</v>
      </c>
      <c r="G92" s="321" t="s">
        <v>846</v>
      </c>
      <c r="H92" s="321" t="s">
        <v>847</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223</v>
      </c>
      <c r="B93" s="287" t="s">
        <v>842</v>
      </c>
      <c r="C93" s="3" t="s">
        <v>239</v>
      </c>
      <c r="D93" s="97" t="s">
        <v>34</v>
      </c>
      <c r="E93" s="287" t="s">
        <v>50</v>
      </c>
      <c r="F93" s="5" t="s">
        <v>29</v>
      </c>
      <c r="G93" s="321" t="s">
        <v>846</v>
      </c>
      <c r="H93" s="321" t="s">
        <v>847</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156</v>
      </c>
      <c r="B94" s="287" t="s">
        <v>717</v>
      </c>
      <c r="C94" s="3" t="s">
        <v>157</v>
      </c>
      <c r="D94" s="97" t="s">
        <v>34</v>
      </c>
      <c r="E94" s="129" t="s">
        <v>247</v>
      </c>
      <c r="F94" s="5" t="s">
        <v>29</v>
      </c>
      <c r="G94" s="287" t="s">
        <v>889</v>
      </c>
      <c r="H94" s="287" t="s">
        <v>890</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156</v>
      </c>
      <c r="B95" s="287" t="s">
        <v>724</v>
      </c>
      <c r="C95" s="3" t="s">
        <v>159</v>
      </c>
      <c r="D95" s="97" t="s">
        <v>34</v>
      </c>
      <c r="E95" s="129" t="s">
        <v>36</v>
      </c>
      <c r="F95" s="5" t="s">
        <v>29</v>
      </c>
      <c r="G95" s="287" t="s">
        <v>889</v>
      </c>
      <c r="H95" s="287" t="s">
        <v>890</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156</v>
      </c>
      <c r="B96" s="287" t="s">
        <v>730</v>
      </c>
      <c r="C96" s="3" t="s">
        <v>160</v>
      </c>
      <c r="D96" s="97" t="s">
        <v>34</v>
      </c>
      <c r="E96" s="320" t="s">
        <v>37</v>
      </c>
      <c r="F96" s="5" t="s">
        <v>29</v>
      </c>
      <c r="G96" s="287" t="s">
        <v>889</v>
      </c>
      <c r="H96" s="287" t="s">
        <v>890</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156</v>
      </c>
      <c r="B97" s="287" t="s">
        <v>735</v>
      </c>
      <c r="C97" s="3" t="s">
        <v>161</v>
      </c>
      <c r="D97" s="97" t="s">
        <v>34</v>
      </c>
      <c r="E97" s="129" t="s">
        <v>38</v>
      </c>
      <c r="F97" s="5" t="s">
        <v>29</v>
      </c>
      <c r="G97" s="287" t="s">
        <v>889</v>
      </c>
      <c r="H97" s="287" t="s">
        <v>890</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156</v>
      </c>
      <c r="B98" s="287" t="s">
        <v>741</v>
      </c>
      <c r="C98" s="3" t="s">
        <v>162</v>
      </c>
      <c r="D98" s="97" t="s">
        <v>34</v>
      </c>
      <c r="E98" s="129" t="s">
        <v>39</v>
      </c>
      <c r="F98" s="5" t="s">
        <v>29</v>
      </c>
      <c r="G98" s="287" t="s">
        <v>889</v>
      </c>
      <c r="H98" s="287" t="s">
        <v>890</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156</v>
      </c>
      <c r="B99" s="287" t="s">
        <v>747</v>
      </c>
      <c r="C99" s="3" t="s">
        <v>163</v>
      </c>
      <c r="D99" s="97" t="s">
        <v>34</v>
      </c>
      <c r="E99" s="129" t="s">
        <v>40</v>
      </c>
      <c r="F99" s="5" t="s">
        <v>29</v>
      </c>
      <c r="G99" s="287" t="s">
        <v>889</v>
      </c>
      <c r="H99" s="287" t="s">
        <v>890</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156</v>
      </c>
      <c r="B100" s="287" t="s">
        <v>753</v>
      </c>
      <c r="C100" s="3" t="s">
        <v>164</v>
      </c>
      <c r="D100" s="97" t="s">
        <v>34</v>
      </c>
      <c r="E100" s="129" t="s">
        <v>41</v>
      </c>
      <c r="F100" s="5" t="s">
        <v>29</v>
      </c>
      <c r="G100" s="287" t="s">
        <v>889</v>
      </c>
      <c r="H100" s="287" t="s">
        <v>890</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156</v>
      </c>
      <c r="B101" s="287" t="s">
        <v>759</v>
      </c>
      <c r="C101" s="3" t="s">
        <v>165</v>
      </c>
      <c r="D101" s="97" t="s">
        <v>34</v>
      </c>
      <c r="E101" s="129" t="s">
        <v>42</v>
      </c>
      <c r="F101" s="5" t="s">
        <v>29</v>
      </c>
      <c r="G101" s="287" t="s">
        <v>889</v>
      </c>
      <c r="H101" s="287" t="s">
        <v>890</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156</v>
      </c>
      <c r="B102" s="287" t="s">
        <v>765</v>
      </c>
      <c r="C102" s="3" t="s">
        <v>166</v>
      </c>
      <c r="D102" s="97" t="s">
        <v>34</v>
      </c>
      <c r="E102" s="129" t="s">
        <v>43</v>
      </c>
      <c r="F102" s="5" t="s">
        <v>29</v>
      </c>
      <c r="G102" s="287" t="s">
        <v>889</v>
      </c>
      <c r="H102" s="287" t="s">
        <v>890</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156</v>
      </c>
      <c r="B103" s="287" t="s">
        <v>771</v>
      </c>
      <c r="C103" s="3" t="s">
        <v>167</v>
      </c>
      <c r="D103" s="97" t="s">
        <v>34</v>
      </c>
      <c r="E103" s="129" t="s">
        <v>44</v>
      </c>
      <c r="F103" s="5" t="s">
        <v>29</v>
      </c>
      <c r="G103" s="287" t="s">
        <v>889</v>
      </c>
      <c r="H103" s="287" t="s">
        <v>890</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156</v>
      </c>
      <c r="B104" s="287" t="s">
        <v>777</v>
      </c>
      <c r="C104" s="3" t="s">
        <v>168</v>
      </c>
      <c r="D104" s="97" t="s">
        <v>34</v>
      </c>
      <c r="E104" s="129" t="s">
        <v>45</v>
      </c>
      <c r="F104" s="5" t="s">
        <v>29</v>
      </c>
      <c r="G104" s="287" t="s">
        <v>889</v>
      </c>
      <c r="H104" s="287" t="s">
        <v>890</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156</v>
      </c>
      <c r="B105" s="287" t="s">
        <v>782</v>
      </c>
      <c r="C105" s="3" t="s">
        <v>169</v>
      </c>
      <c r="D105" s="97" t="s">
        <v>34</v>
      </c>
      <c r="E105" s="129" t="s">
        <v>46</v>
      </c>
      <c r="F105" s="5" t="s">
        <v>29</v>
      </c>
      <c r="G105" s="287" t="s">
        <v>889</v>
      </c>
      <c r="H105" s="287" t="s">
        <v>890</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156</v>
      </c>
      <c r="B106" s="287" t="s">
        <v>834</v>
      </c>
      <c r="C106" s="3" t="s">
        <v>170</v>
      </c>
      <c r="D106" s="97" t="s">
        <v>34</v>
      </c>
      <c r="E106" s="287" t="s">
        <v>47</v>
      </c>
      <c r="F106" s="5" t="s">
        <v>29</v>
      </c>
      <c r="G106" s="287" t="s">
        <v>889</v>
      </c>
      <c r="H106" s="287" t="s">
        <v>890</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156</v>
      </c>
      <c r="B107" s="287" t="s">
        <v>788</v>
      </c>
      <c r="C107" s="3" t="s">
        <v>171</v>
      </c>
      <c r="D107" s="97" t="s">
        <v>34</v>
      </c>
      <c r="E107" s="129" t="s">
        <v>48</v>
      </c>
      <c r="F107" s="5" t="s">
        <v>29</v>
      </c>
      <c r="G107" s="287" t="s">
        <v>889</v>
      </c>
      <c r="H107" s="287" t="s">
        <v>890</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156</v>
      </c>
      <c r="B108" s="287" t="s">
        <v>793</v>
      </c>
      <c r="C108" s="3" t="s">
        <v>172</v>
      </c>
      <c r="D108" s="97" t="s">
        <v>34</v>
      </c>
      <c r="E108" s="129" t="s">
        <v>49</v>
      </c>
      <c r="F108" s="5" t="s">
        <v>29</v>
      </c>
      <c r="G108" s="287" t="s">
        <v>889</v>
      </c>
      <c r="H108" s="287" t="s">
        <v>890</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156</v>
      </c>
      <c r="B109" s="287" t="s">
        <v>842</v>
      </c>
      <c r="C109" s="3" t="s">
        <v>173</v>
      </c>
      <c r="D109" s="97" t="s">
        <v>34</v>
      </c>
      <c r="E109" s="287" t="s">
        <v>50</v>
      </c>
      <c r="F109" s="5" t="s">
        <v>29</v>
      </c>
      <c r="G109" s="287" t="s">
        <v>889</v>
      </c>
      <c r="H109" s="287" t="s">
        <v>890</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07" t="s">
        <v>929</v>
      </c>
      <c r="C3" s="807"/>
      <c r="D3" s="807"/>
    </row>
    <row r="4" spans="1:13" ht="12.75" x14ac:dyDescent="0.2">
      <c r="A4" s="196"/>
      <c r="B4" s="196"/>
      <c r="C4" s="196"/>
      <c r="D4" s="196"/>
      <c r="E4" s="197"/>
      <c r="F4" s="816" t="s">
        <v>1154</v>
      </c>
      <c r="G4" s="816"/>
      <c r="H4" s="816"/>
      <c r="I4" s="196"/>
      <c r="J4" s="196"/>
      <c r="K4" s="196"/>
      <c r="L4" s="196"/>
      <c r="M4" s="196"/>
    </row>
    <row r="5" spans="1:13" ht="38.25" x14ac:dyDescent="0.2">
      <c r="A5" s="198" t="s">
        <v>285</v>
      </c>
      <c r="B5" s="198" t="s">
        <v>30</v>
      </c>
      <c r="C5" s="198" t="s">
        <v>931</v>
      </c>
      <c r="D5" s="198" t="s">
        <v>932</v>
      </c>
      <c r="E5" s="199" t="s">
        <v>933</v>
      </c>
      <c r="F5" s="200" t="s">
        <v>934</v>
      </c>
      <c r="G5" s="198" t="s">
        <v>935</v>
      </c>
      <c r="H5" s="198" t="s">
        <v>936</v>
      </c>
      <c r="I5" s="201" t="s">
        <v>937</v>
      </c>
      <c r="J5" s="202" t="s">
        <v>938</v>
      </c>
      <c r="K5" s="203"/>
      <c r="L5" s="198" t="s">
        <v>1151</v>
      </c>
      <c r="M5" s="198" t="s">
        <v>940</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07" t="s">
        <v>957</v>
      </c>
      <c r="C15" s="807"/>
      <c r="D15" s="807"/>
      <c r="E15" s="807"/>
      <c r="F15" s="807"/>
    </row>
    <row r="16" spans="1:13" s="196" customFormat="1" ht="12.75" x14ac:dyDescent="0.2">
      <c r="E16" s="197"/>
      <c r="F16" s="816" t="s">
        <v>1154</v>
      </c>
      <c r="G16" s="816"/>
      <c r="H16" s="816"/>
    </row>
    <row r="17" spans="1:13" s="196" customFormat="1" ht="38.25" x14ac:dyDescent="0.2">
      <c r="A17" s="198" t="s">
        <v>285</v>
      </c>
      <c r="B17" s="198" t="s">
        <v>30</v>
      </c>
      <c r="C17" s="198" t="s">
        <v>931</v>
      </c>
      <c r="D17" s="198" t="s">
        <v>932</v>
      </c>
      <c r="E17" s="199" t="s">
        <v>933</v>
      </c>
      <c r="F17" s="200" t="s">
        <v>934</v>
      </c>
      <c r="G17" s="198" t="s">
        <v>935</v>
      </c>
      <c r="H17" s="198" t="s">
        <v>936</v>
      </c>
      <c r="I17" s="201" t="s">
        <v>937</v>
      </c>
      <c r="J17" s="202" t="s">
        <v>938</v>
      </c>
      <c r="K17" s="203"/>
      <c r="L17" s="198" t="s">
        <v>1151</v>
      </c>
      <c r="M17" s="198" t="s">
        <v>940</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07" t="s">
        <v>968</v>
      </c>
      <c r="C26" s="807"/>
      <c r="D26" s="807"/>
      <c r="E26" s="197"/>
      <c r="F26" s="204"/>
    </row>
    <row r="27" spans="1:13" s="196" customFormat="1" ht="12.75" x14ac:dyDescent="0.2">
      <c r="E27" s="197"/>
      <c r="F27" s="816" t="s">
        <v>1154</v>
      </c>
      <c r="G27" s="816"/>
      <c r="H27" s="816"/>
    </row>
    <row r="28" spans="1:13" s="196" customFormat="1" ht="38.25" x14ac:dyDescent="0.2">
      <c r="A28" s="198" t="s">
        <v>285</v>
      </c>
      <c r="B28" s="198" t="s">
        <v>30</v>
      </c>
      <c r="C28" s="198" t="s">
        <v>931</v>
      </c>
      <c r="D28" s="198" t="s">
        <v>932</v>
      </c>
      <c r="E28" s="199" t="s">
        <v>933</v>
      </c>
      <c r="F28" s="200" t="s">
        <v>934</v>
      </c>
      <c r="G28" s="198" t="s">
        <v>935</v>
      </c>
      <c r="H28" s="198" t="s">
        <v>936</v>
      </c>
      <c r="I28" s="201" t="s">
        <v>937</v>
      </c>
      <c r="J28" s="202" t="s">
        <v>938</v>
      </c>
      <c r="K28" s="203"/>
      <c r="L28" s="198" t="s">
        <v>1151</v>
      </c>
      <c r="M28" s="198" t="s">
        <v>940</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839"/>
      <c r="C33" s="839"/>
      <c r="D33" s="839"/>
    </row>
    <row r="34" spans="1:13" s="196" customFormat="1" ht="12.75" x14ac:dyDescent="0.2">
      <c r="E34" s="197"/>
      <c r="F34" s="816" t="s">
        <v>1154</v>
      </c>
      <c r="G34" s="816"/>
      <c r="H34" s="816"/>
    </row>
    <row r="35" spans="1:13" s="196" customFormat="1" ht="38.25" x14ac:dyDescent="0.2">
      <c r="A35" s="198" t="s">
        <v>285</v>
      </c>
      <c r="B35" s="198" t="s">
        <v>30</v>
      </c>
      <c r="C35" s="198" t="s">
        <v>931</v>
      </c>
      <c r="D35" s="198" t="s">
        <v>932</v>
      </c>
      <c r="E35" s="199" t="s">
        <v>933</v>
      </c>
      <c r="F35" s="200" t="s">
        <v>934</v>
      </c>
      <c r="G35" s="198" t="s">
        <v>935</v>
      </c>
      <c r="H35" s="198" t="s">
        <v>936</v>
      </c>
      <c r="I35" s="201" t="s">
        <v>937</v>
      </c>
      <c r="J35" s="202" t="s">
        <v>938</v>
      </c>
      <c r="K35" s="203"/>
      <c r="L35" s="198" t="s">
        <v>1151</v>
      </c>
      <c r="M35" s="198" t="s">
        <v>940</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839"/>
      <c r="C41" s="839"/>
      <c r="D41" s="839"/>
    </row>
    <row r="42" spans="1:13" s="196" customFormat="1" ht="12.75" x14ac:dyDescent="0.2">
      <c r="E42" s="197"/>
      <c r="F42" s="816" t="s">
        <v>1154</v>
      </c>
      <c r="G42" s="816"/>
      <c r="H42" s="816"/>
    </row>
    <row r="43" spans="1:13" s="196" customFormat="1" ht="38.25" x14ac:dyDescent="0.2">
      <c r="A43" s="198" t="s">
        <v>285</v>
      </c>
      <c r="B43" s="198" t="s">
        <v>30</v>
      </c>
      <c r="C43" s="198" t="s">
        <v>931</v>
      </c>
      <c r="D43" s="198" t="s">
        <v>932</v>
      </c>
      <c r="E43" s="199" t="s">
        <v>933</v>
      </c>
      <c r="F43" s="200" t="s">
        <v>934</v>
      </c>
      <c r="G43" s="198" t="s">
        <v>935</v>
      </c>
      <c r="H43" s="198" t="s">
        <v>936</v>
      </c>
      <c r="I43" s="201" t="s">
        <v>937</v>
      </c>
      <c r="J43" s="202" t="s">
        <v>938</v>
      </c>
      <c r="K43" s="203"/>
      <c r="L43" s="198" t="s">
        <v>1151</v>
      </c>
      <c r="M43" s="198" t="s">
        <v>940</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816" t="s">
        <v>1154</v>
      </c>
      <c r="G49" s="816"/>
      <c r="H49" s="816"/>
    </row>
    <row r="50" spans="1:13" s="196" customFormat="1" ht="38.25" x14ac:dyDescent="0.2">
      <c r="A50" s="198" t="s">
        <v>285</v>
      </c>
      <c r="B50" s="198" t="s">
        <v>30</v>
      </c>
      <c r="C50" s="198" t="s">
        <v>931</v>
      </c>
      <c r="D50" s="198" t="s">
        <v>932</v>
      </c>
      <c r="E50" s="199" t="s">
        <v>933</v>
      </c>
      <c r="F50" s="200" t="s">
        <v>934</v>
      </c>
      <c r="G50" s="198" t="s">
        <v>935</v>
      </c>
      <c r="H50" s="198" t="s">
        <v>936</v>
      </c>
      <c r="I50" s="201" t="s">
        <v>937</v>
      </c>
      <c r="J50" s="202" t="s">
        <v>938</v>
      </c>
      <c r="K50" s="203"/>
      <c r="L50" s="198" t="s">
        <v>1151</v>
      </c>
      <c r="M50" s="198" t="s">
        <v>940</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839"/>
      <c r="C59" s="839"/>
      <c r="D59" s="839"/>
    </row>
    <row r="60" spans="1:13" s="196" customFormat="1" ht="12.75" x14ac:dyDescent="0.2">
      <c r="E60" s="197"/>
      <c r="F60" s="816" t="s">
        <v>1154</v>
      </c>
      <c r="G60" s="816"/>
      <c r="H60" s="816"/>
    </row>
    <row r="61" spans="1:13" s="196" customFormat="1" ht="38.25" x14ac:dyDescent="0.2">
      <c r="A61" s="198" t="s">
        <v>285</v>
      </c>
      <c r="B61" s="198" t="s">
        <v>30</v>
      </c>
      <c r="C61" s="198" t="s">
        <v>931</v>
      </c>
      <c r="D61" s="198" t="s">
        <v>932</v>
      </c>
      <c r="E61" s="199" t="s">
        <v>933</v>
      </c>
      <c r="F61" s="200" t="s">
        <v>934</v>
      </c>
      <c r="G61" s="198" t="s">
        <v>935</v>
      </c>
      <c r="H61" s="198" t="s">
        <v>936</v>
      </c>
      <c r="I61" s="201" t="s">
        <v>937</v>
      </c>
      <c r="J61" s="202" t="s">
        <v>938</v>
      </c>
      <c r="K61" s="203"/>
      <c r="L61" s="198" t="s">
        <v>1151</v>
      </c>
      <c r="M61" s="198" t="s">
        <v>940</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816" t="s">
        <v>1154</v>
      </c>
      <c r="G71" s="816"/>
      <c r="H71" s="816"/>
    </row>
    <row r="72" spans="1:13" s="196" customFormat="1" ht="38.25" x14ac:dyDescent="0.2">
      <c r="A72" s="198" t="s">
        <v>285</v>
      </c>
      <c r="B72" s="198" t="s">
        <v>30</v>
      </c>
      <c r="C72" s="198" t="s">
        <v>931</v>
      </c>
      <c r="D72" s="198" t="s">
        <v>932</v>
      </c>
      <c r="E72" s="199" t="s">
        <v>933</v>
      </c>
      <c r="F72" s="200" t="s">
        <v>934</v>
      </c>
      <c r="G72" s="198" t="s">
        <v>935</v>
      </c>
      <c r="H72" s="198" t="s">
        <v>936</v>
      </c>
      <c r="I72" s="201" t="s">
        <v>937</v>
      </c>
      <c r="J72" s="202" t="s">
        <v>938</v>
      </c>
      <c r="K72" s="203"/>
      <c r="L72" s="198" t="s">
        <v>1151</v>
      </c>
      <c r="M72" s="198" t="s">
        <v>940</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816" t="s">
        <v>1154</v>
      </c>
      <c r="G82" s="816"/>
      <c r="H82" s="816"/>
    </row>
    <row r="83" spans="1:13" s="196" customFormat="1" ht="38.25" x14ac:dyDescent="0.2">
      <c r="A83" s="198" t="s">
        <v>285</v>
      </c>
      <c r="B83" s="198" t="s">
        <v>30</v>
      </c>
      <c r="C83" s="198" t="s">
        <v>931</v>
      </c>
      <c r="D83" s="198" t="s">
        <v>932</v>
      </c>
      <c r="E83" s="199" t="s">
        <v>933</v>
      </c>
      <c r="F83" s="200" t="s">
        <v>934</v>
      </c>
      <c r="G83" s="198" t="s">
        <v>935</v>
      </c>
      <c r="H83" s="198" t="s">
        <v>936</v>
      </c>
      <c r="I83" s="201" t="s">
        <v>937</v>
      </c>
      <c r="J83" s="202" t="s">
        <v>938</v>
      </c>
      <c r="K83" s="203"/>
      <c r="L83" s="198" t="s">
        <v>1151</v>
      </c>
      <c r="M83" s="198" t="s">
        <v>940</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07" t="s">
        <v>1048</v>
      </c>
      <c r="C90" s="807"/>
      <c r="D90" s="807"/>
      <c r="E90" s="807"/>
      <c r="F90" s="204"/>
    </row>
    <row r="91" spans="1:13" s="196" customFormat="1" ht="12.75" x14ac:dyDescent="0.2">
      <c r="E91" s="197"/>
      <c r="F91" s="816" t="s">
        <v>1154</v>
      </c>
      <c r="G91" s="816"/>
      <c r="H91" s="816"/>
    </row>
    <row r="92" spans="1:13" s="196" customFormat="1" ht="38.25" x14ac:dyDescent="0.2">
      <c r="A92" s="198" t="s">
        <v>285</v>
      </c>
      <c r="B92" s="198" t="s">
        <v>30</v>
      </c>
      <c r="C92" s="198" t="s">
        <v>931</v>
      </c>
      <c r="D92" s="198" t="s">
        <v>932</v>
      </c>
      <c r="E92" s="199" t="s">
        <v>933</v>
      </c>
      <c r="F92" s="200" t="s">
        <v>934</v>
      </c>
      <c r="G92" s="198" t="s">
        <v>935</v>
      </c>
      <c r="H92" s="198" t="s">
        <v>936</v>
      </c>
      <c r="I92" s="201" t="s">
        <v>937</v>
      </c>
      <c r="J92" s="202" t="s">
        <v>938</v>
      </c>
      <c r="K92" s="203"/>
      <c r="L92" s="198" t="s">
        <v>1151</v>
      </c>
      <c r="M92" s="198" t="s">
        <v>940</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07"/>
      <c r="C99" s="807"/>
      <c r="D99" s="807"/>
      <c r="E99" s="807"/>
      <c r="F99" s="204"/>
    </row>
    <row r="100" spans="1:13" s="196" customFormat="1" ht="12.75" x14ac:dyDescent="0.2">
      <c r="E100" s="197"/>
      <c r="F100" s="816" t="s">
        <v>1154</v>
      </c>
      <c r="G100" s="816"/>
      <c r="H100" s="816"/>
    </row>
    <row r="101" spans="1:13" s="196" customFormat="1" ht="38.25" x14ac:dyDescent="0.2">
      <c r="A101" s="198" t="s">
        <v>285</v>
      </c>
      <c r="B101" s="198" t="s">
        <v>30</v>
      </c>
      <c r="C101" s="198" t="s">
        <v>931</v>
      </c>
      <c r="D101" s="198" t="s">
        <v>932</v>
      </c>
      <c r="E101" s="199" t="s">
        <v>933</v>
      </c>
      <c r="F101" s="200" t="s">
        <v>934</v>
      </c>
      <c r="G101" s="198" t="s">
        <v>935</v>
      </c>
      <c r="H101" s="198" t="s">
        <v>936</v>
      </c>
      <c r="I101" s="201" t="s">
        <v>937</v>
      </c>
      <c r="J101" s="202" t="s">
        <v>938</v>
      </c>
      <c r="K101" s="203"/>
      <c r="L101" s="198" t="s">
        <v>1151</v>
      </c>
      <c r="M101" s="198" t="s">
        <v>940</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839"/>
      <c r="C109" s="839"/>
      <c r="D109" s="839"/>
    </row>
    <row r="110" spans="1:13" s="196" customFormat="1" ht="12.75" x14ac:dyDescent="0.2">
      <c r="E110" s="197"/>
      <c r="F110" s="816" t="s">
        <v>1154</v>
      </c>
      <c r="G110" s="816"/>
      <c r="H110" s="816"/>
    </row>
    <row r="111" spans="1:13" s="196" customFormat="1" ht="38.25" x14ac:dyDescent="0.2">
      <c r="A111" s="198" t="s">
        <v>285</v>
      </c>
      <c r="B111" s="198" t="s">
        <v>30</v>
      </c>
      <c r="C111" s="198" t="s">
        <v>931</v>
      </c>
      <c r="D111" s="198" t="s">
        <v>932</v>
      </c>
      <c r="E111" s="199" t="s">
        <v>933</v>
      </c>
      <c r="F111" s="200" t="s">
        <v>934</v>
      </c>
      <c r="G111" s="198" t="s">
        <v>935</v>
      </c>
      <c r="H111" s="198" t="s">
        <v>936</v>
      </c>
      <c r="I111" s="201" t="s">
        <v>937</v>
      </c>
      <c r="J111" s="202" t="s">
        <v>938</v>
      </c>
      <c r="K111" s="203"/>
      <c r="L111" s="198" t="s">
        <v>1151</v>
      </c>
      <c r="M111" s="198" t="s">
        <v>940</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839"/>
      <c r="C119" s="839"/>
      <c r="D119" s="839"/>
    </row>
    <row r="120" spans="1:13" s="196" customFormat="1" ht="12.75" x14ac:dyDescent="0.2">
      <c r="E120" s="197"/>
      <c r="F120" s="816" t="s">
        <v>1154</v>
      </c>
      <c r="G120" s="816"/>
      <c r="H120" s="816"/>
    </row>
    <row r="121" spans="1:13" s="196" customFormat="1" ht="38.25" x14ac:dyDescent="0.2">
      <c r="A121" s="198" t="s">
        <v>285</v>
      </c>
      <c r="B121" s="198" t="s">
        <v>30</v>
      </c>
      <c r="C121" s="198" t="s">
        <v>931</v>
      </c>
      <c r="D121" s="198" t="s">
        <v>932</v>
      </c>
      <c r="E121" s="199" t="s">
        <v>933</v>
      </c>
      <c r="F121" s="200" t="s">
        <v>934</v>
      </c>
      <c r="G121" s="198" t="s">
        <v>935</v>
      </c>
      <c r="H121" s="198" t="s">
        <v>936</v>
      </c>
      <c r="I121" s="201" t="s">
        <v>937</v>
      </c>
      <c r="J121" s="202" t="s">
        <v>938</v>
      </c>
      <c r="K121" s="203"/>
      <c r="L121" s="198" t="s">
        <v>1151</v>
      </c>
      <c r="M121" s="198" t="s">
        <v>940</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839"/>
      <c r="C129" s="839"/>
      <c r="D129" s="839"/>
    </row>
    <row r="130" spans="1:13" s="196" customFormat="1" ht="12.75" x14ac:dyDescent="0.2">
      <c r="E130" s="197"/>
      <c r="F130" s="816" t="s">
        <v>1154</v>
      </c>
      <c r="G130" s="816"/>
      <c r="H130" s="816"/>
    </row>
    <row r="131" spans="1:13" s="196" customFormat="1" ht="38.25" x14ac:dyDescent="0.2">
      <c r="A131" s="198" t="s">
        <v>285</v>
      </c>
      <c r="B131" s="198" t="s">
        <v>30</v>
      </c>
      <c r="C131" s="198" t="s">
        <v>931</v>
      </c>
      <c r="D131" s="198" t="s">
        <v>932</v>
      </c>
      <c r="E131" s="199" t="s">
        <v>933</v>
      </c>
      <c r="F131" s="200" t="s">
        <v>934</v>
      </c>
      <c r="G131" s="198" t="s">
        <v>935</v>
      </c>
      <c r="H131" s="198" t="s">
        <v>936</v>
      </c>
      <c r="I131" s="201" t="s">
        <v>937</v>
      </c>
      <c r="J131" s="202" t="s">
        <v>938</v>
      </c>
      <c r="K131" s="203"/>
      <c r="L131" s="198" t="s">
        <v>1151</v>
      </c>
      <c r="M131" s="198" t="s">
        <v>940</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791"/>
      <c r="C139" s="791"/>
      <c r="D139" s="791"/>
      <c r="E139" s="214"/>
      <c r="F139" s="215"/>
    </row>
    <row r="140" spans="1:13" s="196" customFormat="1" ht="12.75" x14ac:dyDescent="0.2">
      <c r="E140" s="197"/>
      <c r="F140" s="816" t="s">
        <v>1154</v>
      </c>
      <c r="G140" s="816"/>
      <c r="H140" s="816"/>
    </row>
    <row r="141" spans="1:13" s="196" customFormat="1" ht="38.25" x14ac:dyDescent="0.2">
      <c r="A141" s="198" t="s">
        <v>285</v>
      </c>
      <c r="B141" s="198" t="s">
        <v>30</v>
      </c>
      <c r="C141" s="198" t="s">
        <v>931</v>
      </c>
      <c r="D141" s="198" t="s">
        <v>932</v>
      </c>
      <c r="E141" s="199" t="s">
        <v>933</v>
      </c>
      <c r="F141" s="200" t="s">
        <v>934</v>
      </c>
      <c r="G141" s="198" t="s">
        <v>935</v>
      </c>
      <c r="H141" s="198" t="s">
        <v>936</v>
      </c>
      <c r="I141" s="201" t="s">
        <v>937</v>
      </c>
      <c r="J141" s="202" t="s">
        <v>938</v>
      </c>
      <c r="K141" s="203"/>
      <c r="L141" s="198" t="s">
        <v>1151</v>
      </c>
      <c r="M141" s="198" t="s">
        <v>940</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791"/>
      <c r="C149" s="791"/>
      <c r="D149" s="791"/>
      <c r="E149" s="214"/>
      <c r="F149" s="215"/>
    </row>
    <row r="150" spans="1:13" s="196" customFormat="1" ht="12.75" x14ac:dyDescent="0.2">
      <c r="E150" s="197"/>
      <c r="F150" s="816" t="s">
        <v>1154</v>
      </c>
      <c r="G150" s="816"/>
      <c r="H150" s="816"/>
    </row>
    <row r="151" spans="1:13" s="196" customFormat="1" ht="38.25" x14ac:dyDescent="0.2">
      <c r="A151" s="198" t="s">
        <v>285</v>
      </c>
      <c r="B151" s="198" t="s">
        <v>30</v>
      </c>
      <c r="C151" s="198" t="s">
        <v>931</v>
      </c>
      <c r="D151" s="198" t="s">
        <v>932</v>
      </c>
      <c r="E151" s="199" t="s">
        <v>933</v>
      </c>
      <c r="F151" s="200" t="s">
        <v>934</v>
      </c>
      <c r="G151" s="198" t="s">
        <v>935</v>
      </c>
      <c r="H151" s="198" t="s">
        <v>936</v>
      </c>
      <c r="I151" s="201" t="s">
        <v>937</v>
      </c>
      <c r="J151" s="202" t="s">
        <v>938</v>
      </c>
      <c r="K151" s="203"/>
      <c r="L151" s="198" t="s">
        <v>1151</v>
      </c>
      <c r="M151" s="198" t="s">
        <v>940</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791"/>
      <c r="C159" s="791"/>
      <c r="D159" s="791"/>
      <c r="E159" s="214"/>
      <c r="F159" s="215"/>
    </row>
    <row r="160" spans="1:13" s="196" customFormat="1" ht="12.75" x14ac:dyDescent="0.2">
      <c r="E160" s="197"/>
      <c r="F160" s="816" t="s">
        <v>1154</v>
      </c>
      <c r="G160" s="816"/>
      <c r="H160" s="816"/>
    </row>
    <row r="161" spans="1:13" s="196" customFormat="1" ht="38.25" x14ac:dyDescent="0.2">
      <c r="A161" s="198" t="s">
        <v>285</v>
      </c>
      <c r="B161" s="198" t="s">
        <v>30</v>
      </c>
      <c r="C161" s="198" t="s">
        <v>931</v>
      </c>
      <c r="D161" s="198" t="s">
        <v>932</v>
      </c>
      <c r="E161" s="199" t="s">
        <v>933</v>
      </c>
      <c r="F161" s="200" t="s">
        <v>934</v>
      </c>
      <c r="G161" s="198" t="s">
        <v>935</v>
      </c>
      <c r="H161" s="198" t="s">
        <v>936</v>
      </c>
      <c r="I161" s="201" t="s">
        <v>937</v>
      </c>
      <c r="J161" s="202" t="s">
        <v>938</v>
      </c>
      <c r="K161" s="203"/>
      <c r="L161" s="198" t="s">
        <v>1151</v>
      </c>
      <c r="M161" s="198" t="s">
        <v>940</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791"/>
      <c r="C169" s="791"/>
      <c r="D169" s="791"/>
      <c r="E169" s="214"/>
      <c r="F169" s="215"/>
    </row>
    <row r="170" spans="1:13" s="196" customFormat="1" ht="12.75" x14ac:dyDescent="0.2">
      <c r="E170" s="197"/>
      <c r="F170" s="816" t="s">
        <v>1154</v>
      </c>
      <c r="G170" s="816"/>
      <c r="H170" s="816"/>
    </row>
    <row r="171" spans="1:13" s="196" customFormat="1" ht="38.25" x14ac:dyDescent="0.2">
      <c r="A171" s="198" t="s">
        <v>285</v>
      </c>
      <c r="B171" s="198" t="s">
        <v>30</v>
      </c>
      <c r="C171" s="198" t="s">
        <v>931</v>
      </c>
      <c r="D171" s="198" t="s">
        <v>932</v>
      </c>
      <c r="E171" s="199" t="s">
        <v>933</v>
      </c>
      <c r="F171" s="200" t="s">
        <v>934</v>
      </c>
      <c r="G171" s="198" t="s">
        <v>935</v>
      </c>
      <c r="H171" s="198" t="s">
        <v>936</v>
      </c>
      <c r="I171" s="201" t="s">
        <v>937</v>
      </c>
      <c r="J171" s="202" t="s">
        <v>938</v>
      </c>
      <c r="K171" s="203"/>
      <c r="L171" s="198" t="s">
        <v>1151</v>
      </c>
      <c r="M171" s="198" t="s">
        <v>940</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791"/>
      <c r="C179" s="791"/>
      <c r="D179" s="791"/>
      <c r="E179" s="214"/>
      <c r="F179" s="215"/>
    </row>
    <row r="180" spans="1:13" s="196" customFormat="1" ht="12.75" x14ac:dyDescent="0.2">
      <c r="E180" s="197"/>
      <c r="F180" s="816" t="s">
        <v>1154</v>
      </c>
      <c r="G180" s="816"/>
      <c r="H180" s="816"/>
    </row>
    <row r="181" spans="1:13" s="196" customFormat="1" ht="38.25" x14ac:dyDescent="0.2">
      <c r="A181" s="198" t="s">
        <v>285</v>
      </c>
      <c r="B181" s="198" t="s">
        <v>30</v>
      </c>
      <c r="C181" s="198" t="s">
        <v>931</v>
      </c>
      <c r="D181" s="198" t="s">
        <v>932</v>
      </c>
      <c r="E181" s="199" t="s">
        <v>933</v>
      </c>
      <c r="F181" s="200" t="s">
        <v>934</v>
      </c>
      <c r="G181" s="198" t="s">
        <v>935</v>
      </c>
      <c r="H181" s="198" t="s">
        <v>936</v>
      </c>
      <c r="I181" s="201" t="s">
        <v>937</v>
      </c>
      <c r="J181" s="202" t="s">
        <v>938</v>
      </c>
      <c r="K181" s="203"/>
      <c r="L181" s="198" t="s">
        <v>1151</v>
      </c>
      <c r="M181" s="198" t="s">
        <v>940</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791"/>
      <c r="C189" s="791"/>
      <c r="D189" s="791"/>
      <c r="E189" s="214"/>
      <c r="F189" s="215"/>
    </row>
    <row r="190" spans="1:13" s="196" customFormat="1" ht="12.75" x14ac:dyDescent="0.2">
      <c r="E190" s="197"/>
      <c r="F190" s="816" t="s">
        <v>1154</v>
      </c>
      <c r="G190" s="816"/>
      <c r="H190" s="816"/>
    </row>
    <row r="191" spans="1:13" s="196" customFormat="1" ht="38.25" x14ac:dyDescent="0.2">
      <c r="A191" s="198" t="s">
        <v>285</v>
      </c>
      <c r="B191" s="198" t="s">
        <v>30</v>
      </c>
      <c r="C191" s="198" t="s">
        <v>931</v>
      </c>
      <c r="D191" s="198" t="s">
        <v>932</v>
      </c>
      <c r="E191" s="199" t="s">
        <v>933</v>
      </c>
      <c r="F191" s="200" t="s">
        <v>934</v>
      </c>
      <c r="G191" s="198" t="s">
        <v>935</v>
      </c>
      <c r="H191" s="198" t="s">
        <v>936</v>
      </c>
      <c r="I191" s="201" t="s">
        <v>937</v>
      </c>
      <c r="J191" s="202" t="s">
        <v>938</v>
      </c>
      <c r="K191" s="203"/>
      <c r="L191" s="198" t="s">
        <v>1151</v>
      </c>
      <c r="M191" s="198" t="s">
        <v>940</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791"/>
      <c r="C199" s="791"/>
      <c r="D199" s="791"/>
      <c r="E199" s="214"/>
      <c r="F199" s="215"/>
    </row>
    <row r="200" spans="1:13" s="196" customFormat="1" ht="12.75" x14ac:dyDescent="0.2">
      <c r="E200" s="197"/>
      <c r="F200" s="816" t="s">
        <v>1154</v>
      </c>
      <c r="G200" s="816"/>
      <c r="H200" s="816"/>
    </row>
    <row r="201" spans="1:13" s="196" customFormat="1" ht="38.25" x14ac:dyDescent="0.2">
      <c r="A201" s="198" t="s">
        <v>285</v>
      </c>
      <c r="B201" s="198" t="s">
        <v>30</v>
      </c>
      <c r="C201" s="198" t="s">
        <v>931</v>
      </c>
      <c r="D201" s="198" t="s">
        <v>932</v>
      </c>
      <c r="E201" s="199" t="s">
        <v>933</v>
      </c>
      <c r="F201" s="200" t="s">
        <v>934</v>
      </c>
      <c r="G201" s="198" t="s">
        <v>935</v>
      </c>
      <c r="H201" s="198" t="s">
        <v>936</v>
      </c>
      <c r="I201" s="201" t="s">
        <v>937</v>
      </c>
      <c r="J201" s="202" t="s">
        <v>938</v>
      </c>
      <c r="K201" s="203"/>
      <c r="L201" s="198" t="s">
        <v>1151</v>
      </c>
      <c r="M201" s="198" t="s">
        <v>940</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791"/>
      <c r="C209" s="791"/>
      <c r="D209" s="791"/>
      <c r="E209" s="214"/>
      <c r="F209" s="215"/>
    </row>
    <row r="210" spans="1:13" s="196" customFormat="1" ht="12.75" x14ac:dyDescent="0.2">
      <c r="E210" s="197"/>
      <c r="F210" s="816" t="s">
        <v>1154</v>
      </c>
      <c r="G210" s="816"/>
      <c r="H210" s="816"/>
    </row>
    <row r="211" spans="1:13" s="196" customFormat="1" ht="38.25" x14ac:dyDescent="0.2">
      <c r="A211" s="198" t="s">
        <v>285</v>
      </c>
      <c r="B211" s="198" t="s">
        <v>30</v>
      </c>
      <c r="C211" s="198" t="s">
        <v>931</v>
      </c>
      <c r="D211" s="198" t="s">
        <v>932</v>
      </c>
      <c r="E211" s="199" t="s">
        <v>933</v>
      </c>
      <c r="F211" s="200" t="s">
        <v>934</v>
      </c>
      <c r="G211" s="198" t="s">
        <v>935</v>
      </c>
      <c r="H211" s="198" t="s">
        <v>936</v>
      </c>
      <c r="I211" s="201" t="s">
        <v>937</v>
      </c>
      <c r="J211" s="202" t="s">
        <v>938</v>
      </c>
      <c r="K211" s="203"/>
      <c r="L211" s="198" t="s">
        <v>1151</v>
      </c>
      <c r="M211" s="198" t="s">
        <v>940</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791"/>
      <c r="C218" s="791"/>
      <c r="D218" s="791"/>
      <c r="E218" s="214"/>
      <c r="F218" s="215"/>
    </row>
    <row r="219" spans="1:13" s="196" customFormat="1" ht="12.75" x14ac:dyDescent="0.2">
      <c r="E219" s="197"/>
      <c r="F219" s="816" t="s">
        <v>1154</v>
      </c>
      <c r="G219" s="816"/>
      <c r="H219" s="816"/>
    </row>
    <row r="220" spans="1:13" s="196" customFormat="1" ht="38.25" x14ac:dyDescent="0.2">
      <c r="A220" s="198" t="s">
        <v>285</v>
      </c>
      <c r="B220" s="198" t="s">
        <v>30</v>
      </c>
      <c r="C220" s="198" t="s">
        <v>931</v>
      </c>
      <c r="D220" s="198" t="s">
        <v>932</v>
      </c>
      <c r="E220" s="199" t="s">
        <v>933</v>
      </c>
      <c r="F220" s="200" t="s">
        <v>934</v>
      </c>
      <c r="G220" s="198" t="s">
        <v>935</v>
      </c>
      <c r="H220" s="198" t="s">
        <v>936</v>
      </c>
      <c r="I220" s="201" t="s">
        <v>937</v>
      </c>
      <c r="J220" s="202" t="s">
        <v>938</v>
      </c>
      <c r="K220" s="203"/>
      <c r="L220" s="198" t="s">
        <v>1151</v>
      </c>
      <c r="M220" s="198" t="s">
        <v>940</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791"/>
      <c r="C227" s="791"/>
      <c r="D227" s="791"/>
      <c r="E227" s="214"/>
      <c r="F227" s="215"/>
    </row>
    <row r="228" spans="1:13" s="196" customFormat="1" ht="12.75" x14ac:dyDescent="0.2">
      <c r="E228" s="197"/>
      <c r="F228" s="816" t="s">
        <v>1154</v>
      </c>
      <c r="G228" s="816"/>
      <c r="H228" s="816"/>
    </row>
    <row r="229" spans="1:13" s="196" customFormat="1" ht="38.25" x14ac:dyDescent="0.2">
      <c r="A229" s="198" t="s">
        <v>285</v>
      </c>
      <c r="B229" s="198" t="s">
        <v>30</v>
      </c>
      <c r="C229" s="198" t="s">
        <v>931</v>
      </c>
      <c r="D229" s="198" t="s">
        <v>932</v>
      </c>
      <c r="E229" s="199" t="s">
        <v>933</v>
      </c>
      <c r="F229" s="200" t="s">
        <v>934</v>
      </c>
      <c r="G229" s="198" t="s">
        <v>935</v>
      </c>
      <c r="H229" s="198" t="s">
        <v>936</v>
      </c>
      <c r="I229" s="201" t="s">
        <v>937</v>
      </c>
      <c r="J229" s="202" t="s">
        <v>938</v>
      </c>
      <c r="K229" s="203"/>
      <c r="L229" s="198" t="s">
        <v>1151</v>
      </c>
      <c r="M229" s="198" t="s">
        <v>940</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791"/>
      <c r="C237" s="791"/>
      <c r="D237" s="791"/>
      <c r="E237" s="214"/>
      <c r="F237" s="215"/>
    </row>
    <row r="238" spans="1:13" s="196" customFormat="1" ht="12.75" x14ac:dyDescent="0.2">
      <c r="E238" s="197"/>
      <c r="F238" s="816" t="s">
        <v>1154</v>
      </c>
      <c r="G238" s="816"/>
      <c r="H238" s="816"/>
    </row>
    <row r="239" spans="1:13" s="196" customFormat="1" ht="38.25" x14ac:dyDescent="0.2">
      <c r="A239" s="198" t="s">
        <v>285</v>
      </c>
      <c r="B239" s="198" t="s">
        <v>30</v>
      </c>
      <c r="C239" s="198" t="s">
        <v>931</v>
      </c>
      <c r="D239" s="198" t="s">
        <v>932</v>
      </c>
      <c r="E239" s="199" t="s">
        <v>933</v>
      </c>
      <c r="F239" s="200" t="s">
        <v>934</v>
      </c>
      <c r="G239" s="198" t="s">
        <v>935</v>
      </c>
      <c r="H239" s="198" t="s">
        <v>936</v>
      </c>
      <c r="I239" s="201" t="s">
        <v>937</v>
      </c>
      <c r="J239" s="202" t="s">
        <v>938</v>
      </c>
      <c r="K239" s="203"/>
      <c r="L239" s="198" t="s">
        <v>1151</v>
      </c>
      <c r="M239" s="198" t="s">
        <v>940</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zoomScale="85" zoomScaleNormal="85" workbookViewId="0">
      <selection activeCell="G29" sqref="G29"/>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23</v>
      </c>
      <c r="C6" s="101">
        <v>1</v>
      </c>
      <c r="D6" s="101">
        <v>1</v>
      </c>
      <c r="E6" s="101">
        <v>0</v>
      </c>
    </row>
    <row r="7" spans="2:5" x14ac:dyDescent="0.25">
      <c r="B7" s="103" t="s">
        <v>8</v>
      </c>
      <c r="C7" s="103" t="s">
        <v>17</v>
      </c>
      <c r="D7" s="103" t="s">
        <v>18</v>
      </c>
      <c r="E7" s="103" t="s">
        <v>19</v>
      </c>
    </row>
    <row r="8" spans="2:5" x14ac:dyDescent="0.25">
      <c r="B8" s="101" t="s">
        <v>25</v>
      </c>
      <c r="C8" s="101">
        <v>1</v>
      </c>
      <c r="D8" s="101">
        <v>0</v>
      </c>
      <c r="E8" s="101">
        <v>0</v>
      </c>
    </row>
    <row r="9" spans="2:5" x14ac:dyDescent="0.25">
      <c r="B9" s="101" t="s">
        <v>27</v>
      </c>
      <c r="C9" s="28">
        <v>1</v>
      </c>
      <c r="D9" s="101">
        <v>1</v>
      </c>
      <c r="E9" s="101">
        <v>0</v>
      </c>
    </row>
    <row r="10" spans="2:5" x14ac:dyDescent="0.25">
      <c r="B10" s="101" t="s">
        <v>23</v>
      </c>
      <c r="C10" s="101">
        <v>1</v>
      </c>
      <c r="D10" s="101">
        <v>1</v>
      </c>
      <c r="E10" s="101">
        <v>0</v>
      </c>
    </row>
    <row r="11" spans="2:5" x14ac:dyDescent="0.25">
      <c r="B11" s="101" t="s">
        <v>28</v>
      </c>
      <c r="C11" s="101">
        <v>1</v>
      </c>
      <c r="D11" s="101">
        <v>0</v>
      </c>
      <c r="E11" s="101">
        <v>0</v>
      </c>
    </row>
    <row r="12" spans="2:5" x14ac:dyDescent="0.25">
      <c r="B12" s="103" t="s">
        <v>29</v>
      </c>
      <c r="C12" s="103" t="s">
        <v>17</v>
      </c>
      <c r="D12" s="103" t="s">
        <v>18</v>
      </c>
      <c r="E12" s="103" t="s">
        <v>19</v>
      </c>
    </row>
    <row r="13" spans="2:5" x14ac:dyDescent="0.25">
      <c r="B13" s="101" t="s">
        <v>25</v>
      </c>
      <c r="C13" s="101">
        <v>3</v>
      </c>
      <c r="D13" s="101">
        <v>0</v>
      </c>
      <c r="E13" s="101">
        <v>0</v>
      </c>
    </row>
    <row r="14" spans="2:5" x14ac:dyDescent="0.25">
      <c r="B14" s="101" t="s">
        <v>21</v>
      </c>
      <c r="C14" s="101">
        <v>4</v>
      </c>
      <c r="D14" s="101">
        <v>0</v>
      </c>
      <c r="E14" s="101">
        <v>0</v>
      </c>
    </row>
    <row r="15" spans="2:5" x14ac:dyDescent="0.25">
      <c r="B15" s="101" t="s">
        <v>27</v>
      </c>
      <c r="C15" s="101">
        <v>3</v>
      </c>
      <c r="D15" s="101">
        <v>0</v>
      </c>
      <c r="E15" s="101">
        <v>0</v>
      </c>
    </row>
    <row r="16" spans="2:5" x14ac:dyDescent="0.25">
      <c r="B16" s="101" t="s">
        <v>22</v>
      </c>
      <c r="C16" s="101">
        <v>6</v>
      </c>
      <c r="D16" s="101">
        <v>0</v>
      </c>
      <c r="E16" s="101">
        <v>0</v>
      </c>
    </row>
    <row r="17" spans="2:5" x14ac:dyDescent="0.25">
      <c r="B17" s="101" t="s">
        <v>31</v>
      </c>
      <c r="C17" s="101">
        <v>3</v>
      </c>
      <c r="D17" s="101">
        <v>0</v>
      </c>
      <c r="E17" s="101">
        <v>0</v>
      </c>
    </row>
    <row r="18" spans="2:5" x14ac:dyDescent="0.25">
      <c r="B18" s="101" t="s">
        <v>23</v>
      </c>
      <c r="C18" s="101">
        <v>3</v>
      </c>
      <c r="D18" s="101">
        <v>0</v>
      </c>
      <c r="E18" s="101">
        <v>0</v>
      </c>
    </row>
    <row r="19" spans="2:5" x14ac:dyDescent="0.25">
      <c r="B19" s="101" t="s">
        <v>32</v>
      </c>
      <c r="C19" s="101">
        <v>7</v>
      </c>
      <c r="D19" s="101">
        <v>0</v>
      </c>
      <c r="E19" s="101">
        <v>0</v>
      </c>
    </row>
    <row r="20" spans="2:5" x14ac:dyDescent="0.25">
      <c r="B20" s="101" t="s">
        <v>28</v>
      </c>
      <c r="C20" s="101">
        <v>5</v>
      </c>
      <c r="D20" s="101">
        <v>0</v>
      </c>
      <c r="E20" s="101">
        <v>0</v>
      </c>
    </row>
    <row r="22" spans="2:5" ht="31.5" customHeight="1" x14ac:dyDescent="0.25"/>
    <row r="24" spans="2:5" ht="31.5" customHeight="1" x14ac:dyDescent="0.25">
      <c r="B24" s="102" t="s">
        <v>29</v>
      </c>
      <c r="C24" s="102" t="s">
        <v>17</v>
      </c>
      <c r="D24" s="102" t="s">
        <v>18</v>
      </c>
      <c r="E24" s="102" t="s">
        <v>19</v>
      </c>
    </row>
    <row r="25" spans="2:5" x14ac:dyDescent="0.25">
      <c r="B25" s="700" t="s">
        <v>35</v>
      </c>
      <c r="C25" s="101">
        <v>4</v>
      </c>
      <c r="D25" s="101">
        <v>0</v>
      </c>
      <c r="E25" s="101">
        <v>0</v>
      </c>
    </row>
    <row r="26" spans="2:5" x14ac:dyDescent="0.25">
      <c r="B26" s="700" t="s">
        <v>36</v>
      </c>
      <c r="C26" s="101">
        <v>4</v>
      </c>
      <c r="D26" s="101">
        <v>0</v>
      </c>
      <c r="E26" s="101">
        <v>0</v>
      </c>
    </row>
    <row r="27" spans="2:5" x14ac:dyDescent="0.25">
      <c r="B27" s="700" t="s">
        <v>37</v>
      </c>
      <c r="C27" s="101">
        <v>4</v>
      </c>
      <c r="D27" s="101">
        <v>0</v>
      </c>
      <c r="E27" s="101">
        <v>0</v>
      </c>
    </row>
    <row r="28" spans="2:5" x14ac:dyDescent="0.25">
      <c r="B28" s="700" t="s">
        <v>38</v>
      </c>
      <c r="C28" s="101">
        <v>4</v>
      </c>
      <c r="D28" s="101">
        <v>0</v>
      </c>
      <c r="E28" s="101">
        <v>0</v>
      </c>
    </row>
    <row r="29" spans="2:5" x14ac:dyDescent="0.25">
      <c r="B29" s="700" t="s">
        <v>39</v>
      </c>
      <c r="C29" s="101">
        <v>4</v>
      </c>
      <c r="D29" s="101">
        <v>0</v>
      </c>
      <c r="E29" s="101">
        <v>0</v>
      </c>
    </row>
    <row r="30" spans="2:5" x14ac:dyDescent="0.25">
      <c r="B30" s="700" t="s">
        <v>40</v>
      </c>
      <c r="C30" s="101">
        <v>4</v>
      </c>
      <c r="D30" s="101">
        <v>0</v>
      </c>
      <c r="E30" s="101">
        <v>0</v>
      </c>
    </row>
    <row r="31" spans="2:5" x14ac:dyDescent="0.25">
      <c r="B31" s="700" t="s">
        <v>41</v>
      </c>
      <c r="C31" s="101">
        <v>3</v>
      </c>
      <c r="D31" s="101">
        <v>1</v>
      </c>
      <c r="E31" s="101">
        <v>0</v>
      </c>
    </row>
    <row r="32" spans="2:5" x14ac:dyDescent="0.25">
      <c r="B32" s="700" t="s">
        <v>42</v>
      </c>
      <c r="C32" s="101">
        <v>3</v>
      </c>
      <c r="D32" s="101">
        <v>1</v>
      </c>
      <c r="E32" s="101">
        <v>0</v>
      </c>
    </row>
    <row r="33" spans="2:5" x14ac:dyDescent="0.25">
      <c r="B33" s="700" t="s">
        <v>43</v>
      </c>
      <c r="C33" s="101">
        <v>4</v>
      </c>
      <c r="D33" s="101">
        <v>0</v>
      </c>
      <c r="E33" s="101">
        <v>0</v>
      </c>
    </row>
    <row r="34" spans="2:5" x14ac:dyDescent="0.25">
      <c r="B34" s="700" t="s">
        <v>44</v>
      </c>
      <c r="C34" s="101">
        <v>4</v>
      </c>
      <c r="D34" s="101">
        <v>0</v>
      </c>
      <c r="E34" s="101">
        <v>0</v>
      </c>
    </row>
    <row r="35" spans="2:5" x14ac:dyDescent="0.25">
      <c r="B35" s="700" t="s">
        <v>45</v>
      </c>
      <c r="C35" s="101">
        <v>3</v>
      </c>
      <c r="D35" s="101">
        <v>1</v>
      </c>
      <c r="E35" s="101">
        <v>0</v>
      </c>
    </row>
    <row r="36" spans="2:5" x14ac:dyDescent="0.25">
      <c r="B36" s="700" t="s">
        <v>46</v>
      </c>
      <c r="C36" s="101">
        <v>4</v>
      </c>
      <c r="D36" s="101">
        <v>0</v>
      </c>
      <c r="E36" s="101">
        <v>0</v>
      </c>
    </row>
    <row r="37" spans="2:5" x14ac:dyDescent="0.25">
      <c r="B37" s="700" t="s">
        <v>47</v>
      </c>
      <c r="C37" s="101">
        <v>3</v>
      </c>
      <c r="D37" s="101">
        <v>0</v>
      </c>
      <c r="E37" s="101">
        <v>0</v>
      </c>
    </row>
    <row r="38" spans="2:5" x14ac:dyDescent="0.25">
      <c r="B38" s="700" t="s">
        <v>48</v>
      </c>
      <c r="C38" s="101">
        <v>4</v>
      </c>
      <c r="D38" s="101">
        <v>0</v>
      </c>
      <c r="E38" s="101">
        <v>0</v>
      </c>
    </row>
    <row r="39" spans="2:5" x14ac:dyDescent="0.25">
      <c r="B39" s="700" t="s">
        <v>49</v>
      </c>
      <c r="C39" s="101">
        <v>4</v>
      </c>
      <c r="D39" s="101">
        <v>0</v>
      </c>
      <c r="E39" s="101">
        <v>0</v>
      </c>
    </row>
    <row r="40" spans="2:5" x14ac:dyDescent="0.25">
      <c r="B40" s="700" t="s">
        <v>50</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2" zoomScale="40" zoomScaleNormal="40" zoomScaleSheetLayoutView="40" workbookViewId="0">
      <selection activeCell="G27" sqref="G27"/>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19" t="s">
        <v>51</v>
      </c>
      <c r="B2" s="720"/>
      <c r="C2" s="720"/>
      <c r="D2" s="720"/>
      <c r="E2" s="720"/>
      <c r="F2" s="720"/>
      <c r="G2" s="720"/>
      <c r="H2" s="720"/>
      <c r="I2" s="720"/>
      <c r="J2" s="720"/>
      <c r="K2" s="720"/>
      <c r="L2" s="720"/>
      <c r="M2" s="720"/>
      <c r="N2" s="720"/>
      <c r="O2" s="720"/>
      <c r="P2" s="720"/>
      <c r="Q2" s="720"/>
      <c r="R2" s="720"/>
      <c r="S2" s="720"/>
      <c r="T2" s="720"/>
      <c r="U2" s="720"/>
      <c r="V2" s="720"/>
      <c r="W2" s="720"/>
      <c r="X2" s="720"/>
      <c r="Y2" s="720"/>
      <c r="Z2" s="720"/>
      <c r="AA2" s="721"/>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C18" sqref="C18"/>
    </sheetView>
  </sheetViews>
  <sheetFormatPr baseColWidth="10" defaultColWidth="11.42578125" defaultRowHeight="18.75" outlineLevelCol="1" x14ac:dyDescent="0.3"/>
  <cols>
    <col min="1" max="1" width="14.42578125" customWidth="1"/>
    <col min="2" max="2" width="17.85546875" customWidth="1"/>
    <col min="3" max="3" width="71.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52</v>
      </c>
      <c r="J1" s="74" t="s">
        <v>53</v>
      </c>
    </row>
    <row r="2" spans="1:10" ht="18" customHeight="1" x14ac:dyDescent="0.3">
      <c r="A2" s="117" t="s">
        <v>54</v>
      </c>
      <c r="B2" s="117"/>
    </row>
    <row r="3" spans="1:10" ht="18" customHeight="1" x14ac:dyDescent="0.25">
      <c r="A3" s="117"/>
      <c r="B3" s="117"/>
      <c r="C3" s="328" t="s">
        <v>57</v>
      </c>
      <c r="D3" s="33">
        <f>IF(J5="bajo",0,IF(J5="medio",0.5,IF(J5="alto",1,"falta riesgo")))</f>
        <v>0</v>
      </c>
      <c r="E3" s="32"/>
      <c r="I3" t="s">
        <v>58</v>
      </c>
      <c r="J3" s="40" t="str">
        <f>VLOOKUP(I3,'00-Monitoreo indicadores 2023'!$C$8:$EC$114,24,FALSE)</f>
        <v>bajo</v>
      </c>
    </row>
    <row r="4" spans="1:10" ht="18" customHeight="1" x14ac:dyDescent="0.25">
      <c r="A4" s="117"/>
      <c r="B4" s="117"/>
      <c r="C4" s="328" t="s">
        <v>59</v>
      </c>
      <c r="D4" s="33">
        <f t="shared" ref="D4" si="0">IF(J4="bajo",0,IF(J4="medio",0.5,IF(J4="alto",1,"falta riesgo")))</f>
        <v>0</v>
      </c>
      <c r="E4" s="32"/>
      <c r="I4" t="s">
        <v>60</v>
      </c>
      <c r="J4" s="40" t="str">
        <f>VLOOKUP(I4,'00-Monitoreo indicadores 2023'!$C$8:$EC$114,24,FALSE)</f>
        <v>bajo</v>
      </c>
    </row>
    <row r="5" spans="1:10" ht="18" customHeight="1" x14ac:dyDescent="0.25">
      <c r="A5" s="117"/>
      <c r="B5" s="117"/>
      <c r="C5" s="328" t="s">
        <v>55</v>
      </c>
      <c r="D5" s="33">
        <f>IF(J3="bajo",0,IF(J3="medio",0.5,IF(J3="alto",1,"falta riesgo")))</f>
        <v>0</v>
      </c>
      <c r="E5" s="32"/>
      <c r="I5" t="s">
        <v>56</v>
      </c>
      <c r="J5" s="40" t="s">
        <v>20</v>
      </c>
    </row>
    <row r="6" spans="1:10" ht="18" customHeight="1" x14ac:dyDescent="0.25">
      <c r="A6" s="117"/>
      <c r="B6" s="117"/>
      <c r="C6" s="328"/>
      <c r="D6" s="33"/>
      <c r="E6" s="32"/>
      <c r="J6" s="40" t="s">
        <v>17</v>
      </c>
    </row>
    <row r="7" spans="1:10" ht="18" customHeight="1" x14ac:dyDescent="0.25">
      <c r="A7" s="117" t="s">
        <v>64</v>
      </c>
      <c r="B7" s="117"/>
      <c r="C7" s="328" t="s">
        <v>65</v>
      </c>
      <c r="D7" s="33">
        <f>IF(J6="bajo",0,IF(J6="medio",0.5,IF(J6="alto",1,"falta riesgo")))</f>
        <v>0</v>
      </c>
      <c r="E7" s="32"/>
      <c r="I7" t="s">
        <v>66</v>
      </c>
      <c r="J7" s="40" t="str">
        <f>VLOOKUP(I7,'00-Monitoreo indicadores 2023'!$C$8:$EC$114,24,FALSE)</f>
        <v>bajo</v>
      </c>
    </row>
    <row r="8" spans="1:10" ht="18" customHeight="1" x14ac:dyDescent="0.25">
      <c r="A8" s="117"/>
      <c r="B8" s="117"/>
      <c r="C8" s="328" t="s">
        <v>67</v>
      </c>
      <c r="D8" s="33">
        <f>IF(J11="bajo",0,IF(J11="medio",0.5,IF(J11="alto",1,"falta riesgo")))</f>
        <v>0</v>
      </c>
      <c r="E8" s="32"/>
      <c r="I8" t="s">
        <v>68</v>
      </c>
      <c r="J8" s="40" t="s">
        <v>63</v>
      </c>
    </row>
    <row r="9" spans="1:10" ht="18" customHeight="1" x14ac:dyDescent="0.25">
      <c r="A9" s="117"/>
      <c r="B9" s="117"/>
      <c r="C9" s="328" t="s">
        <v>69</v>
      </c>
      <c r="D9" s="33">
        <f>IF(J12="bajo",0,IF(J12="medio",0.5,IF(J12="alto",1,"falta riesgo")))</f>
        <v>0</v>
      </c>
      <c r="E9" s="32"/>
      <c r="I9" t="s">
        <v>70</v>
      </c>
      <c r="J9" s="40" t="s">
        <v>63</v>
      </c>
    </row>
    <row r="10" spans="1:10" ht="18" customHeight="1" x14ac:dyDescent="0.25">
      <c r="A10" s="117"/>
      <c r="B10" s="117"/>
      <c r="C10" s="328" t="s">
        <v>71</v>
      </c>
      <c r="D10" s="33">
        <f>IF(J7="bajo",0,IF(J7="medio",0.5,IF(J7="alto",1,"falta riesgo")))</f>
        <v>0</v>
      </c>
      <c r="E10" s="32"/>
      <c r="I10" t="s">
        <v>72</v>
      </c>
      <c r="J10" s="40" t="str">
        <f>VLOOKUP(I10,'00-Monitoreo indicadores 2023'!$C$8:$EC$114,24,FALSE)</f>
        <v>bajo</v>
      </c>
    </row>
    <row r="11" spans="1:10" ht="18" customHeight="1" x14ac:dyDescent="0.25">
      <c r="A11" s="117"/>
      <c r="B11" s="117"/>
      <c r="C11" s="328" t="s">
        <v>73</v>
      </c>
      <c r="D11" s="33">
        <f>IF(J9="bajo",0,IF(J9="medio",0.5,IF(J9="alto",1,"falta riesgo")))</f>
        <v>0.5</v>
      </c>
      <c r="E11" s="32"/>
      <c r="I11" t="s">
        <v>74</v>
      </c>
      <c r="J11" s="40" t="s">
        <v>20</v>
      </c>
    </row>
    <row r="12" spans="1:10" ht="18" customHeight="1" x14ac:dyDescent="0.25">
      <c r="A12" s="117"/>
      <c r="B12" s="117"/>
      <c r="C12" s="328" t="s">
        <v>75</v>
      </c>
      <c r="D12" s="33">
        <f>IF(J10="bajo",0,IF(J10="medio",0.5,IF(J10="alto",1,"falta riesgo")))</f>
        <v>0</v>
      </c>
      <c r="E12" s="32"/>
      <c r="I12" t="s">
        <v>76</v>
      </c>
      <c r="J12" s="40" t="str">
        <f>VLOOKUP(I12,'00-Monitoreo indicadores 2023'!$C$8:$EC$114,24,FALSE)</f>
        <v>bajo</v>
      </c>
    </row>
    <row r="13" spans="1:10" ht="18" customHeight="1" x14ac:dyDescent="0.25">
      <c r="A13" s="117"/>
      <c r="B13" s="117"/>
      <c r="C13" s="328" t="s">
        <v>61</v>
      </c>
      <c r="D13" s="33">
        <f>IF(J8="bajo",0,IF(J8="medio",0.5,IF(J8="alto",1,"falta riesgo")))</f>
        <v>0.5</v>
      </c>
      <c r="E13" s="32"/>
      <c r="I13" t="s">
        <v>62</v>
      </c>
      <c r="J13" s="40" t="s">
        <v>20</v>
      </c>
    </row>
    <row r="14" spans="1:10" ht="18" customHeight="1" x14ac:dyDescent="0.25">
      <c r="A14" s="117"/>
      <c r="B14" s="117"/>
      <c r="C14" s="328"/>
      <c r="D14" s="33"/>
      <c r="E14" s="32"/>
      <c r="J14" s="40" t="s">
        <v>20</v>
      </c>
    </row>
    <row r="15" spans="1:10" ht="18" customHeight="1" x14ac:dyDescent="0.25">
      <c r="A15" s="117" t="s">
        <v>25</v>
      </c>
      <c r="B15" s="117"/>
      <c r="C15" s="328" t="s">
        <v>79</v>
      </c>
      <c r="D15" s="33">
        <f>IF(J15="bajo",0,IF(J15="medio",0.5,IF(J15="alto",1,"falta riesgo")))</f>
        <v>0</v>
      </c>
      <c r="E15" s="32"/>
      <c r="I15" t="s">
        <v>80</v>
      </c>
      <c r="J15" s="40" t="str">
        <f>VLOOKUP(I15,'00-Monitoreo indicadores 2023'!$C$8:$EC$114,24,FALSE)</f>
        <v>bajo</v>
      </c>
    </row>
    <row r="16" spans="1:10" ht="18" customHeight="1" x14ac:dyDescent="0.25">
      <c r="A16" s="117"/>
      <c r="B16" s="117"/>
      <c r="C16" s="328" t="s">
        <v>81</v>
      </c>
      <c r="D16" s="33">
        <f>IF(J14="bajo",0,IF(J14="medio",0.5,IF(J14="alto",1,"falta riesgo")))</f>
        <v>0</v>
      </c>
      <c r="E16" s="32"/>
      <c r="I16" t="s">
        <v>82</v>
      </c>
      <c r="J16" s="40" t="str">
        <f>VLOOKUP(I16,'00-Monitoreo indicadores 2023'!$C$8:$EC$114,24,FALSE)</f>
        <v>bajo</v>
      </c>
    </row>
    <row r="17" spans="1:10" ht="18" customHeight="1" x14ac:dyDescent="0.25">
      <c r="A17" s="117"/>
      <c r="B17" s="117"/>
      <c r="C17" s="328" t="s">
        <v>83</v>
      </c>
      <c r="D17" s="33">
        <f>IF(J16="bajo",0,IF(J16="medio",0.5,IF(J16="alto",1,"falta riesgo")))</f>
        <v>0</v>
      </c>
      <c r="E17" s="32"/>
      <c r="I17" t="s">
        <v>84</v>
      </c>
      <c r="J17" s="40" t="s">
        <v>20</v>
      </c>
    </row>
    <row r="18" spans="1:10" ht="21" x14ac:dyDescent="0.25">
      <c r="A18" s="117"/>
      <c r="B18" s="117"/>
      <c r="C18" s="328" t="s">
        <v>85</v>
      </c>
      <c r="D18" s="33">
        <f>IF(J13="bajo",0,IF(J13="medio",0.5,IF(J13="alto",1,"falta riesgo")))</f>
        <v>0</v>
      </c>
      <c r="E18" s="32"/>
      <c r="I18" t="s">
        <v>86</v>
      </c>
      <c r="J18" s="40" t="s">
        <v>20</v>
      </c>
    </row>
    <row r="19" spans="1:10" ht="18" customHeight="1" x14ac:dyDescent="0.25">
      <c r="A19" s="117"/>
      <c r="B19" s="117"/>
      <c r="C19" s="328"/>
      <c r="D19" s="33"/>
      <c r="E19" s="32"/>
      <c r="J19" s="40" t="s">
        <v>20</v>
      </c>
    </row>
    <row r="20" spans="1:10" ht="18" customHeight="1" x14ac:dyDescent="0.25">
      <c r="A20" s="117" t="s">
        <v>27</v>
      </c>
      <c r="B20" s="117"/>
      <c r="C20" s="328" t="s">
        <v>87</v>
      </c>
      <c r="D20" s="33">
        <f>IF(J19="bajo",0,IF(J19="medio",0.5,IF(J19="alto",1,"falta riesgo")))</f>
        <v>0</v>
      </c>
      <c r="E20" s="32"/>
      <c r="I20" t="s">
        <v>88</v>
      </c>
      <c r="J20" s="40" t="str">
        <f>VLOOKUP(I20,'00-Monitoreo indicadores 2023'!$C$8:$EC$114,24,FALSE)</f>
        <v>bajo</v>
      </c>
    </row>
    <row r="21" spans="1:10" ht="18" customHeight="1" x14ac:dyDescent="0.25">
      <c r="A21" s="117"/>
      <c r="B21" s="117"/>
      <c r="C21" s="328" t="s">
        <v>89</v>
      </c>
      <c r="D21" s="33">
        <f t="shared" ref="D21" si="1">IF(J21="bajo",0,IF(J21="medio",0.5,IF(J21="alto",1,"falta riesgo")))</f>
        <v>0</v>
      </c>
      <c r="E21" s="32"/>
      <c r="I21" t="s">
        <v>90</v>
      </c>
      <c r="J21" s="40" t="str">
        <f>VLOOKUP(I21,'00-Monitoreo indicadores 2023'!$C$8:$EC$114,24,FALSE)</f>
        <v>bajo</v>
      </c>
    </row>
    <row r="22" spans="1:10" ht="18" customHeight="1" x14ac:dyDescent="0.25">
      <c r="A22" s="117"/>
      <c r="B22" s="117"/>
      <c r="C22" s="328" t="s">
        <v>91</v>
      </c>
      <c r="D22" s="33">
        <f>IF(J20="bajo",0,IF(J20="medio",0.5,IF(J20="alto",1,"falta riesgo")))</f>
        <v>0</v>
      </c>
      <c r="E22" s="32"/>
      <c r="I22" t="s">
        <v>92</v>
      </c>
      <c r="J22" s="40" t="s">
        <v>20</v>
      </c>
    </row>
    <row r="23" spans="1:10" ht="18" customHeight="1" x14ac:dyDescent="0.25">
      <c r="A23" s="117"/>
      <c r="B23" s="117"/>
      <c r="C23" s="328" t="s">
        <v>93</v>
      </c>
      <c r="D23" s="33">
        <f>IF(J18="bajo",0,IF(J18="medio",0.5,IF(J18="alto",1,"falta riesgo")))</f>
        <v>0</v>
      </c>
      <c r="E23" s="32"/>
      <c r="I23" t="s">
        <v>94</v>
      </c>
      <c r="J23" s="40" t="s">
        <v>20</v>
      </c>
    </row>
    <row r="24" spans="1:10" ht="18" customHeight="1" x14ac:dyDescent="0.25">
      <c r="A24" s="117"/>
      <c r="B24" s="117"/>
      <c r="C24" s="328" t="s">
        <v>77</v>
      </c>
      <c r="D24" s="33">
        <f>IF(J17="bajo",0,IF(J17="medio",0.5,IF(J17="alto",1,"falta riesgo")))</f>
        <v>0</v>
      </c>
      <c r="E24" s="32"/>
      <c r="I24" t="s">
        <v>78</v>
      </c>
      <c r="J24" s="40" t="s">
        <v>20</v>
      </c>
    </row>
    <row r="25" spans="1:10" ht="18" customHeight="1" x14ac:dyDescent="0.25">
      <c r="A25" s="117"/>
      <c r="B25" s="117"/>
      <c r="C25" s="328"/>
      <c r="D25" s="33"/>
      <c r="E25" s="32"/>
      <c r="J25" s="40" t="s">
        <v>20</v>
      </c>
    </row>
    <row r="26" spans="1:10" ht="18" customHeight="1" x14ac:dyDescent="0.25">
      <c r="A26" s="117" t="s">
        <v>22</v>
      </c>
      <c r="B26" s="117"/>
      <c r="C26" s="328" t="s">
        <v>95</v>
      </c>
      <c r="D26" s="33">
        <f>IF(J24="bajo",0,IF(J24="medio",0.5,IF(J24="alto",1,"falta riesgo")))</f>
        <v>0</v>
      </c>
      <c r="E26" s="32"/>
      <c r="I26" t="s">
        <v>96</v>
      </c>
      <c r="J26" s="40" t="str">
        <f>VLOOKUP(I26,'00-Monitoreo indicadores 2023'!$C$8:$EC$114,24,FALSE)</f>
        <v>bajo</v>
      </c>
    </row>
    <row r="27" spans="1:10" ht="22.5" customHeight="1" x14ac:dyDescent="0.25">
      <c r="A27" s="117"/>
      <c r="B27" s="117"/>
      <c r="C27" s="328" t="s">
        <v>97</v>
      </c>
      <c r="D27" s="33">
        <f>IF(J23="bajo",0,IF(J23="medio",0.5,IF(J23="alto",1,"falta riesgo")))</f>
        <v>0</v>
      </c>
      <c r="E27" s="32"/>
      <c r="I27" t="s">
        <v>98</v>
      </c>
      <c r="J27" s="40" t="str">
        <f>VLOOKUP(I27,'00-Monitoreo indicadores 2023'!$C$8:$EC$114,24,FALSE)</f>
        <v>bajo</v>
      </c>
    </row>
    <row r="28" spans="1:10" ht="18" customHeight="1" x14ac:dyDescent="0.25">
      <c r="A28" s="117"/>
      <c r="B28" s="117"/>
      <c r="C28" s="328" t="s">
        <v>99</v>
      </c>
      <c r="D28" s="33">
        <f>IF(J22="bajo",0,IF(J22="medio",0.5,IF(J22="alto",1,"falta riesgo")))</f>
        <v>0</v>
      </c>
      <c r="E28" s="32"/>
      <c r="I28" t="s">
        <v>100</v>
      </c>
      <c r="J28" s="40" t="str">
        <f>VLOOKUP(I28,'00-Monitoreo indicadores 2023'!$C$8:$EC$114,24,FALSE)</f>
        <v>bajo</v>
      </c>
    </row>
    <row r="29" spans="1:10" ht="18" customHeight="1" x14ac:dyDescent="0.25">
      <c r="A29" s="117"/>
      <c r="B29" s="117"/>
      <c r="C29" s="328" t="s">
        <v>101</v>
      </c>
      <c r="D29" s="33">
        <f>IF(J27="bajo",0,IF(J27="medio",0.5,IF(J27="alto",1,"falta riesgo")))</f>
        <v>0</v>
      </c>
      <c r="E29" s="32"/>
      <c r="I29" t="s">
        <v>102</v>
      </c>
      <c r="J29" s="40" t="str">
        <f>VLOOKUP(I29,'00-Monitoreo indicadores 2023'!$C$8:$EC$114,24,FALSE)</f>
        <v>bajo</v>
      </c>
    </row>
    <row r="30" spans="1:10" ht="18" customHeight="1" x14ac:dyDescent="0.25">
      <c r="A30" s="117"/>
      <c r="B30" s="117"/>
      <c r="C30" s="328" t="s">
        <v>103</v>
      </c>
      <c r="D30" s="33">
        <f>IF(J28="bajo",0,IF(J28="medio",0.5,IF(J28="alto",1,"falta riesgo")))</f>
        <v>0</v>
      </c>
      <c r="E30" s="32"/>
      <c r="I30" t="s">
        <v>104</v>
      </c>
      <c r="J30" s="40" t="s">
        <v>20</v>
      </c>
    </row>
    <row r="31" spans="1:10" ht="18" customHeight="1" x14ac:dyDescent="0.25">
      <c r="A31" s="117"/>
      <c r="B31" s="117"/>
      <c r="C31" s="328" t="s">
        <v>105</v>
      </c>
      <c r="D31" s="33">
        <f>IF(J29="bajo",0,IF(J29="medio",0.5,IF(J29="alto",1,"falta riesgo")))</f>
        <v>0</v>
      </c>
      <c r="E31" s="32"/>
      <c r="I31" t="s">
        <v>106</v>
      </c>
      <c r="J31" s="40" t="s">
        <v>20</v>
      </c>
    </row>
    <row r="32" spans="1:10" ht="18" customHeight="1" x14ac:dyDescent="0.25">
      <c r="A32" s="117"/>
      <c r="B32" s="117"/>
      <c r="C32" s="328" t="s">
        <v>107</v>
      </c>
      <c r="D32" s="33">
        <f>IF(J26="bajo",0,IF(J26="medio",0.5,IF(J26="alto",1,"falta riesgo")))</f>
        <v>0</v>
      </c>
      <c r="E32" s="32"/>
      <c r="I32" t="s">
        <v>108</v>
      </c>
      <c r="J32" s="40" t="s">
        <v>20</v>
      </c>
    </row>
    <row r="33" spans="1:10" ht="18" customHeight="1" x14ac:dyDescent="0.25">
      <c r="A33" s="117"/>
      <c r="B33" s="117"/>
      <c r="C33" s="328" t="s">
        <v>109</v>
      </c>
      <c r="D33" s="33">
        <f>IF(J25="bajo",0,IF(J25="medio",0.5,IF(J25="alto",1,"falta riesgo")))</f>
        <v>0</v>
      </c>
      <c r="E33" s="32"/>
      <c r="I33" t="s">
        <v>110</v>
      </c>
      <c r="J33" s="40" t="s">
        <v>20</v>
      </c>
    </row>
    <row r="34" spans="1:10" ht="18" customHeight="1" x14ac:dyDescent="0.25">
      <c r="A34" s="117"/>
      <c r="B34" s="117"/>
      <c r="C34" s="328"/>
      <c r="D34" s="33"/>
      <c r="E34" s="32"/>
      <c r="J34" s="40" t="s">
        <v>20</v>
      </c>
    </row>
    <row r="35" spans="1:10" ht="18" customHeight="1" x14ac:dyDescent="0.25">
      <c r="A35" s="117" t="s">
        <v>21</v>
      </c>
      <c r="B35" s="117"/>
      <c r="C35" s="328" t="s">
        <v>111</v>
      </c>
      <c r="D35" s="33">
        <f>IF(J30="bajo",0,IF(J30="medio",0.5,IF(J30="alto",1,"falta riesgo")))</f>
        <v>0</v>
      </c>
      <c r="E35" s="32"/>
      <c r="I35" t="s">
        <v>112</v>
      </c>
      <c r="J35" s="40" t="s">
        <v>20</v>
      </c>
    </row>
    <row r="36" spans="1:10" ht="18" customHeight="1" x14ac:dyDescent="0.25">
      <c r="A36" s="117"/>
      <c r="B36" s="117"/>
      <c r="C36" s="328" t="s">
        <v>113</v>
      </c>
      <c r="D36" s="33">
        <f>IF(J31="bajo",0,IF(J31="medio",0.5,IF(J31="alto",1,"falta riesgo")))</f>
        <v>0</v>
      </c>
      <c r="E36" s="32"/>
      <c r="I36" t="s">
        <v>114</v>
      </c>
      <c r="J36" s="40" t="s">
        <v>20</v>
      </c>
    </row>
    <row r="37" spans="1:10" ht="18" customHeight="1" x14ac:dyDescent="0.25">
      <c r="A37" s="117"/>
      <c r="B37" s="117"/>
      <c r="C37" s="328" t="s">
        <v>115</v>
      </c>
      <c r="D37" s="33">
        <f>IF(J33="bajo",0,IF(J33="medio",0.5,IF(J33="alto",1,"falta riesgo")))</f>
        <v>0</v>
      </c>
      <c r="E37" s="32"/>
      <c r="I37" t="s">
        <v>116</v>
      </c>
      <c r="J37" s="40" t="s">
        <v>20</v>
      </c>
    </row>
    <row r="38" spans="1:10" ht="18" customHeight="1" x14ac:dyDescent="0.25">
      <c r="A38" s="117"/>
      <c r="B38" s="117"/>
      <c r="C38" s="328" t="s">
        <v>117</v>
      </c>
      <c r="D38" s="33">
        <f>IF(J34="bajo",0,IF(J34="medio",0.5,IF(J34="alto",1,"falta riesgo")))</f>
        <v>0</v>
      </c>
      <c r="E38" s="32"/>
      <c r="I38" t="s">
        <v>118</v>
      </c>
      <c r="J38" s="40" t="s">
        <v>20</v>
      </c>
    </row>
    <row r="39" spans="1:10" ht="18" customHeight="1" x14ac:dyDescent="0.25">
      <c r="A39" s="117"/>
      <c r="B39" s="117"/>
      <c r="C39" s="328" t="s">
        <v>119</v>
      </c>
      <c r="D39" s="33">
        <f>IF(J32="bajo",0,IF(J32="medio",0.5,IF(J32="alto",1,"falta riesgo")))</f>
        <v>0</v>
      </c>
      <c r="E39" s="32"/>
      <c r="I39" t="s">
        <v>120</v>
      </c>
      <c r="J39" s="40" t="s">
        <v>20</v>
      </c>
    </row>
    <row r="40" spans="1:10" ht="18" customHeight="1" x14ac:dyDescent="0.25">
      <c r="A40" s="117"/>
      <c r="B40" s="117"/>
      <c r="C40" s="328"/>
      <c r="D40" s="33"/>
      <c r="E40" s="32"/>
      <c r="J40" s="40" t="s">
        <v>20</v>
      </c>
    </row>
    <row r="41" spans="1:10" ht="18" customHeight="1" x14ac:dyDescent="0.25">
      <c r="A41" s="117" t="s">
        <v>28</v>
      </c>
      <c r="B41" s="117"/>
      <c r="C41" s="328" t="s">
        <v>121</v>
      </c>
      <c r="D41" s="33">
        <f>IF(J35="bajo",0,IF(J35="medio",0.5,IF(J35="alto",1,"falta riesgo")))</f>
        <v>0</v>
      </c>
      <c r="E41" s="32"/>
      <c r="I41" t="s">
        <v>122</v>
      </c>
      <c r="J41" s="40" t="s">
        <v>20</v>
      </c>
    </row>
    <row r="42" spans="1:10" ht="18" customHeight="1" x14ac:dyDescent="0.25">
      <c r="A42" s="117"/>
      <c r="B42" s="117"/>
      <c r="C42" s="328" t="s">
        <v>123</v>
      </c>
      <c r="D42" s="33">
        <f>IF(J36="bajo",0,IF(J36="medio",0.5,IF(J36="alto",1,"falta riesgo")))</f>
        <v>0</v>
      </c>
      <c r="E42" s="32"/>
      <c r="I42" t="s">
        <v>124</v>
      </c>
      <c r="J42" s="40" t="s">
        <v>20</v>
      </c>
    </row>
    <row r="43" spans="1:10" ht="18" customHeight="1" x14ac:dyDescent="0.25">
      <c r="A43" s="117"/>
      <c r="B43" s="117"/>
      <c r="C43" s="328" t="s">
        <v>125</v>
      </c>
      <c r="D43" s="33">
        <f>IF(J37="bajo",0,IF(J37="medio",0.5,IF(J37="alto",1,"falta riesgo")))</f>
        <v>0</v>
      </c>
      <c r="E43" s="32"/>
      <c r="I43" t="s">
        <v>126</v>
      </c>
      <c r="J43" s="40" t="s">
        <v>20</v>
      </c>
    </row>
    <row r="44" spans="1:10" ht="18" customHeight="1" x14ac:dyDescent="0.25">
      <c r="A44" s="117"/>
      <c r="B44" s="117"/>
      <c r="C44" s="328" t="s">
        <v>127</v>
      </c>
      <c r="D44" s="33">
        <f>IF(J38="bajo",0,IF(J38="medio",0.5,IF(J38="alto",1,"falta riesgo")))</f>
        <v>0</v>
      </c>
      <c r="E44" s="32"/>
      <c r="I44" t="s">
        <v>128</v>
      </c>
      <c r="J44" s="40" t="s">
        <v>20</v>
      </c>
    </row>
    <row r="45" spans="1:10" ht="18" customHeight="1" x14ac:dyDescent="0.25">
      <c r="A45" s="117"/>
      <c r="B45" s="117"/>
      <c r="C45" s="328" t="s">
        <v>129</v>
      </c>
      <c r="D45" s="33">
        <f>IF(J40="bajo",0,IF(J40="medio",0.5,IF(J40="alto",1,"falta riesgo")))</f>
        <v>0</v>
      </c>
      <c r="E45" s="32"/>
      <c r="I45" t="s">
        <v>130</v>
      </c>
      <c r="J45" s="40" t="s">
        <v>20</v>
      </c>
    </row>
    <row r="46" spans="1:10" ht="20.25" customHeight="1" x14ac:dyDescent="0.25">
      <c r="A46" s="117"/>
      <c r="B46" s="117"/>
      <c r="C46" s="328" t="s">
        <v>131</v>
      </c>
      <c r="D46" s="33">
        <f>IF(J39="bajo",0,IF(J39="medio",0.5,IF(J39="alto",1,"falta riesgo")))</f>
        <v>0</v>
      </c>
      <c r="E46" s="32"/>
      <c r="I46" t="s">
        <v>132</v>
      </c>
      <c r="J46" s="40" t="s">
        <v>20</v>
      </c>
    </row>
    <row r="47" spans="1:10" ht="18" customHeight="1" x14ac:dyDescent="0.25">
      <c r="A47" s="117"/>
      <c r="B47" s="117"/>
      <c r="C47" s="328"/>
      <c r="D47" s="33"/>
      <c r="E47" s="32"/>
      <c r="J47" s="40" t="s">
        <v>20</v>
      </c>
    </row>
    <row r="48" spans="1:10" ht="18" customHeight="1" x14ac:dyDescent="0.25">
      <c r="A48" s="117" t="s">
        <v>32</v>
      </c>
      <c r="B48" s="117"/>
      <c r="C48" s="328" t="s">
        <v>133</v>
      </c>
      <c r="D48" s="33">
        <f>IF(J46="bajo",0,IF(J46="medio",0.5,IF(J46="alto",1,"falta riesgo")))</f>
        <v>0</v>
      </c>
      <c r="E48" s="32"/>
      <c r="I48" t="s">
        <v>134</v>
      </c>
    </row>
    <row r="49" spans="1:9" ht="18" customHeight="1" x14ac:dyDescent="0.25">
      <c r="A49" s="117"/>
      <c r="B49" s="117"/>
      <c r="C49" s="328" t="s">
        <v>135</v>
      </c>
      <c r="D49" s="33">
        <f>IF(J41="bajo",0,IF(J41="medio",0.5,IF(J41="alto",1,"falta riesgo")))</f>
        <v>0</v>
      </c>
      <c r="E49" s="32"/>
      <c r="I49" t="s">
        <v>136</v>
      </c>
    </row>
    <row r="50" spans="1:9" ht="18" customHeight="1" x14ac:dyDescent="0.25">
      <c r="A50" s="117"/>
      <c r="B50" s="117"/>
      <c r="C50" s="328" t="s">
        <v>137</v>
      </c>
      <c r="D50" s="33">
        <f>IF(J43="bajo",0,IF(J43="medio",0.5,IF(J43="alto",1,"falta riesgo")))</f>
        <v>0</v>
      </c>
      <c r="E50" s="32"/>
      <c r="I50" t="s">
        <v>138</v>
      </c>
    </row>
    <row r="51" spans="1:9" ht="18" customHeight="1" x14ac:dyDescent="0.25">
      <c r="A51" s="117"/>
      <c r="B51" s="117"/>
      <c r="C51" s="328" t="s">
        <v>139</v>
      </c>
      <c r="D51" s="33">
        <f>IF(J44="bajo",0,IF(J44="medio",0.5,IF(J44="alto",1,"falta riesgo")))</f>
        <v>0</v>
      </c>
      <c r="E51" s="32"/>
      <c r="I51" t="s">
        <v>140</v>
      </c>
    </row>
    <row r="52" spans="1:9" ht="18" customHeight="1" x14ac:dyDescent="0.25">
      <c r="A52" s="117"/>
      <c r="B52" s="117"/>
      <c r="C52" s="328" t="s">
        <v>141</v>
      </c>
      <c r="D52" s="33">
        <f>IF(J45="bajo",0,IF(J45="medio",0.5,IF(J45="alto",1,"falta riesgo")))</f>
        <v>0</v>
      </c>
      <c r="E52" s="32"/>
      <c r="I52" t="s">
        <v>142</v>
      </c>
    </row>
    <row r="53" spans="1:9" ht="18" customHeight="1" x14ac:dyDescent="0.25">
      <c r="A53" s="117"/>
      <c r="B53" s="117"/>
      <c r="C53" s="328" t="s">
        <v>143</v>
      </c>
      <c r="D53" s="33">
        <f>IF(J42="bajo",0,IF(J42="medio",0.5,IF(J42="alto",1,"falta riesgo")))</f>
        <v>0</v>
      </c>
      <c r="E53" s="32"/>
      <c r="I53" t="s">
        <v>144</v>
      </c>
    </row>
    <row r="54" spans="1:9" ht="18" customHeight="1" x14ac:dyDescent="0.25">
      <c r="A54" s="117"/>
      <c r="B54" s="117"/>
      <c r="C54" s="328" t="s">
        <v>145</v>
      </c>
      <c r="D54" s="33">
        <f>IF(J47="bajo",0,IF(J47="medio",0.5,IF(J47="alto",1,"falta riesgo")))</f>
        <v>0</v>
      </c>
      <c r="E54" s="32"/>
      <c r="I54" t="s">
        <v>146</v>
      </c>
    </row>
    <row r="55" spans="1:9" x14ac:dyDescent="0.3">
      <c r="D55" s="100"/>
    </row>
    <row r="56" spans="1:9" x14ac:dyDescent="0.3">
      <c r="D56" s="100"/>
    </row>
    <row r="57" spans="1:9" x14ac:dyDescent="0.3">
      <c r="D57" s="100"/>
    </row>
    <row r="58" spans="1:9" x14ac:dyDescent="0.3">
      <c r="D58" s="100"/>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3" zoomScale="70" zoomScaleNormal="84" zoomScaleSheetLayoutView="70" workbookViewId="0">
      <selection activeCell="S33" sqref="S33"/>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11" t="s">
        <v>147</v>
      </c>
      <c r="C2" s="711"/>
      <c r="D2" s="711"/>
      <c r="E2" s="711"/>
      <c r="F2" s="711"/>
      <c r="G2" s="711"/>
      <c r="H2" s="711"/>
      <c r="I2" s="711"/>
      <c r="J2" s="711"/>
      <c r="K2" s="711"/>
      <c r="L2" s="711"/>
      <c r="M2" s="711"/>
      <c r="N2" s="711"/>
      <c r="O2" s="711"/>
      <c r="P2" s="711"/>
      <c r="Q2" s="172"/>
    </row>
    <row r="3" spans="1:17" ht="18.75" x14ac:dyDescent="0.25">
      <c r="A3" s="172"/>
      <c r="B3" s="724" t="s">
        <v>148</v>
      </c>
      <c r="C3" s="724"/>
      <c r="D3" s="724"/>
      <c r="E3" s="724"/>
      <c r="F3" s="724"/>
      <c r="G3" s="724"/>
      <c r="H3" s="724"/>
      <c r="I3" s="724"/>
      <c r="J3" s="724"/>
      <c r="K3" s="724"/>
      <c r="L3" s="724"/>
      <c r="M3" s="724"/>
      <c r="N3" s="724"/>
      <c r="O3" s="724"/>
      <c r="P3" s="724"/>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149</v>
      </c>
      <c r="D6" s="722" t="s">
        <v>150</v>
      </c>
      <c r="E6" s="722"/>
      <c r="F6" s="722"/>
      <c r="G6" s="722" t="s">
        <v>151</v>
      </c>
      <c r="H6" s="722"/>
      <c r="I6" s="722"/>
      <c r="J6" s="722" t="s">
        <v>152</v>
      </c>
      <c r="K6" s="722"/>
      <c r="L6" s="722"/>
      <c r="M6" s="722" t="s">
        <v>153</v>
      </c>
      <c r="N6" s="722"/>
      <c r="O6" s="723"/>
      <c r="P6" s="31"/>
      <c r="Q6" s="159"/>
    </row>
    <row r="7" spans="1:17" ht="21" x14ac:dyDescent="0.25">
      <c r="A7" s="158"/>
      <c r="B7" s="31"/>
      <c r="C7" s="106" t="s">
        <v>35</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36</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37</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38</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39</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40</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41</v>
      </c>
      <c r="D13" s="167"/>
      <c r="E13" s="168">
        <f>IF(data_status_reg!$E10="bajo",0,IF(data_status_reg!$E10="medio",0.5,IF(data_status_reg!$E10="alto",1,"falta riesgo")))</f>
        <v>0</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42</v>
      </c>
      <c r="D14" s="167"/>
      <c r="E14" s="168">
        <f>IF(data_status_reg!$E11="bajo",0,IF(data_status_reg!$E11="medio",0.5,IF(data_status_reg!$E11="alto",1,"falta riesgo")))</f>
        <v>0</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43</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44</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45</v>
      </c>
      <c r="D17" s="167"/>
      <c r="E17" s="168">
        <f>IF(data_status_reg!$E14="bajo",0,IF(data_status_reg!$E14="medio",0.5,IF(data_status_reg!$E14="alto",1,"falta riesgo")))</f>
        <v>0</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46</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47</v>
      </c>
      <c r="D19" s="167"/>
      <c r="E19" s="168">
        <f>IF(data_status_reg!$E16="bajo",0,IF(data_status_reg!$E16="medio",0.5,IF(data_status_reg!$E16="alto",1,"falta riesgo")))</f>
        <v>0</v>
      </c>
      <c r="F19" s="169"/>
      <c r="G19" s="169"/>
      <c r="H19" s="171" t="s">
        <v>154</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48</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49</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50</v>
      </c>
      <c r="D22" s="110"/>
      <c r="E22" s="112">
        <f>IF(data_status_reg!$E19="bajo",0,IF(data_status_reg!$E19="medio",0.5,IF(data_status_reg!$E19="alto",1,"falta riesgo")))</f>
        <v>0</v>
      </c>
      <c r="F22" s="111"/>
      <c r="G22" s="111"/>
      <c r="H22" s="116" t="s">
        <v>154</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18" workbookViewId="0">
      <selection activeCell="G62" sqref="G62"/>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702" t="s">
        <v>155</v>
      </c>
      <c r="C3" s="702" t="s">
        <v>52</v>
      </c>
      <c r="D3" s="702" t="s">
        <v>1200</v>
      </c>
      <c r="E3" s="702" t="s">
        <v>1201</v>
      </c>
    </row>
    <row r="4" spans="2:5" x14ac:dyDescent="0.25">
      <c r="B4" s="28" t="s">
        <v>156</v>
      </c>
      <c r="C4" s="28" t="s">
        <v>157</v>
      </c>
      <c r="D4" s="28" t="s">
        <v>35</v>
      </c>
      <c r="E4" s="703" t="s">
        <v>20</v>
      </c>
    </row>
    <row r="5" spans="2:5" x14ac:dyDescent="0.25">
      <c r="B5" s="28" t="s">
        <v>156</v>
      </c>
      <c r="C5" s="28" t="s">
        <v>159</v>
      </c>
      <c r="D5" s="28" t="s">
        <v>36</v>
      </c>
      <c r="E5" s="703" t="s">
        <v>20</v>
      </c>
    </row>
    <row r="6" spans="2:5" x14ac:dyDescent="0.25">
      <c r="B6" s="28" t="s">
        <v>156</v>
      </c>
      <c r="C6" s="28" t="s">
        <v>160</v>
      </c>
      <c r="D6" s="28" t="s">
        <v>37</v>
      </c>
      <c r="E6" s="703" t="s">
        <v>20</v>
      </c>
    </row>
    <row r="7" spans="2:5" x14ac:dyDescent="0.25">
      <c r="B7" s="28" t="s">
        <v>156</v>
      </c>
      <c r="C7" s="28" t="s">
        <v>161</v>
      </c>
      <c r="D7" s="28" t="s">
        <v>38</v>
      </c>
      <c r="E7" s="703" t="s">
        <v>20</v>
      </c>
    </row>
    <row r="8" spans="2:5" x14ac:dyDescent="0.25">
      <c r="B8" s="28" t="s">
        <v>156</v>
      </c>
      <c r="C8" s="28" t="s">
        <v>162</v>
      </c>
      <c r="D8" s="28" t="s">
        <v>39</v>
      </c>
      <c r="E8" s="703" t="s">
        <v>20</v>
      </c>
    </row>
    <row r="9" spans="2:5" x14ac:dyDescent="0.25">
      <c r="B9" s="28" t="s">
        <v>156</v>
      </c>
      <c r="C9" s="28" t="s">
        <v>163</v>
      </c>
      <c r="D9" s="28" t="s">
        <v>40</v>
      </c>
      <c r="E9" s="703" t="s">
        <v>20</v>
      </c>
    </row>
    <row r="10" spans="2:5" x14ac:dyDescent="0.25">
      <c r="B10" s="28" t="s">
        <v>156</v>
      </c>
      <c r="C10" s="28" t="s">
        <v>164</v>
      </c>
      <c r="D10" s="28" t="s">
        <v>41</v>
      </c>
      <c r="E10" s="703" t="s">
        <v>20</v>
      </c>
    </row>
    <row r="11" spans="2:5" x14ac:dyDescent="0.25">
      <c r="B11" s="28" t="s">
        <v>156</v>
      </c>
      <c r="C11" s="28" t="s">
        <v>165</v>
      </c>
      <c r="D11" s="28" t="s">
        <v>42</v>
      </c>
      <c r="E11" s="703" t="s">
        <v>20</v>
      </c>
    </row>
    <row r="12" spans="2:5" x14ac:dyDescent="0.25">
      <c r="B12" s="28" t="s">
        <v>156</v>
      </c>
      <c r="C12" s="28" t="s">
        <v>166</v>
      </c>
      <c r="D12" s="28" t="s">
        <v>43</v>
      </c>
      <c r="E12" s="703" t="s">
        <v>20</v>
      </c>
    </row>
    <row r="13" spans="2:5" x14ac:dyDescent="0.25">
      <c r="B13" s="28" t="s">
        <v>156</v>
      </c>
      <c r="C13" s="28" t="s">
        <v>167</v>
      </c>
      <c r="D13" s="28" t="s">
        <v>44</v>
      </c>
      <c r="E13" s="703" t="s">
        <v>20</v>
      </c>
    </row>
    <row r="14" spans="2:5" x14ac:dyDescent="0.25">
      <c r="B14" s="28" t="s">
        <v>156</v>
      </c>
      <c r="C14" s="28" t="s">
        <v>168</v>
      </c>
      <c r="D14" s="28" t="s">
        <v>45</v>
      </c>
      <c r="E14" s="703" t="s">
        <v>20</v>
      </c>
    </row>
    <row r="15" spans="2:5" x14ac:dyDescent="0.25">
      <c r="B15" s="28" t="s">
        <v>156</v>
      </c>
      <c r="C15" s="28" t="s">
        <v>169</v>
      </c>
      <c r="D15" s="28" t="s">
        <v>46</v>
      </c>
      <c r="E15" s="703" t="s">
        <v>20</v>
      </c>
    </row>
    <row r="16" spans="2:5" x14ac:dyDescent="0.25">
      <c r="B16" s="28" t="s">
        <v>156</v>
      </c>
      <c r="C16" s="28" t="s">
        <v>170</v>
      </c>
      <c r="D16" s="28" t="s">
        <v>47</v>
      </c>
      <c r="E16" s="703" t="s">
        <v>20</v>
      </c>
    </row>
    <row r="17" spans="2:5" x14ac:dyDescent="0.25">
      <c r="B17" s="28" t="s">
        <v>156</v>
      </c>
      <c r="C17" s="28" t="s">
        <v>171</v>
      </c>
      <c r="D17" s="28" t="s">
        <v>48</v>
      </c>
      <c r="E17" s="703" t="s">
        <v>20</v>
      </c>
    </row>
    <row r="18" spans="2:5" x14ac:dyDescent="0.25">
      <c r="B18" s="28" t="s">
        <v>156</v>
      </c>
      <c r="C18" s="28" t="s">
        <v>172</v>
      </c>
      <c r="D18" s="28" t="s">
        <v>49</v>
      </c>
      <c r="E18" s="703" t="s">
        <v>20</v>
      </c>
    </row>
    <row r="19" spans="2:5" x14ac:dyDescent="0.25">
      <c r="B19" s="28" t="s">
        <v>156</v>
      </c>
      <c r="C19" s="28" t="s">
        <v>173</v>
      </c>
      <c r="D19" s="28" t="s">
        <v>50</v>
      </c>
      <c r="E19" s="703" t="s">
        <v>20</v>
      </c>
    </row>
    <row r="20" spans="2:5" x14ac:dyDescent="0.25">
      <c r="B20" s="704" t="s">
        <v>174</v>
      </c>
      <c r="C20" s="704" t="s">
        <v>175</v>
      </c>
      <c r="D20" s="704" t="s">
        <v>35</v>
      </c>
      <c r="E20" s="705" t="s">
        <v>20</v>
      </c>
    </row>
    <row r="21" spans="2:5" x14ac:dyDescent="0.25">
      <c r="B21" s="704" t="s">
        <v>174</v>
      </c>
      <c r="C21" s="704" t="s">
        <v>176</v>
      </c>
      <c r="D21" s="704" t="s">
        <v>36</v>
      </c>
      <c r="E21" s="705" t="s">
        <v>20</v>
      </c>
    </row>
    <row r="22" spans="2:5" x14ac:dyDescent="0.25">
      <c r="B22" s="704" t="s">
        <v>174</v>
      </c>
      <c r="C22" s="704" t="s">
        <v>177</v>
      </c>
      <c r="D22" s="704" t="s">
        <v>37</v>
      </c>
      <c r="E22" s="705" t="s">
        <v>20</v>
      </c>
    </row>
    <row r="23" spans="2:5" x14ac:dyDescent="0.25">
      <c r="B23" s="704" t="s">
        <v>174</v>
      </c>
      <c r="C23" s="704" t="s">
        <v>178</v>
      </c>
      <c r="D23" s="704" t="s">
        <v>38</v>
      </c>
      <c r="E23" s="705" t="s">
        <v>20</v>
      </c>
    </row>
    <row r="24" spans="2:5" x14ac:dyDescent="0.25">
      <c r="B24" s="704" t="s">
        <v>174</v>
      </c>
      <c r="C24" s="704" t="s">
        <v>179</v>
      </c>
      <c r="D24" s="704" t="s">
        <v>39</v>
      </c>
      <c r="E24" s="705" t="s">
        <v>20</v>
      </c>
    </row>
    <row r="25" spans="2:5" x14ac:dyDescent="0.25">
      <c r="B25" s="704" t="s">
        <v>174</v>
      </c>
      <c r="C25" s="704" t="s">
        <v>180</v>
      </c>
      <c r="D25" s="704" t="s">
        <v>40</v>
      </c>
      <c r="E25" s="705" t="s">
        <v>20</v>
      </c>
    </row>
    <row r="26" spans="2:5" x14ac:dyDescent="0.25">
      <c r="B26" s="704" t="s">
        <v>174</v>
      </c>
      <c r="C26" s="704" t="s">
        <v>181</v>
      </c>
      <c r="D26" s="704" t="s">
        <v>41</v>
      </c>
      <c r="E26" s="705" t="s">
        <v>20</v>
      </c>
    </row>
    <row r="27" spans="2:5" x14ac:dyDescent="0.25">
      <c r="B27" s="704" t="s">
        <v>174</v>
      </c>
      <c r="C27" s="704" t="s">
        <v>182</v>
      </c>
      <c r="D27" s="704" t="s">
        <v>42</v>
      </c>
      <c r="E27" s="705" t="s">
        <v>20</v>
      </c>
    </row>
    <row r="28" spans="2:5" x14ac:dyDescent="0.25">
      <c r="B28" s="704" t="s">
        <v>174</v>
      </c>
      <c r="C28" s="704" t="s">
        <v>183</v>
      </c>
      <c r="D28" s="704" t="s">
        <v>43</v>
      </c>
      <c r="E28" s="705" t="s">
        <v>20</v>
      </c>
    </row>
    <row r="29" spans="2:5" x14ac:dyDescent="0.25">
      <c r="B29" s="704" t="s">
        <v>174</v>
      </c>
      <c r="C29" s="704" t="s">
        <v>184</v>
      </c>
      <c r="D29" s="704" t="s">
        <v>44</v>
      </c>
      <c r="E29" s="705" t="s">
        <v>20</v>
      </c>
    </row>
    <row r="30" spans="2:5" x14ac:dyDescent="0.25">
      <c r="B30" s="704" t="s">
        <v>174</v>
      </c>
      <c r="C30" s="704" t="s">
        <v>185</v>
      </c>
      <c r="D30" s="704" t="s">
        <v>45</v>
      </c>
      <c r="E30" s="705" t="s">
        <v>20</v>
      </c>
    </row>
    <row r="31" spans="2:5" x14ac:dyDescent="0.25">
      <c r="B31" s="704" t="s">
        <v>174</v>
      </c>
      <c r="C31" s="704" t="s">
        <v>186</v>
      </c>
      <c r="D31" s="704" t="s">
        <v>46</v>
      </c>
      <c r="E31" s="705" t="s">
        <v>20</v>
      </c>
    </row>
    <row r="32" spans="2:5" x14ac:dyDescent="0.25">
      <c r="B32" s="704" t="s">
        <v>174</v>
      </c>
      <c r="C32" s="704" t="s">
        <v>187</v>
      </c>
      <c r="D32" s="704" t="s">
        <v>47</v>
      </c>
      <c r="E32" s="705"/>
    </row>
    <row r="33" spans="2:5" x14ac:dyDescent="0.25">
      <c r="B33" s="704" t="s">
        <v>174</v>
      </c>
      <c r="C33" s="704" t="s">
        <v>188</v>
      </c>
      <c r="D33" s="704" t="s">
        <v>48</v>
      </c>
      <c r="E33" s="705" t="s">
        <v>20</v>
      </c>
    </row>
    <row r="34" spans="2:5" x14ac:dyDescent="0.25">
      <c r="B34" s="704" t="s">
        <v>174</v>
      </c>
      <c r="C34" s="704" t="s">
        <v>189</v>
      </c>
      <c r="D34" s="704" t="s">
        <v>49</v>
      </c>
      <c r="E34" s="705" t="s">
        <v>20</v>
      </c>
    </row>
    <row r="35" spans="2:5" x14ac:dyDescent="0.25">
      <c r="B35" s="704" t="s">
        <v>174</v>
      </c>
      <c r="C35" s="704" t="s">
        <v>190</v>
      </c>
      <c r="D35" s="704" t="s">
        <v>50</v>
      </c>
      <c r="E35" s="705"/>
    </row>
    <row r="36" spans="2:5" x14ac:dyDescent="0.25">
      <c r="B36" s="701" t="s">
        <v>191</v>
      </c>
      <c r="C36" s="28" t="s">
        <v>192</v>
      </c>
      <c r="D36" s="28" t="s">
        <v>35</v>
      </c>
      <c r="E36" s="703" t="s">
        <v>20</v>
      </c>
    </row>
    <row r="37" spans="2:5" x14ac:dyDescent="0.25">
      <c r="B37" s="701" t="s">
        <v>193</v>
      </c>
      <c r="C37" s="28" t="s">
        <v>194</v>
      </c>
      <c r="D37" s="28" t="s">
        <v>36</v>
      </c>
      <c r="E37" s="703" t="s">
        <v>20</v>
      </c>
    </row>
    <row r="38" spans="2:5" x14ac:dyDescent="0.25">
      <c r="B38" s="701" t="s">
        <v>195</v>
      </c>
      <c r="C38" s="28" t="s">
        <v>196</v>
      </c>
      <c r="D38" s="28" t="s">
        <v>37</v>
      </c>
      <c r="E38" s="703" t="s">
        <v>20</v>
      </c>
    </row>
    <row r="39" spans="2:5" x14ac:dyDescent="0.25">
      <c r="B39" s="701" t="s">
        <v>197</v>
      </c>
      <c r="C39" s="28" t="s">
        <v>198</v>
      </c>
      <c r="D39" s="28" t="s">
        <v>38</v>
      </c>
      <c r="E39" s="703" t="s">
        <v>20</v>
      </c>
    </row>
    <row r="40" spans="2:5" x14ac:dyDescent="0.25">
      <c r="B40" s="701" t="s">
        <v>199</v>
      </c>
      <c r="C40" s="28" t="s">
        <v>200</v>
      </c>
      <c r="D40" s="28" t="s">
        <v>39</v>
      </c>
      <c r="E40" s="703" t="s">
        <v>20</v>
      </c>
    </row>
    <row r="41" spans="2:5" x14ac:dyDescent="0.25">
      <c r="B41" s="701" t="s">
        <v>201</v>
      </c>
      <c r="C41" s="28" t="s">
        <v>202</v>
      </c>
      <c r="D41" s="28" t="s">
        <v>40</v>
      </c>
      <c r="E41" s="703" t="s">
        <v>20</v>
      </c>
    </row>
    <row r="42" spans="2:5" x14ac:dyDescent="0.25">
      <c r="B42" s="701" t="s">
        <v>203</v>
      </c>
      <c r="C42" s="28" t="s">
        <v>204</v>
      </c>
      <c r="D42" s="28" t="s">
        <v>41</v>
      </c>
      <c r="E42" s="703" t="s">
        <v>20</v>
      </c>
    </row>
    <row r="43" spans="2:5" x14ac:dyDescent="0.25">
      <c r="B43" s="701" t="s">
        <v>205</v>
      </c>
      <c r="C43" s="28" t="s">
        <v>206</v>
      </c>
      <c r="D43" s="28" t="s">
        <v>42</v>
      </c>
      <c r="E43" s="703" t="s">
        <v>20</v>
      </c>
    </row>
    <row r="44" spans="2:5" x14ac:dyDescent="0.25">
      <c r="B44" s="701" t="s">
        <v>207</v>
      </c>
      <c r="C44" s="28" t="s">
        <v>208</v>
      </c>
      <c r="D44" s="28" t="s">
        <v>43</v>
      </c>
      <c r="E44" s="703" t="s">
        <v>20</v>
      </c>
    </row>
    <row r="45" spans="2:5" x14ac:dyDescent="0.25">
      <c r="B45" s="701" t="s">
        <v>209</v>
      </c>
      <c r="C45" s="28" t="s">
        <v>210</v>
      </c>
      <c r="D45" s="28" t="s">
        <v>44</v>
      </c>
      <c r="E45" s="703" t="s">
        <v>20</v>
      </c>
    </row>
    <row r="46" spans="2:5" x14ac:dyDescent="0.25">
      <c r="B46" s="701" t="s">
        <v>211</v>
      </c>
      <c r="C46" s="28" t="s">
        <v>212</v>
      </c>
      <c r="D46" s="28" t="s">
        <v>45</v>
      </c>
      <c r="E46" s="703" t="s">
        <v>20</v>
      </c>
    </row>
    <row r="47" spans="2:5" x14ac:dyDescent="0.25">
      <c r="B47" s="701" t="s">
        <v>213</v>
      </c>
      <c r="C47" s="28" t="s">
        <v>214</v>
      </c>
      <c r="D47" s="28" t="s">
        <v>46</v>
      </c>
      <c r="E47" s="703" t="s">
        <v>20</v>
      </c>
    </row>
    <row r="48" spans="2:5" x14ac:dyDescent="0.25">
      <c r="B48" s="701" t="s">
        <v>215</v>
      </c>
      <c r="C48" s="28" t="s">
        <v>216</v>
      </c>
      <c r="D48" s="28" t="s">
        <v>47</v>
      </c>
      <c r="E48" s="703" t="s">
        <v>20</v>
      </c>
    </row>
    <row r="49" spans="2:5" x14ac:dyDescent="0.25">
      <c r="B49" s="701" t="s">
        <v>217</v>
      </c>
      <c r="C49" s="28" t="s">
        <v>218</v>
      </c>
      <c r="D49" s="28" t="s">
        <v>48</v>
      </c>
      <c r="E49" s="703" t="s">
        <v>20</v>
      </c>
    </row>
    <row r="50" spans="2:5" x14ac:dyDescent="0.25">
      <c r="B50" s="701" t="s">
        <v>219</v>
      </c>
      <c r="C50" s="28" t="s">
        <v>220</v>
      </c>
      <c r="D50" s="28" t="s">
        <v>49</v>
      </c>
      <c r="E50" s="703" t="s">
        <v>20</v>
      </c>
    </row>
    <row r="51" spans="2:5" x14ac:dyDescent="0.25">
      <c r="B51" s="701" t="s">
        <v>221</v>
      </c>
      <c r="C51" s="28" t="s">
        <v>222</v>
      </c>
      <c r="D51" s="28" t="s">
        <v>50</v>
      </c>
      <c r="E51" s="703" t="s">
        <v>20</v>
      </c>
    </row>
    <row r="52" spans="2:5" x14ac:dyDescent="0.25">
      <c r="B52" s="701" t="s">
        <v>223</v>
      </c>
      <c r="C52" s="28" t="s">
        <v>224</v>
      </c>
      <c r="D52" s="706" t="s">
        <v>35</v>
      </c>
      <c r="E52" s="703" t="s">
        <v>20</v>
      </c>
    </row>
    <row r="53" spans="2:5" x14ac:dyDescent="0.25">
      <c r="B53" s="701" t="s">
        <v>223</v>
      </c>
      <c r="C53" s="28" t="s">
        <v>225</v>
      </c>
      <c r="D53" s="706" t="s">
        <v>36</v>
      </c>
      <c r="E53" s="703" t="s">
        <v>20</v>
      </c>
    </row>
    <row r="54" spans="2:5" x14ac:dyDescent="0.25">
      <c r="B54" s="701" t="s">
        <v>223</v>
      </c>
      <c r="C54" s="28" t="s">
        <v>226</v>
      </c>
      <c r="D54" s="706" t="s">
        <v>37</v>
      </c>
      <c r="E54" s="703" t="s">
        <v>20</v>
      </c>
    </row>
    <row r="55" spans="2:5" x14ac:dyDescent="0.25">
      <c r="B55" s="701" t="s">
        <v>223</v>
      </c>
      <c r="C55" s="28" t="s">
        <v>227</v>
      </c>
      <c r="D55" s="706" t="s">
        <v>38</v>
      </c>
      <c r="E55" s="703" t="s">
        <v>20</v>
      </c>
    </row>
    <row r="56" spans="2:5" x14ac:dyDescent="0.25">
      <c r="B56" s="701" t="s">
        <v>223</v>
      </c>
      <c r="C56" s="28" t="s">
        <v>228</v>
      </c>
      <c r="D56" s="706" t="s">
        <v>39</v>
      </c>
      <c r="E56" s="703" t="s">
        <v>20</v>
      </c>
    </row>
    <row r="57" spans="2:5" x14ac:dyDescent="0.25">
      <c r="B57" s="701" t="s">
        <v>223</v>
      </c>
      <c r="C57" s="28" t="s">
        <v>229</v>
      </c>
      <c r="D57" s="706" t="s">
        <v>40</v>
      </c>
      <c r="E57" s="703" t="s">
        <v>20</v>
      </c>
    </row>
    <row r="58" spans="2:5" x14ac:dyDescent="0.25">
      <c r="B58" s="701" t="s">
        <v>223</v>
      </c>
      <c r="C58" s="28" t="s">
        <v>230</v>
      </c>
      <c r="D58" s="706" t="s">
        <v>41</v>
      </c>
      <c r="E58" s="703" t="s">
        <v>20</v>
      </c>
    </row>
    <row r="59" spans="2:5" x14ac:dyDescent="0.25">
      <c r="B59" s="701" t="s">
        <v>223</v>
      </c>
      <c r="C59" s="28" t="s">
        <v>231</v>
      </c>
      <c r="D59" s="706" t="s">
        <v>42</v>
      </c>
      <c r="E59" s="703" t="s">
        <v>20</v>
      </c>
    </row>
    <row r="60" spans="2:5" x14ac:dyDescent="0.25">
      <c r="B60" s="701" t="s">
        <v>223</v>
      </c>
      <c r="C60" s="28" t="s">
        <v>232</v>
      </c>
      <c r="D60" s="706" t="s">
        <v>43</v>
      </c>
      <c r="E60" s="703" t="s">
        <v>20</v>
      </c>
    </row>
    <row r="61" spans="2:5" x14ac:dyDescent="0.25">
      <c r="B61" s="701" t="s">
        <v>223</v>
      </c>
      <c r="C61" s="28" t="s">
        <v>233</v>
      </c>
      <c r="D61" s="706" t="s">
        <v>44</v>
      </c>
      <c r="E61" s="703" t="s">
        <v>20</v>
      </c>
    </row>
    <row r="62" spans="2:5" x14ac:dyDescent="0.25">
      <c r="B62" s="701" t="s">
        <v>223</v>
      </c>
      <c r="C62" s="28" t="s">
        <v>234</v>
      </c>
      <c r="D62" s="706" t="s">
        <v>45</v>
      </c>
      <c r="E62" s="703" t="s">
        <v>20</v>
      </c>
    </row>
    <row r="63" spans="2:5" x14ac:dyDescent="0.25">
      <c r="B63" s="701" t="s">
        <v>223</v>
      </c>
      <c r="C63" s="28" t="s">
        <v>235</v>
      </c>
      <c r="D63" s="706" t="s">
        <v>46</v>
      </c>
      <c r="E63" s="703" t="s">
        <v>20</v>
      </c>
    </row>
    <row r="64" spans="2:5" x14ac:dyDescent="0.25">
      <c r="B64" s="701" t="s">
        <v>223</v>
      </c>
      <c r="C64" s="28" t="s">
        <v>236</v>
      </c>
      <c r="D64" s="706" t="s">
        <v>47</v>
      </c>
      <c r="E64" s="703" t="s">
        <v>20</v>
      </c>
    </row>
    <row r="65" spans="2:5" x14ac:dyDescent="0.25">
      <c r="B65" s="701" t="s">
        <v>223</v>
      </c>
      <c r="C65" s="28" t="s">
        <v>237</v>
      </c>
      <c r="D65" s="706" t="s">
        <v>48</v>
      </c>
      <c r="E65" s="703" t="s">
        <v>20</v>
      </c>
    </row>
    <row r="66" spans="2:5" x14ac:dyDescent="0.25">
      <c r="B66" s="701" t="s">
        <v>223</v>
      </c>
      <c r="C66" s="28" t="s">
        <v>238</v>
      </c>
      <c r="D66" s="706" t="s">
        <v>49</v>
      </c>
      <c r="E66" s="703" t="s">
        <v>20</v>
      </c>
    </row>
    <row r="67" spans="2:5" x14ac:dyDescent="0.25">
      <c r="B67" s="701" t="s">
        <v>223</v>
      </c>
      <c r="C67" s="28" t="s">
        <v>239</v>
      </c>
      <c r="D67" s="706" t="s">
        <v>50</v>
      </c>
      <c r="E67" s="703"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topLeftCell="A18" zoomScale="55" zoomScaleNormal="85" zoomScaleSheetLayoutView="55" workbookViewId="0">
      <selection activeCell="E33" sqref="E33:G33"/>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29" t="s">
        <v>240</v>
      </c>
      <c r="C3" s="730"/>
      <c r="D3" s="730"/>
      <c r="E3" s="730"/>
      <c r="F3" s="730"/>
      <c r="G3" s="730"/>
      <c r="H3" s="730"/>
      <c r="I3" s="730"/>
      <c r="J3" s="730"/>
      <c r="K3" s="730"/>
      <c r="L3" s="730"/>
      <c r="M3" s="730"/>
      <c r="N3" s="730"/>
      <c r="O3" s="262"/>
    </row>
    <row r="4" spans="1:15" ht="7.35" customHeight="1" x14ac:dyDescent="0.25">
      <c r="A4" s="263"/>
      <c r="B4" s="731" t="s">
        <v>241</v>
      </c>
      <c r="C4" s="732"/>
      <c r="D4" s="732"/>
      <c r="E4" s="732"/>
      <c r="F4" s="732"/>
      <c r="G4" s="732"/>
      <c r="H4" s="732"/>
      <c r="I4" s="732"/>
      <c r="J4" s="732"/>
      <c r="K4" s="732"/>
      <c r="L4" s="732"/>
      <c r="M4" s="732"/>
      <c r="N4" s="732"/>
      <c r="O4" s="264"/>
    </row>
    <row r="5" spans="1:15" ht="43.5" customHeight="1" x14ac:dyDescent="0.25">
      <c r="A5" s="263"/>
      <c r="B5" s="731"/>
      <c r="C5" s="732"/>
      <c r="D5" s="732"/>
      <c r="E5" s="732"/>
      <c r="F5" s="732"/>
      <c r="G5" s="732"/>
      <c r="H5" s="732"/>
      <c r="I5" s="732"/>
      <c r="J5" s="732"/>
      <c r="K5" s="732"/>
      <c r="L5" s="732"/>
      <c r="M5" s="732"/>
      <c r="N5" s="732"/>
      <c r="O5" s="264"/>
    </row>
    <row r="6" spans="1:15" ht="43.5" customHeight="1" x14ac:dyDescent="0.25">
      <c r="A6" s="263"/>
      <c r="B6" s="731"/>
      <c r="C6" s="732"/>
      <c r="D6" s="732"/>
      <c r="E6" s="732"/>
      <c r="F6" s="732"/>
      <c r="G6" s="732"/>
      <c r="H6" s="732"/>
      <c r="I6" s="732"/>
      <c r="J6" s="732"/>
      <c r="K6" s="732"/>
      <c r="L6" s="732"/>
      <c r="M6" s="732"/>
      <c r="N6" s="732"/>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735" t="s">
        <v>242</v>
      </c>
      <c r="E9" s="733"/>
      <c r="F9" s="733"/>
      <c r="G9" s="734"/>
      <c r="I9" s="270"/>
      <c r="J9" s="740" t="s">
        <v>242</v>
      </c>
      <c r="K9" s="737"/>
      <c r="L9" s="738"/>
      <c r="M9" s="739"/>
      <c r="O9" s="264"/>
    </row>
    <row r="10" spans="1:15" ht="39.75" customHeight="1" thickBot="1" x14ac:dyDescent="0.3">
      <c r="A10" s="263"/>
      <c r="B10" s="263"/>
      <c r="C10" s="685" t="s">
        <v>243</v>
      </c>
      <c r="D10" s="736"/>
      <c r="E10" s="686" t="s">
        <v>244</v>
      </c>
      <c r="F10" s="686" t="s">
        <v>245</v>
      </c>
      <c r="G10" s="687" t="s">
        <v>246</v>
      </c>
      <c r="I10" s="693" t="s">
        <v>243</v>
      </c>
      <c r="J10" s="741"/>
      <c r="K10" s="694" t="s">
        <v>244</v>
      </c>
      <c r="L10" s="694" t="s">
        <v>245</v>
      </c>
      <c r="M10" s="695" t="s">
        <v>246</v>
      </c>
      <c r="O10" s="264"/>
    </row>
    <row r="11" spans="1:15" ht="18.75" x14ac:dyDescent="0.25">
      <c r="A11" s="263"/>
      <c r="B11" s="263"/>
      <c r="C11" s="688"/>
      <c r="D11" s="689"/>
      <c r="E11" s="689"/>
      <c r="F11" s="689"/>
      <c r="G11" s="690"/>
      <c r="I11" s="696"/>
      <c r="J11" s="697"/>
      <c r="K11" s="697"/>
      <c r="L11" s="697"/>
      <c r="M11" s="698"/>
      <c r="O11" s="264"/>
    </row>
    <row r="12" spans="1:15" ht="18.75" x14ac:dyDescent="0.25">
      <c r="A12" s="263"/>
      <c r="B12" s="263"/>
      <c r="C12" s="272"/>
      <c r="D12" s="670"/>
      <c r="E12" s="670"/>
      <c r="F12" s="670"/>
      <c r="G12" s="671"/>
      <c r="I12" s="273"/>
      <c r="J12" s="337"/>
      <c r="K12" s="337"/>
      <c r="L12" s="337"/>
      <c r="M12" s="338"/>
      <c r="O12" s="264"/>
    </row>
    <row r="13" spans="1:15" ht="18.75" x14ac:dyDescent="0.25">
      <c r="A13" s="263"/>
      <c r="B13" s="263"/>
      <c r="C13" s="272"/>
      <c r="D13" s="673"/>
      <c r="E13" s="670"/>
      <c r="F13" s="670"/>
      <c r="G13" s="672"/>
      <c r="I13" s="273"/>
      <c r="J13" s="256"/>
      <c r="K13" s="337"/>
      <c r="L13" s="337"/>
      <c r="M13" s="393"/>
      <c r="O13" s="264"/>
    </row>
    <row r="14" spans="1:15" ht="18.75" x14ac:dyDescent="0.25">
      <c r="A14" s="263"/>
      <c r="B14" s="263"/>
      <c r="C14" s="272"/>
      <c r="D14" s="673"/>
      <c r="E14" s="673"/>
      <c r="F14" s="673"/>
      <c r="G14" s="671"/>
      <c r="I14" s="273"/>
      <c r="J14" s="337"/>
      <c r="K14" s="337"/>
      <c r="L14" s="337"/>
      <c r="M14" s="338"/>
      <c r="O14" s="264"/>
    </row>
    <row r="15" spans="1:15" ht="18.75" x14ac:dyDescent="0.25">
      <c r="A15" s="263"/>
      <c r="B15" s="263"/>
      <c r="C15" s="637"/>
      <c r="D15" s="674"/>
      <c r="E15" s="675"/>
      <c r="F15" s="675"/>
      <c r="G15" s="676"/>
      <c r="I15" s="273"/>
      <c r="J15" s="337"/>
      <c r="K15" s="337"/>
      <c r="L15" s="337"/>
      <c r="M15" s="338"/>
      <c r="O15" s="264"/>
    </row>
    <row r="16" spans="1:15" ht="18.75" x14ac:dyDescent="0.25">
      <c r="A16" s="263"/>
      <c r="B16" s="263"/>
      <c r="C16" s="637"/>
      <c r="D16" s="674"/>
      <c r="E16" s="675"/>
      <c r="F16" s="675"/>
      <c r="G16" s="676"/>
      <c r="I16" s="273"/>
      <c r="J16" s="337"/>
      <c r="K16" s="337"/>
      <c r="L16" s="337"/>
      <c r="M16" s="338"/>
      <c r="O16" s="264"/>
    </row>
    <row r="17" spans="1:15" ht="18.75" x14ac:dyDescent="0.25">
      <c r="A17" s="263"/>
      <c r="B17" s="263"/>
      <c r="C17" s="637"/>
      <c r="D17" s="677"/>
      <c r="E17" s="678"/>
      <c r="F17" s="675"/>
      <c r="G17" s="676"/>
      <c r="I17" s="273"/>
      <c r="J17" s="337"/>
      <c r="K17" s="337"/>
      <c r="L17" s="337"/>
      <c r="M17" s="338"/>
      <c r="O17" s="264"/>
    </row>
    <row r="18" spans="1:15" ht="18.75" x14ac:dyDescent="0.25">
      <c r="A18" s="263"/>
      <c r="B18" s="263"/>
      <c r="C18" s="637"/>
      <c r="D18" s="677"/>
      <c r="E18" s="675"/>
      <c r="F18" s="678"/>
      <c r="G18" s="679"/>
      <c r="I18" s="273"/>
      <c r="J18" s="255"/>
      <c r="K18" s="337"/>
      <c r="L18" s="255"/>
      <c r="M18" s="338"/>
      <c r="O18" s="264"/>
    </row>
    <row r="19" spans="1:15" ht="18.75" x14ac:dyDescent="0.25">
      <c r="A19" s="263"/>
      <c r="B19" s="263"/>
      <c r="C19" s="272"/>
      <c r="D19" s="670"/>
      <c r="E19" s="670"/>
      <c r="F19" s="670"/>
      <c r="G19" s="671"/>
      <c r="I19" s="273"/>
      <c r="J19" s="255"/>
      <c r="K19" s="337"/>
      <c r="L19" s="255"/>
      <c r="M19" s="338"/>
      <c r="O19" s="264"/>
    </row>
    <row r="20" spans="1:15" ht="18.75" x14ac:dyDescent="0.25">
      <c r="A20" s="263"/>
      <c r="B20" s="263"/>
      <c r="C20" s="272"/>
      <c r="D20" s="670"/>
      <c r="E20" s="670"/>
      <c r="F20" s="670"/>
      <c r="G20" s="671"/>
      <c r="I20" s="273"/>
      <c r="J20" s="337"/>
      <c r="K20" s="337"/>
      <c r="L20" s="337"/>
      <c r="M20" s="338"/>
      <c r="O20" s="264"/>
    </row>
    <row r="21" spans="1:15" ht="18.75" x14ac:dyDescent="0.25">
      <c r="A21" s="263"/>
      <c r="B21" s="263"/>
      <c r="C21" s="271"/>
      <c r="D21" s="680"/>
      <c r="E21" s="680"/>
      <c r="F21" s="680"/>
      <c r="G21" s="691"/>
      <c r="I21" s="273"/>
      <c r="J21" s="337"/>
      <c r="K21" s="337"/>
      <c r="L21" s="337"/>
      <c r="M21" s="338"/>
      <c r="O21" s="264"/>
    </row>
    <row r="22" spans="1:15" ht="18.75" x14ac:dyDescent="0.25">
      <c r="A22" s="263"/>
      <c r="B22" s="263"/>
      <c r="C22" s="271"/>
      <c r="D22" s="670"/>
      <c r="E22" s="680"/>
      <c r="F22" s="680"/>
      <c r="G22" s="671"/>
      <c r="I22" s="273"/>
      <c r="J22" s="337"/>
      <c r="K22" s="337"/>
      <c r="L22" s="337"/>
      <c r="M22" s="338"/>
      <c r="O22" s="264"/>
    </row>
    <row r="23" spans="1:15" ht="18.75" x14ac:dyDescent="0.25">
      <c r="A23" s="263"/>
      <c r="B23" s="263"/>
      <c r="C23" s="272"/>
      <c r="D23" s="670"/>
      <c r="E23" s="670"/>
      <c r="F23" s="680"/>
      <c r="G23" s="671"/>
      <c r="I23" s="273"/>
      <c r="J23" s="337"/>
      <c r="K23" s="337"/>
      <c r="L23" s="337"/>
      <c r="M23" s="338"/>
      <c r="O23" s="264"/>
    </row>
    <row r="24" spans="1:15" ht="18.75" x14ac:dyDescent="0.25">
      <c r="A24" s="263"/>
      <c r="B24" s="263"/>
      <c r="C24" s="271"/>
      <c r="D24" s="670"/>
      <c r="E24" s="680"/>
      <c r="F24" s="680"/>
      <c r="G24" s="671"/>
      <c r="I24" s="273"/>
      <c r="J24" s="337"/>
      <c r="K24" s="337"/>
      <c r="L24" s="337"/>
      <c r="M24" s="338"/>
      <c r="O24" s="264"/>
    </row>
    <row r="25" spans="1:15" ht="18.75" x14ac:dyDescent="0.25">
      <c r="A25" s="263"/>
      <c r="B25" s="263"/>
      <c r="C25" s="271"/>
      <c r="D25" s="670"/>
      <c r="E25" s="680"/>
      <c r="F25" s="680"/>
      <c r="G25" s="671"/>
      <c r="I25" s="273"/>
      <c r="J25" s="337"/>
      <c r="K25" s="337"/>
      <c r="L25" s="337"/>
      <c r="M25" s="338"/>
      <c r="O25" s="264"/>
    </row>
    <row r="26" spans="1:15" ht="19.5" thickBot="1" x14ac:dyDescent="0.3">
      <c r="A26" s="263"/>
      <c r="B26" s="263"/>
      <c r="C26" s="271"/>
      <c r="D26" s="670"/>
      <c r="E26" s="680"/>
      <c r="F26" s="680"/>
      <c r="G26" s="671"/>
      <c r="I26" s="274"/>
      <c r="J26" s="339"/>
      <c r="K26" s="339"/>
      <c r="L26" s="339"/>
      <c r="M26" s="340"/>
      <c r="O26" s="264"/>
    </row>
    <row r="27" spans="1:15" ht="23.25" customHeight="1" x14ac:dyDescent="0.25">
      <c r="A27" s="263"/>
      <c r="B27" s="263"/>
      <c r="C27" s="271"/>
      <c r="D27" s="670"/>
      <c r="E27" s="680"/>
      <c r="F27" s="680"/>
      <c r="G27" s="671"/>
      <c r="O27" s="264"/>
    </row>
    <row r="28" spans="1:15" ht="23.25" customHeight="1" x14ac:dyDescent="0.25">
      <c r="A28" s="263"/>
      <c r="B28" s="263"/>
      <c r="C28" s="271"/>
      <c r="D28" s="684"/>
      <c r="E28" s="670"/>
      <c r="F28" s="680"/>
      <c r="G28" s="671"/>
      <c r="O28" s="264"/>
    </row>
    <row r="29" spans="1:15" ht="24" customHeight="1" thickBot="1" x14ac:dyDescent="0.3">
      <c r="A29" s="263"/>
      <c r="B29" s="263"/>
      <c r="C29" s="692"/>
      <c r="D29" s="681"/>
      <c r="E29" s="681"/>
      <c r="F29" s="681"/>
      <c r="G29" s="682"/>
      <c r="O29" s="264"/>
    </row>
    <row r="30" spans="1:15" ht="42" customHeight="1" thickBot="1" x14ac:dyDescent="0.3">
      <c r="B30" s="263"/>
      <c r="O30" s="264"/>
    </row>
    <row r="31" spans="1:15" ht="42" customHeight="1" thickBot="1" x14ac:dyDescent="0.3">
      <c r="A31" s="263"/>
      <c r="B31" s="263"/>
      <c r="C31" s="750" t="s">
        <v>249</v>
      </c>
      <c r="D31" s="751"/>
      <c r="E31" s="751"/>
      <c r="F31" s="751"/>
      <c r="G31" s="752"/>
      <c r="O31" s="264"/>
    </row>
    <row r="32" spans="1:15" ht="54.75" customHeight="1" x14ac:dyDescent="0.25">
      <c r="A32" s="263"/>
      <c r="B32" s="263"/>
      <c r="C32" s="742" t="s">
        <v>244</v>
      </c>
      <c r="D32" s="743"/>
      <c r="E32" s="744" t="s">
        <v>250</v>
      </c>
      <c r="F32" s="744"/>
      <c r="G32" s="745"/>
      <c r="O32" s="264"/>
    </row>
    <row r="33" spans="1:15" ht="65.25" customHeight="1" x14ac:dyDescent="0.25">
      <c r="A33" s="263"/>
      <c r="B33" s="263"/>
      <c r="C33" s="746" t="s">
        <v>245</v>
      </c>
      <c r="D33" s="747"/>
      <c r="E33" s="748" t="s">
        <v>251</v>
      </c>
      <c r="F33" s="748"/>
      <c r="G33" s="749"/>
      <c r="O33" s="264"/>
    </row>
    <row r="34" spans="1:15" ht="63" customHeight="1" thickBot="1" x14ac:dyDescent="0.3">
      <c r="A34" s="263"/>
      <c r="B34" s="263"/>
      <c r="C34" s="725" t="s">
        <v>246</v>
      </c>
      <c r="D34" s="726"/>
      <c r="E34" s="727" t="s">
        <v>252</v>
      </c>
      <c r="F34" s="727"/>
      <c r="G34" s="728"/>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253</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753" t="s">
        <v>254</v>
      </c>
      <c r="K6" s="753"/>
      <c r="L6" s="753"/>
      <c r="M6" s="754" t="s">
        <v>255</v>
      </c>
      <c r="N6" s="755"/>
      <c r="O6" s="755"/>
      <c r="P6" s="755"/>
      <c r="Q6" s="755"/>
      <c r="R6" s="756"/>
      <c r="S6" s="760" t="s">
        <v>256</v>
      </c>
      <c r="T6" s="761"/>
      <c r="U6" s="761"/>
      <c r="V6" s="762"/>
      <c r="W6" s="754" t="s">
        <v>257</v>
      </c>
      <c r="X6" s="755"/>
      <c r="Y6" s="755"/>
      <c r="Z6" s="755"/>
      <c r="AA6" s="755"/>
      <c r="AB6" s="756"/>
      <c r="AC6" s="763" t="s">
        <v>258</v>
      </c>
      <c r="AD6" s="764"/>
      <c r="AE6" s="764"/>
      <c r="AF6" s="765"/>
      <c r="AG6" s="754" t="s">
        <v>259</v>
      </c>
      <c r="AH6" s="755"/>
      <c r="AI6" s="755"/>
      <c r="AJ6" s="755"/>
      <c r="AK6" s="755"/>
      <c r="AL6" s="755"/>
      <c r="AM6" s="756"/>
      <c r="AN6" s="46" t="s">
        <v>260</v>
      </c>
      <c r="AO6" s="47"/>
      <c r="AP6" s="47"/>
      <c r="AQ6" s="48"/>
      <c r="AR6" s="770" t="s">
        <v>261</v>
      </c>
      <c r="AS6" s="771"/>
      <c r="AT6" s="771"/>
      <c r="AU6" s="771"/>
      <c r="AV6" s="771"/>
      <c r="AW6" s="772"/>
      <c r="AX6" s="760" t="s">
        <v>262</v>
      </c>
      <c r="AY6" s="761"/>
      <c r="AZ6" s="761"/>
      <c r="BA6" s="762"/>
      <c r="BB6" s="757" t="s">
        <v>263</v>
      </c>
      <c r="BC6" s="758"/>
      <c r="BD6" s="758"/>
      <c r="BE6" s="758"/>
      <c r="BF6" s="758"/>
      <c r="BG6" s="759"/>
      <c r="BH6" s="769" t="s">
        <v>264</v>
      </c>
      <c r="BI6" s="769"/>
      <c r="BJ6" s="769"/>
      <c r="BK6" s="769"/>
      <c r="BL6" s="773" t="s">
        <v>265</v>
      </c>
      <c r="BM6" s="774"/>
      <c r="BN6" s="774"/>
      <c r="BO6" s="774"/>
      <c r="BP6" s="774"/>
      <c r="BQ6" s="775"/>
      <c r="BR6" s="776" t="s">
        <v>266</v>
      </c>
      <c r="BS6" s="776"/>
      <c r="BT6" s="776"/>
      <c r="BU6" s="776"/>
      <c r="BV6" s="781" t="s">
        <v>267</v>
      </c>
      <c r="BW6" s="782"/>
      <c r="BX6" s="782"/>
      <c r="BY6" s="782"/>
      <c r="BZ6" s="782"/>
      <c r="CA6" s="783"/>
      <c r="CB6" s="784" t="s">
        <v>268</v>
      </c>
      <c r="CC6" s="784"/>
      <c r="CD6" s="784"/>
      <c r="CE6" s="784"/>
      <c r="CF6" s="779" t="s">
        <v>269</v>
      </c>
      <c r="CG6" s="779"/>
      <c r="CH6" s="779"/>
      <c r="CI6" s="779"/>
      <c r="CJ6" s="779"/>
      <c r="CK6" s="779"/>
      <c r="CL6" s="780" t="s">
        <v>270</v>
      </c>
      <c r="CM6" s="780"/>
      <c r="CN6" s="780"/>
      <c r="CO6" s="780"/>
      <c r="CP6" s="777" t="s">
        <v>271</v>
      </c>
      <c r="CQ6" s="777"/>
      <c r="CR6" s="777"/>
      <c r="CS6" s="777"/>
      <c r="CT6" s="777"/>
      <c r="CU6" s="777"/>
      <c r="CV6" s="778" t="s">
        <v>272</v>
      </c>
      <c r="CW6" s="778"/>
      <c r="CX6" s="778"/>
      <c r="CY6" s="778"/>
      <c r="CZ6" s="785" t="s">
        <v>273</v>
      </c>
      <c r="DA6" s="785"/>
      <c r="DB6" s="785"/>
      <c r="DC6" s="785"/>
      <c r="DD6" s="785"/>
      <c r="DE6" s="785"/>
      <c r="DF6" s="787" t="s">
        <v>274</v>
      </c>
      <c r="DG6" s="787"/>
      <c r="DH6" s="787"/>
      <c r="DI6" s="787"/>
      <c r="DJ6" s="786" t="s">
        <v>275</v>
      </c>
      <c r="DK6" s="786"/>
      <c r="DL6" s="786"/>
      <c r="DM6" s="786"/>
      <c r="DN6" s="786"/>
      <c r="DO6" s="786"/>
      <c r="DP6" s="788" t="s">
        <v>276</v>
      </c>
      <c r="DQ6" s="788"/>
      <c r="DR6" s="788"/>
      <c r="DS6" s="788"/>
      <c r="DT6" s="789" t="s">
        <v>277</v>
      </c>
      <c r="DU6" s="789"/>
      <c r="DV6" s="789"/>
      <c r="DW6" s="789"/>
      <c r="DX6" s="789"/>
      <c r="DY6" s="789"/>
      <c r="DZ6" s="790" t="s">
        <v>278</v>
      </c>
      <c r="EA6" s="790"/>
      <c r="EB6" s="790"/>
      <c r="EC6" s="790"/>
      <c r="ED6" s="70"/>
      <c r="EG6" s="766" t="s">
        <v>279</v>
      </c>
      <c r="EH6" s="767"/>
      <c r="EI6" s="767"/>
      <c r="EJ6" s="767"/>
      <c r="EK6" s="767"/>
      <c r="EL6" s="767"/>
      <c r="EM6" s="767"/>
      <c r="EN6" s="767"/>
      <c r="EO6" s="767"/>
      <c r="EP6" s="767"/>
      <c r="EQ6" s="767"/>
      <c r="ER6" s="768"/>
      <c r="EU6" s="766" t="s">
        <v>280</v>
      </c>
      <c r="EV6" s="767"/>
      <c r="EW6" s="767"/>
      <c r="EX6" s="767"/>
      <c r="EY6" s="767"/>
      <c r="EZ6" s="767"/>
      <c r="FA6" s="767"/>
      <c r="FB6" s="767"/>
      <c r="FC6" s="767"/>
      <c r="FD6" s="767"/>
      <c r="FE6" s="767"/>
      <c r="FF6" s="768"/>
      <c r="FI6" s="766" t="s">
        <v>281</v>
      </c>
      <c r="FJ6" s="767"/>
      <c r="FK6" s="767"/>
      <c r="FL6" s="767"/>
      <c r="FM6" s="767"/>
      <c r="FN6" s="767"/>
      <c r="FO6" s="767"/>
      <c r="FP6" s="767"/>
      <c r="FQ6" s="767"/>
      <c r="FR6" s="767"/>
      <c r="FS6" s="767"/>
      <c r="FT6" s="768"/>
      <c r="FW6" s="766" t="s">
        <v>282</v>
      </c>
      <c r="FX6" s="767"/>
      <c r="FY6" s="767"/>
      <c r="FZ6" s="767"/>
      <c r="GA6" s="767"/>
      <c r="GB6" s="767"/>
      <c r="GC6" s="767"/>
      <c r="GD6" s="767"/>
      <c r="GE6" s="767"/>
      <c r="GF6" s="767"/>
      <c r="GG6" s="767"/>
      <c r="GH6" s="768"/>
      <c r="GK6" s="766" t="s">
        <v>283</v>
      </c>
      <c r="GL6" s="767"/>
      <c r="GM6" s="767"/>
      <c r="GN6" s="767"/>
      <c r="GO6" s="767"/>
      <c r="GP6" s="767"/>
      <c r="GQ6" s="767"/>
      <c r="GR6" s="767"/>
      <c r="GS6" s="767"/>
      <c r="GT6" s="767"/>
      <c r="GU6" s="767"/>
      <c r="GV6" s="768"/>
    </row>
    <row r="7" spans="1:204" s="2" customFormat="1" ht="71.25" customHeight="1" x14ac:dyDescent="0.25">
      <c r="A7" s="65" t="s">
        <v>155</v>
      </c>
      <c r="B7" s="65" t="s">
        <v>284</v>
      </c>
      <c r="C7" s="65" t="s">
        <v>52</v>
      </c>
      <c r="D7" s="6" t="s">
        <v>15</v>
      </c>
      <c r="E7" s="24" t="s">
        <v>285</v>
      </c>
      <c r="F7" s="24" t="s">
        <v>286</v>
      </c>
      <c r="G7" s="24" t="s">
        <v>30</v>
      </c>
      <c r="H7" s="24" t="s">
        <v>287</v>
      </c>
      <c r="I7" s="24" t="s">
        <v>288</v>
      </c>
      <c r="J7" s="6" t="s">
        <v>289</v>
      </c>
      <c r="K7" s="6" t="s">
        <v>290</v>
      </c>
      <c r="L7" s="7" t="s">
        <v>254</v>
      </c>
      <c r="M7" s="15" t="s">
        <v>291</v>
      </c>
      <c r="N7" s="15" t="s">
        <v>292</v>
      </c>
      <c r="O7" s="122" t="s">
        <v>293</v>
      </c>
      <c r="P7" s="16" t="s">
        <v>294</v>
      </c>
      <c r="Q7" s="16" t="s">
        <v>295</v>
      </c>
      <c r="R7" s="16" t="s">
        <v>296</v>
      </c>
      <c r="S7" s="16" t="s">
        <v>297</v>
      </c>
      <c r="T7" s="38" t="s">
        <v>298</v>
      </c>
      <c r="U7" s="39" t="s">
        <v>299</v>
      </c>
      <c r="V7" s="15" t="s">
        <v>300</v>
      </c>
      <c r="W7" s="218" t="s">
        <v>301</v>
      </c>
      <c r="X7" s="218" t="s">
        <v>302</v>
      </c>
      <c r="Y7" s="286" t="s">
        <v>303</v>
      </c>
      <c r="Z7" s="219" t="s">
        <v>304</v>
      </c>
      <c r="AA7" s="219" t="s">
        <v>305</v>
      </c>
      <c r="AB7" s="219" t="s">
        <v>306</v>
      </c>
      <c r="AC7" s="219" t="s">
        <v>307</v>
      </c>
      <c r="AD7" s="220" t="s">
        <v>308</v>
      </c>
      <c r="AE7" s="221" t="s">
        <v>299</v>
      </c>
      <c r="AF7" s="218" t="s">
        <v>309</v>
      </c>
      <c r="AG7" s="12" t="s">
        <v>310</v>
      </c>
      <c r="AH7" s="12" t="s">
        <v>311</v>
      </c>
      <c r="AI7" s="13" t="s">
        <v>312</v>
      </c>
      <c r="AJ7" s="13" t="s">
        <v>313</v>
      </c>
      <c r="AK7" s="13" t="s">
        <v>314</v>
      </c>
      <c r="AL7" s="13" t="s">
        <v>315</v>
      </c>
      <c r="AM7" s="13" t="s">
        <v>316</v>
      </c>
      <c r="AN7" s="13" t="s">
        <v>317</v>
      </c>
      <c r="AO7" s="35" t="s">
        <v>318</v>
      </c>
      <c r="AP7" s="36" t="s">
        <v>319</v>
      </c>
      <c r="AQ7" s="13" t="s">
        <v>320</v>
      </c>
      <c r="AR7" s="15" t="s">
        <v>321</v>
      </c>
      <c r="AS7" s="15" t="s">
        <v>322</v>
      </c>
      <c r="AT7" s="122" t="s">
        <v>323</v>
      </c>
      <c r="AU7" s="16" t="s">
        <v>324</v>
      </c>
      <c r="AV7" s="16" t="s">
        <v>325</v>
      </c>
      <c r="AW7" s="16" t="s">
        <v>326</v>
      </c>
      <c r="AX7" s="16" t="s">
        <v>327</v>
      </c>
      <c r="AY7" s="38" t="s">
        <v>328</v>
      </c>
      <c r="AZ7" s="39" t="s">
        <v>299</v>
      </c>
      <c r="BA7" s="15" t="s">
        <v>329</v>
      </c>
      <c r="BB7" s="41" t="s">
        <v>330</v>
      </c>
      <c r="BC7" s="41" t="s">
        <v>331</v>
      </c>
      <c r="BD7" s="42" t="s">
        <v>332</v>
      </c>
      <c r="BE7" s="42" t="s">
        <v>333</v>
      </c>
      <c r="BF7" s="42" t="s">
        <v>334</v>
      </c>
      <c r="BG7" s="42" t="s">
        <v>335</v>
      </c>
      <c r="BH7" s="42" t="s">
        <v>336</v>
      </c>
      <c r="BI7" s="43" t="s">
        <v>337</v>
      </c>
      <c r="BJ7" s="44" t="s">
        <v>299</v>
      </c>
      <c r="BK7" s="41" t="s">
        <v>338</v>
      </c>
      <c r="BL7" s="49" t="s">
        <v>339</v>
      </c>
      <c r="BM7" s="49" t="s">
        <v>340</v>
      </c>
      <c r="BN7" s="50" t="s">
        <v>341</v>
      </c>
      <c r="BO7" s="50" t="s">
        <v>342</v>
      </c>
      <c r="BP7" s="50" t="s">
        <v>343</v>
      </c>
      <c r="BQ7" s="50" t="s">
        <v>344</v>
      </c>
      <c r="BR7" s="50" t="s">
        <v>345</v>
      </c>
      <c r="BS7" s="51" t="s">
        <v>346</v>
      </c>
      <c r="BT7" s="52" t="s">
        <v>299</v>
      </c>
      <c r="BU7" s="49" t="s">
        <v>347</v>
      </c>
      <c r="BV7" s="53" t="s">
        <v>348</v>
      </c>
      <c r="BW7" s="53" t="s">
        <v>349</v>
      </c>
      <c r="BX7" s="54" t="s">
        <v>350</v>
      </c>
      <c r="BY7" s="54" t="s">
        <v>351</v>
      </c>
      <c r="BZ7" s="54" t="s">
        <v>352</v>
      </c>
      <c r="CA7" s="54" t="s">
        <v>353</v>
      </c>
      <c r="CB7" s="54" t="s">
        <v>354</v>
      </c>
      <c r="CC7" s="55" t="s">
        <v>355</v>
      </c>
      <c r="CD7" s="56" t="s">
        <v>299</v>
      </c>
      <c r="CE7" s="53" t="s">
        <v>356</v>
      </c>
      <c r="CF7" s="217" t="s">
        <v>357</v>
      </c>
      <c r="CG7" s="218" t="s">
        <v>348</v>
      </c>
      <c r="CH7" s="218" t="s">
        <v>349</v>
      </c>
      <c r="CI7" s="218" t="s">
        <v>350</v>
      </c>
      <c r="CJ7" s="218" t="s">
        <v>358</v>
      </c>
      <c r="CK7" s="218" t="s">
        <v>359</v>
      </c>
      <c r="CL7" s="219" t="s">
        <v>360</v>
      </c>
      <c r="CM7" s="220" t="s">
        <v>361</v>
      </c>
      <c r="CN7" s="221" t="s">
        <v>299</v>
      </c>
      <c r="CO7" s="218" t="s">
        <v>362</v>
      </c>
      <c r="CP7" s="76" t="s">
        <v>363</v>
      </c>
      <c r="CQ7" s="77" t="s">
        <v>364</v>
      </c>
      <c r="CR7" s="77" t="s">
        <v>365</v>
      </c>
      <c r="CS7" s="77" t="s">
        <v>366</v>
      </c>
      <c r="CT7" s="77" t="s">
        <v>367</v>
      </c>
      <c r="CU7" s="77" t="s">
        <v>368</v>
      </c>
      <c r="CV7" s="78" t="s">
        <v>369</v>
      </c>
      <c r="CW7" s="79" t="s">
        <v>370</v>
      </c>
      <c r="CX7" s="80" t="s">
        <v>299</v>
      </c>
      <c r="CY7" s="77" t="s">
        <v>371</v>
      </c>
      <c r="CZ7" s="81" t="s">
        <v>372</v>
      </c>
      <c r="DA7" s="81" t="s">
        <v>373</v>
      </c>
      <c r="DB7" s="81" t="s">
        <v>374</v>
      </c>
      <c r="DC7" s="82" t="s">
        <v>375</v>
      </c>
      <c r="DD7" s="82" t="s">
        <v>376</v>
      </c>
      <c r="DE7" s="82" t="s">
        <v>377</v>
      </c>
      <c r="DF7" s="83" t="s">
        <v>378</v>
      </c>
      <c r="DG7" s="84" t="s">
        <v>379</v>
      </c>
      <c r="DH7" s="85" t="s">
        <v>299</v>
      </c>
      <c r="DI7" s="82" t="s">
        <v>380</v>
      </c>
      <c r="DJ7" s="86" t="s">
        <v>381</v>
      </c>
      <c r="DK7" s="86" t="s">
        <v>382</v>
      </c>
      <c r="DL7" s="86" t="s">
        <v>383</v>
      </c>
      <c r="DM7" s="87" t="s">
        <v>384</v>
      </c>
      <c r="DN7" s="87" t="s">
        <v>385</v>
      </c>
      <c r="DO7" s="87" t="s">
        <v>386</v>
      </c>
      <c r="DP7" s="88" t="s">
        <v>387</v>
      </c>
      <c r="DQ7" s="89" t="s">
        <v>388</v>
      </c>
      <c r="DR7" s="90" t="s">
        <v>299</v>
      </c>
      <c r="DS7" s="87" t="s">
        <v>389</v>
      </c>
      <c r="DT7" s="92" t="s">
        <v>390</v>
      </c>
      <c r="DU7" s="92" t="s">
        <v>391</v>
      </c>
      <c r="DV7" s="92" t="s">
        <v>392</v>
      </c>
      <c r="DW7" s="49" t="s">
        <v>393</v>
      </c>
      <c r="DX7" s="49" t="s">
        <v>394</v>
      </c>
      <c r="DY7" s="49" t="s">
        <v>395</v>
      </c>
      <c r="DZ7" s="50" t="s">
        <v>396</v>
      </c>
      <c r="EA7" s="51" t="s">
        <v>397</v>
      </c>
      <c r="EB7" s="52" t="s">
        <v>299</v>
      </c>
      <c r="EC7" s="49" t="s">
        <v>398</v>
      </c>
      <c r="ED7" s="71"/>
      <c r="EF7" s="66" t="s">
        <v>399</v>
      </c>
      <c r="EG7" s="67" t="s">
        <v>400</v>
      </c>
      <c r="EH7" s="67" t="s">
        <v>401</v>
      </c>
      <c r="EI7" s="67" t="s">
        <v>402</v>
      </c>
      <c r="EJ7" s="67" t="s">
        <v>403</v>
      </c>
      <c r="EK7" s="67" t="s">
        <v>404</v>
      </c>
      <c r="EL7" s="67" t="s">
        <v>405</v>
      </c>
      <c r="EM7" s="67" t="s">
        <v>406</v>
      </c>
      <c r="EN7" s="67" t="s">
        <v>407</v>
      </c>
      <c r="EO7" s="67" t="s">
        <v>408</v>
      </c>
      <c r="EP7" s="67" t="s">
        <v>409</v>
      </c>
      <c r="EQ7" s="67" t="s">
        <v>410</v>
      </c>
      <c r="ER7" s="68" t="s">
        <v>411</v>
      </c>
      <c r="ES7" s="1"/>
      <c r="ET7" s="66" t="s">
        <v>399</v>
      </c>
      <c r="EU7" s="67" t="s">
        <v>400</v>
      </c>
      <c r="EV7" s="67" t="s">
        <v>401</v>
      </c>
      <c r="EW7" s="67" t="s">
        <v>402</v>
      </c>
      <c r="EX7" s="67" t="s">
        <v>403</v>
      </c>
      <c r="EY7" s="67" t="s">
        <v>404</v>
      </c>
      <c r="EZ7" s="67" t="s">
        <v>405</v>
      </c>
      <c r="FA7" s="67" t="s">
        <v>406</v>
      </c>
      <c r="FB7" s="67" t="s">
        <v>407</v>
      </c>
      <c r="FC7" s="67" t="s">
        <v>408</v>
      </c>
      <c r="FD7" s="67" t="s">
        <v>409</v>
      </c>
      <c r="FE7" s="93" t="s">
        <v>410</v>
      </c>
      <c r="FF7" s="68" t="s">
        <v>411</v>
      </c>
      <c r="FG7" s="1"/>
      <c r="FH7" s="66" t="s">
        <v>399</v>
      </c>
      <c r="FI7" s="67" t="s">
        <v>400</v>
      </c>
      <c r="FJ7" s="67" t="s">
        <v>401</v>
      </c>
      <c r="FK7" s="67" t="s">
        <v>402</v>
      </c>
      <c r="FL7" s="67" t="s">
        <v>403</v>
      </c>
      <c r="FM7" s="67" t="s">
        <v>404</v>
      </c>
      <c r="FN7" s="67" t="s">
        <v>405</v>
      </c>
      <c r="FO7" s="67" t="s">
        <v>406</v>
      </c>
      <c r="FP7" s="67" t="s">
        <v>407</v>
      </c>
      <c r="FQ7" s="67" t="s">
        <v>408</v>
      </c>
      <c r="FR7" s="67" t="s">
        <v>409</v>
      </c>
      <c r="FS7" s="67" t="s">
        <v>410</v>
      </c>
      <c r="FT7" s="68" t="s">
        <v>411</v>
      </c>
      <c r="FU7" s="1"/>
      <c r="FV7" s="66" t="s">
        <v>399</v>
      </c>
      <c r="FW7" s="67" t="s">
        <v>400</v>
      </c>
      <c r="FX7" s="67" t="s">
        <v>401</v>
      </c>
      <c r="FY7" s="67" t="s">
        <v>402</v>
      </c>
      <c r="FZ7" s="67" t="s">
        <v>403</v>
      </c>
      <c r="GA7" s="67" t="s">
        <v>404</v>
      </c>
      <c r="GB7" s="67" t="s">
        <v>405</v>
      </c>
      <c r="GC7" s="67" t="s">
        <v>406</v>
      </c>
      <c r="GD7" s="67" t="s">
        <v>407</v>
      </c>
      <c r="GE7" s="67" t="s">
        <v>408</v>
      </c>
      <c r="GF7" s="67" t="s">
        <v>409</v>
      </c>
      <c r="GG7" s="67" t="s">
        <v>410</v>
      </c>
      <c r="GH7" s="68" t="s">
        <v>411</v>
      </c>
      <c r="GI7" s="1"/>
      <c r="GJ7" s="66" t="s">
        <v>399</v>
      </c>
      <c r="GK7" s="67" t="s">
        <v>400</v>
      </c>
      <c r="GL7" s="67" t="s">
        <v>401</v>
      </c>
      <c r="GM7" s="67" t="s">
        <v>402</v>
      </c>
      <c r="GN7" s="67" t="s">
        <v>403</v>
      </c>
      <c r="GO7" s="67" t="s">
        <v>404</v>
      </c>
      <c r="GP7" s="67" t="s">
        <v>405</v>
      </c>
      <c r="GQ7" s="67" t="s">
        <v>406</v>
      </c>
      <c r="GR7" s="67" t="s">
        <v>407</v>
      </c>
      <c r="GS7" s="67" t="s">
        <v>408</v>
      </c>
      <c r="GT7" s="67" t="s">
        <v>409</v>
      </c>
      <c r="GU7" s="67" t="s">
        <v>410</v>
      </c>
      <c r="GV7" s="68" t="s">
        <v>411</v>
      </c>
    </row>
    <row r="8" spans="1:204" ht="20.25" customHeight="1" x14ac:dyDescent="0.25">
      <c r="A8" s="3" t="s">
        <v>412</v>
      </c>
      <c r="B8" s="287" t="s">
        <v>413</v>
      </c>
      <c r="C8" s="3" t="s">
        <v>110</v>
      </c>
      <c r="D8" s="97" t="s">
        <v>16</v>
      </c>
      <c r="E8" s="3" t="s">
        <v>22</v>
      </c>
      <c r="F8" s="287" t="s">
        <v>414</v>
      </c>
      <c r="G8" s="5" t="s">
        <v>7</v>
      </c>
      <c r="H8" s="3" t="s">
        <v>415</v>
      </c>
      <c r="I8" s="3" t="s">
        <v>416</v>
      </c>
      <c r="J8" s="289" t="s">
        <v>417</v>
      </c>
      <c r="K8" s="287" t="s">
        <v>417</v>
      </c>
      <c r="L8" s="287" t="s">
        <v>417</v>
      </c>
      <c r="M8" s="4">
        <v>0</v>
      </c>
      <c r="N8" s="4">
        <v>28</v>
      </c>
      <c r="O8" s="14">
        <v>0</v>
      </c>
      <c r="P8" s="98" t="s">
        <v>20</v>
      </c>
      <c r="Q8" s="330" t="s">
        <v>418</v>
      </c>
      <c r="R8" s="98"/>
      <c r="S8" s="98" t="s">
        <v>417</v>
      </c>
      <c r="T8" s="98" t="str">
        <f>P8</f>
        <v>bajo</v>
      </c>
      <c r="U8" s="98"/>
      <c r="V8" s="330" t="s">
        <v>419</v>
      </c>
      <c r="W8" s="4">
        <v>0</v>
      </c>
      <c r="X8" s="4">
        <v>28</v>
      </c>
      <c r="Y8" s="14">
        <v>0</v>
      </c>
      <c r="Z8" s="4" t="s">
        <v>20</v>
      </c>
      <c r="AA8" s="17" t="s">
        <v>420</v>
      </c>
      <c r="AB8" s="4"/>
      <c r="AC8" s="4" t="s">
        <v>417</v>
      </c>
      <c r="AD8" s="98" t="str">
        <f>Z8</f>
        <v>bajo</v>
      </c>
      <c r="AE8" s="98"/>
      <c r="AF8" s="330" t="s">
        <v>421</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422</v>
      </c>
      <c r="B9" s="288" t="s">
        <v>21</v>
      </c>
      <c r="C9" s="3" t="s">
        <v>120</v>
      </c>
      <c r="D9" s="97" t="s">
        <v>16</v>
      </c>
      <c r="E9" s="3" t="s">
        <v>21</v>
      </c>
      <c r="F9" s="288" t="s">
        <v>21</v>
      </c>
      <c r="G9" s="5" t="s">
        <v>7</v>
      </c>
      <c r="H9" s="3" t="s">
        <v>423</v>
      </c>
      <c r="I9" s="3" t="s">
        <v>424</v>
      </c>
      <c r="J9" s="290">
        <v>25</v>
      </c>
      <c r="K9" s="290" t="s">
        <v>154</v>
      </c>
      <c r="L9" s="137">
        <v>25</v>
      </c>
      <c r="M9" s="4">
        <v>0</v>
      </c>
      <c r="N9" s="4" t="s">
        <v>154</v>
      </c>
      <c r="O9" s="333">
        <v>0</v>
      </c>
      <c r="P9" s="98" t="s">
        <v>20</v>
      </c>
      <c r="Q9" s="330" t="s">
        <v>425</v>
      </c>
      <c r="R9" s="98"/>
      <c r="S9" s="98">
        <v>0</v>
      </c>
      <c r="T9" s="98" t="str">
        <f t="shared" ref="T9:T12" si="5">P9</f>
        <v>bajo</v>
      </c>
      <c r="U9" s="98"/>
      <c r="V9" s="330" t="s">
        <v>426</v>
      </c>
      <c r="W9" s="4">
        <v>0</v>
      </c>
      <c r="X9" s="4" t="s">
        <v>154</v>
      </c>
      <c r="Y9" s="333">
        <v>0</v>
      </c>
      <c r="Z9" s="4" t="s">
        <v>20</v>
      </c>
      <c r="AA9" s="17" t="s">
        <v>427</v>
      </c>
      <c r="AB9" s="4"/>
      <c r="AC9" s="336">
        <v>0</v>
      </c>
      <c r="AD9" s="98" t="str">
        <f t="shared" ref="AD9:AD12" si="6">Z9</f>
        <v>bajo</v>
      </c>
      <c r="AE9" s="98"/>
      <c r="AF9" s="330" t="s">
        <v>428</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429</v>
      </c>
      <c r="B10" s="129" t="s">
        <v>248</v>
      </c>
      <c r="C10" s="3" t="s">
        <v>72</v>
      </c>
      <c r="D10" s="97" t="s">
        <v>16</v>
      </c>
      <c r="E10" s="3" t="s">
        <v>24</v>
      </c>
      <c r="F10" s="129" t="s">
        <v>430</v>
      </c>
      <c r="G10" s="5" t="s">
        <v>7</v>
      </c>
      <c r="H10" s="3" t="s">
        <v>431</v>
      </c>
      <c r="I10" s="3" t="s">
        <v>424</v>
      </c>
      <c r="J10" s="290">
        <v>19</v>
      </c>
      <c r="K10" s="290" t="s">
        <v>154</v>
      </c>
      <c r="L10" s="137">
        <v>19</v>
      </c>
      <c r="M10" s="4">
        <v>0</v>
      </c>
      <c r="N10" s="4" t="s">
        <v>154</v>
      </c>
      <c r="O10" s="333">
        <v>0</v>
      </c>
      <c r="P10" s="98" t="s">
        <v>20</v>
      </c>
      <c r="Q10" s="330" t="s">
        <v>432</v>
      </c>
      <c r="R10" s="98"/>
      <c r="S10" s="98">
        <v>0</v>
      </c>
      <c r="T10" s="98" t="str">
        <f t="shared" si="5"/>
        <v>bajo</v>
      </c>
      <c r="U10" s="98"/>
      <c r="V10" s="330" t="s">
        <v>433</v>
      </c>
      <c r="W10" s="4">
        <v>0</v>
      </c>
      <c r="X10" s="4" t="s">
        <v>154</v>
      </c>
      <c r="Y10" s="333">
        <v>0</v>
      </c>
      <c r="Z10" s="4" t="s">
        <v>20</v>
      </c>
      <c r="AA10" s="17" t="s">
        <v>434</v>
      </c>
      <c r="AB10" s="4"/>
      <c r="AC10" s="336">
        <v>0</v>
      </c>
      <c r="AD10" s="98" t="str">
        <f t="shared" si="6"/>
        <v>bajo</v>
      </c>
      <c r="AE10" s="98"/>
      <c r="AF10" s="330" t="s">
        <v>435</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436</v>
      </c>
      <c r="B11" s="129" t="s">
        <v>437</v>
      </c>
      <c r="C11" s="3" t="s">
        <v>62</v>
      </c>
      <c r="D11" s="97" t="s">
        <v>16</v>
      </c>
      <c r="E11" s="3" t="s">
        <v>26</v>
      </c>
      <c r="F11" s="129" t="s">
        <v>438</v>
      </c>
      <c r="G11" s="5" t="s">
        <v>7</v>
      </c>
      <c r="H11" s="3" t="s">
        <v>439</v>
      </c>
      <c r="I11" s="3" t="s">
        <v>440</v>
      </c>
      <c r="J11" s="290">
        <v>4</v>
      </c>
      <c r="K11" s="290">
        <v>8</v>
      </c>
      <c r="L11" s="291">
        <v>0.5</v>
      </c>
      <c r="M11" s="4">
        <v>0</v>
      </c>
      <c r="N11" s="4">
        <v>8</v>
      </c>
      <c r="O11" s="14">
        <v>0</v>
      </c>
      <c r="P11" s="98" t="s">
        <v>20</v>
      </c>
      <c r="Q11" s="330" t="s">
        <v>441</v>
      </c>
      <c r="R11" s="98"/>
      <c r="S11" s="98">
        <v>0</v>
      </c>
      <c r="T11" s="98" t="str">
        <f t="shared" si="5"/>
        <v>bajo</v>
      </c>
      <c r="U11" s="98"/>
      <c r="V11" s="330" t="s">
        <v>442</v>
      </c>
      <c r="W11" s="4">
        <v>0</v>
      </c>
      <c r="X11" s="4">
        <v>8</v>
      </c>
      <c r="Y11" s="14">
        <v>0</v>
      </c>
      <c r="Z11" s="4" t="s">
        <v>20</v>
      </c>
      <c r="AA11" s="17" t="s">
        <v>443</v>
      </c>
      <c r="AB11" s="4"/>
      <c r="AC11" s="336">
        <v>0</v>
      </c>
      <c r="AD11" s="98" t="str">
        <f t="shared" si="6"/>
        <v>bajo</v>
      </c>
      <c r="AE11" s="98"/>
      <c r="AF11" s="330" t="s">
        <v>444</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445</v>
      </c>
      <c r="B12" s="129" t="s">
        <v>413</v>
      </c>
      <c r="C12" s="3" t="s">
        <v>108</v>
      </c>
      <c r="D12" s="97" t="s">
        <v>16</v>
      </c>
      <c r="E12" s="3" t="s">
        <v>22</v>
      </c>
      <c r="F12" s="129" t="s">
        <v>446</v>
      </c>
      <c r="G12" s="5" t="s">
        <v>7</v>
      </c>
      <c r="H12" s="3" t="s">
        <v>447</v>
      </c>
      <c r="I12" s="3" t="s">
        <v>448</v>
      </c>
      <c r="J12" s="290">
        <v>18064755</v>
      </c>
      <c r="K12" s="290">
        <v>14966486</v>
      </c>
      <c r="L12" s="291">
        <v>1.2070000000000001</v>
      </c>
      <c r="M12" s="4">
        <v>0</v>
      </c>
      <c r="N12" s="4">
        <v>446521</v>
      </c>
      <c r="O12" s="14">
        <v>0</v>
      </c>
      <c r="P12" s="98" t="s">
        <v>20</v>
      </c>
      <c r="Q12" s="330" t="s">
        <v>449</v>
      </c>
      <c r="R12" s="98"/>
      <c r="S12" s="98">
        <v>0</v>
      </c>
      <c r="T12" s="98" t="str">
        <f t="shared" si="5"/>
        <v>bajo</v>
      </c>
      <c r="U12" s="98"/>
      <c r="V12" s="330" t="s">
        <v>450</v>
      </c>
      <c r="W12" s="4">
        <v>0</v>
      </c>
      <c r="X12" s="4">
        <v>1050869</v>
      </c>
      <c r="Y12" s="14">
        <v>0</v>
      </c>
      <c r="Z12" s="4" t="s">
        <v>20</v>
      </c>
      <c r="AA12" s="17" t="s">
        <v>451</v>
      </c>
      <c r="AB12" s="4"/>
      <c r="AC12" s="336">
        <v>0</v>
      </c>
      <c r="AD12" s="98" t="str">
        <f t="shared" si="6"/>
        <v>bajo</v>
      </c>
      <c r="AE12" s="98"/>
      <c r="AF12" s="330" t="s">
        <v>452</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453</v>
      </c>
      <c r="B13" s="129" t="s">
        <v>28</v>
      </c>
      <c r="C13" s="3" t="s">
        <v>132</v>
      </c>
      <c r="D13" s="97" t="s">
        <v>16</v>
      </c>
      <c r="E13" s="3" t="s">
        <v>28</v>
      </c>
      <c r="F13" s="3" t="s">
        <v>28</v>
      </c>
      <c r="G13" s="5" t="s">
        <v>8</v>
      </c>
      <c r="H13" s="3" t="s">
        <v>454</v>
      </c>
      <c r="I13" s="3" t="s">
        <v>455</v>
      </c>
      <c r="J13" s="290">
        <v>11700000</v>
      </c>
      <c r="K13" s="290">
        <v>13000000</v>
      </c>
      <c r="L13" s="291">
        <v>0.9</v>
      </c>
      <c r="M13" s="4">
        <v>0</v>
      </c>
      <c r="N13" s="4">
        <v>13500000</v>
      </c>
      <c r="O13" s="14">
        <v>0</v>
      </c>
      <c r="P13" s="98" t="s">
        <v>20</v>
      </c>
      <c r="Q13" s="330" t="s">
        <v>456</v>
      </c>
      <c r="R13" s="98"/>
      <c r="S13" s="98">
        <f>O13/L13</f>
        <v>0</v>
      </c>
      <c r="T13" s="98" t="str">
        <f>P13</f>
        <v>bajo</v>
      </c>
      <c r="U13" s="98"/>
      <c r="V13" s="330" t="s">
        <v>457</v>
      </c>
      <c r="W13" s="4">
        <v>7857234</v>
      </c>
      <c r="X13" s="4">
        <v>13500000</v>
      </c>
      <c r="Y13" s="331">
        <f>W13/X13</f>
        <v>0.58201733333333339</v>
      </c>
      <c r="Z13" s="4" t="s">
        <v>20</v>
      </c>
      <c r="AA13" s="17" t="s">
        <v>458</v>
      </c>
      <c r="AB13" s="4"/>
      <c r="AC13" s="331">
        <f>Y13/L13</f>
        <v>0.646685925925926</v>
      </c>
      <c r="AD13" s="14" t="str">
        <f>Z13</f>
        <v>bajo</v>
      </c>
      <c r="AE13" s="4"/>
      <c r="AF13" s="332" t="s">
        <v>459</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460</v>
      </c>
      <c r="B14" s="129" t="s">
        <v>27</v>
      </c>
      <c r="C14" s="3" t="s">
        <v>94</v>
      </c>
      <c r="D14" s="97" t="s">
        <v>16</v>
      </c>
      <c r="E14" s="3" t="s">
        <v>27</v>
      </c>
      <c r="F14" s="3" t="s">
        <v>27</v>
      </c>
      <c r="G14" s="5" t="s">
        <v>8</v>
      </c>
      <c r="H14" s="3" t="s">
        <v>461</v>
      </c>
      <c r="I14" s="3" t="s">
        <v>462</v>
      </c>
      <c r="J14" s="130">
        <v>337</v>
      </c>
      <c r="K14" s="130">
        <v>450</v>
      </c>
      <c r="L14" s="291">
        <v>0.75</v>
      </c>
      <c r="M14" s="4">
        <v>0</v>
      </c>
      <c r="N14" s="4">
        <v>424</v>
      </c>
      <c r="O14" s="14">
        <v>0</v>
      </c>
      <c r="P14" s="98" t="s">
        <v>20</v>
      </c>
      <c r="Q14" s="330" t="s">
        <v>463</v>
      </c>
      <c r="R14" s="98"/>
      <c r="S14" s="98">
        <f t="shared" ref="S14:S18" si="7">O14/L14</f>
        <v>0</v>
      </c>
      <c r="T14" s="98" t="str">
        <f t="shared" ref="T14:T18" si="8">P14</f>
        <v>bajo</v>
      </c>
      <c r="U14" s="98"/>
      <c r="V14" s="330" t="s">
        <v>464</v>
      </c>
      <c r="W14" s="4">
        <v>0</v>
      </c>
      <c r="X14" s="4">
        <v>424</v>
      </c>
      <c r="Y14" s="331">
        <f t="shared" ref="Y14:Y18" si="9">W14/X14</f>
        <v>0</v>
      </c>
      <c r="Z14" s="4" t="s">
        <v>20</v>
      </c>
      <c r="AA14" s="17" t="s">
        <v>465</v>
      </c>
      <c r="AB14" s="4"/>
      <c r="AC14" s="331">
        <f t="shared" ref="AC14:AC18" si="10">Y14/L14</f>
        <v>0</v>
      </c>
      <c r="AD14" s="14" t="str">
        <f t="shared" ref="AD14:AD18" si="11">Z14</f>
        <v>bajo</v>
      </c>
      <c r="AE14" s="4"/>
      <c r="AF14" s="332" t="s">
        <v>466</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467</v>
      </c>
      <c r="B15" s="129" t="s">
        <v>25</v>
      </c>
      <c r="C15" s="3" t="s">
        <v>86</v>
      </c>
      <c r="D15" s="97" t="s">
        <v>16</v>
      </c>
      <c r="E15" s="3" t="s">
        <v>25</v>
      </c>
      <c r="F15" s="3" t="s">
        <v>25</v>
      </c>
      <c r="G15" s="5" t="s">
        <v>8</v>
      </c>
      <c r="H15" s="3" t="s">
        <v>468</v>
      </c>
      <c r="I15" s="3" t="s">
        <v>469</v>
      </c>
      <c r="J15" s="130">
        <v>32</v>
      </c>
      <c r="K15" s="130">
        <v>42</v>
      </c>
      <c r="L15" s="291">
        <v>0.76</v>
      </c>
      <c r="M15" s="4">
        <v>0</v>
      </c>
      <c r="N15" s="4">
        <v>42</v>
      </c>
      <c r="O15" s="14">
        <f>M15/N15</f>
        <v>0</v>
      </c>
      <c r="P15" s="98" t="s">
        <v>20</v>
      </c>
      <c r="Q15" s="330" t="s">
        <v>470</v>
      </c>
      <c r="R15" s="98"/>
      <c r="S15" s="98">
        <f t="shared" si="7"/>
        <v>0</v>
      </c>
      <c r="T15" s="98" t="str">
        <f t="shared" si="8"/>
        <v>bajo</v>
      </c>
      <c r="U15" s="98"/>
      <c r="V15" s="330" t="s">
        <v>471</v>
      </c>
      <c r="W15" s="4">
        <v>0</v>
      </c>
      <c r="X15" s="4">
        <v>42</v>
      </c>
      <c r="Y15" s="331">
        <f t="shared" si="9"/>
        <v>0</v>
      </c>
      <c r="Z15" s="4" t="s">
        <v>20</v>
      </c>
      <c r="AA15" s="17" t="s">
        <v>470</v>
      </c>
      <c r="AB15" s="4"/>
      <c r="AC15" s="331">
        <f t="shared" si="10"/>
        <v>0</v>
      </c>
      <c r="AD15" s="14" t="str">
        <f t="shared" si="11"/>
        <v>bajo</v>
      </c>
      <c r="AE15" s="4"/>
      <c r="AF15" s="332" t="s">
        <v>472</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473</v>
      </c>
      <c r="B16" s="129" t="s">
        <v>248</v>
      </c>
      <c r="C16" s="3" t="s">
        <v>78</v>
      </c>
      <c r="D16" s="97" t="s">
        <v>16</v>
      </c>
      <c r="E16" s="3" t="s">
        <v>24</v>
      </c>
      <c r="F16" s="3" t="s">
        <v>474</v>
      </c>
      <c r="G16" s="5" t="s">
        <v>8</v>
      </c>
      <c r="H16" s="3" t="s">
        <v>475</v>
      </c>
      <c r="I16" s="3" t="s">
        <v>476</v>
      </c>
      <c r="J16" s="290">
        <v>30491</v>
      </c>
      <c r="K16" s="292">
        <v>101638</v>
      </c>
      <c r="L16" s="293">
        <v>0.3</v>
      </c>
      <c r="M16" s="4">
        <v>251</v>
      </c>
      <c r="N16" s="4">
        <v>20000</v>
      </c>
      <c r="O16" s="14">
        <f>M16/N16</f>
        <v>1.255E-2</v>
      </c>
      <c r="P16" s="98" t="s">
        <v>20</v>
      </c>
      <c r="Q16" s="330" t="s">
        <v>477</v>
      </c>
      <c r="R16" s="98"/>
      <c r="S16" s="98">
        <f t="shared" si="7"/>
        <v>4.1833333333333333E-2</v>
      </c>
      <c r="T16" s="98" t="str">
        <f t="shared" si="8"/>
        <v>bajo</v>
      </c>
      <c r="U16" s="98"/>
      <c r="V16" s="330" t="s">
        <v>478</v>
      </c>
      <c r="W16" s="4">
        <v>251</v>
      </c>
      <c r="X16" s="4">
        <v>20000</v>
      </c>
      <c r="Y16" s="331">
        <f t="shared" si="9"/>
        <v>1.255E-2</v>
      </c>
      <c r="Z16" s="4" t="s">
        <v>20</v>
      </c>
      <c r="AA16" s="17" t="s">
        <v>479</v>
      </c>
      <c r="AB16" s="4"/>
      <c r="AC16" s="331">
        <f t="shared" si="10"/>
        <v>4.1833333333333333E-2</v>
      </c>
      <c r="AD16" s="14" t="str">
        <f t="shared" si="11"/>
        <v>bajo</v>
      </c>
      <c r="AE16" s="4"/>
      <c r="AF16" s="332" t="s">
        <v>480</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481</v>
      </c>
      <c r="B17" s="129" t="s">
        <v>248</v>
      </c>
      <c r="C17" s="3" t="s">
        <v>74</v>
      </c>
      <c r="D17" s="97" t="s">
        <v>16</v>
      </c>
      <c r="E17" s="3" t="s">
        <v>24</v>
      </c>
      <c r="F17" s="3" t="s">
        <v>482</v>
      </c>
      <c r="G17" s="5" t="s">
        <v>8</v>
      </c>
      <c r="H17" s="3" t="s">
        <v>483</v>
      </c>
      <c r="I17" s="3" t="s">
        <v>484</v>
      </c>
      <c r="J17" s="130">
        <v>789</v>
      </c>
      <c r="K17" s="130">
        <v>7898</v>
      </c>
      <c r="L17" s="291">
        <v>0.1</v>
      </c>
      <c r="M17" s="4">
        <v>0</v>
      </c>
      <c r="N17" s="4">
        <v>10418</v>
      </c>
      <c r="O17" s="14">
        <f>M17/N17</f>
        <v>0</v>
      </c>
      <c r="P17" s="98" t="s">
        <v>20</v>
      </c>
      <c r="Q17" s="330" t="s">
        <v>485</v>
      </c>
      <c r="R17" s="98"/>
      <c r="S17" s="98">
        <f t="shared" si="7"/>
        <v>0</v>
      </c>
      <c r="T17" s="98" t="str">
        <f t="shared" si="8"/>
        <v>bajo</v>
      </c>
      <c r="U17" s="98"/>
      <c r="V17" s="330" t="s">
        <v>486</v>
      </c>
      <c r="W17" s="4">
        <v>0</v>
      </c>
      <c r="X17" s="4">
        <v>10418</v>
      </c>
      <c r="Y17" s="331">
        <f t="shared" si="9"/>
        <v>0</v>
      </c>
      <c r="Z17" s="4" t="s">
        <v>20</v>
      </c>
      <c r="AA17" s="17" t="s">
        <v>487</v>
      </c>
      <c r="AB17" s="4"/>
      <c r="AC17" s="331">
        <f t="shared" si="10"/>
        <v>0</v>
      </c>
      <c r="AD17" s="14" t="str">
        <f t="shared" si="11"/>
        <v>bajo</v>
      </c>
      <c r="AE17" s="4"/>
      <c r="AF17" s="332" t="s">
        <v>488</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489</v>
      </c>
      <c r="B18" s="129" t="s">
        <v>248</v>
      </c>
      <c r="C18" s="3" t="s">
        <v>76</v>
      </c>
      <c r="D18" s="97" t="s">
        <v>16</v>
      </c>
      <c r="E18" s="3" t="s">
        <v>24</v>
      </c>
      <c r="F18" s="3" t="s">
        <v>490</v>
      </c>
      <c r="G18" s="5" t="s">
        <v>8</v>
      </c>
      <c r="H18" s="3" t="s">
        <v>491</v>
      </c>
      <c r="I18" s="3" t="s">
        <v>492</v>
      </c>
      <c r="J18" s="290">
        <v>9800</v>
      </c>
      <c r="K18" s="290">
        <v>10800</v>
      </c>
      <c r="L18" s="291">
        <v>0.90700000000000003</v>
      </c>
      <c r="M18" s="4">
        <v>9442</v>
      </c>
      <c r="N18" s="4">
        <v>10512</v>
      </c>
      <c r="O18" s="14">
        <f>M18/N18</f>
        <v>0.89821156773211563</v>
      </c>
      <c r="P18" s="98" t="s">
        <v>20</v>
      </c>
      <c r="Q18" s="330" t="s">
        <v>493</v>
      </c>
      <c r="R18" s="98"/>
      <c r="S18" s="98">
        <f t="shared" si="7"/>
        <v>0.99031043851390921</v>
      </c>
      <c r="T18" s="98" t="str">
        <f t="shared" si="8"/>
        <v>bajo</v>
      </c>
      <c r="U18" s="98"/>
      <c r="V18" s="330" t="s">
        <v>494</v>
      </c>
      <c r="W18" s="4">
        <v>9442</v>
      </c>
      <c r="X18" s="4">
        <v>10512</v>
      </c>
      <c r="Y18" s="331">
        <f t="shared" si="9"/>
        <v>0.89821156773211563</v>
      </c>
      <c r="Z18" s="4" t="s">
        <v>20</v>
      </c>
      <c r="AA18" s="17" t="s">
        <v>495</v>
      </c>
      <c r="AB18" s="4"/>
      <c r="AC18" s="331">
        <f t="shared" si="10"/>
        <v>0.99031043851390921</v>
      </c>
      <c r="AD18" s="14" t="str">
        <f t="shared" si="11"/>
        <v>bajo</v>
      </c>
      <c r="AE18" s="4"/>
      <c r="AF18" s="332" t="s">
        <v>496</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497</v>
      </c>
      <c r="B19" s="96" t="s">
        <v>22</v>
      </c>
      <c r="C19" s="3" t="s">
        <v>104</v>
      </c>
      <c r="D19" s="97" t="s">
        <v>16</v>
      </c>
      <c r="E19" s="96" t="s">
        <v>22</v>
      </c>
      <c r="F19" s="287" t="s">
        <v>498</v>
      </c>
      <c r="G19" s="5" t="s">
        <v>29</v>
      </c>
      <c r="H19" s="3" t="s">
        <v>499</v>
      </c>
      <c r="I19" s="3" t="s">
        <v>500</v>
      </c>
      <c r="J19" s="295">
        <v>97</v>
      </c>
      <c r="K19" s="295">
        <v>100</v>
      </c>
      <c r="L19" s="296">
        <v>0.97</v>
      </c>
      <c r="M19" s="4">
        <v>27335</v>
      </c>
      <c r="N19" s="4">
        <v>27335</v>
      </c>
      <c r="O19" s="14">
        <f>M19/N19</f>
        <v>1</v>
      </c>
      <c r="P19" s="98" t="s">
        <v>20</v>
      </c>
      <c r="Q19" s="330" t="s">
        <v>501</v>
      </c>
      <c r="R19" s="98"/>
      <c r="S19" s="98">
        <f>O19/L19</f>
        <v>1.0309278350515465</v>
      </c>
      <c r="T19" s="98" t="str">
        <f>P19</f>
        <v>bajo</v>
      </c>
      <c r="U19" s="98"/>
      <c r="V19" s="330" t="s">
        <v>502</v>
      </c>
      <c r="W19" s="4">
        <v>14412</v>
      </c>
      <c r="X19" s="4">
        <v>14551</v>
      </c>
      <c r="Y19" s="14">
        <f>W19/X19</f>
        <v>0.99044739193182596</v>
      </c>
      <c r="Z19" s="98" t="s">
        <v>20</v>
      </c>
      <c r="AA19" s="330" t="s">
        <v>503</v>
      </c>
      <c r="AB19" s="98"/>
      <c r="AC19" s="98">
        <f>Y19/L19</f>
        <v>1.0210797854967277</v>
      </c>
      <c r="AD19" s="98" t="str">
        <f>Z19</f>
        <v>bajo</v>
      </c>
      <c r="AE19" s="98"/>
      <c r="AF19" s="330" t="s">
        <v>504</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505</v>
      </c>
      <c r="B20" s="96" t="s">
        <v>22</v>
      </c>
      <c r="C20" s="3" t="s">
        <v>100</v>
      </c>
      <c r="D20" s="97" t="s">
        <v>16</v>
      </c>
      <c r="E20" s="96" t="s">
        <v>22</v>
      </c>
      <c r="F20" s="287" t="s">
        <v>414</v>
      </c>
      <c r="G20" s="5" t="s">
        <v>29</v>
      </c>
      <c r="H20" s="3" t="s">
        <v>506</v>
      </c>
      <c r="I20" s="3" t="s">
        <v>507</v>
      </c>
      <c r="J20" s="297" t="s">
        <v>158</v>
      </c>
      <c r="K20" s="297" t="s">
        <v>158</v>
      </c>
      <c r="L20" s="296">
        <v>0.99</v>
      </c>
      <c r="M20" s="4">
        <v>4464</v>
      </c>
      <c r="N20" s="4">
        <v>4464</v>
      </c>
      <c r="O20" s="14">
        <f t="shared" ref="O20:O21" si="12">M20/N20</f>
        <v>1</v>
      </c>
      <c r="P20" s="98" t="s">
        <v>20</v>
      </c>
      <c r="Q20" s="330" t="s">
        <v>508</v>
      </c>
      <c r="R20" s="98"/>
      <c r="S20" s="98">
        <f t="shared" ref="S20:S21" si="13">O20/L20</f>
        <v>1.0101010101010102</v>
      </c>
      <c r="T20" s="98" t="str">
        <f t="shared" ref="T20:T21" si="14">P20</f>
        <v>bajo</v>
      </c>
      <c r="U20" s="98"/>
      <c r="V20" s="330" t="s">
        <v>509</v>
      </c>
      <c r="W20" s="4">
        <v>8640</v>
      </c>
      <c r="X20" s="4">
        <v>8640</v>
      </c>
      <c r="Y20" s="14">
        <f>W20/X20</f>
        <v>1</v>
      </c>
      <c r="Z20" s="98" t="s">
        <v>20</v>
      </c>
      <c r="AA20" s="330" t="s">
        <v>508</v>
      </c>
      <c r="AB20" s="98"/>
      <c r="AC20" s="98">
        <f>Y20/L20</f>
        <v>1.0101010101010102</v>
      </c>
      <c r="AD20" s="98" t="str">
        <f>Z20</f>
        <v>bajo</v>
      </c>
      <c r="AE20" s="98"/>
      <c r="AF20" s="330" t="s">
        <v>510</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511</v>
      </c>
      <c r="B21" s="96" t="s">
        <v>22</v>
      </c>
      <c r="C21" s="3" t="s">
        <v>96</v>
      </c>
      <c r="D21" s="97" t="s">
        <v>16</v>
      </c>
      <c r="E21" s="96" t="s">
        <v>22</v>
      </c>
      <c r="F21" s="287" t="s">
        <v>414</v>
      </c>
      <c r="G21" s="5" t="s">
        <v>29</v>
      </c>
      <c r="H21" s="3" t="s">
        <v>512</v>
      </c>
      <c r="I21" s="3" t="s">
        <v>513</v>
      </c>
      <c r="J21" s="297" t="s">
        <v>158</v>
      </c>
      <c r="K21" s="297" t="s">
        <v>158</v>
      </c>
      <c r="L21" s="296">
        <v>0.96</v>
      </c>
      <c r="M21" s="4">
        <v>1937</v>
      </c>
      <c r="N21" s="4">
        <v>2049</v>
      </c>
      <c r="O21" s="14">
        <f t="shared" si="12"/>
        <v>0.94533918984870668</v>
      </c>
      <c r="P21" s="98" t="s">
        <v>20</v>
      </c>
      <c r="Q21" s="330" t="s">
        <v>514</v>
      </c>
      <c r="R21" s="98"/>
      <c r="S21" s="98">
        <f t="shared" si="13"/>
        <v>0.98472832275906952</v>
      </c>
      <c r="T21" s="98" t="str">
        <f t="shared" si="14"/>
        <v>bajo</v>
      </c>
      <c r="U21" s="98"/>
      <c r="V21" s="330" t="s">
        <v>515</v>
      </c>
      <c r="W21" s="4">
        <v>2650</v>
      </c>
      <c r="X21" s="4">
        <v>2713</v>
      </c>
      <c r="Y21" s="14">
        <f>W21/X21</f>
        <v>0.97677847401400664</v>
      </c>
      <c r="Z21" s="98" t="s">
        <v>20</v>
      </c>
      <c r="AA21" s="330" t="s">
        <v>516</v>
      </c>
      <c r="AB21" s="98"/>
      <c r="AC21" s="98">
        <f>Y21/L21</f>
        <v>1.0174775770979236</v>
      </c>
      <c r="AD21" s="98" t="str">
        <f>Z21</f>
        <v>bajo</v>
      </c>
      <c r="AE21" s="98"/>
      <c r="AF21" s="330" t="s">
        <v>517</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518</v>
      </c>
      <c r="B22" s="129" t="s">
        <v>437</v>
      </c>
      <c r="C22" s="3" t="s">
        <v>58</v>
      </c>
      <c r="D22" s="97" t="s">
        <v>16</v>
      </c>
      <c r="E22" s="96" t="s">
        <v>26</v>
      </c>
      <c r="F22" s="287" t="s">
        <v>519</v>
      </c>
      <c r="G22" s="5" t="s">
        <v>29</v>
      </c>
      <c r="H22" s="3" t="s">
        <v>520</v>
      </c>
      <c r="I22" s="3" t="s">
        <v>521</v>
      </c>
      <c r="J22" s="297" t="s">
        <v>158</v>
      </c>
      <c r="K22" s="297" t="s">
        <v>158</v>
      </c>
      <c r="L22" s="296">
        <v>0.96</v>
      </c>
      <c r="M22" s="4">
        <v>0</v>
      </c>
      <c r="N22" s="4">
        <v>0</v>
      </c>
      <c r="O22" s="14">
        <v>0</v>
      </c>
      <c r="P22" s="98" t="s">
        <v>20</v>
      </c>
      <c r="Q22" s="330" t="s">
        <v>522</v>
      </c>
      <c r="R22" s="98"/>
      <c r="S22" s="98">
        <f>O22/L22</f>
        <v>0</v>
      </c>
      <c r="T22" s="98" t="str">
        <f t="shared" ref="T22:T28" si="15">P22</f>
        <v>bajo</v>
      </c>
      <c r="U22" s="98"/>
      <c r="V22" s="330" t="s">
        <v>523</v>
      </c>
      <c r="W22" s="4">
        <v>124</v>
      </c>
      <c r="X22" s="4">
        <v>125</v>
      </c>
      <c r="Y22" s="14">
        <f t="shared" ref="Y22:Y23" si="16">W22/X22</f>
        <v>0.99199999999999999</v>
      </c>
      <c r="Z22" s="98" t="s">
        <v>20</v>
      </c>
      <c r="AA22" s="330" t="s">
        <v>524</v>
      </c>
      <c r="AB22" s="98"/>
      <c r="AC22" s="98">
        <f t="shared" ref="AC22:AC23" si="17">Y22/L22</f>
        <v>1.0333333333333334</v>
      </c>
      <c r="AD22" s="98" t="str">
        <f t="shared" ref="AD22:AD23" si="18">Z22</f>
        <v>bajo</v>
      </c>
      <c r="AE22" s="98"/>
      <c r="AF22" s="330" t="s">
        <v>525</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526</v>
      </c>
      <c r="B23" s="129" t="s">
        <v>248</v>
      </c>
      <c r="C23" s="3" t="s">
        <v>66</v>
      </c>
      <c r="D23" s="97" t="s">
        <v>16</v>
      </c>
      <c r="E23" s="96" t="s">
        <v>24</v>
      </c>
      <c r="F23" s="129" t="s">
        <v>430</v>
      </c>
      <c r="G23" s="5" t="s">
        <v>29</v>
      </c>
      <c r="H23" s="3" t="s">
        <v>527</v>
      </c>
      <c r="I23" s="3" t="s">
        <v>528</v>
      </c>
      <c r="J23" s="297" t="s">
        <v>158</v>
      </c>
      <c r="K23" s="298" t="s">
        <v>158</v>
      </c>
      <c r="L23" s="296">
        <v>0.9</v>
      </c>
      <c r="M23" s="4">
        <v>23507</v>
      </c>
      <c r="N23" s="4">
        <v>23744</v>
      </c>
      <c r="O23" s="14">
        <f t="shared" ref="O23:O28" si="19">M23/N23</f>
        <v>0.99001853099730464</v>
      </c>
      <c r="P23" s="98" t="s">
        <v>20</v>
      </c>
      <c r="Q23" s="330" t="s">
        <v>529</v>
      </c>
      <c r="R23" s="98"/>
      <c r="S23" s="98">
        <f>O23/L23</f>
        <v>1.100020589997005</v>
      </c>
      <c r="T23" s="98" t="str">
        <f t="shared" si="15"/>
        <v>bajo</v>
      </c>
      <c r="U23" s="98"/>
      <c r="V23" s="330" t="s">
        <v>530</v>
      </c>
      <c r="W23" s="4">
        <v>39677</v>
      </c>
      <c r="X23" s="4">
        <v>40322</v>
      </c>
      <c r="Y23" s="14">
        <f t="shared" si="16"/>
        <v>0.98400376965428304</v>
      </c>
      <c r="Z23" s="98" t="s">
        <v>20</v>
      </c>
      <c r="AA23" s="330" t="s">
        <v>531</v>
      </c>
      <c r="AB23" s="98"/>
      <c r="AC23" s="98">
        <f t="shared" si="17"/>
        <v>1.0933375218380923</v>
      </c>
      <c r="AD23" s="98" t="str">
        <f t="shared" si="18"/>
        <v>bajo</v>
      </c>
      <c r="AE23" s="98"/>
      <c r="AF23" s="330" t="s">
        <v>532</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533</v>
      </c>
      <c r="B24" s="96" t="s">
        <v>21</v>
      </c>
      <c r="C24" s="3" t="s">
        <v>112</v>
      </c>
      <c r="D24" s="97" t="s">
        <v>16</v>
      </c>
      <c r="E24" s="96" t="s">
        <v>21</v>
      </c>
      <c r="F24" s="287" t="s">
        <v>534</v>
      </c>
      <c r="G24" s="5" t="s">
        <v>29</v>
      </c>
      <c r="H24" s="3" t="s">
        <v>535</v>
      </c>
      <c r="I24" s="3" t="s">
        <v>536</v>
      </c>
      <c r="J24" s="299">
        <v>2186</v>
      </c>
      <c r="K24" s="299">
        <v>2350</v>
      </c>
      <c r="L24" s="296">
        <v>0.93021276595744684</v>
      </c>
      <c r="M24" s="4">
        <v>87</v>
      </c>
      <c r="N24" s="4">
        <v>87</v>
      </c>
      <c r="O24" s="14">
        <f t="shared" si="19"/>
        <v>1</v>
      </c>
      <c r="P24" s="98" t="s">
        <v>20</v>
      </c>
      <c r="Q24" s="98" t="s">
        <v>537</v>
      </c>
      <c r="R24" s="98"/>
      <c r="S24" s="98">
        <f>O24/L24</f>
        <v>1.0750228728270814</v>
      </c>
      <c r="T24" s="98" t="str">
        <f t="shared" si="15"/>
        <v>bajo</v>
      </c>
      <c r="U24" s="98"/>
      <c r="V24" s="98" t="s">
        <v>538</v>
      </c>
      <c r="W24" s="4">
        <v>240</v>
      </c>
      <c r="X24" s="4">
        <v>241</v>
      </c>
      <c r="Y24" s="14">
        <f>W24/X24</f>
        <v>0.99585062240663902</v>
      </c>
      <c r="Z24" s="98" t="s">
        <v>20</v>
      </c>
      <c r="AA24" s="330" t="s">
        <v>539</v>
      </c>
      <c r="AB24" s="98"/>
      <c r="AC24" s="98"/>
      <c r="AD24" s="98" t="str">
        <f>Z24</f>
        <v>bajo</v>
      </c>
      <c r="AE24" s="98"/>
      <c r="AF24" s="330" t="s">
        <v>540</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541</v>
      </c>
      <c r="B25" s="96" t="s">
        <v>22</v>
      </c>
      <c r="C25" s="3" t="s">
        <v>98</v>
      </c>
      <c r="D25" s="97" t="s">
        <v>16</v>
      </c>
      <c r="E25" s="96" t="s">
        <v>22</v>
      </c>
      <c r="F25" s="287" t="s">
        <v>414</v>
      </c>
      <c r="G25" s="5" t="s">
        <v>29</v>
      </c>
      <c r="H25" s="3" t="s">
        <v>542</v>
      </c>
      <c r="I25" s="3" t="s">
        <v>543</v>
      </c>
      <c r="J25" s="297" t="s">
        <v>158</v>
      </c>
      <c r="K25" s="298" t="s">
        <v>158</v>
      </c>
      <c r="L25" s="296">
        <v>0.8</v>
      </c>
      <c r="M25" s="4">
        <v>177</v>
      </c>
      <c r="N25" s="4">
        <v>221</v>
      </c>
      <c r="O25" s="14">
        <f t="shared" si="19"/>
        <v>0.80090497737556565</v>
      </c>
      <c r="P25" s="98" t="s">
        <v>20</v>
      </c>
      <c r="Q25" s="330" t="s">
        <v>544</v>
      </c>
      <c r="R25" s="98"/>
      <c r="S25" s="98">
        <f>O25/L25</f>
        <v>1.001131221719457</v>
      </c>
      <c r="T25" s="98" t="str">
        <f t="shared" si="15"/>
        <v>bajo</v>
      </c>
      <c r="U25" s="98"/>
      <c r="V25" s="330" t="s">
        <v>545</v>
      </c>
      <c r="W25" s="4">
        <v>177</v>
      </c>
      <c r="X25" s="4">
        <v>221</v>
      </c>
      <c r="Y25" s="14">
        <f>W25/X25</f>
        <v>0.80090497737556565</v>
      </c>
      <c r="Z25" s="98" t="s">
        <v>20</v>
      </c>
      <c r="AA25" s="330" t="s">
        <v>544</v>
      </c>
      <c r="AB25" s="98"/>
      <c r="AC25" s="98">
        <f>Y25/L25</f>
        <v>1.001131221719457</v>
      </c>
      <c r="AD25" s="98" t="str">
        <f>Z25</f>
        <v>bajo</v>
      </c>
      <c r="AE25" s="98"/>
      <c r="AF25" s="330" t="s">
        <v>546</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547</v>
      </c>
      <c r="B26" s="96" t="s">
        <v>33</v>
      </c>
      <c r="C26" s="3" t="s">
        <v>134</v>
      </c>
      <c r="D26" s="97" t="s">
        <v>16</v>
      </c>
      <c r="E26" s="96" t="s">
        <v>33</v>
      </c>
      <c r="F26" s="287" t="s">
        <v>548</v>
      </c>
      <c r="G26" s="5" t="s">
        <v>29</v>
      </c>
      <c r="H26" s="3" t="s">
        <v>549</v>
      </c>
      <c r="I26" s="3" t="s">
        <v>550</v>
      </c>
      <c r="J26" s="300" t="s">
        <v>158</v>
      </c>
      <c r="K26" s="300" t="s">
        <v>158</v>
      </c>
      <c r="L26" s="296">
        <v>0.98</v>
      </c>
      <c r="M26" s="4">
        <v>4</v>
      </c>
      <c r="N26" s="4">
        <v>4</v>
      </c>
      <c r="O26" s="14">
        <f t="shared" si="19"/>
        <v>1</v>
      </c>
      <c r="P26" s="98" t="s">
        <v>20</v>
      </c>
      <c r="Q26" s="330" t="s">
        <v>551</v>
      </c>
      <c r="R26" s="98"/>
      <c r="S26" s="98">
        <f t="shared" ref="S26:S27" si="20">O26/L26</f>
        <v>1.0204081632653061</v>
      </c>
      <c r="T26" s="98" t="str">
        <f t="shared" si="15"/>
        <v>bajo</v>
      </c>
      <c r="U26" s="98"/>
      <c r="V26" s="330" t="s">
        <v>552</v>
      </c>
      <c r="W26" s="4">
        <v>13</v>
      </c>
      <c r="X26" s="4">
        <v>13</v>
      </c>
      <c r="Y26" s="14">
        <f t="shared" ref="Y26:Y27" si="21">W26/X26</f>
        <v>1</v>
      </c>
      <c r="Z26" s="98" t="s">
        <v>20</v>
      </c>
      <c r="AA26" s="330" t="s">
        <v>551</v>
      </c>
      <c r="AB26" s="98"/>
      <c r="AC26" s="98">
        <f t="shared" ref="AC26:AC27" si="22">Y26/L26</f>
        <v>1.0204081632653061</v>
      </c>
      <c r="AD26" s="98" t="str">
        <f t="shared" ref="AD26:AD27" si="23">Z26</f>
        <v>bajo</v>
      </c>
      <c r="AE26" s="98"/>
      <c r="AF26" s="330" t="s">
        <v>553</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554</v>
      </c>
      <c r="B27" s="96" t="s">
        <v>33</v>
      </c>
      <c r="C27" s="3" t="s">
        <v>138</v>
      </c>
      <c r="D27" s="97" t="s">
        <v>16</v>
      </c>
      <c r="E27" s="96" t="s">
        <v>33</v>
      </c>
      <c r="F27" s="287" t="s">
        <v>555</v>
      </c>
      <c r="G27" s="5" t="s">
        <v>29</v>
      </c>
      <c r="H27" s="3" t="s">
        <v>556</v>
      </c>
      <c r="I27" s="3" t="s">
        <v>557</v>
      </c>
      <c r="J27" s="295" t="s">
        <v>158</v>
      </c>
      <c r="K27" s="295" t="s">
        <v>158</v>
      </c>
      <c r="L27" s="296">
        <v>0.92</v>
      </c>
      <c r="M27" s="4">
        <v>2</v>
      </c>
      <c r="N27" s="4">
        <v>2</v>
      </c>
      <c r="O27" s="14">
        <f t="shared" si="19"/>
        <v>1</v>
      </c>
      <c r="P27" s="98" t="s">
        <v>20</v>
      </c>
      <c r="Q27" s="330" t="s">
        <v>551</v>
      </c>
      <c r="R27" s="98"/>
      <c r="S27" s="98">
        <f t="shared" si="20"/>
        <v>1.0869565217391304</v>
      </c>
      <c r="T27" s="98" t="str">
        <f t="shared" si="15"/>
        <v>bajo</v>
      </c>
      <c r="U27" s="98"/>
      <c r="V27" s="330" t="s">
        <v>558</v>
      </c>
      <c r="W27" s="4">
        <v>12</v>
      </c>
      <c r="X27" s="4">
        <v>12</v>
      </c>
      <c r="Y27" s="14">
        <f t="shared" si="21"/>
        <v>1</v>
      </c>
      <c r="Z27" s="98" t="s">
        <v>20</v>
      </c>
      <c r="AA27" s="330" t="s">
        <v>551</v>
      </c>
      <c r="AB27" s="98"/>
      <c r="AC27" s="98">
        <f t="shared" si="22"/>
        <v>1.0869565217391304</v>
      </c>
      <c r="AD27" s="98" t="str">
        <f t="shared" si="23"/>
        <v>bajo</v>
      </c>
      <c r="AE27" s="98"/>
      <c r="AF27" s="330" t="s">
        <v>559</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560</v>
      </c>
      <c r="B28" s="96" t="s">
        <v>22</v>
      </c>
      <c r="C28" s="3" t="s">
        <v>106</v>
      </c>
      <c r="D28" s="97" t="s">
        <v>16</v>
      </c>
      <c r="E28" s="96" t="s">
        <v>22</v>
      </c>
      <c r="F28" s="287" t="s">
        <v>561</v>
      </c>
      <c r="G28" s="5" t="s">
        <v>29</v>
      </c>
      <c r="H28" s="3" t="s">
        <v>562</v>
      </c>
      <c r="I28" s="3" t="s">
        <v>563</v>
      </c>
      <c r="J28" s="301">
        <v>4</v>
      </c>
      <c r="K28" s="302">
        <v>4</v>
      </c>
      <c r="L28" s="303">
        <v>1</v>
      </c>
      <c r="M28" s="4">
        <v>0</v>
      </c>
      <c r="N28" s="4">
        <v>4</v>
      </c>
      <c r="O28" s="14">
        <f t="shared" si="19"/>
        <v>0</v>
      </c>
      <c r="P28" s="98" t="s">
        <v>20</v>
      </c>
      <c r="Q28" s="330" t="s">
        <v>564</v>
      </c>
      <c r="R28" s="98"/>
      <c r="S28" s="98">
        <f t="shared" ref="S28:S33" si="24">O28/L28</f>
        <v>0</v>
      </c>
      <c r="T28" s="98" t="str">
        <f t="shared" si="15"/>
        <v>bajo</v>
      </c>
      <c r="U28" s="98"/>
      <c r="V28" s="330" t="s">
        <v>565</v>
      </c>
      <c r="W28" s="4">
        <v>0</v>
      </c>
      <c r="X28" s="4">
        <v>4</v>
      </c>
      <c r="Y28" s="14">
        <f>W28/X28</f>
        <v>0</v>
      </c>
      <c r="Z28" s="98" t="s">
        <v>20</v>
      </c>
      <c r="AA28" s="330" t="s">
        <v>564</v>
      </c>
      <c r="AB28" s="98"/>
      <c r="AC28" s="98">
        <f>Y28/L28</f>
        <v>0</v>
      </c>
      <c r="AD28" s="98" t="str">
        <f>Z28</f>
        <v>bajo</v>
      </c>
      <c r="AE28" s="98"/>
      <c r="AF28" s="330" t="s">
        <v>566</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567</v>
      </c>
      <c r="B29" s="96" t="s">
        <v>27</v>
      </c>
      <c r="C29" s="3" t="s">
        <v>88</v>
      </c>
      <c r="D29" s="97" t="s">
        <v>16</v>
      </c>
      <c r="E29" s="96" t="s">
        <v>27</v>
      </c>
      <c r="F29" s="287" t="s">
        <v>568</v>
      </c>
      <c r="G29" s="5" t="s">
        <v>29</v>
      </c>
      <c r="H29" s="3" t="s">
        <v>569</v>
      </c>
      <c r="I29" s="3" t="s">
        <v>570</v>
      </c>
      <c r="J29" s="304">
        <v>30000</v>
      </c>
      <c r="K29" s="305">
        <v>30000</v>
      </c>
      <c r="L29" s="303">
        <v>1</v>
      </c>
      <c r="M29" s="4">
        <v>0</v>
      </c>
      <c r="N29" s="4">
        <v>0</v>
      </c>
      <c r="O29" s="14">
        <v>0</v>
      </c>
      <c r="P29" s="98" t="s">
        <v>20</v>
      </c>
      <c r="Q29" s="98" t="s">
        <v>571</v>
      </c>
      <c r="R29" s="98"/>
      <c r="S29" s="98">
        <f t="shared" si="24"/>
        <v>0</v>
      </c>
      <c r="T29" s="98" t="s">
        <v>20</v>
      </c>
      <c r="U29" s="98"/>
      <c r="V29" s="98" t="s">
        <v>572</v>
      </c>
      <c r="W29" s="4">
        <v>0</v>
      </c>
      <c r="X29" s="4">
        <v>30000</v>
      </c>
      <c r="Y29" s="14">
        <f>W29/X29</f>
        <v>0</v>
      </c>
      <c r="Z29" s="98" t="s">
        <v>20</v>
      </c>
      <c r="AA29" s="330" t="s">
        <v>573</v>
      </c>
      <c r="AB29" s="98"/>
      <c r="AC29" s="98"/>
      <c r="AD29" s="98" t="str">
        <f>Z29</f>
        <v>bajo</v>
      </c>
      <c r="AE29" s="98"/>
      <c r="AF29" s="330" t="s">
        <v>574</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575</v>
      </c>
      <c r="B30" s="129" t="s">
        <v>248</v>
      </c>
      <c r="C30" s="3" t="s">
        <v>68</v>
      </c>
      <c r="D30" s="97" t="s">
        <v>16</v>
      </c>
      <c r="E30" s="96" t="s">
        <v>24</v>
      </c>
      <c r="F30" s="287" t="s">
        <v>490</v>
      </c>
      <c r="G30" s="5" t="s">
        <v>29</v>
      </c>
      <c r="H30" s="3" t="s">
        <v>576</v>
      </c>
      <c r="I30" s="3" t="s">
        <v>577</v>
      </c>
      <c r="J30" s="306">
        <v>3750</v>
      </c>
      <c r="K30" s="307">
        <v>5000</v>
      </c>
      <c r="L30" s="308">
        <v>0.75</v>
      </c>
      <c r="M30" s="4">
        <v>0</v>
      </c>
      <c r="N30" s="4">
        <v>0</v>
      </c>
      <c r="O30" s="14">
        <v>0</v>
      </c>
      <c r="P30" s="98" t="s">
        <v>20</v>
      </c>
      <c r="Q30" s="330" t="s">
        <v>578</v>
      </c>
      <c r="R30" s="98"/>
      <c r="S30" s="98">
        <f t="shared" si="24"/>
        <v>0</v>
      </c>
      <c r="T30" s="98" t="str">
        <f>P30</f>
        <v>bajo</v>
      </c>
      <c r="U30" s="98"/>
      <c r="V30" s="330" t="s">
        <v>579</v>
      </c>
      <c r="W30" s="4">
        <v>0</v>
      </c>
      <c r="X30" s="4">
        <v>0</v>
      </c>
      <c r="Y30" s="14">
        <v>0</v>
      </c>
      <c r="Z30" s="98" t="s">
        <v>20</v>
      </c>
      <c r="AA30" s="330" t="s">
        <v>580</v>
      </c>
      <c r="AB30" s="98"/>
      <c r="AC30" s="98">
        <f>Y30/L30</f>
        <v>0</v>
      </c>
      <c r="AD30" s="98" t="str">
        <f>Z30</f>
        <v>bajo</v>
      </c>
      <c r="AE30" s="98"/>
      <c r="AF30" s="330" t="s">
        <v>581</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582</v>
      </c>
      <c r="B31" s="96" t="s">
        <v>21</v>
      </c>
      <c r="C31" s="3" t="s">
        <v>114</v>
      </c>
      <c r="D31" s="97" t="s">
        <v>16</v>
      </c>
      <c r="E31" s="96" t="s">
        <v>21</v>
      </c>
      <c r="F31" s="287" t="s">
        <v>583</v>
      </c>
      <c r="G31" s="5" t="s">
        <v>29</v>
      </c>
      <c r="H31" s="3" t="s">
        <v>584</v>
      </c>
      <c r="I31" s="3" t="s">
        <v>585</v>
      </c>
      <c r="J31" s="297">
        <v>36</v>
      </c>
      <c r="K31" s="298">
        <v>40</v>
      </c>
      <c r="L31" s="309">
        <v>0.9</v>
      </c>
      <c r="M31" s="4">
        <v>0</v>
      </c>
      <c r="N31" s="4">
        <v>0</v>
      </c>
      <c r="O31" s="14">
        <v>0</v>
      </c>
      <c r="P31" s="98" t="s">
        <v>20</v>
      </c>
      <c r="Q31" s="98" t="s">
        <v>586</v>
      </c>
      <c r="R31" s="98"/>
      <c r="S31" s="98">
        <f t="shared" si="24"/>
        <v>0</v>
      </c>
      <c r="T31" s="98" t="str">
        <f>P31</f>
        <v>bajo</v>
      </c>
      <c r="U31" s="98"/>
      <c r="V31" s="98" t="s">
        <v>587</v>
      </c>
      <c r="W31" s="4">
        <v>0</v>
      </c>
      <c r="X31" s="4">
        <v>0</v>
      </c>
      <c r="Y31" s="14">
        <v>0</v>
      </c>
      <c r="Z31" s="98" t="s">
        <v>20</v>
      </c>
      <c r="AA31" s="330" t="s">
        <v>586</v>
      </c>
      <c r="AB31" s="98"/>
      <c r="AC31" s="98"/>
      <c r="AD31" s="98" t="str">
        <f>Z31</f>
        <v>bajo</v>
      </c>
      <c r="AE31" s="98"/>
      <c r="AF31" s="330" t="s">
        <v>588</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589</v>
      </c>
      <c r="B32" s="96" t="s">
        <v>22</v>
      </c>
      <c r="C32" s="3" t="s">
        <v>102</v>
      </c>
      <c r="D32" s="97" t="s">
        <v>16</v>
      </c>
      <c r="E32" s="96" t="s">
        <v>22</v>
      </c>
      <c r="F32" s="287" t="s">
        <v>498</v>
      </c>
      <c r="G32" s="5" t="s">
        <v>29</v>
      </c>
      <c r="H32" s="3" t="s">
        <v>590</v>
      </c>
      <c r="I32" s="3" t="s">
        <v>591</v>
      </c>
      <c r="J32" s="295">
        <v>98</v>
      </c>
      <c r="K32" s="295">
        <v>100</v>
      </c>
      <c r="L32" s="296">
        <v>0.98</v>
      </c>
      <c r="M32" s="4">
        <v>0</v>
      </c>
      <c r="N32" s="4">
        <v>0</v>
      </c>
      <c r="O32" s="14">
        <v>0</v>
      </c>
      <c r="P32" s="98" t="s">
        <v>20</v>
      </c>
      <c r="Q32" s="330" t="s">
        <v>592</v>
      </c>
      <c r="R32" s="98"/>
      <c r="S32" s="98">
        <f t="shared" si="24"/>
        <v>0</v>
      </c>
      <c r="T32" s="98" t="str">
        <f>P32</f>
        <v>bajo</v>
      </c>
      <c r="U32" s="98"/>
      <c r="V32" s="330" t="s">
        <v>593</v>
      </c>
      <c r="W32" s="4">
        <v>0</v>
      </c>
      <c r="X32" s="4">
        <v>0</v>
      </c>
      <c r="Y32" s="14">
        <v>0</v>
      </c>
      <c r="Z32" s="98" t="s">
        <v>20</v>
      </c>
      <c r="AA32" s="330" t="s">
        <v>594</v>
      </c>
      <c r="AB32" s="98"/>
      <c r="AC32" s="98">
        <f>Y32/L32</f>
        <v>0</v>
      </c>
      <c r="AD32" s="98" t="str">
        <f>Z32</f>
        <v>bajo</v>
      </c>
      <c r="AE32" s="98"/>
      <c r="AF32" s="330" t="s">
        <v>595</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596</v>
      </c>
      <c r="B33" s="96" t="s">
        <v>28</v>
      </c>
      <c r="C33" s="3" t="s">
        <v>128</v>
      </c>
      <c r="D33" s="97" t="s">
        <v>16</v>
      </c>
      <c r="E33" s="96" t="s">
        <v>28</v>
      </c>
      <c r="F33" s="287" t="s">
        <v>597</v>
      </c>
      <c r="G33" s="5" t="s">
        <v>29</v>
      </c>
      <c r="H33" s="3" t="s">
        <v>598</v>
      </c>
      <c r="I33" s="3" t="s">
        <v>599</v>
      </c>
      <c r="J33" s="297" t="s">
        <v>158</v>
      </c>
      <c r="K33" s="297" t="s">
        <v>158</v>
      </c>
      <c r="L33" s="310">
        <v>1</v>
      </c>
      <c r="M33" s="4">
        <v>0</v>
      </c>
      <c r="N33" s="4">
        <v>0</v>
      </c>
      <c r="O33" s="14">
        <v>0</v>
      </c>
      <c r="P33" s="98" t="s">
        <v>20</v>
      </c>
      <c r="Q33" s="330" t="s">
        <v>600</v>
      </c>
      <c r="R33" s="98"/>
      <c r="S33" s="98">
        <f t="shared" si="24"/>
        <v>0</v>
      </c>
      <c r="T33" s="98" t="str">
        <f>P33</f>
        <v>bajo</v>
      </c>
      <c r="U33" s="98"/>
      <c r="V33" s="330" t="s">
        <v>601</v>
      </c>
      <c r="W33" s="4">
        <v>0</v>
      </c>
      <c r="X33" s="4">
        <v>0</v>
      </c>
      <c r="Y33" s="14">
        <v>0</v>
      </c>
      <c r="Z33" s="98" t="s">
        <v>20</v>
      </c>
      <c r="AA33" s="330" t="s">
        <v>602</v>
      </c>
      <c r="AB33" s="98"/>
      <c r="AC33" s="98">
        <f t="shared" ref="AC33:AC36" si="25">Y33/L33</f>
        <v>0</v>
      </c>
      <c r="AD33" s="98" t="str">
        <f t="shared" ref="AD33:AD36" si="26">Z33</f>
        <v>bajo</v>
      </c>
      <c r="AE33" s="98"/>
      <c r="AF33" s="330" t="s">
        <v>603</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604</v>
      </c>
      <c r="B34" s="96" t="s">
        <v>28</v>
      </c>
      <c r="C34" s="3" t="s">
        <v>124</v>
      </c>
      <c r="D34" s="97" t="s">
        <v>16</v>
      </c>
      <c r="E34" s="96" t="s">
        <v>28</v>
      </c>
      <c r="F34" s="287" t="s">
        <v>605</v>
      </c>
      <c r="G34" s="5" t="s">
        <v>29</v>
      </c>
      <c r="H34" s="3" t="s">
        <v>606</v>
      </c>
      <c r="I34" s="3" t="s">
        <v>599</v>
      </c>
      <c r="J34" s="297" t="s">
        <v>158</v>
      </c>
      <c r="K34" s="297" t="s">
        <v>158</v>
      </c>
      <c r="L34" s="310">
        <v>1</v>
      </c>
      <c r="M34" s="4">
        <v>0</v>
      </c>
      <c r="N34" s="4">
        <v>0</v>
      </c>
      <c r="O34" s="14">
        <v>0</v>
      </c>
      <c r="P34" s="98" t="s">
        <v>20</v>
      </c>
      <c r="Q34" s="330" t="s">
        <v>600</v>
      </c>
      <c r="R34" s="98"/>
      <c r="S34" s="98">
        <f t="shared" ref="S34:S37" si="27">O34/L34</f>
        <v>0</v>
      </c>
      <c r="T34" s="98" t="str">
        <f t="shared" ref="T34:T37" si="28">P34</f>
        <v>bajo</v>
      </c>
      <c r="U34" s="98"/>
      <c r="V34" s="330" t="s">
        <v>601</v>
      </c>
      <c r="W34" s="4">
        <v>0</v>
      </c>
      <c r="X34" s="4">
        <v>0</v>
      </c>
      <c r="Y34" s="14">
        <v>0</v>
      </c>
      <c r="Z34" s="98" t="s">
        <v>20</v>
      </c>
      <c r="AA34" s="330" t="s">
        <v>602</v>
      </c>
      <c r="AB34" s="98"/>
      <c r="AC34" s="98">
        <f t="shared" si="25"/>
        <v>0</v>
      </c>
      <c r="AD34" s="98" t="str">
        <f t="shared" si="26"/>
        <v>bajo</v>
      </c>
      <c r="AE34" s="98"/>
      <c r="AF34" s="330" t="s">
        <v>603</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607</v>
      </c>
      <c r="B35" s="96" t="s">
        <v>28</v>
      </c>
      <c r="C35" s="3" t="s">
        <v>130</v>
      </c>
      <c r="D35" s="97" t="s">
        <v>16</v>
      </c>
      <c r="E35" s="96" t="s">
        <v>28</v>
      </c>
      <c r="F35" s="287" t="s">
        <v>608</v>
      </c>
      <c r="G35" s="5" t="s">
        <v>29</v>
      </c>
      <c r="H35" s="3" t="s">
        <v>609</v>
      </c>
      <c r="I35" s="3" t="s">
        <v>599</v>
      </c>
      <c r="J35" s="297" t="s">
        <v>158</v>
      </c>
      <c r="K35" s="297" t="s">
        <v>158</v>
      </c>
      <c r="L35" s="310">
        <v>1</v>
      </c>
      <c r="M35" s="4">
        <v>0</v>
      </c>
      <c r="N35" s="4">
        <v>0</v>
      </c>
      <c r="O35" s="14">
        <v>0</v>
      </c>
      <c r="P35" s="98" t="s">
        <v>20</v>
      </c>
      <c r="Q35" s="330" t="s">
        <v>600</v>
      </c>
      <c r="R35" s="98"/>
      <c r="S35" s="98">
        <f t="shared" si="27"/>
        <v>0</v>
      </c>
      <c r="T35" s="98" t="str">
        <f t="shared" si="28"/>
        <v>bajo</v>
      </c>
      <c r="U35" s="98"/>
      <c r="V35" s="330" t="s">
        <v>601</v>
      </c>
      <c r="W35" s="4">
        <v>0</v>
      </c>
      <c r="X35" s="4">
        <v>0</v>
      </c>
      <c r="Y35" s="14">
        <v>0</v>
      </c>
      <c r="Z35" s="98" t="s">
        <v>20</v>
      </c>
      <c r="AA35" s="330" t="s">
        <v>602</v>
      </c>
      <c r="AB35" s="98"/>
      <c r="AC35" s="98">
        <f t="shared" si="25"/>
        <v>0</v>
      </c>
      <c r="AD35" s="98" t="str">
        <f t="shared" si="26"/>
        <v>bajo</v>
      </c>
      <c r="AE35" s="98"/>
      <c r="AF35" s="330" t="s">
        <v>603</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610</v>
      </c>
      <c r="B36" s="96" t="s">
        <v>28</v>
      </c>
      <c r="C36" s="3" t="s">
        <v>126</v>
      </c>
      <c r="D36" s="97" t="s">
        <v>16</v>
      </c>
      <c r="E36" s="96" t="s">
        <v>28</v>
      </c>
      <c r="F36" s="287" t="s">
        <v>605</v>
      </c>
      <c r="G36" s="5" t="s">
        <v>29</v>
      </c>
      <c r="H36" s="3" t="s">
        <v>611</v>
      </c>
      <c r="I36" s="3" t="s">
        <v>612</v>
      </c>
      <c r="J36" s="297" t="s">
        <v>158</v>
      </c>
      <c r="K36" s="297" t="s">
        <v>158</v>
      </c>
      <c r="L36" s="310">
        <v>1</v>
      </c>
      <c r="M36" s="4">
        <v>0</v>
      </c>
      <c r="N36" s="4">
        <v>0</v>
      </c>
      <c r="O36" s="14">
        <v>0</v>
      </c>
      <c r="P36" s="98" t="s">
        <v>20</v>
      </c>
      <c r="Q36" s="330" t="s">
        <v>600</v>
      </c>
      <c r="R36" s="98"/>
      <c r="S36" s="98">
        <f t="shared" si="27"/>
        <v>0</v>
      </c>
      <c r="T36" s="98" t="str">
        <f t="shared" si="28"/>
        <v>bajo</v>
      </c>
      <c r="U36" s="98"/>
      <c r="V36" s="330" t="s">
        <v>601</v>
      </c>
      <c r="W36" s="4">
        <v>0</v>
      </c>
      <c r="X36" s="4">
        <v>0</v>
      </c>
      <c r="Y36" s="14">
        <v>0</v>
      </c>
      <c r="Z36" s="98" t="s">
        <v>20</v>
      </c>
      <c r="AA36" s="330" t="s">
        <v>602</v>
      </c>
      <c r="AB36" s="98"/>
      <c r="AC36" s="98">
        <f t="shared" si="25"/>
        <v>0</v>
      </c>
      <c r="AD36" s="98" t="str">
        <f t="shared" si="26"/>
        <v>bajo</v>
      </c>
      <c r="AE36" s="98"/>
      <c r="AF36" s="330" t="s">
        <v>603</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613</v>
      </c>
      <c r="B37" s="96" t="s">
        <v>28</v>
      </c>
      <c r="C37" s="3" t="s">
        <v>122</v>
      </c>
      <c r="D37" s="97" t="s">
        <v>16</v>
      </c>
      <c r="E37" s="96" t="s">
        <v>28</v>
      </c>
      <c r="F37" s="287" t="s">
        <v>614</v>
      </c>
      <c r="G37" s="5" t="s">
        <v>29</v>
      </c>
      <c r="H37" s="3" t="s">
        <v>615</v>
      </c>
      <c r="I37" s="3" t="s">
        <v>599</v>
      </c>
      <c r="J37" s="297" t="s">
        <v>158</v>
      </c>
      <c r="K37" s="297" t="s">
        <v>158</v>
      </c>
      <c r="L37" s="310">
        <v>1</v>
      </c>
      <c r="M37" s="4">
        <v>0</v>
      </c>
      <c r="N37" s="4">
        <v>0</v>
      </c>
      <c r="O37" s="14">
        <v>0</v>
      </c>
      <c r="P37" s="98" t="s">
        <v>20</v>
      </c>
      <c r="Q37" s="330" t="s">
        <v>600</v>
      </c>
      <c r="R37" s="98"/>
      <c r="S37" s="98">
        <f t="shared" si="27"/>
        <v>0</v>
      </c>
      <c r="T37" s="98" t="str">
        <f t="shared" si="28"/>
        <v>bajo</v>
      </c>
      <c r="U37" s="98"/>
      <c r="V37" s="330" t="s">
        <v>601</v>
      </c>
      <c r="W37" s="4">
        <v>0</v>
      </c>
      <c r="X37" s="4">
        <v>0</v>
      </c>
      <c r="Y37" s="14">
        <v>0</v>
      </c>
      <c r="Z37" s="98" t="s">
        <v>20</v>
      </c>
      <c r="AA37" s="330" t="s">
        <v>602</v>
      </c>
      <c r="AB37" s="98"/>
      <c r="AC37" s="98">
        <f>Y37/L37</f>
        <v>0</v>
      </c>
      <c r="AD37" s="98" t="str">
        <f t="shared" ref="AD37:AD43" si="29">Z37</f>
        <v>bajo</v>
      </c>
      <c r="AE37" s="98"/>
      <c r="AF37" s="330" t="s">
        <v>603</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616</v>
      </c>
      <c r="B38" s="96" t="s">
        <v>33</v>
      </c>
      <c r="C38" s="3" t="s">
        <v>146</v>
      </c>
      <c r="D38" s="97" t="s">
        <v>16</v>
      </c>
      <c r="E38" s="96" t="s">
        <v>33</v>
      </c>
      <c r="F38" s="287" t="s">
        <v>617</v>
      </c>
      <c r="G38" s="5" t="s">
        <v>29</v>
      </c>
      <c r="H38" s="3" t="s">
        <v>618</v>
      </c>
      <c r="I38" s="3" t="s">
        <v>619</v>
      </c>
      <c r="J38" s="300" t="s">
        <v>158</v>
      </c>
      <c r="K38" s="300" t="s">
        <v>158</v>
      </c>
      <c r="L38" s="296">
        <v>0.98</v>
      </c>
      <c r="M38" s="4">
        <v>1</v>
      </c>
      <c r="N38" s="4">
        <v>1</v>
      </c>
      <c r="O38" s="14">
        <f>M38/N38</f>
        <v>1</v>
      </c>
      <c r="P38" s="98" t="s">
        <v>20</v>
      </c>
      <c r="Q38" s="330" t="s">
        <v>551</v>
      </c>
      <c r="R38" s="98"/>
      <c r="S38" s="98">
        <f t="shared" ref="S38:S43" si="30">O38/L38</f>
        <v>1.0204081632653061</v>
      </c>
      <c r="T38" s="98" t="str">
        <f>P38</f>
        <v>bajo</v>
      </c>
      <c r="U38" s="98"/>
      <c r="V38" s="330" t="s">
        <v>620</v>
      </c>
      <c r="W38" s="4">
        <v>4</v>
      </c>
      <c r="X38" s="4">
        <v>4</v>
      </c>
      <c r="Y38" s="14">
        <f>W38/X38</f>
        <v>1</v>
      </c>
      <c r="Z38" s="98" t="s">
        <v>20</v>
      </c>
      <c r="AA38" s="330" t="s">
        <v>551</v>
      </c>
      <c r="AB38" s="98"/>
      <c r="AC38" s="98">
        <f>Y38/L38</f>
        <v>1.0204081632653061</v>
      </c>
      <c r="AD38" s="98" t="str">
        <f t="shared" si="29"/>
        <v>bajo</v>
      </c>
      <c r="AE38" s="98"/>
      <c r="AF38" s="330" t="s">
        <v>621</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622</v>
      </c>
      <c r="B39" s="96" t="s">
        <v>25</v>
      </c>
      <c r="C39" s="3" t="s">
        <v>80</v>
      </c>
      <c r="D39" s="97" t="s">
        <v>16</v>
      </c>
      <c r="E39" s="96" t="s">
        <v>25</v>
      </c>
      <c r="F39" s="294" t="s">
        <v>623</v>
      </c>
      <c r="G39" s="5" t="s">
        <v>29</v>
      </c>
      <c r="H39" s="3" t="s">
        <v>624</v>
      </c>
      <c r="I39" s="3" t="s">
        <v>625</v>
      </c>
      <c r="J39" s="311">
        <v>4</v>
      </c>
      <c r="K39" s="311">
        <v>4</v>
      </c>
      <c r="L39" s="312">
        <v>1</v>
      </c>
      <c r="M39" s="4">
        <v>0</v>
      </c>
      <c r="N39" s="4">
        <v>4</v>
      </c>
      <c r="O39" s="14">
        <f>M39/N39</f>
        <v>0</v>
      </c>
      <c r="P39" s="98" t="s">
        <v>20</v>
      </c>
      <c r="Q39" s="330" t="s">
        <v>626</v>
      </c>
      <c r="R39" s="98"/>
      <c r="S39" s="98">
        <f t="shared" si="30"/>
        <v>0</v>
      </c>
      <c r="T39" s="98" t="str">
        <f>P39</f>
        <v>bajo</v>
      </c>
      <c r="U39" s="98"/>
      <c r="V39" s="330" t="s">
        <v>627</v>
      </c>
      <c r="W39" s="4">
        <v>0</v>
      </c>
      <c r="X39" s="4">
        <v>4</v>
      </c>
      <c r="Y39" s="14">
        <v>0</v>
      </c>
      <c r="Z39" s="98" t="s">
        <v>20</v>
      </c>
      <c r="AA39" s="330" t="s">
        <v>628</v>
      </c>
      <c r="AB39" s="98"/>
      <c r="AC39" s="98">
        <f>Y39/L39</f>
        <v>0</v>
      </c>
      <c r="AD39" s="98" t="str">
        <f t="shared" si="29"/>
        <v>bajo</v>
      </c>
      <c r="AE39" s="98"/>
      <c r="AF39" s="330" t="s">
        <v>629</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630</v>
      </c>
      <c r="B40" s="96" t="s">
        <v>21</v>
      </c>
      <c r="C40" s="3" t="s">
        <v>118</v>
      </c>
      <c r="D40" s="97" t="s">
        <v>16</v>
      </c>
      <c r="E40" s="96" t="s">
        <v>21</v>
      </c>
      <c r="F40" s="287" t="s">
        <v>631</v>
      </c>
      <c r="G40" s="5" t="s">
        <v>29</v>
      </c>
      <c r="H40" s="3" t="s">
        <v>632</v>
      </c>
      <c r="I40" s="3" t="s">
        <v>633</v>
      </c>
      <c r="J40" s="299">
        <v>126</v>
      </c>
      <c r="K40" s="299">
        <v>130</v>
      </c>
      <c r="L40" s="296">
        <v>0.96923076923076923</v>
      </c>
      <c r="M40" s="4">
        <v>1</v>
      </c>
      <c r="N40" s="4">
        <v>1</v>
      </c>
      <c r="O40" s="14">
        <f>M40/N40</f>
        <v>1</v>
      </c>
      <c r="P40" s="98" t="s">
        <v>20</v>
      </c>
      <c r="Q40" s="98" t="s">
        <v>634</v>
      </c>
      <c r="R40" s="98"/>
      <c r="S40" s="98">
        <f t="shared" si="30"/>
        <v>1.0317460317460319</v>
      </c>
      <c r="T40" s="98" t="str">
        <f>P40</f>
        <v>bajo</v>
      </c>
      <c r="U40" s="98"/>
      <c r="V40" s="98" t="s">
        <v>635</v>
      </c>
      <c r="W40" s="4">
        <v>13</v>
      </c>
      <c r="X40" s="4">
        <v>13</v>
      </c>
      <c r="Y40" s="14">
        <f>W40/X40</f>
        <v>1</v>
      </c>
      <c r="Z40" s="98" t="s">
        <v>20</v>
      </c>
      <c r="AA40" s="330" t="s">
        <v>634</v>
      </c>
      <c r="AB40" s="98"/>
      <c r="AC40" s="98"/>
      <c r="AD40" s="98" t="str">
        <f t="shared" si="29"/>
        <v>bajo</v>
      </c>
      <c r="AE40" s="98"/>
      <c r="AF40" s="330" t="s">
        <v>636</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637</v>
      </c>
      <c r="B41" s="96" t="s">
        <v>27</v>
      </c>
      <c r="C41" s="3" t="s">
        <v>92</v>
      </c>
      <c r="D41" s="97" t="s">
        <v>16</v>
      </c>
      <c r="E41" s="96" t="s">
        <v>27</v>
      </c>
      <c r="F41" s="287" t="s">
        <v>568</v>
      </c>
      <c r="G41" s="5" t="s">
        <v>29</v>
      </c>
      <c r="H41" s="3" t="s">
        <v>638</v>
      </c>
      <c r="I41" s="3" t="s">
        <v>639</v>
      </c>
      <c r="J41" s="313">
        <v>16500</v>
      </c>
      <c r="K41" s="313">
        <v>50000</v>
      </c>
      <c r="L41" s="296">
        <v>0.33</v>
      </c>
      <c r="M41" s="4">
        <v>0</v>
      </c>
      <c r="N41" s="4">
        <v>0</v>
      </c>
      <c r="O41" s="14">
        <v>0</v>
      </c>
      <c r="P41" s="98" t="s">
        <v>20</v>
      </c>
      <c r="Q41" s="98" t="s">
        <v>640</v>
      </c>
      <c r="R41" s="98"/>
      <c r="S41" s="98">
        <f t="shared" si="30"/>
        <v>0</v>
      </c>
      <c r="T41" s="98" t="s">
        <v>20</v>
      </c>
      <c r="U41" s="98"/>
      <c r="V41" s="98" t="s">
        <v>641</v>
      </c>
      <c r="W41" s="4">
        <v>0</v>
      </c>
      <c r="X41" s="4">
        <v>50000</v>
      </c>
      <c r="Y41" s="14">
        <f>W41/X41</f>
        <v>0</v>
      </c>
      <c r="Z41" s="98" t="s">
        <v>20</v>
      </c>
      <c r="AA41" s="330" t="s">
        <v>642</v>
      </c>
      <c r="AB41" s="98"/>
      <c r="AC41" s="98"/>
      <c r="AD41" s="98" t="str">
        <f t="shared" si="29"/>
        <v>bajo</v>
      </c>
      <c r="AE41" s="98"/>
      <c r="AF41" s="330" t="s">
        <v>643</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644</v>
      </c>
      <c r="B42" s="96" t="s">
        <v>21</v>
      </c>
      <c r="C42" s="3" t="s">
        <v>116</v>
      </c>
      <c r="D42" s="97" t="s">
        <v>16</v>
      </c>
      <c r="E42" s="96" t="s">
        <v>21</v>
      </c>
      <c r="F42" s="287" t="s">
        <v>645</v>
      </c>
      <c r="G42" s="5" t="s">
        <v>29</v>
      </c>
      <c r="H42" s="3" t="s">
        <v>646</v>
      </c>
      <c r="I42" s="3" t="s">
        <v>647</v>
      </c>
      <c r="J42" s="295">
        <v>725</v>
      </c>
      <c r="K42" s="295">
        <v>732</v>
      </c>
      <c r="L42" s="296">
        <v>0.9904371584699454</v>
      </c>
      <c r="M42" s="4">
        <v>61</v>
      </c>
      <c r="N42" s="4">
        <v>61</v>
      </c>
      <c r="O42" s="14">
        <f>M42/N42</f>
        <v>1</v>
      </c>
      <c r="P42" s="98" t="s">
        <v>20</v>
      </c>
      <c r="Q42" s="98" t="s">
        <v>648</v>
      </c>
      <c r="R42" s="98"/>
      <c r="S42" s="98">
        <f t="shared" si="30"/>
        <v>1.009655172413793</v>
      </c>
      <c r="T42" s="98" t="str">
        <f>P42</f>
        <v>bajo</v>
      </c>
      <c r="U42" s="98"/>
      <c r="V42" s="98" t="s">
        <v>649</v>
      </c>
      <c r="W42" s="4">
        <v>122</v>
      </c>
      <c r="X42" s="4">
        <v>122</v>
      </c>
      <c r="Y42" s="14">
        <f>W42/X42</f>
        <v>1</v>
      </c>
      <c r="Z42" s="98" t="s">
        <v>20</v>
      </c>
      <c r="AA42" s="330" t="s">
        <v>650</v>
      </c>
      <c r="AB42" s="98"/>
      <c r="AC42" s="98"/>
      <c r="AD42" s="98" t="str">
        <f t="shared" si="29"/>
        <v>bajo</v>
      </c>
      <c r="AE42" s="98"/>
      <c r="AF42" s="330" t="s">
        <v>651</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652</v>
      </c>
      <c r="B43" s="129" t="s">
        <v>437</v>
      </c>
      <c r="C43" s="3" t="s">
        <v>56</v>
      </c>
      <c r="D43" s="97" t="s">
        <v>16</v>
      </c>
      <c r="E43" s="96" t="s">
        <v>26</v>
      </c>
      <c r="F43" s="287" t="s">
        <v>653</v>
      </c>
      <c r="G43" s="5" t="s">
        <v>29</v>
      </c>
      <c r="H43" s="3" t="s">
        <v>654</v>
      </c>
      <c r="I43" s="3" t="s">
        <v>655</v>
      </c>
      <c r="J43" s="297" t="s">
        <v>158</v>
      </c>
      <c r="K43" s="297" t="s">
        <v>158</v>
      </c>
      <c r="L43" s="296">
        <v>1</v>
      </c>
      <c r="M43" s="4">
        <v>0</v>
      </c>
      <c r="N43" s="4">
        <v>9</v>
      </c>
      <c r="O43" s="14">
        <v>0</v>
      </c>
      <c r="P43" s="98" t="s">
        <v>20</v>
      </c>
      <c r="Q43" s="330" t="s">
        <v>656</v>
      </c>
      <c r="R43" s="98"/>
      <c r="S43" s="98">
        <f t="shared" si="30"/>
        <v>0</v>
      </c>
      <c r="T43" s="98" t="str">
        <f>P43</f>
        <v>bajo</v>
      </c>
      <c r="U43" s="98"/>
      <c r="V43" s="330" t="s">
        <v>657</v>
      </c>
      <c r="W43" s="4">
        <v>2</v>
      </c>
      <c r="X43" s="4">
        <v>9</v>
      </c>
      <c r="Y43" s="14">
        <f>W43/X43</f>
        <v>0.22222222222222221</v>
      </c>
      <c r="Z43" s="98" t="s">
        <v>20</v>
      </c>
      <c r="AA43" s="330" t="s">
        <v>658</v>
      </c>
      <c r="AB43" s="98"/>
      <c r="AC43" s="98">
        <f>Y43/L43</f>
        <v>0.22222222222222221</v>
      </c>
      <c r="AD43" s="98" t="str">
        <f t="shared" si="29"/>
        <v>bajo</v>
      </c>
      <c r="AE43" s="98"/>
      <c r="AF43" s="330" t="s">
        <v>659</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660</v>
      </c>
      <c r="B44" s="96" t="s">
        <v>33</v>
      </c>
      <c r="C44" s="3" t="s">
        <v>140</v>
      </c>
      <c r="D44" s="97" t="s">
        <v>16</v>
      </c>
      <c r="E44" s="96" t="s">
        <v>33</v>
      </c>
      <c r="F44" s="287" t="s">
        <v>661</v>
      </c>
      <c r="G44" s="5" t="s">
        <v>29</v>
      </c>
      <c r="H44" s="3" t="s">
        <v>662</v>
      </c>
      <c r="I44" s="3" t="s">
        <v>663</v>
      </c>
      <c r="J44" s="300" t="s">
        <v>158</v>
      </c>
      <c r="K44" s="300" t="s">
        <v>158</v>
      </c>
      <c r="L44" s="296">
        <v>0.95</v>
      </c>
      <c r="M44" s="4">
        <v>2</v>
      </c>
      <c r="N44" s="4">
        <v>2</v>
      </c>
      <c r="O44" s="14">
        <f t="shared" ref="O44:O45" si="32">M44/N44</f>
        <v>1</v>
      </c>
      <c r="P44" s="98" t="s">
        <v>20</v>
      </c>
      <c r="Q44" s="330" t="s">
        <v>551</v>
      </c>
      <c r="R44" s="98"/>
      <c r="S44" s="98">
        <f t="shared" ref="S44:S45" si="33">O44/L44</f>
        <v>1.0526315789473684</v>
      </c>
      <c r="T44" s="98" t="str">
        <f t="shared" ref="T44:T46" si="34">P44</f>
        <v>bajo</v>
      </c>
      <c r="U44" s="98"/>
      <c r="V44" s="330" t="s">
        <v>664</v>
      </c>
      <c r="W44" s="4">
        <v>5</v>
      </c>
      <c r="X44" s="4">
        <v>5</v>
      </c>
      <c r="Y44" s="14">
        <f t="shared" ref="Y44:Y45" si="35">W44/X44</f>
        <v>1</v>
      </c>
      <c r="Z44" s="98" t="s">
        <v>20</v>
      </c>
      <c r="AA44" s="330" t="s">
        <v>551</v>
      </c>
      <c r="AB44" s="98"/>
      <c r="AC44" s="98">
        <f t="shared" ref="AC44:AC45" si="36">Y44/L44</f>
        <v>1.0526315789473684</v>
      </c>
      <c r="AD44" s="98" t="str">
        <f t="shared" ref="AD44:AD45" si="37">Z44</f>
        <v>bajo</v>
      </c>
      <c r="AE44" s="98"/>
      <c r="AF44" s="330" t="s">
        <v>665</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666</v>
      </c>
      <c r="B45" s="96" t="s">
        <v>33</v>
      </c>
      <c r="C45" s="3" t="s">
        <v>142</v>
      </c>
      <c r="D45" s="97" t="s">
        <v>16</v>
      </c>
      <c r="E45" s="96" t="s">
        <v>33</v>
      </c>
      <c r="F45" s="294" t="s">
        <v>661</v>
      </c>
      <c r="G45" s="5" t="s">
        <v>29</v>
      </c>
      <c r="H45" s="3" t="s">
        <v>667</v>
      </c>
      <c r="I45" s="3" t="s">
        <v>668</v>
      </c>
      <c r="J45" s="314" t="s">
        <v>158</v>
      </c>
      <c r="K45" s="314" t="s">
        <v>158</v>
      </c>
      <c r="L45" s="315">
        <v>0.92</v>
      </c>
      <c r="M45" s="4">
        <v>1</v>
      </c>
      <c r="N45" s="4">
        <v>1</v>
      </c>
      <c r="O45" s="14">
        <f t="shared" si="32"/>
        <v>1</v>
      </c>
      <c r="P45" s="98" t="s">
        <v>20</v>
      </c>
      <c r="Q45" s="330" t="s">
        <v>551</v>
      </c>
      <c r="R45" s="98"/>
      <c r="S45" s="98">
        <f t="shared" si="33"/>
        <v>1.0869565217391304</v>
      </c>
      <c r="T45" s="98" t="str">
        <f t="shared" si="34"/>
        <v>bajo</v>
      </c>
      <c r="U45" s="98"/>
      <c r="V45" s="330" t="s">
        <v>669</v>
      </c>
      <c r="W45" s="4">
        <v>20</v>
      </c>
      <c r="X45" s="4">
        <v>20</v>
      </c>
      <c r="Y45" s="14">
        <f t="shared" si="35"/>
        <v>1</v>
      </c>
      <c r="Z45" s="98" t="s">
        <v>20</v>
      </c>
      <c r="AA45" s="330" t="s">
        <v>551</v>
      </c>
      <c r="AB45" s="98"/>
      <c r="AC45" s="98">
        <f t="shared" si="36"/>
        <v>1.0869565217391304</v>
      </c>
      <c r="AD45" s="98" t="str">
        <f t="shared" si="37"/>
        <v>bajo</v>
      </c>
      <c r="AE45" s="98"/>
      <c r="AF45" s="330" t="s">
        <v>670</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671</v>
      </c>
      <c r="B46" s="96" t="s">
        <v>33</v>
      </c>
      <c r="C46" s="3" t="s">
        <v>136</v>
      </c>
      <c r="D46" s="97" t="s">
        <v>16</v>
      </c>
      <c r="E46" s="96" t="s">
        <v>33</v>
      </c>
      <c r="F46" s="287" t="s">
        <v>672</v>
      </c>
      <c r="G46" s="5" t="s">
        <v>29</v>
      </c>
      <c r="H46" s="3" t="s">
        <v>673</v>
      </c>
      <c r="I46" s="3" t="s">
        <v>674</v>
      </c>
      <c r="J46" s="300" t="s">
        <v>158</v>
      </c>
      <c r="K46" s="300" t="s">
        <v>158</v>
      </c>
      <c r="L46" s="296">
        <v>0.98</v>
      </c>
      <c r="M46" s="4">
        <v>0</v>
      </c>
      <c r="N46" s="4">
        <v>0</v>
      </c>
      <c r="O46" s="14">
        <v>0</v>
      </c>
      <c r="P46" s="98" t="s">
        <v>20</v>
      </c>
      <c r="Q46" s="330" t="s">
        <v>675</v>
      </c>
      <c r="R46" s="98"/>
      <c r="S46" s="98">
        <f>O46/L46</f>
        <v>0</v>
      </c>
      <c r="T46" s="98" t="str">
        <f t="shared" si="34"/>
        <v>bajo</v>
      </c>
      <c r="U46" s="98"/>
      <c r="V46" s="330" t="s">
        <v>676</v>
      </c>
      <c r="W46" s="4">
        <v>7</v>
      </c>
      <c r="X46" s="4">
        <v>7</v>
      </c>
      <c r="Y46" s="14">
        <f>W46/X46</f>
        <v>1</v>
      </c>
      <c r="Z46" s="98" t="s">
        <v>20</v>
      </c>
      <c r="AA46" s="330" t="s">
        <v>677</v>
      </c>
      <c r="AB46" s="98"/>
      <c r="AC46" s="98">
        <f>Y46/L46</f>
        <v>1.0204081632653061</v>
      </c>
      <c r="AD46" s="98" t="str">
        <f>Z46</f>
        <v>bajo</v>
      </c>
      <c r="AE46" s="98"/>
      <c r="AF46" s="330" t="s">
        <v>678</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679</v>
      </c>
      <c r="B47" s="96" t="s">
        <v>27</v>
      </c>
      <c r="C47" s="3" t="s">
        <v>90</v>
      </c>
      <c r="D47" s="97" t="s">
        <v>16</v>
      </c>
      <c r="E47" s="96" t="s">
        <v>27</v>
      </c>
      <c r="F47" s="287" t="s">
        <v>680</v>
      </c>
      <c r="G47" s="5" t="s">
        <v>29</v>
      </c>
      <c r="H47" s="3" t="s">
        <v>681</v>
      </c>
      <c r="I47" s="3" t="s">
        <v>682</v>
      </c>
      <c r="J47" s="297">
        <v>4</v>
      </c>
      <c r="K47" s="297">
        <v>5</v>
      </c>
      <c r="L47" s="316">
        <v>0.8</v>
      </c>
      <c r="M47" s="4">
        <v>2</v>
      </c>
      <c r="N47" s="4">
        <v>5</v>
      </c>
      <c r="O47" s="14">
        <f>M47/N47</f>
        <v>0.4</v>
      </c>
      <c r="P47" s="98" t="s">
        <v>20</v>
      </c>
      <c r="Q47" s="98" t="s">
        <v>683</v>
      </c>
      <c r="R47" s="98"/>
      <c r="S47" s="98">
        <f>O47/L47</f>
        <v>0.5</v>
      </c>
      <c r="T47" s="98" t="s">
        <v>20</v>
      </c>
      <c r="U47" s="98"/>
      <c r="V47" s="98" t="s">
        <v>684</v>
      </c>
      <c r="W47" s="4">
        <v>2</v>
      </c>
      <c r="X47" s="4">
        <v>5</v>
      </c>
      <c r="Y47" s="14">
        <f>W47/X47</f>
        <v>0.4</v>
      </c>
      <c r="Z47" s="98" t="s">
        <v>20</v>
      </c>
      <c r="AA47" s="330" t="s">
        <v>685</v>
      </c>
      <c r="AB47" s="98"/>
      <c r="AC47" s="98"/>
      <c r="AD47" s="98" t="str">
        <f>Z47</f>
        <v>bajo</v>
      </c>
      <c r="AE47" s="98"/>
      <c r="AF47" s="330" t="s">
        <v>686</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687</v>
      </c>
      <c r="B48" s="96" t="s">
        <v>33</v>
      </c>
      <c r="C48" s="3" t="s">
        <v>144</v>
      </c>
      <c r="D48" s="97" t="s">
        <v>16</v>
      </c>
      <c r="E48" s="96" t="s">
        <v>33</v>
      </c>
      <c r="F48" s="287" t="s">
        <v>672</v>
      </c>
      <c r="G48" s="5" t="s">
        <v>29</v>
      </c>
      <c r="H48" s="3" t="s">
        <v>688</v>
      </c>
      <c r="I48" s="3" t="s">
        <v>689</v>
      </c>
      <c r="J48" s="300" t="s">
        <v>158</v>
      </c>
      <c r="K48" s="300" t="s">
        <v>158</v>
      </c>
      <c r="L48" s="296">
        <v>0.98</v>
      </c>
      <c r="M48" s="4">
        <v>0</v>
      </c>
      <c r="N48" s="4">
        <v>0</v>
      </c>
      <c r="O48" s="14">
        <v>0</v>
      </c>
      <c r="P48" s="98" t="s">
        <v>20</v>
      </c>
      <c r="Q48" s="330" t="s">
        <v>675</v>
      </c>
      <c r="R48" s="98"/>
      <c r="S48" s="98">
        <f>O48/L48</f>
        <v>0</v>
      </c>
      <c r="T48" s="98" t="str">
        <f>P48</f>
        <v>bajo</v>
      </c>
      <c r="U48" s="98"/>
      <c r="V48" s="330" t="s">
        <v>690</v>
      </c>
      <c r="W48" s="4">
        <v>6</v>
      </c>
      <c r="X48" s="4">
        <v>6</v>
      </c>
      <c r="Y48" s="14">
        <f>W48/X48</f>
        <v>1</v>
      </c>
      <c r="Z48" s="98" t="s">
        <v>20</v>
      </c>
      <c r="AA48" s="330" t="s">
        <v>551</v>
      </c>
      <c r="AB48" s="98"/>
      <c r="AC48" s="98">
        <f t="shared" ref="AC48:AC53" si="38">Y48/L48</f>
        <v>1.0204081632653061</v>
      </c>
      <c r="AD48" s="98" t="str">
        <f>Z48</f>
        <v>bajo</v>
      </c>
      <c r="AE48" s="98"/>
      <c r="AF48" s="330" t="s">
        <v>691</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692</v>
      </c>
      <c r="B49" s="129" t="s">
        <v>437</v>
      </c>
      <c r="C49" s="3" t="s">
        <v>60</v>
      </c>
      <c r="D49" s="97" t="s">
        <v>16</v>
      </c>
      <c r="E49" s="96" t="s">
        <v>26</v>
      </c>
      <c r="F49" s="287" t="s">
        <v>519</v>
      </c>
      <c r="G49" s="5" t="s">
        <v>29</v>
      </c>
      <c r="H49" s="3" t="s">
        <v>693</v>
      </c>
      <c r="I49" s="3" t="s">
        <v>693</v>
      </c>
      <c r="J49" s="297">
        <v>55</v>
      </c>
      <c r="K49" s="297" t="s">
        <v>154</v>
      </c>
      <c r="L49" s="295">
        <v>55</v>
      </c>
      <c r="M49" s="4">
        <v>2</v>
      </c>
      <c r="N49" s="4" t="s">
        <v>154</v>
      </c>
      <c r="O49" s="333">
        <v>2</v>
      </c>
      <c r="P49" s="98" t="s">
        <v>20</v>
      </c>
      <c r="Q49" s="330" t="s">
        <v>694</v>
      </c>
      <c r="R49" s="98"/>
      <c r="S49" s="98">
        <f>O49/L49</f>
        <v>3.6363636363636362E-2</v>
      </c>
      <c r="T49" s="98" t="str">
        <f>P49</f>
        <v>bajo</v>
      </c>
      <c r="U49" s="98"/>
      <c r="V49" s="330" t="s">
        <v>695</v>
      </c>
      <c r="W49" s="4">
        <v>7</v>
      </c>
      <c r="X49" s="4" t="s">
        <v>154</v>
      </c>
      <c r="Y49" s="333">
        <v>7</v>
      </c>
      <c r="Z49" s="98" t="s">
        <v>20</v>
      </c>
      <c r="AA49" s="330" t="s">
        <v>696</v>
      </c>
      <c r="AB49" s="98"/>
      <c r="AC49" s="98">
        <f t="shared" si="38"/>
        <v>0.12727272727272726</v>
      </c>
      <c r="AD49" s="98" t="str">
        <f>Z49</f>
        <v>bajo</v>
      </c>
      <c r="AE49" s="98"/>
      <c r="AF49" s="330" t="s">
        <v>697</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698</v>
      </c>
      <c r="B50" s="96" t="s">
        <v>25</v>
      </c>
      <c r="C50" s="3" t="s">
        <v>82</v>
      </c>
      <c r="D50" s="97" t="s">
        <v>16</v>
      </c>
      <c r="E50" s="96" t="s">
        <v>25</v>
      </c>
      <c r="F50" s="294" t="s">
        <v>699</v>
      </c>
      <c r="G50" s="5" t="s">
        <v>29</v>
      </c>
      <c r="H50" s="3" t="s">
        <v>700</v>
      </c>
      <c r="I50" s="3" t="s">
        <v>700</v>
      </c>
      <c r="J50" s="311">
        <v>1</v>
      </c>
      <c r="K50" s="311" t="s">
        <v>154</v>
      </c>
      <c r="L50" s="317">
        <v>1</v>
      </c>
      <c r="M50" s="4">
        <v>0</v>
      </c>
      <c r="N50" s="4" t="s">
        <v>154</v>
      </c>
      <c r="O50" s="333">
        <v>0</v>
      </c>
      <c r="P50" s="98" t="s">
        <v>20</v>
      </c>
      <c r="Q50" s="330" t="s">
        <v>701</v>
      </c>
      <c r="R50" s="98"/>
      <c r="S50" s="98">
        <f t="shared" ref="S50:S51" si="39">O50/L50</f>
        <v>0</v>
      </c>
      <c r="T50" s="98" t="str">
        <f t="shared" ref="T50:T51" si="40">P50</f>
        <v>bajo</v>
      </c>
      <c r="U50" s="98"/>
      <c r="V50" s="330" t="s">
        <v>702</v>
      </c>
      <c r="W50" s="4">
        <v>0</v>
      </c>
      <c r="X50" s="4" t="s">
        <v>154</v>
      </c>
      <c r="Y50" s="333">
        <v>0</v>
      </c>
      <c r="Z50" s="98" t="s">
        <v>20</v>
      </c>
      <c r="AA50" s="330" t="s">
        <v>701</v>
      </c>
      <c r="AB50" s="98"/>
      <c r="AC50" s="98">
        <f t="shared" si="38"/>
        <v>0</v>
      </c>
      <c r="AD50" s="98" t="str">
        <f t="shared" ref="AD50:AD51" si="41">Z50</f>
        <v>bajo</v>
      </c>
      <c r="AE50" s="98"/>
      <c r="AF50" s="330" t="s">
        <v>703</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704</v>
      </c>
      <c r="B51" s="96" t="s">
        <v>25</v>
      </c>
      <c r="C51" s="3" t="s">
        <v>84</v>
      </c>
      <c r="D51" s="97" t="s">
        <v>16</v>
      </c>
      <c r="E51" s="96" t="s">
        <v>25</v>
      </c>
      <c r="F51" s="294" t="s">
        <v>705</v>
      </c>
      <c r="G51" s="5" t="s">
        <v>29</v>
      </c>
      <c r="H51" s="3" t="s">
        <v>706</v>
      </c>
      <c r="I51" s="3" t="s">
        <v>706</v>
      </c>
      <c r="J51" s="311">
        <v>1</v>
      </c>
      <c r="K51" s="311" t="s">
        <v>154</v>
      </c>
      <c r="L51" s="317">
        <v>1</v>
      </c>
      <c r="M51" s="4">
        <v>0</v>
      </c>
      <c r="N51" s="4" t="s">
        <v>154</v>
      </c>
      <c r="O51" s="333">
        <v>0</v>
      </c>
      <c r="P51" s="98" t="s">
        <v>20</v>
      </c>
      <c r="Q51" s="330" t="s">
        <v>707</v>
      </c>
      <c r="R51" s="98"/>
      <c r="S51" s="98">
        <f t="shared" si="39"/>
        <v>0</v>
      </c>
      <c r="T51" s="98" t="str">
        <f t="shared" si="40"/>
        <v>bajo</v>
      </c>
      <c r="U51" s="98"/>
      <c r="V51" s="330" t="s">
        <v>702</v>
      </c>
      <c r="W51" s="4">
        <v>0</v>
      </c>
      <c r="X51" s="4" t="s">
        <v>154</v>
      </c>
      <c r="Y51" s="333">
        <v>0</v>
      </c>
      <c r="Z51" s="98" t="s">
        <v>20</v>
      </c>
      <c r="AA51" s="330" t="s">
        <v>708</v>
      </c>
      <c r="AB51" s="98"/>
      <c r="AC51" s="98">
        <f t="shared" si="38"/>
        <v>0</v>
      </c>
      <c r="AD51" s="98" t="str">
        <f t="shared" si="41"/>
        <v>bajo</v>
      </c>
      <c r="AE51" s="98"/>
      <c r="AF51" s="330" t="s">
        <v>703</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709</v>
      </c>
      <c r="B52" s="129" t="s">
        <v>248</v>
      </c>
      <c r="C52" s="3" t="s">
        <v>70</v>
      </c>
      <c r="D52" s="97" t="s">
        <v>16</v>
      </c>
      <c r="E52" s="96" t="s">
        <v>24</v>
      </c>
      <c r="F52" s="287" t="s">
        <v>710</v>
      </c>
      <c r="G52" s="5" t="s">
        <v>29</v>
      </c>
      <c r="H52" s="3" t="s">
        <v>711</v>
      </c>
      <c r="I52" s="3" t="s">
        <v>712</v>
      </c>
      <c r="J52" s="318">
        <v>1</v>
      </c>
      <c r="K52" s="314" t="s">
        <v>154</v>
      </c>
      <c r="L52" s="318">
        <v>1</v>
      </c>
      <c r="M52" s="4">
        <v>0</v>
      </c>
      <c r="N52" s="4" t="s">
        <v>154</v>
      </c>
      <c r="O52" s="333">
        <v>0</v>
      </c>
      <c r="P52" s="98" t="s">
        <v>20</v>
      </c>
      <c r="Q52" s="330" t="s">
        <v>713</v>
      </c>
      <c r="R52" s="98"/>
      <c r="S52" s="98">
        <f>O52/L52</f>
        <v>0</v>
      </c>
      <c r="T52" s="98" t="str">
        <f>P52</f>
        <v>bajo</v>
      </c>
      <c r="U52" s="98"/>
      <c r="V52" s="330" t="s">
        <v>714</v>
      </c>
      <c r="W52" s="4">
        <v>0</v>
      </c>
      <c r="X52" s="4" t="s">
        <v>154</v>
      </c>
      <c r="Y52" s="333">
        <v>0</v>
      </c>
      <c r="Z52" s="98" t="s">
        <v>20</v>
      </c>
      <c r="AA52" s="330" t="s">
        <v>715</v>
      </c>
      <c r="AB52" s="98"/>
      <c r="AC52" s="98">
        <f t="shared" si="38"/>
        <v>0</v>
      </c>
      <c r="AD52" s="98" t="str">
        <f>Z52</f>
        <v>bajo</v>
      </c>
      <c r="AE52" s="98"/>
      <c r="AF52" s="330" t="s">
        <v>716</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174</v>
      </c>
      <c r="B53" s="287" t="s">
        <v>717</v>
      </c>
      <c r="C53" s="3" t="s">
        <v>175</v>
      </c>
      <c r="D53" s="97" t="s">
        <v>34</v>
      </c>
      <c r="E53" s="129" t="s">
        <v>35</v>
      </c>
      <c r="F53" s="287" t="s">
        <v>717</v>
      </c>
      <c r="G53" s="5" t="s">
        <v>29</v>
      </c>
      <c r="H53" s="294" t="s">
        <v>718</v>
      </c>
      <c r="I53" s="321" t="s">
        <v>719</v>
      </c>
      <c r="J53" s="297" t="s">
        <v>158</v>
      </c>
      <c r="K53" s="297" t="s">
        <v>158</v>
      </c>
      <c r="L53" s="315">
        <v>0.98</v>
      </c>
      <c r="M53" s="4">
        <v>258</v>
      </c>
      <c r="N53" s="4">
        <v>258</v>
      </c>
      <c r="O53" s="14">
        <f>M53/N53</f>
        <v>1</v>
      </c>
      <c r="P53" s="98" t="s">
        <v>20</v>
      </c>
      <c r="Q53" s="330" t="s">
        <v>720</v>
      </c>
      <c r="R53" s="98"/>
      <c r="S53" s="98">
        <f>O53/L53</f>
        <v>1.0204081632653061</v>
      </c>
      <c r="T53" s="330" t="str">
        <f>P53</f>
        <v>bajo</v>
      </c>
      <c r="U53" s="98"/>
      <c r="V53" s="330" t="s">
        <v>721</v>
      </c>
      <c r="W53" s="4">
        <v>517</v>
      </c>
      <c r="X53" s="4">
        <v>523</v>
      </c>
      <c r="Y53" s="14">
        <f>W53/X53</f>
        <v>0.98852772466539196</v>
      </c>
      <c r="Z53" s="98" t="s">
        <v>20</v>
      </c>
      <c r="AA53" s="330" t="s">
        <v>722</v>
      </c>
      <c r="AB53" s="98"/>
      <c r="AC53" s="334">
        <f t="shared" si="38"/>
        <v>1.0087017598626449</v>
      </c>
      <c r="AD53" s="330" t="str">
        <f>Z53</f>
        <v>bajo</v>
      </c>
      <c r="AE53" s="98"/>
      <c r="AF53" s="330" t="s">
        <v>723</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174</v>
      </c>
      <c r="B54" s="287" t="s">
        <v>724</v>
      </c>
      <c r="C54" s="3" t="s">
        <v>176</v>
      </c>
      <c r="D54" s="97" t="s">
        <v>34</v>
      </c>
      <c r="E54" s="129" t="s">
        <v>36</v>
      </c>
      <c r="F54" s="287" t="s">
        <v>724</v>
      </c>
      <c r="G54" s="5" t="s">
        <v>29</v>
      </c>
      <c r="H54" s="294" t="s">
        <v>718</v>
      </c>
      <c r="I54" s="321" t="s">
        <v>725</v>
      </c>
      <c r="J54" s="297" t="s">
        <v>158</v>
      </c>
      <c r="K54" s="297" t="s">
        <v>158</v>
      </c>
      <c r="L54" s="315">
        <v>0.98</v>
      </c>
      <c r="M54" s="4">
        <v>540</v>
      </c>
      <c r="N54" s="4">
        <v>540</v>
      </c>
      <c r="O54" s="14">
        <f t="shared" ref="O54:O66" si="42">M54/N54</f>
        <v>1</v>
      </c>
      <c r="P54" s="98" t="s">
        <v>20</v>
      </c>
      <c r="Q54" s="330" t="s">
        <v>726</v>
      </c>
      <c r="R54" s="98"/>
      <c r="S54" s="98">
        <f t="shared" ref="S54:S66" si="43">O54/L54</f>
        <v>1.0204081632653061</v>
      </c>
      <c r="T54" s="330" t="str">
        <f t="shared" ref="T54:T66" si="44">P54</f>
        <v>bajo</v>
      </c>
      <c r="U54" s="98"/>
      <c r="V54" s="330" t="s">
        <v>727</v>
      </c>
      <c r="W54" s="4">
        <v>1157</v>
      </c>
      <c r="X54" s="4">
        <v>1157</v>
      </c>
      <c r="Y54" s="14">
        <f t="shared" ref="Y54:Y66" si="45">W54/X54</f>
        <v>1</v>
      </c>
      <c r="Z54" s="98" t="s">
        <v>20</v>
      </c>
      <c r="AA54" s="330" t="s">
        <v>728</v>
      </c>
      <c r="AB54" s="98"/>
      <c r="AC54" s="334">
        <f t="shared" ref="AC54:AC66" si="46">Y54/L54</f>
        <v>1.0204081632653061</v>
      </c>
      <c r="AD54" s="330" t="str">
        <f t="shared" ref="AD54:AD66" si="47">Z54</f>
        <v>bajo</v>
      </c>
      <c r="AE54" s="98"/>
      <c r="AF54" s="330" t="s">
        <v>729</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174</v>
      </c>
      <c r="B55" s="319" t="s">
        <v>730</v>
      </c>
      <c r="C55" s="3" t="s">
        <v>177</v>
      </c>
      <c r="D55" s="97" t="s">
        <v>34</v>
      </c>
      <c r="E55" s="320" t="s">
        <v>37</v>
      </c>
      <c r="F55" s="319" t="s">
        <v>730</v>
      </c>
      <c r="G55" s="5" t="s">
        <v>29</v>
      </c>
      <c r="H55" s="322" t="s">
        <v>718</v>
      </c>
      <c r="I55" s="323" t="s">
        <v>731</v>
      </c>
      <c r="J55" s="325" t="s">
        <v>158</v>
      </c>
      <c r="K55" s="325" t="s">
        <v>158</v>
      </c>
      <c r="L55" s="315">
        <v>0.98</v>
      </c>
      <c r="M55" s="4">
        <v>516</v>
      </c>
      <c r="N55" s="4">
        <v>516</v>
      </c>
      <c r="O55" s="14">
        <f t="shared" si="42"/>
        <v>1</v>
      </c>
      <c r="P55" s="98" t="s">
        <v>20</v>
      </c>
      <c r="Q55" s="330" t="s">
        <v>732</v>
      </c>
      <c r="R55" s="98"/>
      <c r="S55" s="98">
        <f t="shared" si="43"/>
        <v>1.0204081632653061</v>
      </c>
      <c r="T55" s="330" t="str">
        <f t="shared" si="44"/>
        <v>bajo</v>
      </c>
      <c r="U55" s="98"/>
      <c r="V55" s="330" t="s">
        <v>733</v>
      </c>
      <c r="W55" s="4">
        <v>516</v>
      </c>
      <c r="X55" s="4">
        <v>516</v>
      </c>
      <c r="Y55" s="14">
        <f t="shared" si="45"/>
        <v>1</v>
      </c>
      <c r="Z55" s="98" t="s">
        <v>20</v>
      </c>
      <c r="AA55" s="330" t="s">
        <v>732</v>
      </c>
      <c r="AB55" s="98"/>
      <c r="AC55" s="334">
        <f t="shared" si="46"/>
        <v>1.0204081632653061</v>
      </c>
      <c r="AD55" s="330" t="str">
        <f t="shared" si="47"/>
        <v>bajo</v>
      </c>
      <c r="AE55" s="98"/>
      <c r="AF55" s="330" t="s">
        <v>734</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174</v>
      </c>
      <c r="B56" s="287" t="s">
        <v>735</v>
      </c>
      <c r="C56" s="3" t="s">
        <v>178</v>
      </c>
      <c r="D56" s="97" t="s">
        <v>34</v>
      </c>
      <c r="E56" s="129" t="s">
        <v>38</v>
      </c>
      <c r="F56" s="287" t="s">
        <v>735</v>
      </c>
      <c r="G56" s="5" t="s">
        <v>29</v>
      </c>
      <c r="H56" s="294" t="s">
        <v>718</v>
      </c>
      <c r="I56" s="321" t="s">
        <v>736</v>
      </c>
      <c r="J56" s="297" t="s">
        <v>158</v>
      </c>
      <c r="K56" s="297" t="s">
        <v>158</v>
      </c>
      <c r="L56" s="315">
        <v>0.98</v>
      </c>
      <c r="M56" s="4">
        <v>527</v>
      </c>
      <c r="N56" s="4">
        <v>529</v>
      </c>
      <c r="O56" s="14">
        <f t="shared" si="42"/>
        <v>0.99621928166351603</v>
      </c>
      <c r="P56" s="98" t="s">
        <v>20</v>
      </c>
      <c r="Q56" s="330" t="s">
        <v>737</v>
      </c>
      <c r="R56" s="98"/>
      <c r="S56" s="98">
        <f t="shared" si="43"/>
        <v>1.0165502874117511</v>
      </c>
      <c r="T56" s="330" t="str">
        <f t="shared" si="44"/>
        <v>bajo</v>
      </c>
      <c r="U56" s="98"/>
      <c r="V56" s="330" t="s">
        <v>738</v>
      </c>
      <c r="W56" s="4">
        <v>1199</v>
      </c>
      <c r="X56" s="4">
        <v>1228</v>
      </c>
      <c r="Y56" s="14">
        <f t="shared" si="45"/>
        <v>0.9763843648208469</v>
      </c>
      <c r="Z56" s="98" t="s">
        <v>20</v>
      </c>
      <c r="AA56" s="330" t="s">
        <v>739</v>
      </c>
      <c r="AB56" s="98"/>
      <c r="AC56" s="334">
        <f t="shared" si="46"/>
        <v>0.99631057634780296</v>
      </c>
      <c r="AD56" s="330" t="str">
        <f t="shared" si="47"/>
        <v>bajo</v>
      </c>
      <c r="AE56" s="98"/>
      <c r="AF56" s="330" t="s">
        <v>740</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174</v>
      </c>
      <c r="B57" s="287" t="s">
        <v>741</v>
      </c>
      <c r="C57" s="3" t="s">
        <v>179</v>
      </c>
      <c r="D57" s="97" t="s">
        <v>34</v>
      </c>
      <c r="E57" s="129" t="s">
        <v>39</v>
      </c>
      <c r="F57" s="287" t="s">
        <v>741</v>
      </c>
      <c r="G57" s="5" t="s">
        <v>29</v>
      </c>
      <c r="H57" s="294" t="s">
        <v>718</v>
      </c>
      <c r="I57" s="321" t="s">
        <v>742</v>
      </c>
      <c r="J57" s="297" t="s">
        <v>158</v>
      </c>
      <c r="K57" s="297" t="s">
        <v>158</v>
      </c>
      <c r="L57" s="315">
        <v>0.98</v>
      </c>
      <c r="M57" s="4">
        <v>1473</v>
      </c>
      <c r="N57" s="4">
        <v>1473</v>
      </c>
      <c r="O57" s="14">
        <f t="shared" si="42"/>
        <v>1</v>
      </c>
      <c r="P57" s="98" t="s">
        <v>20</v>
      </c>
      <c r="Q57" s="330" t="s">
        <v>743</v>
      </c>
      <c r="R57" s="98"/>
      <c r="S57" s="98">
        <f t="shared" si="43"/>
        <v>1.0204081632653061</v>
      </c>
      <c r="T57" s="330" t="str">
        <f t="shared" si="44"/>
        <v>bajo</v>
      </c>
      <c r="U57" s="98"/>
      <c r="V57" s="330" t="s">
        <v>744</v>
      </c>
      <c r="W57" s="4">
        <v>3258</v>
      </c>
      <c r="X57" s="4">
        <v>3258</v>
      </c>
      <c r="Y57" s="14">
        <f t="shared" si="45"/>
        <v>1</v>
      </c>
      <c r="Z57" s="98" t="s">
        <v>20</v>
      </c>
      <c r="AA57" s="330" t="s">
        <v>745</v>
      </c>
      <c r="AB57" s="98"/>
      <c r="AC57" s="334">
        <f t="shared" si="46"/>
        <v>1.0204081632653061</v>
      </c>
      <c r="AD57" s="330" t="str">
        <f t="shared" si="47"/>
        <v>bajo</v>
      </c>
      <c r="AE57" s="98"/>
      <c r="AF57" s="330" t="s">
        <v>746</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174</v>
      </c>
      <c r="B58" s="287" t="s">
        <v>747</v>
      </c>
      <c r="C58" s="3" t="s">
        <v>180</v>
      </c>
      <c r="D58" s="97" t="s">
        <v>34</v>
      </c>
      <c r="E58" s="129" t="s">
        <v>40</v>
      </c>
      <c r="F58" s="287" t="s">
        <v>747</v>
      </c>
      <c r="G58" s="5" t="s">
        <v>29</v>
      </c>
      <c r="H58" s="294" t="s">
        <v>718</v>
      </c>
      <c r="I58" s="321" t="s">
        <v>748</v>
      </c>
      <c r="J58" s="297" t="s">
        <v>158</v>
      </c>
      <c r="K58" s="297" t="s">
        <v>158</v>
      </c>
      <c r="L58" s="315">
        <v>0.98</v>
      </c>
      <c r="M58" s="4">
        <v>478</v>
      </c>
      <c r="N58" s="4">
        <v>478</v>
      </c>
      <c r="O58" s="14">
        <f t="shared" si="42"/>
        <v>1</v>
      </c>
      <c r="P58" s="98" t="s">
        <v>20</v>
      </c>
      <c r="Q58" s="330" t="s">
        <v>749</v>
      </c>
      <c r="R58" s="98"/>
      <c r="S58" s="98">
        <f t="shared" si="43"/>
        <v>1.0204081632653061</v>
      </c>
      <c r="T58" s="330" t="str">
        <f t="shared" si="44"/>
        <v>bajo</v>
      </c>
      <c r="U58" s="98"/>
      <c r="V58" s="330" t="s">
        <v>750</v>
      </c>
      <c r="W58" s="4">
        <v>1060</v>
      </c>
      <c r="X58" s="4">
        <v>1060</v>
      </c>
      <c r="Y58" s="14">
        <f t="shared" si="45"/>
        <v>1</v>
      </c>
      <c r="Z58" s="98" t="s">
        <v>20</v>
      </c>
      <c r="AA58" s="330" t="s">
        <v>751</v>
      </c>
      <c r="AB58" s="98"/>
      <c r="AC58" s="334">
        <f t="shared" si="46"/>
        <v>1.0204081632653061</v>
      </c>
      <c r="AD58" s="330" t="str">
        <f t="shared" si="47"/>
        <v>bajo</v>
      </c>
      <c r="AE58" s="98"/>
      <c r="AF58" s="330" t="s">
        <v>752</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174</v>
      </c>
      <c r="B59" s="287" t="s">
        <v>753</v>
      </c>
      <c r="C59" s="3" t="s">
        <v>181</v>
      </c>
      <c r="D59" s="97" t="s">
        <v>34</v>
      </c>
      <c r="E59" s="129" t="s">
        <v>41</v>
      </c>
      <c r="F59" s="287" t="s">
        <v>753</v>
      </c>
      <c r="G59" s="5" t="s">
        <v>29</v>
      </c>
      <c r="H59" s="294" t="s">
        <v>718</v>
      </c>
      <c r="I59" s="321" t="s">
        <v>754</v>
      </c>
      <c r="J59" s="297" t="s">
        <v>158</v>
      </c>
      <c r="K59" s="298" t="s">
        <v>158</v>
      </c>
      <c r="L59" s="315">
        <v>0.98</v>
      </c>
      <c r="M59" s="4">
        <v>653</v>
      </c>
      <c r="N59" s="4">
        <v>653</v>
      </c>
      <c r="O59" s="14">
        <f t="shared" si="42"/>
        <v>1</v>
      </c>
      <c r="P59" s="98" t="s">
        <v>20</v>
      </c>
      <c r="Q59" s="330" t="s">
        <v>755</v>
      </c>
      <c r="R59" s="98"/>
      <c r="S59" s="98">
        <f t="shared" si="43"/>
        <v>1.0204081632653061</v>
      </c>
      <c r="T59" s="330" t="str">
        <f t="shared" si="44"/>
        <v>bajo</v>
      </c>
      <c r="U59" s="98"/>
      <c r="V59" s="330" t="s">
        <v>756</v>
      </c>
      <c r="W59" s="4">
        <v>1349</v>
      </c>
      <c r="X59" s="4">
        <v>1349</v>
      </c>
      <c r="Y59" s="14">
        <f t="shared" si="45"/>
        <v>1</v>
      </c>
      <c r="Z59" s="98" t="s">
        <v>20</v>
      </c>
      <c r="AA59" s="330" t="s">
        <v>757</v>
      </c>
      <c r="AB59" s="98"/>
      <c r="AC59" s="334">
        <f t="shared" si="46"/>
        <v>1.0204081632653061</v>
      </c>
      <c r="AD59" s="330" t="str">
        <f t="shared" si="47"/>
        <v>bajo</v>
      </c>
      <c r="AE59" s="98"/>
      <c r="AF59" s="330" t="s">
        <v>758</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174</v>
      </c>
      <c r="B60" s="287" t="s">
        <v>759</v>
      </c>
      <c r="C60" s="3" t="s">
        <v>182</v>
      </c>
      <c r="D60" s="97" t="s">
        <v>34</v>
      </c>
      <c r="E60" s="129" t="s">
        <v>42</v>
      </c>
      <c r="F60" s="287" t="s">
        <v>759</v>
      </c>
      <c r="G60" s="5" t="s">
        <v>29</v>
      </c>
      <c r="H60" s="294" t="s">
        <v>718</v>
      </c>
      <c r="I60" s="321" t="s">
        <v>760</v>
      </c>
      <c r="J60" s="297" t="s">
        <v>158</v>
      </c>
      <c r="K60" s="298" t="s">
        <v>158</v>
      </c>
      <c r="L60" s="315">
        <v>0.98</v>
      </c>
      <c r="M60" s="4">
        <v>1641</v>
      </c>
      <c r="N60" s="4">
        <v>1641</v>
      </c>
      <c r="O60" s="14">
        <f t="shared" si="42"/>
        <v>1</v>
      </c>
      <c r="P60" s="98" t="s">
        <v>20</v>
      </c>
      <c r="Q60" s="330" t="s">
        <v>761</v>
      </c>
      <c r="R60" s="98"/>
      <c r="S60" s="98">
        <f t="shared" si="43"/>
        <v>1.0204081632653061</v>
      </c>
      <c r="T60" s="330" t="str">
        <f t="shared" si="44"/>
        <v>bajo</v>
      </c>
      <c r="U60" s="98"/>
      <c r="V60" s="330" t="s">
        <v>762</v>
      </c>
      <c r="W60" s="4">
        <v>3755</v>
      </c>
      <c r="X60" s="4">
        <v>3760</v>
      </c>
      <c r="Y60" s="14">
        <f t="shared" si="45"/>
        <v>0.99867021276595747</v>
      </c>
      <c r="Z60" s="98" t="s">
        <v>20</v>
      </c>
      <c r="AA60" s="330" t="s">
        <v>763</v>
      </c>
      <c r="AB60" s="98"/>
      <c r="AC60" s="334">
        <f t="shared" si="46"/>
        <v>1.0190512375162832</v>
      </c>
      <c r="AD60" s="330" t="str">
        <f t="shared" si="47"/>
        <v>bajo</v>
      </c>
      <c r="AE60" s="98"/>
      <c r="AF60" s="330" t="s">
        <v>764</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174</v>
      </c>
      <c r="B61" s="287" t="s">
        <v>765</v>
      </c>
      <c r="C61" s="3" t="s">
        <v>183</v>
      </c>
      <c r="D61" s="97" t="s">
        <v>34</v>
      </c>
      <c r="E61" s="129" t="s">
        <v>43</v>
      </c>
      <c r="F61" s="287" t="s">
        <v>765</v>
      </c>
      <c r="G61" s="5" t="s">
        <v>29</v>
      </c>
      <c r="H61" s="294" t="s">
        <v>718</v>
      </c>
      <c r="I61" s="321" t="s">
        <v>766</v>
      </c>
      <c r="J61" s="297" t="s">
        <v>158</v>
      </c>
      <c r="K61" s="298" t="s">
        <v>158</v>
      </c>
      <c r="L61" s="315">
        <v>0.98</v>
      </c>
      <c r="M61" s="4">
        <v>1436</v>
      </c>
      <c r="N61" s="4">
        <v>1436</v>
      </c>
      <c r="O61" s="14">
        <f t="shared" si="42"/>
        <v>1</v>
      </c>
      <c r="P61" s="98" t="s">
        <v>20</v>
      </c>
      <c r="Q61" s="330" t="s">
        <v>767</v>
      </c>
      <c r="R61" s="98"/>
      <c r="S61" s="98">
        <f t="shared" si="43"/>
        <v>1.0204081632653061</v>
      </c>
      <c r="T61" s="330" t="str">
        <f t="shared" si="44"/>
        <v>bajo</v>
      </c>
      <c r="U61" s="98"/>
      <c r="V61" s="330" t="s">
        <v>768</v>
      </c>
      <c r="W61" s="4">
        <v>1436</v>
      </c>
      <c r="X61" s="4">
        <v>1436</v>
      </c>
      <c r="Y61" s="14">
        <f t="shared" si="45"/>
        <v>1</v>
      </c>
      <c r="Z61" s="98" t="s">
        <v>20</v>
      </c>
      <c r="AA61" s="330" t="s">
        <v>769</v>
      </c>
      <c r="AB61" s="98"/>
      <c r="AC61" s="334">
        <f t="shared" si="46"/>
        <v>1.0204081632653061</v>
      </c>
      <c r="AD61" s="330" t="str">
        <f t="shared" si="47"/>
        <v>bajo</v>
      </c>
      <c r="AE61" s="98"/>
      <c r="AF61" s="330" t="s">
        <v>770</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174</v>
      </c>
      <c r="B62" s="287" t="s">
        <v>771</v>
      </c>
      <c r="C62" s="3" t="s">
        <v>184</v>
      </c>
      <c r="D62" s="97" t="s">
        <v>34</v>
      </c>
      <c r="E62" s="129" t="s">
        <v>44</v>
      </c>
      <c r="F62" s="287" t="s">
        <v>771</v>
      </c>
      <c r="G62" s="5" t="s">
        <v>29</v>
      </c>
      <c r="H62" s="294" t="s">
        <v>718</v>
      </c>
      <c r="I62" s="321" t="s">
        <v>772</v>
      </c>
      <c r="J62" s="297" t="s">
        <v>158</v>
      </c>
      <c r="K62" s="297" t="s">
        <v>158</v>
      </c>
      <c r="L62" s="315">
        <v>0.98</v>
      </c>
      <c r="M62" s="4">
        <v>260</v>
      </c>
      <c r="N62" s="4">
        <v>260</v>
      </c>
      <c r="O62" s="14">
        <f t="shared" si="42"/>
        <v>1</v>
      </c>
      <c r="P62" s="98" t="s">
        <v>20</v>
      </c>
      <c r="Q62" s="330" t="s">
        <v>773</v>
      </c>
      <c r="R62" s="98"/>
      <c r="S62" s="98">
        <f t="shared" si="43"/>
        <v>1.0204081632653061</v>
      </c>
      <c r="T62" s="330" t="str">
        <f t="shared" si="44"/>
        <v>bajo</v>
      </c>
      <c r="U62" s="98"/>
      <c r="V62" s="330" t="s">
        <v>774</v>
      </c>
      <c r="W62" s="4">
        <v>766</v>
      </c>
      <c r="X62" s="4">
        <v>766</v>
      </c>
      <c r="Y62" s="14">
        <f t="shared" si="45"/>
        <v>1</v>
      </c>
      <c r="Z62" s="98" t="s">
        <v>20</v>
      </c>
      <c r="AA62" s="330" t="s">
        <v>775</v>
      </c>
      <c r="AB62" s="98"/>
      <c r="AC62" s="334">
        <f t="shared" si="46"/>
        <v>1.0204081632653061</v>
      </c>
      <c r="AD62" s="330" t="str">
        <f t="shared" si="47"/>
        <v>bajo</v>
      </c>
      <c r="AE62" s="98"/>
      <c r="AF62" s="330" t="s">
        <v>776</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174</v>
      </c>
      <c r="B63" s="287" t="s">
        <v>777</v>
      </c>
      <c r="C63" s="3" t="s">
        <v>185</v>
      </c>
      <c r="D63" s="97" t="s">
        <v>34</v>
      </c>
      <c r="E63" s="129" t="s">
        <v>45</v>
      </c>
      <c r="F63" s="287" t="s">
        <v>777</v>
      </c>
      <c r="G63" s="5" t="s">
        <v>29</v>
      </c>
      <c r="H63" s="294" t="s">
        <v>718</v>
      </c>
      <c r="I63" s="321" t="s">
        <v>778</v>
      </c>
      <c r="J63" s="297" t="s">
        <v>158</v>
      </c>
      <c r="K63" s="298" t="s">
        <v>158</v>
      </c>
      <c r="L63" s="315">
        <v>0.98</v>
      </c>
      <c r="M63" s="4">
        <v>54</v>
      </c>
      <c r="N63" s="4">
        <v>54</v>
      </c>
      <c r="O63" s="14">
        <f t="shared" si="42"/>
        <v>1</v>
      </c>
      <c r="P63" s="98" t="s">
        <v>20</v>
      </c>
      <c r="Q63" s="330" t="s">
        <v>779</v>
      </c>
      <c r="R63" s="98"/>
      <c r="S63" s="98">
        <f t="shared" si="43"/>
        <v>1.0204081632653061</v>
      </c>
      <c r="T63" s="330" t="str">
        <f t="shared" si="44"/>
        <v>bajo</v>
      </c>
      <c r="U63" s="98"/>
      <c r="V63" s="330" t="s">
        <v>780</v>
      </c>
      <c r="W63" s="4">
        <v>130</v>
      </c>
      <c r="X63" s="4">
        <v>130</v>
      </c>
      <c r="Y63" s="14">
        <f t="shared" si="45"/>
        <v>1</v>
      </c>
      <c r="Z63" s="98" t="s">
        <v>20</v>
      </c>
      <c r="AA63" s="330" t="s">
        <v>779</v>
      </c>
      <c r="AB63" s="98"/>
      <c r="AC63" s="334">
        <f t="shared" si="46"/>
        <v>1.0204081632653061</v>
      </c>
      <c r="AD63" s="330" t="str">
        <f t="shared" si="47"/>
        <v>bajo</v>
      </c>
      <c r="AE63" s="98"/>
      <c r="AF63" s="330" t="s">
        <v>781</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174</v>
      </c>
      <c r="B64" s="287" t="s">
        <v>782</v>
      </c>
      <c r="C64" s="3" t="s">
        <v>186</v>
      </c>
      <c r="D64" s="97" t="s">
        <v>34</v>
      </c>
      <c r="E64" s="129" t="s">
        <v>46</v>
      </c>
      <c r="F64" s="287" t="s">
        <v>782</v>
      </c>
      <c r="G64" s="5" t="s">
        <v>29</v>
      </c>
      <c r="H64" s="294" t="s">
        <v>718</v>
      </c>
      <c r="I64" s="321" t="s">
        <v>783</v>
      </c>
      <c r="J64" s="297" t="s">
        <v>158</v>
      </c>
      <c r="K64" s="298" t="s">
        <v>158</v>
      </c>
      <c r="L64" s="315">
        <v>0.98</v>
      </c>
      <c r="M64" s="4">
        <v>244</v>
      </c>
      <c r="N64" s="4">
        <v>244</v>
      </c>
      <c r="O64" s="14">
        <f t="shared" si="42"/>
        <v>1</v>
      </c>
      <c r="P64" s="98" t="s">
        <v>20</v>
      </c>
      <c r="Q64" s="330" t="s">
        <v>784</v>
      </c>
      <c r="R64" s="98"/>
      <c r="S64" s="98">
        <f t="shared" si="43"/>
        <v>1.0204081632653061</v>
      </c>
      <c r="T64" s="330" t="str">
        <f t="shared" si="44"/>
        <v>bajo</v>
      </c>
      <c r="U64" s="98"/>
      <c r="V64" s="330" t="s">
        <v>785</v>
      </c>
      <c r="W64" s="4">
        <v>244</v>
      </c>
      <c r="X64" s="4">
        <v>244</v>
      </c>
      <c r="Y64" s="14">
        <f t="shared" si="45"/>
        <v>1</v>
      </c>
      <c r="Z64" s="98" t="s">
        <v>20</v>
      </c>
      <c r="AA64" s="330" t="s">
        <v>786</v>
      </c>
      <c r="AB64" s="98"/>
      <c r="AC64" s="334">
        <f t="shared" si="46"/>
        <v>1.0204081632653061</v>
      </c>
      <c r="AD64" s="330" t="str">
        <f t="shared" si="47"/>
        <v>bajo</v>
      </c>
      <c r="AE64" s="98"/>
      <c r="AF64" s="330" t="s">
        <v>787</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174</v>
      </c>
      <c r="B65" s="287" t="s">
        <v>788</v>
      </c>
      <c r="C65" s="3" t="s">
        <v>188</v>
      </c>
      <c r="D65" s="97" t="s">
        <v>34</v>
      </c>
      <c r="E65" s="129" t="s">
        <v>48</v>
      </c>
      <c r="F65" s="287" t="s">
        <v>788</v>
      </c>
      <c r="G65" s="5" t="s">
        <v>29</v>
      </c>
      <c r="H65" s="294" t="s">
        <v>718</v>
      </c>
      <c r="I65" s="321" t="s">
        <v>789</v>
      </c>
      <c r="J65" s="297" t="s">
        <v>158</v>
      </c>
      <c r="K65" s="297" t="s">
        <v>158</v>
      </c>
      <c r="L65" s="315">
        <v>0.98</v>
      </c>
      <c r="M65" s="4">
        <v>250</v>
      </c>
      <c r="N65" s="4">
        <v>250</v>
      </c>
      <c r="O65" s="14">
        <f t="shared" si="42"/>
        <v>1</v>
      </c>
      <c r="P65" s="98" t="s">
        <v>20</v>
      </c>
      <c r="Q65" s="330" t="s">
        <v>790</v>
      </c>
      <c r="R65" s="98"/>
      <c r="S65" s="98">
        <f t="shared" si="43"/>
        <v>1.0204081632653061</v>
      </c>
      <c r="T65" s="330" t="str">
        <f t="shared" si="44"/>
        <v>bajo</v>
      </c>
      <c r="U65" s="98"/>
      <c r="V65" s="330" t="s">
        <v>791</v>
      </c>
      <c r="W65" s="4">
        <v>463</v>
      </c>
      <c r="X65" s="4">
        <v>463</v>
      </c>
      <c r="Y65" s="14">
        <f t="shared" si="45"/>
        <v>1</v>
      </c>
      <c r="Z65" s="98" t="s">
        <v>20</v>
      </c>
      <c r="AA65" s="330" t="s">
        <v>790</v>
      </c>
      <c r="AB65" s="98"/>
      <c r="AC65" s="334">
        <f t="shared" si="46"/>
        <v>1.0204081632653061</v>
      </c>
      <c r="AD65" s="330" t="str">
        <f t="shared" si="47"/>
        <v>bajo</v>
      </c>
      <c r="AE65" s="98"/>
      <c r="AF65" s="330" t="s">
        <v>792</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174</v>
      </c>
      <c r="B66" s="287" t="s">
        <v>793</v>
      </c>
      <c r="C66" s="3" t="s">
        <v>189</v>
      </c>
      <c r="D66" s="97" t="s">
        <v>34</v>
      </c>
      <c r="E66" s="129" t="s">
        <v>49</v>
      </c>
      <c r="F66" s="287" t="s">
        <v>793</v>
      </c>
      <c r="G66" s="5" t="s">
        <v>29</v>
      </c>
      <c r="H66" s="294" t="s">
        <v>718</v>
      </c>
      <c r="I66" s="321" t="s">
        <v>794</v>
      </c>
      <c r="J66" s="297" t="s">
        <v>158</v>
      </c>
      <c r="K66" s="297" t="s">
        <v>158</v>
      </c>
      <c r="L66" s="315">
        <v>0.98</v>
      </c>
      <c r="M66" s="4">
        <v>357</v>
      </c>
      <c r="N66" s="4">
        <v>357</v>
      </c>
      <c r="O66" s="14">
        <f t="shared" si="42"/>
        <v>1</v>
      </c>
      <c r="P66" s="98" t="s">
        <v>20</v>
      </c>
      <c r="Q66" s="330" t="s">
        <v>795</v>
      </c>
      <c r="R66" s="98"/>
      <c r="S66" s="98">
        <f t="shared" si="43"/>
        <v>1.0204081632653061</v>
      </c>
      <c r="T66" s="330" t="str">
        <f t="shared" si="44"/>
        <v>bajo</v>
      </c>
      <c r="U66" s="98"/>
      <c r="V66" s="330" t="s">
        <v>796</v>
      </c>
      <c r="W66" s="4">
        <v>663</v>
      </c>
      <c r="X66" s="4">
        <v>663</v>
      </c>
      <c r="Y66" s="14">
        <f t="shared" si="45"/>
        <v>1</v>
      </c>
      <c r="Z66" s="98" t="s">
        <v>20</v>
      </c>
      <c r="AA66" s="330" t="s">
        <v>797</v>
      </c>
      <c r="AB66" s="98"/>
      <c r="AC66" s="334">
        <f t="shared" si="46"/>
        <v>1.0204081632653061</v>
      </c>
      <c r="AD66" s="330" t="str">
        <f t="shared" si="47"/>
        <v>bajo</v>
      </c>
      <c r="AE66" s="98"/>
      <c r="AF66" s="330" t="s">
        <v>798</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191</v>
      </c>
      <c r="B67" s="287" t="s">
        <v>717</v>
      </c>
      <c r="C67" s="3" t="s">
        <v>192</v>
      </c>
      <c r="D67" s="97" t="s">
        <v>34</v>
      </c>
      <c r="E67" s="129" t="s">
        <v>35</v>
      </c>
      <c r="F67" s="287" t="s">
        <v>717</v>
      </c>
      <c r="G67" s="5" t="s">
        <v>29</v>
      </c>
      <c r="H67" s="324" t="s">
        <v>799</v>
      </c>
      <c r="I67" s="324" t="s">
        <v>800</v>
      </c>
      <c r="J67" s="301">
        <v>1060.5</v>
      </c>
      <c r="K67" s="301">
        <v>1515</v>
      </c>
      <c r="L67" s="326" t="s">
        <v>801</v>
      </c>
      <c r="M67" s="4">
        <v>0</v>
      </c>
      <c r="N67" s="4">
        <v>0</v>
      </c>
      <c r="O67" s="14">
        <v>0</v>
      </c>
      <c r="P67" s="98" t="s">
        <v>20</v>
      </c>
      <c r="Q67" s="330" t="s">
        <v>802</v>
      </c>
      <c r="R67" s="98"/>
      <c r="S67" s="98">
        <v>0</v>
      </c>
      <c r="T67" s="98" t="str">
        <f>P67</f>
        <v>bajo</v>
      </c>
      <c r="U67" s="98"/>
      <c r="V67" s="330" t="s">
        <v>803</v>
      </c>
      <c r="W67" s="4">
        <v>0</v>
      </c>
      <c r="X67" s="4">
        <v>0</v>
      </c>
      <c r="Y67" s="14">
        <v>0</v>
      </c>
      <c r="Z67" s="98" t="s">
        <v>20</v>
      </c>
      <c r="AA67" s="330" t="s">
        <v>802</v>
      </c>
      <c r="AB67" s="98"/>
      <c r="AC67" s="98">
        <v>0</v>
      </c>
      <c r="AD67" s="98" t="str">
        <f>Z67</f>
        <v>bajo</v>
      </c>
      <c r="AE67" s="98"/>
      <c r="AF67" s="330" t="s">
        <v>804</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193</v>
      </c>
      <c r="B68" s="287" t="s">
        <v>724</v>
      </c>
      <c r="C68" s="3" t="s">
        <v>194</v>
      </c>
      <c r="D68" s="97" t="s">
        <v>34</v>
      </c>
      <c r="E68" s="129" t="s">
        <v>36</v>
      </c>
      <c r="F68" s="287" t="s">
        <v>724</v>
      </c>
      <c r="G68" s="5" t="s">
        <v>29</v>
      </c>
      <c r="H68" s="324" t="s">
        <v>799</v>
      </c>
      <c r="I68" s="324" t="s">
        <v>805</v>
      </c>
      <c r="J68" s="301">
        <v>1060.5</v>
      </c>
      <c r="K68" s="301">
        <v>1515</v>
      </c>
      <c r="L68" s="326" t="s">
        <v>801</v>
      </c>
      <c r="M68" s="4">
        <v>0</v>
      </c>
      <c r="N68" s="4">
        <v>0</v>
      </c>
      <c r="O68" s="14">
        <v>0</v>
      </c>
      <c r="P68" s="98" t="s">
        <v>20</v>
      </c>
      <c r="Q68" s="330" t="s">
        <v>806</v>
      </c>
      <c r="R68" s="98"/>
      <c r="S68" s="98">
        <v>0</v>
      </c>
      <c r="T68" s="98" t="str">
        <f t="shared" ref="T68:T82" si="48">P68</f>
        <v>bajo</v>
      </c>
      <c r="U68" s="98"/>
      <c r="V68" s="330" t="s">
        <v>803</v>
      </c>
      <c r="W68" s="4">
        <v>0</v>
      </c>
      <c r="X68" s="4">
        <v>0</v>
      </c>
      <c r="Y68" s="14">
        <v>0</v>
      </c>
      <c r="Z68" s="98" t="s">
        <v>20</v>
      </c>
      <c r="AA68" s="330" t="s">
        <v>806</v>
      </c>
      <c r="AB68" s="98"/>
      <c r="AC68" s="98">
        <v>0</v>
      </c>
      <c r="AD68" s="98" t="str">
        <f t="shared" ref="AD68:AD82" si="49">Z68</f>
        <v>bajo</v>
      </c>
      <c r="AE68" s="98"/>
      <c r="AF68" s="330" t="s">
        <v>804</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195</v>
      </c>
      <c r="B69" s="287" t="s">
        <v>730</v>
      </c>
      <c r="C69" s="3" t="s">
        <v>196</v>
      </c>
      <c r="D69" s="97" t="s">
        <v>34</v>
      </c>
      <c r="E69" s="320" t="s">
        <v>37</v>
      </c>
      <c r="F69" s="287" t="s">
        <v>730</v>
      </c>
      <c r="G69" s="5" t="s">
        <v>29</v>
      </c>
      <c r="H69" s="324" t="s">
        <v>799</v>
      </c>
      <c r="I69" s="324" t="s">
        <v>807</v>
      </c>
      <c r="J69" s="301">
        <v>1060.5</v>
      </c>
      <c r="K69" s="301">
        <v>1515</v>
      </c>
      <c r="L69" s="326" t="s">
        <v>801</v>
      </c>
      <c r="M69" s="4">
        <v>0</v>
      </c>
      <c r="N69" s="4">
        <v>0</v>
      </c>
      <c r="O69" s="14">
        <v>0</v>
      </c>
      <c r="P69" s="98" t="s">
        <v>20</v>
      </c>
      <c r="Q69" s="330" t="s">
        <v>808</v>
      </c>
      <c r="R69" s="98"/>
      <c r="S69" s="98">
        <v>0</v>
      </c>
      <c r="T69" s="98" t="str">
        <f t="shared" si="48"/>
        <v>bajo</v>
      </c>
      <c r="U69" s="98"/>
      <c r="V69" s="330" t="s">
        <v>803</v>
      </c>
      <c r="W69" s="4">
        <v>0</v>
      </c>
      <c r="X69" s="4">
        <v>0</v>
      </c>
      <c r="Y69" s="14">
        <v>0</v>
      </c>
      <c r="Z69" s="98" t="s">
        <v>20</v>
      </c>
      <c r="AA69" s="330" t="s">
        <v>808</v>
      </c>
      <c r="AB69" s="98"/>
      <c r="AC69" s="98">
        <v>0</v>
      </c>
      <c r="AD69" s="98" t="str">
        <f t="shared" si="49"/>
        <v>bajo</v>
      </c>
      <c r="AE69" s="98"/>
      <c r="AF69" s="330" t="s">
        <v>804</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197</v>
      </c>
      <c r="B70" s="287" t="s">
        <v>735</v>
      </c>
      <c r="C70" s="3" t="s">
        <v>198</v>
      </c>
      <c r="D70" s="97" t="s">
        <v>34</v>
      </c>
      <c r="E70" s="129" t="s">
        <v>38</v>
      </c>
      <c r="F70" s="287" t="s">
        <v>735</v>
      </c>
      <c r="G70" s="5" t="s">
        <v>29</v>
      </c>
      <c r="H70" s="324" t="s">
        <v>799</v>
      </c>
      <c r="I70" s="324" t="s">
        <v>809</v>
      </c>
      <c r="J70" s="301">
        <v>1060.5</v>
      </c>
      <c r="K70" s="301">
        <v>1515</v>
      </c>
      <c r="L70" s="326" t="s">
        <v>801</v>
      </c>
      <c r="M70" s="4">
        <v>0</v>
      </c>
      <c r="N70" s="4">
        <v>0</v>
      </c>
      <c r="O70" s="14">
        <v>0</v>
      </c>
      <c r="P70" s="98" t="s">
        <v>20</v>
      </c>
      <c r="Q70" s="330" t="s">
        <v>810</v>
      </c>
      <c r="R70" s="98"/>
      <c r="S70" s="98">
        <v>0</v>
      </c>
      <c r="T70" s="98" t="str">
        <f t="shared" si="48"/>
        <v>bajo</v>
      </c>
      <c r="U70" s="98"/>
      <c r="V70" s="330" t="s">
        <v>803</v>
      </c>
      <c r="W70" s="4">
        <v>0</v>
      </c>
      <c r="X70" s="4">
        <v>0</v>
      </c>
      <c r="Y70" s="14">
        <v>0</v>
      </c>
      <c r="Z70" s="98" t="s">
        <v>20</v>
      </c>
      <c r="AA70" s="330" t="s">
        <v>811</v>
      </c>
      <c r="AB70" s="98"/>
      <c r="AC70" s="98">
        <v>0</v>
      </c>
      <c r="AD70" s="98" t="str">
        <f t="shared" si="49"/>
        <v>bajo</v>
      </c>
      <c r="AE70" s="98"/>
      <c r="AF70" s="330" t="s">
        <v>804</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199</v>
      </c>
      <c r="B71" s="287" t="s">
        <v>741</v>
      </c>
      <c r="C71" s="3" t="s">
        <v>200</v>
      </c>
      <c r="D71" s="97" t="s">
        <v>34</v>
      </c>
      <c r="E71" s="129" t="s">
        <v>39</v>
      </c>
      <c r="F71" s="287" t="s">
        <v>741</v>
      </c>
      <c r="G71" s="5" t="s">
        <v>29</v>
      </c>
      <c r="H71" s="324" t="s">
        <v>799</v>
      </c>
      <c r="I71" s="324" t="s">
        <v>812</v>
      </c>
      <c r="J71" s="301">
        <v>1060.5</v>
      </c>
      <c r="K71" s="301">
        <v>1515</v>
      </c>
      <c r="L71" s="326" t="s">
        <v>801</v>
      </c>
      <c r="M71" s="4">
        <v>0</v>
      </c>
      <c r="N71" s="4">
        <v>0</v>
      </c>
      <c r="O71" s="14">
        <v>0</v>
      </c>
      <c r="P71" s="98" t="s">
        <v>20</v>
      </c>
      <c r="Q71" s="330" t="s">
        <v>813</v>
      </c>
      <c r="R71" s="98"/>
      <c r="S71" s="98">
        <v>0</v>
      </c>
      <c r="T71" s="98" t="str">
        <f t="shared" si="48"/>
        <v>bajo</v>
      </c>
      <c r="U71" s="98"/>
      <c r="V71" s="330" t="s">
        <v>803</v>
      </c>
      <c r="W71" s="4">
        <v>0</v>
      </c>
      <c r="X71" s="4">
        <v>0</v>
      </c>
      <c r="Y71" s="14">
        <v>0</v>
      </c>
      <c r="Z71" s="98" t="s">
        <v>20</v>
      </c>
      <c r="AA71" s="330" t="s">
        <v>814</v>
      </c>
      <c r="AB71" s="98"/>
      <c r="AC71" s="98">
        <v>0</v>
      </c>
      <c r="AD71" s="98" t="str">
        <f t="shared" si="49"/>
        <v>bajo</v>
      </c>
      <c r="AE71" s="98"/>
      <c r="AF71" s="330" t="s">
        <v>804</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201</v>
      </c>
      <c r="B72" s="287" t="s">
        <v>747</v>
      </c>
      <c r="C72" s="3" t="s">
        <v>202</v>
      </c>
      <c r="D72" s="97" t="s">
        <v>34</v>
      </c>
      <c r="E72" s="129" t="s">
        <v>40</v>
      </c>
      <c r="F72" s="287" t="s">
        <v>747</v>
      </c>
      <c r="G72" s="5" t="s">
        <v>29</v>
      </c>
      <c r="H72" s="324" t="s">
        <v>799</v>
      </c>
      <c r="I72" s="324" t="s">
        <v>815</v>
      </c>
      <c r="J72" s="301">
        <v>1060.5</v>
      </c>
      <c r="K72" s="301">
        <v>1515</v>
      </c>
      <c r="L72" s="326" t="s">
        <v>801</v>
      </c>
      <c r="M72" s="4">
        <v>0</v>
      </c>
      <c r="N72" s="4">
        <v>0</v>
      </c>
      <c r="O72" s="14">
        <v>0</v>
      </c>
      <c r="P72" s="98" t="s">
        <v>20</v>
      </c>
      <c r="Q72" s="330" t="s">
        <v>816</v>
      </c>
      <c r="R72" s="98"/>
      <c r="S72" s="98">
        <v>0</v>
      </c>
      <c r="T72" s="98" t="str">
        <f t="shared" si="48"/>
        <v>bajo</v>
      </c>
      <c r="U72" s="98"/>
      <c r="V72" s="330" t="s">
        <v>803</v>
      </c>
      <c r="W72" s="4">
        <v>0</v>
      </c>
      <c r="X72" s="4">
        <v>0</v>
      </c>
      <c r="Y72" s="14">
        <v>0</v>
      </c>
      <c r="Z72" s="98" t="s">
        <v>20</v>
      </c>
      <c r="AA72" s="330" t="s">
        <v>817</v>
      </c>
      <c r="AB72" s="98"/>
      <c r="AC72" s="98">
        <v>0</v>
      </c>
      <c r="AD72" s="98" t="str">
        <f t="shared" si="49"/>
        <v>bajo</v>
      </c>
      <c r="AE72" s="98"/>
      <c r="AF72" s="330" t="s">
        <v>804</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203</v>
      </c>
      <c r="B73" s="287" t="s">
        <v>753</v>
      </c>
      <c r="C73" s="3" t="s">
        <v>204</v>
      </c>
      <c r="D73" s="97" t="s">
        <v>34</v>
      </c>
      <c r="E73" s="129" t="s">
        <v>41</v>
      </c>
      <c r="F73" s="287" t="s">
        <v>753</v>
      </c>
      <c r="G73" s="5" t="s">
        <v>29</v>
      </c>
      <c r="H73" s="324" t="s">
        <v>799</v>
      </c>
      <c r="I73" s="324" t="s">
        <v>818</v>
      </c>
      <c r="J73" s="301">
        <v>1060.5</v>
      </c>
      <c r="K73" s="301">
        <v>1515</v>
      </c>
      <c r="L73" s="326" t="s">
        <v>801</v>
      </c>
      <c r="M73" s="4">
        <v>0</v>
      </c>
      <c r="N73" s="4">
        <v>0</v>
      </c>
      <c r="O73" s="14">
        <v>0</v>
      </c>
      <c r="P73" s="98" t="s">
        <v>20</v>
      </c>
      <c r="Q73" s="330" t="s">
        <v>819</v>
      </c>
      <c r="R73" s="98"/>
      <c r="S73" s="98">
        <v>0</v>
      </c>
      <c r="T73" s="98" t="str">
        <f t="shared" si="48"/>
        <v>bajo</v>
      </c>
      <c r="U73" s="98"/>
      <c r="V73" s="330" t="s">
        <v>803</v>
      </c>
      <c r="W73" s="4">
        <v>0</v>
      </c>
      <c r="X73" s="4">
        <v>0</v>
      </c>
      <c r="Y73" s="14">
        <v>0</v>
      </c>
      <c r="Z73" s="98" t="s">
        <v>20</v>
      </c>
      <c r="AA73" s="330" t="s">
        <v>820</v>
      </c>
      <c r="AB73" s="98"/>
      <c r="AC73" s="98">
        <v>0</v>
      </c>
      <c r="AD73" s="98" t="str">
        <f t="shared" si="49"/>
        <v>bajo</v>
      </c>
      <c r="AE73" s="98"/>
      <c r="AF73" s="330" t="s">
        <v>804</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205</v>
      </c>
      <c r="B74" s="287" t="s">
        <v>759</v>
      </c>
      <c r="C74" s="3" t="s">
        <v>206</v>
      </c>
      <c r="D74" s="97" t="s">
        <v>34</v>
      </c>
      <c r="E74" s="129" t="s">
        <v>42</v>
      </c>
      <c r="F74" s="287" t="s">
        <v>759</v>
      </c>
      <c r="G74" s="5" t="s">
        <v>29</v>
      </c>
      <c r="H74" s="324" t="s">
        <v>799</v>
      </c>
      <c r="I74" s="324" t="s">
        <v>821</v>
      </c>
      <c r="J74" s="301">
        <v>1060.5</v>
      </c>
      <c r="K74" s="301">
        <v>1515</v>
      </c>
      <c r="L74" s="326" t="s">
        <v>801</v>
      </c>
      <c r="M74" s="4">
        <v>0</v>
      </c>
      <c r="N74" s="4">
        <v>0</v>
      </c>
      <c r="O74" s="14">
        <v>0</v>
      </c>
      <c r="P74" s="98" t="s">
        <v>20</v>
      </c>
      <c r="Q74" s="330" t="s">
        <v>822</v>
      </c>
      <c r="R74" s="98"/>
      <c r="S74" s="98">
        <v>0</v>
      </c>
      <c r="T74" s="98" t="str">
        <f t="shared" si="48"/>
        <v>bajo</v>
      </c>
      <c r="U74" s="98"/>
      <c r="V74" s="330" t="s">
        <v>803</v>
      </c>
      <c r="W74" s="4">
        <v>0</v>
      </c>
      <c r="X74" s="4">
        <v>0</v>
      </c>
      <c r="Y74" s="14">
        <v>0</v>
      </c>
      <c r="Z74" s="98" t="s">
        <v>20</v>
      </c>
      <c r="AA74" s="330" t="s">
        <v>822</v>
      </c>
      <c r="AB74" s="98"/>
      <c r="AC74" s="98">
        <v>0</v>
      </c>
      <c r="AD74" s="98" t="str">
        <f t="shared" si="49"/>
        <v>bajo</v>
      </c>
      <c r="AE74" s="98"/>
      <c r="AF74" s="330" t="s">
        <v>804</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207</v>
      </c>
      <c r="B75" s="287" t="s">
        <v>765</v>
      </c>
      <c r="C75" s="3" t="s">
        <v>208</v>
      </c>
      <c r="D75" s="97" t="s">
        <v>34</v>
      </c>
      <c r="E75" s="129" t="s">
        <v>43</v>
      </c>
      <c r="F75" s="287" t="s">
        <v>765</v>
      </c>
      <c r="G75" s="5" t="s">
        <v>29</v>
      </c>
      <c r="H75" s="324" t="s">
        <v>799</v>
      </c>
      <c r="I75" s="324" t="s">
        <v>823</v>
      </c>
      <c r="J75" s="301">
        <v>1060.5</v>
      </c>
      <c r="K75" s="301">
        <v>1515</v>
      </c>
      <c r="L75" s="326" t="s">
        <v>801</v>
      </c>
      <c r="M75" s="4">
        <v>0</v>
      </c>
      <c r="N75" s="4">
        <v>0</v>
      </c>
      <c r="O75" s="14">
        <v>0</v>
      </c>
      <c r="P75" s="98" t="s">
        <v>20</v>
      </c>
      <c r="Q75" s="330" t="s">
        <v>824</v>
      </c>
      <c r="R75" s="98"/>
      <c r="S75" s="98">
        <v>0</v>
      </c>
      <c r="T75" s="98" t="str">
        <f t="shared" si="48"/>
        <v>bajo</v>
      </c>
      <c r="U75" s="98"/>
      <c r="V75" s="330" t="s">
        <v>803</v>
      </c>
      <c r="W75" s="4">
        <v>0</v>
      </c>
      <c r="X75" s="4">
        <v>0</v>
      </c>
      <c r="Y75" s="14">
        <v>0</v>
      </c>
      <c r="Z75" s="98" t="s">
        <v>20</v>
      </c>
      <c r="AA75" s="330" t="s">
        <v>825</v>
      </c>
      <c r="AB75" s="98"/>
      <c r="AC75" s="98">
        <v>0</v>
      </c>
      <c r="AD75" s="98" t="str">
        <f t="shared" si="49"/>
        <v>bajo</v>
      </c>
      <c r="AE75" s="98"/>
      <c r="AF75" s="330" t="s">
        <v>804</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209</v>
      </c>
      <c r="B76" s="287" t="s">
        <v>771</v>
      </c>
      <c r="C76" s="3" t="s">
        <v>210</v>
      </c>
      <c r="D76" s="97" t="s">
        <v>34</v>
      </c>
      <c r="E76" s="129" t="s">
        <v>44</v>
      </c>
      <c r="F76" s="287" t="s">
        <v>771</v>
      </c>
      <c r="G76" s="5" t="s">
        <v>29</v>
      </c>
      <c r="H76" s="324" t="s">
        <v>799</v>
      </c>
      <c r="I76" s="324" t="s">
        <v>826</v>
      </c>
      <c r="J76" s="301">
        <v>1060.5</v>
      </c>
      <c r="K76" s="301">
        <v>1515</v>
      </c>
      <c r="L76" s="326" t="s">
        <v>801</v>
      </c>
      <c r="M76" s="4">
        <v>0</v>
      </c>
      <c r="N76" s="4">
        <v>0</v>
      </c>
      <c r="O76" s="14">
        <v>0</v>
      </c>
      <c r="P76" s="98" t="s">
        <v>20</v>
      </c>
      <c r="Q76" s="330" t="s">
        <v>827</v>
      </c>
      <c r="R76" s="98"/>
      <c r="S76" s="98">
        <v>0</v>
      </c>
      <c r="T76" s="98" t="str">
        <f t="shared" si="48"/>
        <v>bajo</v>
      </c>
      <c r="U76" s="98"/>
      <c r="V76" s="330" t="s">
        <v>803</v>
      </c>
      <c r="W76" s="4">
        <v>0</v>
      </c>
      <c r="X76" s="4">
        <v>0</v>
      </c>
      <c r="Y76" s="14">
        <v>0</v>
      </c>
      <c r="Z76" s="98" t="s">
        <v>20</v>
      </c>
      <c r="AA76" s="330" t="s">
        <v>828</v>
      </c>
      <c r="AB76" s="98"/>
      <c r="AC76" s="98">
        <v>0</v>
      </c>
      <c r="AD76" s="98" t="str">
        <f t="shared" si="49"/>
        <v>bajo</v>
      </c>
      <c r="AE76" s="98"/>
      <c r="AF76" s="330" t="s">
        <v>804</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211</v>
      </c>
      <c r="B77" s="287" t="s">
        <v>777</v>
      </c>
      <c r="C77" s="3" t="s">
        <v>212</v>
      </c>
      <c r="D77" s="97" t="s">
        <v>34</v>
      </c>
      <c r="E77" s="129" t="s">
        <v>45</v>
      </c>
      <c r="F77" s="287" t="s">
        <v>777</v>
      </c>
      <c r="G77" s="5" t="s">
        <v>29</v>
      </c>
      <c r="H77" s="324" t="s">
        <v>799</v>
      </c>
      <c r="I77" s="324" t="s">
        <v>829</v>
      </c>
      <c r="J77" s="301">
        <v>1060.5</v>
      </c>
      <c r="K77" s="301">
        <v>1515</v>
      </c>
      <c r="L77" s="326" t="s">
        <v>801</v>
      </c>
      <c r="M77" s="4">
        <v>0</v>
      </c>
      <c r="N77" s="4">
        <v>0</v>
      </c>
      <c r="O77" s="14">
        <v>0</v>
      </c>
      <c r="P77" s="98" t="s">
        <v>20</v>
      </c>
      <c r="Q77" s="330" t="s">
        <v>830</v>
      </c>
      <c r="R77" s="98"/>
      <c r="S77" s="98">
        <v>0</v>
      </c>
      <c r="T77" s="98" t="str">
        <f t="shared" si="48"/>
        <v>bajo</v>
      </c>
      <c r="U77" s="98"/>
      <c r="V77" s="330" t="s">
        <v>803</v>
      </c>
      <c r="W77" s="4">
        <v>0</v>
      </c>
      <c r="X77" s="4">
        <v>0</v>
      </c>
      <c r="Y77" s="14">
        <v>0</v>
      </c>
      <c r="Z77" s="98" t="s">
        <v>20</v>
      </c>
      <c r="AA77" s="330" t="s">
        <v>831</v>
      </c>
      <c r="AB77" s="98"/>
      <c r="AC77" s="98">
        <v>0</v>
      </c>
      <c r="AD77" s="98" t="str">
        <f t="shared" si="49"/>
        <v>bajo</v>
      </c>
      <c r="AE77" s="98"/>
      <c r="AF77" s="330" t="s">
        <v>804</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213</v>
      </c>
      <c r="B78" s="287" t="s">
        <v>782</v>
      </c>
      <c r="C78" s="3" t="s">
        <v>214</v>
      </c>
      <c r="D78" s="97" t="s">
        <v>34</v>
      </c>
      <c r="E78" s="129" t="s">
        <v>46</v>
      </c>
      <c r="F78" s="287" t="s">
        <v>782</v>
      </c>
      <c r="G78" s="5" t="s">
        <v>29</v>
      </c>
      <c r="H78" s="324" t="s">
        <v>799</v>
      </c>
      <c r="I78" s="324" t="s">
        <v>832</v>
      </c>
      <c r="J78" s="301">
        <v>1060.5</v>
      </c>
      <c r="K78" s="301">
        <v>1515</v>
      </c>
      <c r="L78" s="326" t="s">
        <v>801</v>
      </c>
      <c r="M78" s="4">
        <v>0</v>
      </c>
      <c r="N78" s="4">
        <v>0</v>
      </c>
      <c r="O78" s="14">
        <v>0</v>
      </c>
      <c r="P78" s="98" t="s">
        <v>20</v>
      </c>
      <c r="Q78" s="330" t="s">
        <v>833</v>
      </c>
      <c r="R78" s="98"/>
      <c r="S78" s="98">
        <v>0</v>
      </c>
      <c r="T78" s="98" t="str">
        <f t="shared" si="48"/>
        <v>bajo</v>
      </c>
      <c r="U78" s="98"/>
      <c r="V78" s="330" t="s">
        <v>803</v>
      </c>
      <c r="W78" s="4">
        <v>0</v>
      </c>
      <c r="X78" s="4">
        <v>0</v>
      </c>
      <c r="Y78" s="14">
        <v>0</v>
      </c>
      <c r="Z78" s="98" t="s">
        <v>20</v>
      </c>
      <c r="AA78" s="330" t="s">
        <v>833</v>
      </c>
      <c r="AB78" s="98"/>
      <c r="AC78" s="98">
        <v>0</v>
      </c>
      <c r="AD78" s="98" t="str">
        <f t="shared" si="49"/>
        <v>bajo</v>
      </c>
      <c r="AE78" s="98"/>
      <c r="AF78" s="330" t="s">
        <v>804</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215</v>
      </c>
      <c r="B79" s="287" t="s">
        <v>834</v>
      </c>
      <c r="C79" s="3" t="s">
        <v>216</v>
      </c>
      <c r="D79" s="97" t="s">
        <v>34</v>
      </c>
      <c r="E79" s="287" t="s">
        <v>47</v>
      </c>
      <c r="F79" s="287" t="s">
        <v>834</v>
      </c>
      <c r="G79" s="5" t="s">
        <v>29</v>
      </c>
      <c r="H79" s="324" t="s">
        <v>799</v>
      </c>
      <c r="I79" s="324" t="s">
        <v>835</v>
      </c>
      <c r="J79" s="301">
        <v>1060.5</v>
      </c>
      <c r="K79" s="301">
        <v>1515</v>
      </c>
      <c r="L79" s="326" t="s">
        <v>801</v>
      </c>
      <c r="M79" s="4">
        <v>0</v>
      </c>
      <c r="N79" s="335">
        <v>1065.5</v>
      </c>
      <c r="O79" s="14">
        <f t="shared" ref="O79" si="55">M79/N79</f>
        <v>0</v>
      </c>
      <c r="P79" s="98" t="s">
        <v>20</v>
      </c>
      <c r="Q79" s="330" t="s">
        <v>836</v>
      </c>
      <c r="R79" s="98"/>
      <c r="S79" s="98">
        <v>0</v>
      </c>
      <c r="T79" s="98" t="str">
        <f t="shared" si="48"/>
        <v>bajo</v>
      </c>
      <c r="U79" s="98"/>
      <c r="V79" s="330" t="s">
        <v>803</v>
      </c>
      <c r="W79" s="4">
        <v>0</v>
      </c>
      <c r="X79" s="335">
        <v>1065.5</v>
      </c>
      <c r="Y79" s="14">
        <f t="shared" ref="Y79" si="56">W79/X79</f>
        <v>0</v>
      </c>
      <c r="Z79" s="98" t="s">
        <v>20</v>
      </c>
      <c r="AA79" s="330" t="s">
        <v>837</v>
      </c>
      <c r="AB79" s="98"/>
      <c r="AC79" s="98">
        <v>0</v>
      </c>
      <c r="AD79" s="98" t="str">
        <f t="shared" si="49"/>
        <v>bajo</v>
      </c>
      <c r="AE79" s="98"/>
      <c r="AF79" s="330" t="s">
        <v>804</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217</v>
      </c>
      <c r="B80" s="287" t="s">
        <v>788</v>
      </c>
      <c r="C80" s="3" t="s">
        <v>218</v>
      </c>
      <c r="D80" s="97" t="s">
        <v>34</v>
      </c>
      <c r="E80" s="287" t="s">
        <v>48</v>
      </c>
      <c r="F80" s="287" t="s">
        <v>788</v>
      </c>
      <c r="G80" s="5" t="s">
        <v>29</v>
      </c>
      <c r="H80" s="324" t="s">
        <v>799</v>
      </c>
      <c r="I80" s="324" t="s">
        <v>838</v>
      </c>
      <c r="J80" s="301">
        <v>1060.5</v>
      </c>
      <c r="K80" s="301">
        <v>1515</v>
      </c>
      <c r="L80" s="326" t="s">
        <v>801</v>
      </c>
      <c r="M80" s="4">
        <v>0</v>
      </c>
      <c r="N80" s="4">
        <v>0</v>
      </c>
      <c r="O80" s="14">
        <v>0</v>
      </c>
      <c r="P80" s="98" t="s">
        <v>20</v>
      </c>
      <c r="Q80" s="330" t="s">
        <v>839</v>
      </c>
      <c r="R80" s="98"/>
      <c r="S80" s="98">
        <v>0</v>
      </c>
      <c r="T80" s="98" t="str">
        <f t="shared" si="48"/>
        <v>bajo</v>
      </c>
      <c r="U80" s="98"/>
      <c r="V80" s="330" t="s">
        <v>803</v>
      </c>
      <c r="W80" s="4">
        <v>0</v>
      </c>
      <c r="X80" s="4">
        <v>0</v>
      </c>
      <c r="Y80" s="14">
        <v>0</v>
      </c>
      <c r="Z80" s="98" t="s">
        <v>20</v>
      </c>
      <c r="AA80" s="330" t="s">
        <v>839</v>
      </c>
      <c r="AB80" s="98"/>
      <c r="AC80" s="98">
        <v>0</v>
      </c>
      <c r="AD80" s="98" t="str">
        <f t="shared" si="49"/>
        <v>bajo</v>
      </c>
      <c r="AE80" s="98"/>
      <c r="AF80" s="330" t="s">
        <v>804</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219</v>
      </c>
      <c r="B81" s="287" t="s">
        <v>793</v>
      </c>
      <c r="C81" s="3" t="s">
        <v>220</v>
      </c>
      <c r="D81" s="97" t="s">
        <v>34</v>
      </c>
      <c r="E81" s="287" t="s">
        <v>49</v>
      </c>
      <c r="F81" s="287" t="s">
        <v>793</v>
      </c>
      <c r="G81" s="5" t="s">
        <v>29</v>
      </c>
      <c r="H81" s="324" t="s">
        <v>799</v>
      </c>
      <c r="I81" s="324" t="s">
        <v>840</v>
      </c>
      <c r="J81" s="301">
        <v>1060.5</v>
      </c>
      <c r="K81" s="301">
        <v>1515</v>
      </c>
      <c r="L81" s="326" t="s">
        <v>801</v>
      </c>
      <c r="M81" s="4">
        <v>0</v>
      </c>
      <c r="N81" s="4">
        <v>0</v>
      </c>
      <c r="O81" s="14">
        <v>0</v>
      </c>
      <c r="P81" s="98" t="s">
        <v>20</v>
      </c>
      <c r="Q81" s="330" t="s">
        <v>841</v>
      </c>
      <c r="R81" s="98"/>
      <c r="S81" s="98">
        <v>0</v>
      </c>
      <c r="T81" s="98" t="str">
        <f t="shared" si="48"/>
        <v>bajo</v>
      </c>
      <c r="U81" s="98"/>
      <c r="V81" s="330" t="s">
        <v>803</v>
      </c>
      <c r="W81" s="4">
        <v>0</v>
      </c>
      <c r="X81" s="4">
        <v>0</v>
      </c>
      <c r="Y81" s="14">
        <v>0</v>
      </c>
      <c r="Z81" s="98" t="s">
        <v>20</v>
      </c>
      <c r="AA81" s="330" t="s">
        <v>841</v>
      </c>
      <c r="AB81" s="98"/>
      <c r="AC81" s="98">
        <v>0</v>
      </c>
      <c r="AD81" s="98" t="str">
        <f t="shared" si="49"/>
        <v>bajo</v>
      </c>
      <c r="AE81" s="98"/>
      <c r="AF81" s="330" t="s">
        <v>804</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221</v>
      </c>
      <c r="B82" s="287" t="s">
        <v>842</v>
      </c>
      <c r="C82" s="3" t="s">
        <v>222</v>
      </c>
      <c r="D82" s="97" t="s">
        <v>34</v>
      </c>
      <c r="E82" s="287" t="s">
        <v>50</v>
      </c>
      <c r="F82" s="287" t="s">
        <v>842</v>
      </c>
      <c r="G82" s="5" t="s">
        <v>29</v>
      </c>
      <c r="H82" s="324" t="s">
        <v>799</v>
      </c>
      <c r="I82" s="324" t="s">
        <v>843</v>
      </c>
      <c r="J82" s="301">
        <v>1060.5</v>
      </c>
      <c r="K82" s="301">
        <v>1515</v>
      </c>
      <c r="L82" s="326" t="s">
        <v>801</v>
      </c>
      <c r="M82" s="4">
        <v>0</v>
      </c>
      <c r="N82" s="4">
        <v>0</v>
      </c>
      <c r="O82" s="14">
        <v>0</v>
      </c>
      <c r="P82" s="98" t="s">
        <v>20</v>
      </c>
      <c r="Q82" s="330" t="s">
        <v>844</v>
      </c>
      <c r="R82" s="98"/>
      <c r="S82" s="98">
        <v>0</v>
      </c>
      <c r="T82" s="98" t="str">
        <f t="shared" si="48"/>
        <v>bajo</v>
      </c>
      <c r="U82" s="98"/>
      <c r="V82" s="330" t="s">
        <v>803</v>
      </c>
      <c r="W82" s="4">
        <v>0</v>
      </c>
      <c r="X82" s="4">
        <v>0</v>
      </c>
      <c r="Y82" s="14">
        <v>0</v>
      </c>
      <c r="Z82" s="98" t="s">
        <v>20</v>
      </c>
      <c r="AA82" s="330" t="s">
        <v>845</v>
      </c>
      <c r="AB82" s="98"/>
      <c r="AC82" s="98">
        <v>0</v>
      </c>
      <c r="AD82" s="98" t="str">
        <f t="shared" si="49"/>
        <v>bajo</v>
      </c>
      <c r="AE82" s="98"/>
      <c r="AF82" s="330" t="s">
        <v>804</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223</v>
      </c>
      <c r="B83" s="287" t="s">
        <v>717</v>
      </c>
      <c r="C83" s="3" t="s">
        <v>224</v>
      </c>
      <c r="D83" s="97" t="s">
        <v>34</v>
      </c>
      <c r="E83" s="129" t="s">
        <v>35</v>
      </c>
      <c r="F83" s="287" t="s">
        <v>717</v>
      </c>
      <c r="G83" s="5" t="s">
        <v>29</v>
      </c>
      <c r="H83" s="321" t="s">
        <v>846</v>
      </c>
      <c r="I83" s="321" t="s">
        <v>847</v>
      </c>
      <c r="J83" s="295">
        <v>2</v>
      </c>
      <c r="K83" s="295">
        <v>2</v>
      </c>
      <c r="L83" s="296">
        <v>1</v>
      </c>
      <c r="M83" s="4">
        <v>0</v>
      </c>
      <c r="N83" s="4">
        <v>2</v>
      </c>
      <c r="O83" s="14">
        <f>M83/N83</f>
        <v>0</v>
      </c>
      <c r="P83" s="98" t="s">
        <v>20</v>
      </c>
      <c r="Q83" s="330" t="s">
        <v>848</v>
      </c>
      <c r="R83" s="98"/>
      <c r="S83" s="98">
        <f>O83/L83</f>
        <v>0</v>
      </c>
      <c r="T83" s="98" t="str">
        <f>P83</f>
        <v>bajo</v>
      </c>
      <c r="U83" s="98"/>
      <c r="V83" s="330" t="s">
        <v>849</v>
      </c>
      <c r="W83" s="4">
        <v>0</v>
      </c>
      <c r="X83" s="4">
        <v>2</v>
      </c>
      <c r="Y83" s="14">
        <f>W83/X83</f>
        <v>0</v>
      </c>
      <c r="Z83" s="98" t="s">
        <v>20</v>
      </c>
      <c r="AA83" s="330" t="s">
        <v>848</v>
      </c>
      <c r="AB83" s="98"/>
      <c r="AC83" s="98">
        <f>Y83/L83</f>
        <v>0</v>
      </c>
      <c r="AD83" s="98" t="str">
        <f>Z83</f>
        <v>bajo</v>
      </c>
      <c r="AE83" s="98"/>
      <c r="AF83" s="330" t="s">
        <v>850</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223</v>
      </c>
      <c r="B84" s="287" t="s">
        <v>724</v>
      </c>
      <c r="C84" s="3" t="s">
        <v>225</v>
      </c>
      <c r="D84" s="97" t="s">
        <v>34</v>
      </c>
      <c r="E84" s="129" t="s">
        <v>36</v>
      </c>
      <c r="F84" s="287" t="s">
        <v>724</v>
      </c>
      <c r="G84" s="5" t="s">
        <v>29</v>
      </c>
      <c r="H84" s="321" t="s">
        <v>846</v>
      </c>
      <c r="I84" s="321" t="s">
        <v>851</v>
      </c>
      <c r="J84" s="295">
        <v>2</v>
      </c>
      <c r="K84" s="295">
        <v>2</v>
      </c>
      <c r="L84" s="296">
        <v>1</v>
      </c>
      <c r="M84" s="4">
        <v>0</v>
      </c>
      <c r="N84" s="4">
        <v>2</v>
      </c>
      <c r="O84" s="14">
        <f t="shared" ref="O84:O98" si="57">M84/N84</f>
        <v>0</v>
      </c>
      <c r="P84" s="98" t="s">
        <v>20</v>
      </c>
      <c r="Q84" s="330" t="s">
        <v>852</v>
      </c>
      <c r="R84" s="98"/>
      <c r="S84" s="98">
        <f t="shared" ref="S84:S98" si="58">O84/L84</f>
        <v>0</v>
      </c>
      <c r="T84" s="98" t="str">
        <f t="shared" ref="T84:T98" si="59">P84</f>
        <v>bajo</v>
      </c>
      <c r="U84" s="98"/>
      <c r="V84" s="330" t="s">
        <v>849</v>
      </c>
      <c r="W84" s="4">
        <v>0</v>
      </c>
      <c r="X84" s="4">
        <v>2</v>
      </c>
      <c r="Y84" s="14">
        <f t="shared" ref="Y84:Y98" si="60">W84/X84</f>
        <v>0</v>
      </c>
      <c r="Z84" s="98" t="s">
        <v>20</v>
      </c>
      <c r="AA84" s="330" t="s">
        <v>853</v>
      </c>
      <c r="AB84" s="98"/>
      <c r="AC84" s="98">
        <f t="shared" ref="AC84:AC98" si="61">Y84/L84</f>
        <v>0</v>
      </c>
      <c r="AD84" s="98" t="str">
        <f t="shared" ref="AD84:AD98" si="62">Z84</f>
        <v>bajo</v>
      </c>
      <c r="AE84" s="98"/>
      <c r="AF84" s="330" t="s">
        <v>850</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223</v>
      </c>
      <c r="B85" s="287" t="s">
        <v>730</v>
      </c>
      <c r="C85" s="3" t="s">
        <v>226</v>
      </c>
      <c r="D85" s="97" t="s">
        <v>34</v>
      </c>
      <c r="E85" s="320" t="s">
        <v>37</v>
      </c>
      <c r="F85" s="287" t="s">
        <v>730</v>
      </c>
      <c r="G85" s="5" t="s">
        <v>29</v>
      </c>
      <c r="H85" s="321" t="s">
        <v>846</v>
      </c>
      <c r="I85" s="321" t="s">
        <v>854</v>
      </c>
      <c r="J85" s="295">
        <v>2</v>
      </c>
      <c r="K85" s="295">
        <v>2</v>
      </c>
      <c r="L85" s="296">
        <v>1</v>
      </c>
      <c r="M85" s="4">
        <v>0</v>
      </c>
      <c r="N85" s="4">
        <v>0</v>
      </c>
      <c r="O85" s="14">
        <v>0</v>
      </c>
      <c r="P85" s="98" t="s">
        <v>20</v>
      </c>
      <c r="Q85" s="330" t="s">
        <v>855</v>
      </c>
      <c r="R85" s="98"/>
      <c r="S85" s="98">
        <f t="shared" si="58"/>
        <v>0</v>
      </c>
      <c r="T85" s="98" t="str">
        <f t="shared" si="59"/>
        <v>bajo</v>
      </c>
      <c r="U85" s="98"/>
      <c r="V85" s="330" t="s">
        <v>849</v>
      </c>
      <c r="W85" s="4">
        <v>0</v>
      </c>
      <c r="X85" s="4">
        <v>0</v>
      </c>
      <c r="Y85" s="14">
        <v>0</v>
      </c>
      <c r="Z85" s="98" t="s">
        <v>20</v>
      </c>
      <c r="AA85" s="330" t="s">
        <v>855</v>
      </c>
      <c r="AB85" s="98"/>
      <c r="AC85" s="98">
        <f t="shared" si="61"/>
        <v>0</v>
      </c>
      <c r="AD85" s="98" t="str">
        <f t="shared" si="62"/>
        <v>bajo</v>
      </c>
      <c r="AE85" s="98"/>
      <c r="AF85" s="330" t="s">
        <v>850</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223</v>
      </c>
      <c r="B86" s="287" t="s">
        <v>735</v>
      </c>
      <c r="C86" s="3" t="s">
        <v>227</v>
      </c>
      <c r="D86" s="97" t="s">
        <v>34</v>
      </c>
      <c r="E86" s="129" t="s">
        <v>38</v>
      </c>
      <c r="F86" s="287" t="s">
        <v>735</v>
      </c>
      <c r="G86" s="5" t="s">
        <v>29</v>
      </c>
      <c r="H86" s="321" t="s">
        <v>846</v>
      </c>
      <c r="I86" s="321" t="s">
        <v>856</v>
      </c>
      <c r="J86" s="295">
        <v>2</v>
      </c>
      <c r="K86" s="295">
        <v>2</v>
      </c>
      <c r="L86" s="296">
        <v>1</v>
      </c>
      <c r="M86" s="4">
        <v>0</v>
      </c>
      <c r="N86" s="4">
        <v>2</v>
      </c>
      <c r="O86" s="14">
        <f t="shared" si="57"/>
        <v>0</v>
      </c>
      <c r="P86" s="98" t="s">
        <v>20</v>
      </c>
      <c r="Q86" s="330" t="s">
        <v>857</v>
      </c>
      <c r="R86" s="98"/>
      <c r="S86" s="98">
        <f t="shared" si="58"/>
        <v>0</v>
      </c>
      <c r="T86" s="98" t="str">
        <f t="shared" si="59"/>
        <v>bajo</v>
      </c>
      <c r="U86" s="98"/>
      <c r="V86" s="330" t="s">
        <v>849</v>
      </c>
      <c r="W86" s="4">
        <v>0</v>
      </c>
      <c r="X86" s="4">
        <v>2</v>
      </c>
      <c r="Y86" s="14">
        <f t="shared" si="60"/>
        <v>0</v>
      </c>
      <c r="Z86" s="98" t="s">
        <v>20</v>
      </c>
      <c r="AA86" s="330" t="s">
        <v>857</v>
      </c>
      <c r="AB86" s="98"/>
      <c r="AC86" s="98">
        <f t="shared" si="61"/>
        <v>0</v>
      </c>
      <c r="AD86" s="98" t="str">
        <f t="shared" si="62"/>
        <v>bajo</v>
      </c>
      <c r="AE86" s="98"/>
      <c r="AF86" s="330" t="s">
        <v>850</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223</v>
      </c>
      <c r="B87" s="287" t="s">
        <v>741</v>
      </c>
      <c r="C87" s="3" t="s">
        <v>228</v>
      </c>
      <c r="D87" s="97" t="s">
        <v>34</v>
      </c>
      <c r="E87" s="129" t="s">
        <v>39</v>
      </c>
      <c r="F87" s="287" t="s">
        <v>741</v>
      </c>
      <c r="G87" s="5" t="s">
        <v>29</v>
      </c>
      <c r="H87" s="321" t="s">
        <v>846</v>
      </c>
      <c r="I87" s="321" t="s">
        <v>858</v>
      </c>
      <c r="J87" s="295">
        <v>2</v>
      </c>
      <c r="K87" s="295">
        <v>2</v>
      </c>
      <c r="L87" s="296">
        <v>1</v>
      </c>
      <c r="M87" s="4">
        <v>0</v>
      </c>
      <c r="N87" s="4">
        <v>2</v>
      </c>
      <c r="O87" s="14">
        <f t="shared" si="57"/>
        <v>0</v>
      </c>
      <c r="P87" s="98" t="s">
        <v>20</v>
      </c>
      <c r="Q87" s="330" t="s">
        <v>859</v>
      </c>
      <c r="R87" s="98"/>
      <c r="S87" s="98">
        <f t="shared" si="58"/>
        <v>0</v>
      </c>
      <c r="T87" s="98" t="str">
        <f t="shared" si="59"/>
        <v>bajo</v>
      </c>
      <c r="U87" s="98"/>
      <c r="V87" s="330" t="s">
        <v>849</v>
      </c>
      <c r="W87" s="4">
        <v>0</v>
      </c>
      <c r="X87" s="4">
        <v>2</v>
      </c>
      <c r="Y87" s="14">
        <f t="shared" si="60"/>
        <v>0</v>
      </c>
      <c r="Z87" s="98" t="s">
        <v>20</v>
      </c>
      <c r="AA87" s="330" t="s">
        <v>860</v>
      </c>
      <c r="AB87" s="98"/>
      <c r="AC87" s="98">
        <f t="shared" si="61"/>
        <v>0</v>
      </c>
      <c r="AD87" s="98" t="str">
        <f t="shared" si="62"/>
        <v>bajo</v>
      </c>
      <c r="AE87" s="98"/>
      <c r="AF87" s="330" t="s">
        <v>850</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223</v>
      </c>
      <c r="B88" s="287" t="s">
        <v>747</v>
      </c>
      <c r="C88" s="3" t="s">
        <v>229</v>
      </c>
      <c r="D88" s="97" t="s">
        <v>34</v>
      </c>
      <c r="E88" s="129" t="s">
        <v>40</v>
      </c>
      <c r="F88" s="287" t="s">
        <v>747</v>
      </c>
      <c r="G88" s="5" t="s">
        <v>29</v>
      </c>
      <c r="H88" s="321" t="s">
        <v>846</v>
      </c>
      <c r="I88" s="321" t="s">
        <v>861</v>
      </c>
      <c r="J88" s="295">
        <v>2</v>
      </c>
      <c r="K88" s="295">
        <v>2</v>
      </c>
      <c r="L88" s="296">
        <v>1</v>
      </c>
      <c r="M88" s="4">
        <v>0</v>
      </c>
      <c r="N88" s="4">
        <v>2</v>
      </c>
      <c r="O88" s="14">
        <f t="shared" si="57"/>
        <v>0</v>
      </c>
      <c r="P88" s="98" t="s">
        <v>20</v>
      </c>
      <c r="Q88" s="330" t="s">
        <v>862</v>
      </c>
      <c r="R88" s="98"/>
      <c r="S88" s="98">
        <f t="shared" si="58"/>
        <v>0</v>
      </c>
      <c r="T88" s="98" t="str">
        <f t="shared" si="59"/>
        <v>bajo</v>
      </c>
      <c r="U88" s="98"/>
      <c r="V88" s="330" t="s">
        <v>849</v>
      </c>
      <c r="W88" s="4">
        <v>0</v>
      </c>
      <c r="X88" s="4">
        <v>2</v>
      </c>
      <c r="Y88" s="14">
        <f t="shared" si="60"/>
        <v>0</v>
      </c>
      <c r="Z88" s="98" t="s">
        <v>20</v>
      </c>
      <c r="AA88" s="330" t="s">
        <v>863</v>
      </c>
      <c r="AB88" s="98"/>
      <c r="AC88" s="98">
        <f t="shared" si="61"/>
        <v>0</v>
      </c>
      <c r="AD88" s="98" t="str">
        <f t="shared" si="62"/>
        <v>bajo</v>
      </c>
      <c r="AE88" s="98"/>
      <c r="AF88" s="330" t="s">
        <v>850</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223</v>
      </c>
      <c r="B89" s="287" t="s">
        <v>753</v>
      </c>
      <c r="C89" s="3" t="s">
        <v>230</v>
      </c>
      <c r="D89" s="97" t="s">
        <v>34</v>
      </c>
      <c r="E89" s="129" t="s">
        <v>41</v>
      </c>
      <c r="F89" s="287" t="s">
        <v>753</v>
      </c>
      <c r="G89" s="5" t="s">
        <v>29</v>
      </c>
      <c r="H89" s="321" t="s">
        <v>846</v>
      </c>
      <c r="I89" s="321" t="s">
        <v>864</v>
      </c>
      <c r="J89" s="295">
        <v>2</v>
      </c>
      <c r="K89" s="295">
        <v>2</v>
      </c>
      <c r="L89" s="296">
        <v>1</v>
      </c>
      <c r="M89" s="4">
        <v>0</v>
      </c>
      <c r="N89" s="4">
        <v>2</v>
      </c>
      <c r="O89" s="14">
        <f t="shared" si="57"/>
        <v>0</v>
      </c>
      <c r="P89" s="98" t="s">
        <v>20</v>
      </c>
      <c r="Q89" s="330" t="s">
        <v>865</v>
      </c>
      <c r="R89" s="98"/>
      <c r="S89" s="98">
        <f t="shared" si="58"/>
        <v>0</v>
      </c>
      <c r="T89" s="98" t="str">
        <f t="shared" si="59"/>
        <v>bajo</v>
      </c>
      <c r="U89" s="98"/>
      <c r="V89" s="330" t="s">
        <v>849</v>
      </c>
      <c r="W89" s="4">
        <v>0</v>
      </c>
      <c r="X89" s="4">
        <v>2</v>
      </c>
      <c r="Y89" s="14">
        <f t="shared" si="60"/>
        <v>0</v>
      </c>
      <c r="Z89" s="98" t="s">
        <v>20</v>
      </c>
      <c r="AA89" s="330" t="s">
        <v>866</v>
      </c>
      <c r="AB89" s="98"/>
      <c r="AC89" s="98">
        <f t="shared" si="61"/>
        <v>0</v>
      </c>
      <c r="AD89" s="98" t="str">
        <f t="shared" si="62"/>
        <v>bajo</v>
      </c>
      <c r="AE89" s="98"/>
      <c r="AF89" s="330" t="s">
        <v>850</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223</v>
      </c>
      <c r="B90" s="287" t="s">
        <v>759</v>
      </c>
      <c r="C90" s="3" t="s">
        <v>231</v>
      </c>
      <c r="D90" s="97" t="s">
        <v>34</v>
      </c>
      <c r="E90" s="129" t="s">
        <v>42</v>
      </c>
      <c r="F90" s="287" t="s">
        <v>759</v>
      </c>
      <c r="G90" s="5" t="s">
        <v>29</v>
      </c>
      <c r="H90" s="321" t="s">
        <v>846</v>
      </c>
      <c r="I90" s="321" t="s">
        <v>867</v>
      </c>
      <c r="J90" s="295">
        <v>2</v>
      </c>
      <c r="K90" s="295">
        <v>2</v>
      </c>
      <c r="L90" s="296">
        <v>1</v>
      </c>
      <c r="M90" s="4">
        <v>0</v>
      </c>
      <c r="N90" s="4">
        <v>2</v>
      </c>
      <c r="O90" s="14">
        <f t="shared" si="57"/>
        <v>0</v>
      </c>
      <c r="P90" s="98" t="s">
        <v>20</v>
      </c>
      <c r="Q90" s="330" t="s">
        <v>868</v>
      </c>
      <c r="R90" s="98"/>
      <c r="S90" s="98">
        <f t="shared" si="58"/>
        <v>0</v>
      </c>
      <c r="T90" s="98" t="str">
        <f t="shared" si="59"/>
        <v>bajo</v>
      </c>
      <c r="U90" s="98"/>
      <c r="V90" s="330" t="s">
        <v>849</v>
      </c>
      <c r="W90" s="4">
        <v>0</v>
      </c>
      <c r="X90" s="4">
        <v>2</v>
      </c>
      <c r="Y90" s="14">
        <f t="shared" si="60"/>
        <v>0</v>
      </c>
      <c r="Z90" s="98" t="s">
        <v>20</v>
      </c>
      <c r="AA90" s="330" t="s">
        <v>869</v>
      </c>
      <c r="AB90" s="98"/>
      <c r="AC90" s="98">
        <f t="shared" si="61"/>
        <v>0</v>
      </c>
      <c r="AD90" s="98" t="str">
        <f t="shared" si="62"/>
        <v>bajo</v>
      </c>
      <c r="AE90" s="98"/>
      <c r="AF90" s="330" t="s">
        <v>850</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223</v>
      </c>
      <c r="B91" s="287" t="s">
        <v>765</v>
      </c>
      <c r="C91" s="3" t="s">
        <v>232</v>
      </c>
      <c r="D91" s="97" t="s">
        <v>34</v>
      </c>
      <c r="E91" s="129" t="s">
        <v>43</v>
      </c>
      <c r="F91" s="287" t="s">
        <v>765</v>
      </c>
      <c r="G91" s="5" t="s">
        <v>29</v>
      </c>
      <c r="H91" s="321" t="s">
        <v>846</v>
      </c>
      <c r="I91" s="321" t="s">
        <v>870</v>
      </c>
      <c r="J91" s="295">
        <v>2</v>
      </c>
      <c r="K91" s="295">
        <v>2</v>
      </c>
      <c r="L91" s="296">
        <v>1</v>
      </c>
      <c r="M91" s="4">
        <v>0</v>
      </c>
      <c r="N91" s="4">
        <v>2</v>
      </c>
      <c r="O91" s="14">
        <f t="shared" si="57"/>
        <v>0</v>
      </c>
      <c r="P91" s="98" t="s">
        <v>20</v>
      </c>
      <c r="Q91" s="330" t="s">
        <v>871</v>
      </c>
      <c r="R91" s="98"/>
      <c r="S91" s="98">
        <f t="shared" si="58"/>
        <v>0</v>
      </c>
      <c r="T91" s="98" t="str">
        <f t="shared" si="59"/>
        <v>bajo</v>
      </c>
      <c r="U91" s="98"/>
      <c r="V91" s="330" t="s">
        <v>849</v>
      </c>
      <c r="W91" s="4">
        <v>0</v>
      </c>
      <c r="X91" s="4">
        <v>2</v>
      </c>
      <c r="Y91" s="14">
        <f t="shared" si="60"/>
        <v>0</v>
      </c>
      <c r="Z91" s="98" t="s">
        <v>20</v>
      </c>
      <c r="AA91" s="330" t="s">
        <v>871</v>
      </c>
      <c r="AB91" s="98"/>
      <c r="AC91" s="98">
        <f t="shared" si="61"/>
        <v>0</v>
      </c>
      <c r="AD91" s="98" t="str">
        <f t="shared" si="62"/>
        <v>bajo</v>
      </c>
      <c r="AE91" s="98"/>
      <c r="AF91" s="330" t="s">
        <v>850</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223</v>
      </c>
      <c r="B92" s="287" t="s">
        <v>771</v>
      </c>
      <c r="C92" s="3" t="s">
        <v>233</v>
      </c>
      <c r="D92" s="97" t="s">
        <v>34</v>
      </c>
      <c r="E92" s="129" t="s">
        <v>44</v>
      </c>
      <c r="F92" s="287" t="s">
        <v>771</v>
      </c>
      <c r="G92" s="5" t="s">
        <v>29</v>
      </c>
      <c r="H92" s="321" t="s">
        <v>846</v>
      </c>
      <c r="I92" s="321" t="s">
        <v>872</v>
      </c>
      <c r="J92" s="295">
        <v>2</v>
      </c>
      <c r="K92" s="295">
        <v>2</v>
      </c>
      <c r="L92" s="296">
        <v>1</v>
      </c>
      <c r="M92" s="4">
        <v>0</v>
      </c>
      <c r="N92" s="4">
        <v>2</v>
      </c>
      <c r="O92" s="14">
        <f t="shared" si="57"/>
        <v>0</v>
      </c>
      <c r="P92" s="98" t="s">
        <v>20</v>
      </c>
      <c r="Q92" s="330" t="s">
        <v>873</v>
      </c>
      <c r="R92" s="98"/>
      <c r="S92" s="98">
        <f t="shared" si="58"/>
        <v>0</v>
      </c>
      <c r="T92" s="98" t="str">
        <f t="shared" si="59"/>
        <v>bajo</v>
      </c>
      <c r="U92" s="98"/>
      <c r="V92" s="330" t="s">
        <v>849</v>
      </c>
      <c r="W92" s="4">
        <v>0</v>
      </c>
      <c r="X92" s="4">
        <v>2</v>
      </c>
      <c r="Y92" s="14">
        <f t="shared" si="60"/>
        <v>0</v>
      </c>
      <c r="Z92" s="98" t="s">
        <v>20</v>
      </c>
      <c r="AA92" s="330" t="s">
        <v>873</v>
      </c>
      <c r="AB92" s="98"/>
      <c r="AC92" s="98">
        <f t="shared" si="61"/>
        <v>0</v>
      </c>
      <c r="AD92" s="98" t="str">
        <f t="shared" si="62"/>
        <v>bajo</v>
      </c>
      <c r="AE92" s="98"/>
      <c r="AF92" s="330" t="s">
        <v>850</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223</v>
      </c>
      <c r="B93" s="287" t="s">
        <v>777</v>
      </c>
      <c r="C93" s="3" t="s">
        <v>234</v>
      </c>
      <c r="D93" s="97" t="s">
        <v>34</v>
      </c>
      <c r="E93" s="129" t="s">
        <v>45</v>
      </c>
      <c r="F93" s="287" t="s">
        <v>777</v>
      </c>
      <c r="G93" s="5" t="s">
        <v>29</v>
      </c>
      <c r="H93" s="321" t="s">
        <v>846</v>
      </c>
      <c r="I93" s="321" t="s">
        <v>874</v>
      </c>
      <c r="J93" s="295">
        <v>2</v>
      </c>
      <c r="K93" s="295">
        <v>2</v>
      </c>
      <c r="L93" s="296">
        <v>1</v>
      </c>
      <c r="M93" s="4">
        <v>0</v>
      </c>
      <c r="N93" s="4">
        <v>2</v>
      </c>
      <c r="O93" s="14">
        <f t="shared" si="57"/>
        <v>0</v>
      </c>
      <c r="P93" s="98" t="s">
        <v>20</v>
      </c>
      <c r="Q93" s="330" t="s">
        <v>875</v>
      </c>
      <c r="R93" s="98"/>
      <c r="S93" s="98">
        <f t="shared" si="58"/>
        <v>0</v>
      </c>
      <c r="T93" s="98" t="str">
        <f t="shared" si="59"/>
        <v>bajo</v>
      </c>
      <c r="U93" s="98"/>
      <c r="V93" s="330" t="s">
        <v>849</v>
      </c>
      <c r="W93" s="4">
        <v>0</v>
      </c>
      <c r="X93" s="4">
        <v>2</v>
      </c>
      <c r="Y93" s="14">
        <f t="shared" si="60"/>
        <v>0</v>
      </c>
      <c r="Z93" s="98" t="s">
        <v>20</v>
      </c>
      <c r="AA93" s="330" t="s">
        <v>875</v>
      </c>
      <c r="AB93" s="98"/>
      <c r="AC93" s="98">
        <f t="shared" si="61"/>
        <v>0</v>
      </c>
      <c r="AD93" s="98" t="str">
        <f t="shared" si="62"/>
        <v>bajo</v>
      </c>
      <c r="AE93" s="98"/>
      <c r="AF93" s="330" t="s">
        <v>850</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223</v>
      </c>
      <c r="B94" s="287" t="s">
        <v>782</v>
      </c>
      <c r="C94" s="3" t="s">
        <v>235</v>
      </c>
      <c r="D94" s="97" t="s">
        <v>34</v>
      </c>
      <c r="E94" s="129" t="s">
        <v>46</v>
      </c>
      <c r="F94" s="287" t="s">
        <v>782</v>
      </c>
      <c r="G94" s="5" t="s">
        <v>29</v>
      </c>
      <c r="H94" s="321" t="s">
        <v>846</v>
      </c>
      <c r="I94" s="321" t="s">
        <v>876</v>
      </c>
      <c r="J94" s="295">
        <v>2</v>
      </c>
      <c r="K94" s="295">
        <v>2</v>
      </c>
      <c r="L94" s="296">
        <v>1</v>
      </c>
      <c r="M94" s="4">
        <v>0</v>
      </c>
      <c r="N94" s="4">
        <v>2</v>
      </c>
      <c r="O94" s="14">
        <f t="shared" si="57"/>
        <v>0</v>
      </c>
      <c r="P94" s="98" t="s">
        <v>20</v>
      </c>
      <c r="Q94" s="330" t="s">
        <v>877</v>
      </c>
      <c r="R94" s="98"/>
      <c r="S94" s="98">
        <f t="shared" si="58"/>
        <v>0</v>
      </c>
      <c r="T94" s="98" t="str">
        <f t="shared" si="59"/>
        <v>bajo</v>
      </c>
      <c r="U94" s="98"/>
      <c r="V94" s="330" t="s">
        <v>849</v>
      </c>
      <c r="W94" s="4">
        <v>0</v>
      </c>
      <c r="X94" s="4">
        <v>2</v>
      </c>
      <c r="Y94" s="14">
        <f t="shared" si="60"/>
        <v>0</v>
      </c>
      <c r="Z94" s="98" t="s">
        <v>20</v>
      </c>
      <c r="AA94" s="330" t="s">
        <v>877</v>
      </c>
      <c r="AB94" s="98"/>
      <c r="AC94" s="98">
        <f t="shared" si="61"/>
        <v>0</v>
      </c>
      <c r="AD94" s="98" t="str">
        <f t="shared" si="62"/>
        <v>bajo</v>
      </c>
      <c r="AE94" s="98"/>
      <c r="AF94" s="330" t="s">
        <v>850</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223</v>
      </c>
      <c r="B95" s="287" t="s">
        <v>834</v>
      </c>
      <c r="C95" s="3" t="s">
        <v>236</v>
      </c>
      <c r="D95" s="97" t="s">
        <v>34</v>
      </c>
      <c r="E95" s="287" t="s">
        <v>47</v>
      </c>
      <c r="F95" s="287" t="s">
        <v>834</v>
      </c>
      <c r="G95" s="5" t="s">
        <v>29</v>
      </c>
      <c r="H95" s="321" t="s">
        <v>846</v>
      </c>
      <c r="I95" s="321" t="s">
        <v>878</v>
      </c>
      <c r="J95" s="295">
        <v>2</v>
      </c>
      <c r="K95" s="295">
        <v>2</v>
      </c>
      <c r="L95" s="296">
        <v>1</v>
      </c>
      <c r="M95" s="4">
        <v>0</v>
      </c>
      <c r="N95" s="4">
        <v>2</v>
      </c>
      <c r="O95" s="14">
        <f t="shared" si="57"/>
        <v>0</v>
      </c>
      <c r="P95" s="98" t="s">
        <v>20</v>
      </c>
      <c r="Q95" s="330" t="s">
        <v>879</v>
      </c>
      <c r="R95" s="98"/>
      <c r="S95" s="98">
        <f t="shared" si="58"/>
        <v>0</v>
      </c>
      <c r="T95" s="98" t="str">
        <f t="shared" si="59"/>
        <v>bajo</v>
      </c>
      <c r="U95" s="98"/>
      <c r="V95" s="330" t="s">
        <v>849</v>
      </c>
      <c r="W95" s="4">
        <v>0</v>
      </c>
      <c r="X95" s="4">
        <v>2</v>
      </c>
      <c r="Y95" s="14">
        <f t="shared" si="60"/>
        <v>0</v>
      </c>
      <c r="Z95" s="98" t="s">
        <v>20</v>
      </c>
      <c r="AA95" s="330" t="s">
        <v>880</v>
      </c>
      <c r="AB95" s="98"/>
      <c r="AC95" s="98">
        <f t="shared" si="61"/>
        <v>0</v>
      </c>
      <c r="AD95" s="98" t="str">
        <f t="shared" si="62"/>
        <v>bajo</v>
      </c>
      <c r="AE95" s="98"/>
      <c r="AF95" s="330" t="s">
        <v>850</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223</v>
      </c>
      <c r="B96" s="287" t="s">
        <v>788</v>
      </c>
      <c r="C96" s="3" t="s">
        <v>237</v>
      </c>
      <c r="D96" s="97" t="s">
        <v>34</v>
      </c>
      <c r="E96" s="287" t="s">
        <v>48</v>
      </c>
      <c r="F96" s="287" t="s">
        <v>788</v>
      </c>
      <c r="G96" s="5" t="s">
        <v>29</v>
      </c>
      <c r="H96" s="321" t="s">
        <v>846</v>
      </c>
      <c r="I96" s="321" t="s">
        <v>881</v>
      </c>
      <c r="J96" s="295">
        <v>2</v>
      </c>
      <c r="K96" s="295">
        <v>2</v>
      </c>
      <c r="L96" s="296">
        <v>1</v>
      </c>
      <c r="M96" s="4">
        <v>0</v>
      </c>
      <c r="N96" s="4">
        <v>2</v>
      </c>
      <c r="O96" s="14">
        <f t="shared" si="57"/>
        <v>0</v>
      </c>
      <c r="P96" s="98" t="s">
        <v>20</v>
      </c>
      <c r="Q96" s="330" t="s">
        <v>839</v>
      </c>
      <c r="R96" s="98"/>
      <c r="S96" s="98">
        <f t="shared" si="58"/>
        <v>0</v>
      </c>
      <c r="T96" s="98" t="str">
        <f t="shared" si="59"/>
        <v>bajo</v>
      </c>
      <c r="U96" s="98"/>
      <c r="V96" s="330" t="s">
        <v>849</v>
      </c>
      <c r="W96" s="4">
        <v>0</v>
      </c>
      <c r="X96" s="4">
        <v>2</v>
      </c>
      <c r="Y96" s="14">
        <f t="shared" si="60"/>
        <v>0</v>
      </c>
      <c r="Z96" s="98" t="s">
        <v>20</v>
      </c>
      <c r="AA96" s="330" t="s">
        <v>882</v>
      </c>
      <c r="AB96" s="98"/>
      <c r="AC96" s="98">
        <f t="shared" si="61"/>
        <v>0</v>
      </c>
      <c r="AD96" s="98" t="str">
        <f t="shared" si="62"/>
        <v>bajo</v>
      </c>
      <c r="AE96" s="98"/>
      <c r="AF96" s="330" t="s">
        <v>850</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223</v>
      </c>
      <c r="B97" s="287" t="s">
        <v>793</v>
      </c>
      <c r="C97" s="3" t="s">
        <v>238</v>
      </c>
      <c r="D97" s="97" t="s">
        <v>34</v>
      </c>
      <c r="E97" s="287" t="s">
        <v>49</v>
      </c>
      <c r="F97" s="287" t="s">
        <v>793</v>
      </c>
      <c r="G97" s="5" t="s">
        <v>29</v>
      </c>
      <c r="H97" s="321" t="s">
        <v>846</v>
      </c>
      <c r="I97" s="321" t="s">
        <v>883</v>
      </c>
      <c r="J97" s="295">
        <v>2</v>
      </c>
      <c r="K97" s="295">
        <v>2</v>
      </c>
      <c r="L97" s="296">
        <v>1</v>
      </c>
      <c r="M97" s="4">
        <v>0</v>
      </c>
      <c r="N97" s="4">
        <v>2</v>
      </c>
      <c r="O97" s="14">
        <f t="shared" si="57"/>
        <v>0</v>
      </c>
      <c r="P97" s="98" t="s">
        <v>20</v>
      </c>
      <c r="Q97" s="330" t="s">
        <v>884</v>
      </c>
      <c r="R97" s="98"/>
      <c r="S97" s="98">
        <f t="shared" si="58"/>
        <v>0</v>
      </c>
      <c r="T97" s="98" t="str">
        <f t="shared" si="59"/>
        <v>bajo</v>
      </c>
      <c r="U97" s="98"/>
      <c r="V97" s="330" t="s">
        <v>849</v>
      </c>
      <c r="W97" s="4">
        <v>0</v>
      </c>
      <c r="X97" s="4">
        <v>2</v>
      </c>
      <c r="Y97" s="14">
        <f t="shared" si="60"/>
        <v>0</v>
      </c>
      <c r="Z97" s="98" t="s">
        <v>20</v>
      </c>
      <c r="AA97" s="330" t="s">
        <v>885</v>
      </c>
      <c r="AB97" s="98"/>
      <c r="AC97" s="98">
        <f t="shared" si="61"/>
        <v>0</v>
      </c>
      <c r="AD97" s="98" t="str">
        <f t="shared" si="62"/>
        <v>bajo</v>
      </c>
      <c r="AE97" s="98"/>
      <c r="AF97" s="330" t="s">
        <v>850</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223</v>
      </c>
      <c r="B98" s="287" t="s">
        <v>842</v>
      </c>
      <c r="C98" s="3" t="s">
        <v>239</v>
      </c>
      <c r="D98" s="97" t="s">
        <v>34</v>
      </c>
      <c r="E98" s="287" t="s">
        <v>50</v>
      </c>
      <c r="F98" s="287" t="s">
        <v>842</v>
      </c>
      <c r="G98" s="5" t="s">
        <v>29</v>
      </c>
      <c r="H98" s="321" t="s">
        <v>846</v>
      </c>
      <c r="I98" s="321" t="s">
        <v>886</v>
      </c>
      <c r="J98" s="295">
        <v>2</v>
      </c>
      <c r="K98" s="295">
        <v>2</v>
      </c>
      <c r="L98" s="296">
        <v>1</v>
      </c>
      <c r="M98" s="4">
        <v>0</v>
      </c>
      <c r="N98" s="4">
        <v>2</v>
      </c>
      <c r="O98" s="14">
        <f t="shared" si="57"/>
        <v>0</v>
      </c>
      <c r="P98" s="98" t="s">
        <v>20</v>
      </c>
      <c r="Q98" s="330" t="s">
        <v>887</v>
      </c>
      <c r="R98" s="98"/>
      <c r="S98" s="98">
        <f t="shared" si="58"/>
        <v>0</v>
      </c>
      <c r="T98" s="98" t="str">
        <f t="shared" si="59"/>
        <v>bajo</v>
      </c>
      <c r="U98" s="98"/>
      <c r="V98" s="330" t="s">
        <v>849</v>
      </c>
      <c r="W98" s="4">
        <v>0</v>
      </c>
      <c r="X98" s="4">
        <v>2</v>
      </c>
      <c r="Y98" s="14">
        <f t="shared" si="60"/>
        <v>0</v>
      </c>
      <c r="Z98" s="98" t="s">
        <v>20</v>
      </c>
      <c r="AA98" s="330" t="s">
        <v>888</v>
      </c>
      <c r="AB98" s="98"/>
      <c r="AC98" s="98">
        <f t="shared" si="61"/>
        <v>0</v>
      </c>
      <c r="AD98" s="98" t="str">
        <f t="shared" si="62"/>
        <v>bajo</v>
      </c>
      <c r="AE98" s="98"/>
      <c r="AF98" s="330" t="s">
        <v>850</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156</v>
      </c>
      <c r="B99" s="287" t="s">
        <v>717</v>
      </c>
      <c r="C99" s="3" t="s">
        <v>157</v>
      </c>
      <c r="D99" s="97" t="s">
        <v>34</v>
      </c>
      <c r="E99" s="129" t="s">
        <v>35</v>
      </c>
      <c r="F99" s="287" t="s">
        <v>717</v>
      </c>
      <c r="G99" s="5" t="s">
        <v>29</v>
      </c>
      <c r="H99" s="287" t="s">
        <v>889</v>
      </c>
      <c r="I99" s="287" t="s">
        <v>890</v>
      </c>
      <c r="J99" s="297" t="s">
        <v>158</v>
      </c>
      <c r="K99" s="297" t="s">
        <v>158</v>
      </c>
      <c r="L99" s="326">
        <v>0.7</v>
      </c>
      <c r="M99" s="4">
        <v>0</v>
      </c>
      <c r="N99" s="4">
        <v>14</v>
      </c>
      <c r="O99" s="14">
        <f>M99/N99</f>
        <v>0</v>
      </c>
      <c r="P99" s="98" t="s">
        <v>20</v>
      </c>
      <c r="Q99" s="330" t="s">
        <v>891</v>
      </c>
      <c r="R99" s="98"/>
      <c r="S99" s="330">
        <f>O99/L99</f>
        <v>0</v>
      </c>
      <c r="T99" s="98" t="str">
        <f>P99</f>
        <v>bajo</v>
      </c>
      <c r="U99" s="98"/>
      <c r="V99" s="330" t="s">
        <v>849</v>
      </c>
      <c r="W99" s="4">
        <v>0</v>
      </c>
      <c r="X99" s="4">
        <v>14</v>
      </c>
      <c r="Y99" s="14">
        <f>W99/X99</f>
        <v>0</v>
      </c>
      <c r="Z99" s="98" t="s">
        <v>20</v>
      </c>
      <c r="AA99" s="330" t="s">
        <v>891</v>
      </c>
      <c r="AB99" s="98"/>
      <c r="AC99" s="98">
        <f>Y99/L99</f>
        <v>0</v>
      </c>
      <c r="AD99" s="98" t="str">
        <f>Z99</f>
        <v>bajo</v>
      </c>
      <c r="AE99" s="98"/>
      <c r="AF99" s="330" t="s">
        <v>850</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156</v>
      </c>
      <c r="B100" s="287" t="s">
        <v>724</v>
      </c>
      <c r="C100" s="3" t="s">
        <v>159</v>
      </c>
      <c r="D100" s="97" t="s">
        <v>34</v>
      </c>
      <c r="E100" s="129" t="s">
        <v>36</v>
      </c>
      <c r="F100" s="287" t="s">
        <v>724</v>
      </c>
      <c r="G100" s="5" t="s">
        <v>29</v>
      </c>
      <c r="H100" s="287" t="s">
        <v>889</v>
      </c>
      <c r="I100" s="287" t="s">
        <v>892</v>
      </c>
      <c r="J100" s="297" t="s">
        <v>158</v>
      </c>
      <c r="K100" s="297" t="s">
        <v>158</v>
      </c>
      <c r="L100" s="326">
        <v>0.7</v>
      </c>
      <c r="M100" s="4">
        <v>0</v>
      </c>
      <c r="N100" s="4">
        <v>4</v>
      </c>
      <c r="O100" s="14">
        <f t="shared" ref="O100:O114" si="63">M100/N100</f>
        <v>0</v>
      </c>
      <c r="P100" s="98" t="s">
        <v>20</v>
      </c>
      <c r="Q100" s="330" t="s">
        <v>893</v>
      </c>
      <c r="R100" s="98"/>
      <c r="S100" s="330">
        <f t="shared" ref="S100:S114" si="64">O100/L100</f>
        <v>0</v>
      </c>
      <c r="T100" s="98" t="str">
        <f t="shared" ref="T100:T114" si="65">P100</f>
        <v>bajo</v>
      </c>
      <c r="U100" s="98"/>
      <c r="V100" s="330" t="s">
        <v>849</v>
      </c>
      <c r="W100" s="4">
        <v>0</v>
      </c>
      <c r="X100" s="4">
        <v>4</v>
      </c>
      <c r="Y100" s="14">
        <f t="shared" ref="Y100:Y114" si="66">W100/X100</f>
        <v>0</v>
      </c>
      <c r="Z100" s="98" t="s">
        <v>20</v>
      </c>
      <c r="AA100" s="330" t="s">
        <v>893</v>
      </c>
      <c r="AB100" s="98"/>
      <c r="AC100" s="98">
        <f t="shared" ref="AC100:AC114" si="67">Y100/L100</f>
        <v>0</v>
      </c>
      <c r="AD100" s="98" t="str">
        <f t="shared" ref="AD100:AD114" si="68">Z100</f>
        <v>bajo</v>
      </c>
      <c r="AE100" s="98"/>
      <c r="AF100" s="330" t="s">
        <v>850</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156</v>
      </c>
      <c r="B101" s="287" t="s">
        <v>730</v>
      </c>
      <c r="C101" s="3" t="s">
        <v>160</v>
      </c>
      <c r="D101" s="97" t="s">
        <v>34</v>
      </c>
      <c r="E101" s="320" t="s">
        <v>37</v>
      </c>
      <c r="F101" s="287" t="s">
        <v>730</v>
      </c>
      <c r="G101" s="5" t="s">
        <v>29</v>
      </c>
      <c r="H101" s="287" t="s">
        <v>889</v>
      </c>
      <c r="I101" s="287" t="s">
        <v>894</v>
      </c>
      <c r="J101" s="297" t="s">
        <v>158</v>
      </c>
      <c r="K101" s="297" t="s">
        <v>158</v>
      </c>
      <c r="L101" s="326">
        <v>0.7</v>
      </c>
      <c r="M101" s="4">
        <v>0</v>
      </c>
      <c r="N101" s="4">
        <v>0</v>
      </c>
      <c r="O101" s="14">
        <v>0</v>
      </c>
      <c r="P101" s="98" t="s">
        <v>20</v>
      </c>
      <c r="Q101" s="330" t="s">
        <v>895</v>
      </c>
      <c r="R101" s="98"/>
      <c r="S101" s="330">
        <f t="shared" si="64"/>
        <v>0</v>
      </c>
      <c r="T101" s="98" t="str">
        <f t="shared" si="65"/>
        <v>bajo</v>
      </c>
      <c r="U101" s="98"/>
      <c r="V101" s="330" t="s">
        <v>849</v>
      </c>
      <c r="W101" s="4">
        <v>0</v>
      </c>
      <c r="X101" s="4">
        <v>0</v>
      </c>
      <c r="Y101" s="14">
        <v>0</v>
      </c>
      <c r="Z101" s="98" t="s">
        <v>20</v>
      </c>
      <c r="AA101" s="330" t="s">
        <v>895</v>
      </c>
      <c r="AB101" s="98"/>
      <c r="AC101" s="98">
        <f t="shared" si="67"/>
        <v>0</v>
      </c>
      <c r="AD101" s="98" t="str">
        <f t="shared" si="68"/>
        <v>bajo</v>
      </c>
      <c r="AE101" s="98"/>
      <c r="AF101" s="330" t="s">
        <v>850</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156</v>
      </c>
      <c r="B102" s="287" t="s">
        <v>735</v>
      </c>
      <c r="C102" s="3" t="s">
        <v>161</v>
      </c>
      <c r="D102" s="97" t="s">
        <v>34</v>
      </c>
      <c r="E102" s="129" t="s">
        <v>38</v>
      </c>
      <c r="F102" s="287" t="s">
        <v>735</v>
      </c>
      <c r="G102" s="5" t="s">
        <v>29</v>
      </c>
      <c r="H102" s="287" t="s">
        <v>889</v>
      </c>
      <c r="I102" s="287" t="s">
        <v>896</v>
      </c>
      <c r="J102" s="297" t="s">
        <v>158</v>
      </c>
      <c r="K102" s="297" t="s">
        <v>158</v>
      </c>
      <c r="L102" s="326">
        <v>0.7</v>
      </c>
      <c r="M102" s="4">
        <v>0</v>
      </c>
      <c r="N102" s="4">
        <v>10</v>
      </c>
      <c r="O102" s="14">
        <f t="shared" si="63"/>
        <v>0</v>
      </c>
      <c r="P102" s="98" t="s">
        <v>20</v>
      </c>
      <c r="Q102" s="330" t="s">
        <v>897</v>
      </c>
      <c r="R102" s="98"/>
      <c r="S102" s="330">
        <f t="shared" si="64"/>
        <v>0</v>
      </c>
      <c r="T102" s="98" t="str">
        <f t="shared" si="65"/>
        <v>bajo</v>
      </c>
      <c r="U102" s="98"/>
      <c r="V102" s="330" t="s">
        <v>849</v>
      </c>
      <c r="W102" s="4">
        <v>0</v>
      </c>
      <c r="X102" s="4">
        <v>10</v>
      </c>
      <c r="Y102" s="14">
        <f t="shared" si="66"/>
        <v>0</v>
      </c>
      <c r="Z102" s="98" t="s">
        <v>20</v>
      </c>
      <c r="AA102" s="330" t="s">
        <v>898</v>
      </c>
      <c r="AB102" s="98"/>
      <c r="AC102" s="98">
        <f t="shared" si="67"/>
        <v>0</v>
      </c>
      <c r="AD102" s="98" t="str">
        <f t="shared" si="68"/>
        <v>bajo</v>
      </c>
      <c r="AE102" s="98"/>
      <c r="AF102" s="330" t="s">
        <v>850</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156</v>
      </c>
      <c r="B103" s="287" t="s">
        <v>741</v>
      </c>
      <c r="C103" s="3" t="s">
        <v>162</v>
      </c>
      <c r="D103" s="97" t="s">
        <v>34</v>
      </c>
      <c r="E103" s="129" t="s">
        <v>39</v>
      </c>
      <c r="F103" s="287" t="s">
        <v>741</v>
      </c>
      <c r="G103" s="5" t="s">
        <v>29</v>
      </c>
      <c r="H103" s="287" t="s">
        <v>889</v>
      </c>
      <c r="I103" s="287" t="s">
        <v>899</v>
      </c>
      <c r="J103" s="297" t="s">
        <v>158</v>
      </c>
      <c r="K103" s="297" t="s">
        <v>158</v>
      </c>
      <c r="L103" s="326">
        <v>0.7</v>
      </c>
      <c r="M103" s="4">
        <v>0</v>
      </c>
      <c r="N103" s="4">
        <v>21</v>
      </c>
      <c r="O103" s="14">
        <f t="shared" si="63"/>
        <v>0</v>
      </c>
      <c r="P103" s="98" t="s">
        <v>20</v>
      </c>
      <c r="Q103" s="330" t="s">
        <v>900</v>
      </c>
      <c r="R103" s="98"/>
      <c r="S103" s="330">
        <f t="shared" si="64"/>
        <v>0</v>
      </c>
      <c r="T103" s="98" t="str">
        <f t="shared" si="65"/>
        <v>bajo</v>
      </c>
      <c r="U103" s="98"/>
      <c r="V103" s="330" t="s">
        <v>849</v>
      </c>
      <c r="W103" s="4">
        <v>0</v>
      </c>
      <c r="X103" s="4">
        <v>21</v>
      </c>
      <c r="Y103" s="14">
        <f t="shared" si="66"/>
        <v>0</v>
      </c>
      <c r="Z103" s="98" t="s">
        <v>20</v>
      </c>
      <c r="AA103" s="330" t="s">
        <v>901</v>
      </c>
      <c r="AB103" s="98"/>
      <c r="AC103" s="98">
        <f t="shared" si="67"/>
        <v>0</v>
      </c>
      <c r="AD103" s="98" t="str">
        <f t="shared" si="68"/>
        <v>bajo</v>
      </c>
      <c r="AE103" s="98"/>
      <c r="AF103" s="330" t="s">
        <v>850</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156</v>
      </c>
      <c r="B104" s="287" t="s">
        <v>747</v>
      </c>
      <c r="C104" s="3" t="s">
        <v>163</v>
      </c>
      <c r="D104" s="97" t="s">
        <v>34</v>
      </c>
      <c r="E104" s="129" t="s">
        <v>40</v>
      </c>
      <c r="F104" s="287" t="s">
        <v>747</v>
      </c>
      <c r="G104" s="5" t="s">
        <v>29</v>
      </c>
      <c r="H104" s="287" t="s">
        <v>889</v>
      </c>
      <c r="I104" s="287" t="s">
        <v>902</v>
      </c>
      <c r="J104" s="297" t="s">
        <v>158</v>
      </c>
      <c r="K104" s="297" t="s">
        <v>158</v>
      </c>
      <c r="L104" s="326">
        <v>0.7</v>
      </c>
      <c r="M104" s="4">
        <v>0</v>
      </c>
      <c r="N104" s="4">
        <v>14</v>
      </c>
      <c r="O104" s="14">
        <f t="shared" si="63"/>
        <v>0</v>
      </c>
      <c r="P104" s="98" t="s">
        <v>20</v>
      </c>
      <c r="Q104" s="330" t="s">
        <v>903</v>
      </c>
      <c r="R104" s="98"/>
      <c r="S104" s="330">
        <f t="shared" si="64"/>
        <v>0</v>
      </c>
      <c r="T104" s="98" t="str">
        <f t="shared" si="65"/>
        <v>bajo</v>
      </c>
      <c r="U104" s="98"/>
      <c r="V104" s="330" t="s">
        <v>849</v>
      </c>
      <c r="W104" s="4">
        <v>0</v>
      </c>
      <c r="X104" s="4">
        <v>14</v>
      </c>
      <c r="Y104" s="14">
        <f t="shared" si="66"/>
        <v>0</v>
      </c>
      <c r="Z104" s="98" t="s">
        <v>20</v>
      </c>
      <c r="AA104" s="330" t="s">
        <v>903</v>
      </c>
      <c r="AB104" s="98"/>
      <c r="AC104" s="98">
        <f t="shared" si="67"/>
        <v>0</v>
      </c>
      <c r="AD104" s="98" t="str">
        <f t="shared" si="68"/>
        <v>bajo</v>
      </c>
      <c r="AE104" s="98"/>
      <c r="AF104" s="330" t="s">
        <v>850</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156</v>
      </c>
      <c r="B105" s="287" t="s">
        <v>753</v>
      </c>
      <c r="C105" s="3" t="s">
        <v>164</v>
      </c>
      <c r="D105" s="97" t="s">
        <v>34</v>
      </c>
      <c r="E105" s="129" t="s">
        <v>41</v>
      </c>
      <c r="F105" s="287" t="s">
        <v>753</v>
      </c>
      <c r="G105" s="5" t="s">
        <v>29</v>
      </c>
      <c r="H105" s="287" t="s">
        <v>889</v>
      </c>
      <c r="I105" s="287" t="s">
        <v>904</v>
      </c>
      <c r="J105" s="297" t="s">
        <v>158</v>
      </c>
      <c r="K105" s="297" t="s">
        <v>158</v>
      </c>
      <c r="L105" s="326">
        <v>0.7</v>
      </c>
      <c r="M105" s="4">
        <v>0</v>
      </c>
      <c r="N105" s="4">
        <v>0</v>
      </c>
      <c r="O105" s="14">
        <v>0</v>
      </c>
      <c r="P105" s="98" t="s">
        <v>20</v>
      </c>
      <c r="Q105" s="330" t="s">
        <v>905</v>
      </c>
      <c r="R105" s="98"/>
      <c r="S105" s="330">
        <f t="shared" si="64"/>
        <v>0</v>
      </c>
      <c r="T105" s="98" t="str">
        <f t="shared" si="65"/>
        <v>bajo</v>
      </c>
      <c r="U105" s="98"/>
      <c r="V105" s="330" t="s">
        <v>849</v>
      </c>
      <c r="W105" s="4">
        <v>0</v>
      </c>
      <c r="X105" s="4">
        <v>0</v>
      </c>
      <c r="Y105" s="14">
        <v>0</v>
      </c>
      <c r="Z105" s="98" t="s">
        <v>20</v>
      </c>
      <c r="AA105" s="330" t="s">
        <v>906</v>
      </c>
      <c r="AB105" s="98"/>
      <c r="AC105" s="98">
        <f t="shared" si="67"/>
        <v>0</v>
      </c>
      <c r="AD105" s="98" t="str">
        <f t="shared" si="68"/>
        <v>bajo</v>
      </c>
      <c r="AE105" s="98"/>
      <c r="AF105" s="330" t="s">
        <v>850</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156</v>
      </c>
      <c r="B106" s="287" t="s">
        <v>759</v>
      </c>
      <c r="C106" s="3" t="s">
        <v>165</v>
      </c>
      <c r="D106" s="97" t="s">
        <v>34</v>
      </c>
      <c r="E106" s="129" t="s">
        <v>42</v>
      </c>
      <c r="F106" s="287" t="s">
        <v>759</v>
      </c>
      <c r="G106" s="5" t="s">
        <v>29</v>
      </c>
      <c r="H106" s="287" t="s">
        <v>889</v>
      </c>
      <c r="I106" s="287" t="s">
        <v>907</v>
      </c>
      <c r="J106" s="297" t="s">
        <v>158</v>
      </c>
      <c r="K106" s="297" t="s">
        <v>158</v>
      </c>
      <c r="L106" s="326">
        <v>0.7</v>
      </c>
      <c r="M106" s="4">
        <v>0</v>
      </c>
      <c r="N106" s="4">
        <v>36</v>
      </c>
      <c r="O106" s="14">
        <f t="shared" si="63"/>
        <v>0</v>
      </c>
      <c r="P106" s="98" t="s">
        <v>20</v>
      </c>
      <c r="Q106" s="330" t="s">
        <v>908</v>
      </c>
      <c r="R106" s="98"/>
      <c r="S106" s="330">
        <f t="shared" si="64"/>
        <v>0</v>
      </c>
      <c r="T106" s="98" t="str">
        <f t="shared" si="65"/>
        <v>bajo</v>
      </c>
      <c r="U106" s="98"/>
      <c r="V106" s="330" t="s">
        <v>849</v>
      </c>
      <c r="W106" s="4">
        <v>0</v>
      </c>
      <c r="X106" s="4">
        <v>36</v>
      </c>
      <c r="Y106" s="14">
        <f t="shared" si="66"/>
        <v>0</v>
      </c>
      <c r="Z106" s="98" t="s">
        <v>20</v>
      </c>
      <c r="AA106" s="330" t="s">
        <v>909</v>
      </c>
      <c r="AB106" s="98"/>
      <c r="AC106" s="98">
        <f t="shared" si="67"/>
        <v>0</v>
      </c>
      <c r="AD106" s="98" t="str">
        <f t="shared" si="68"/>
        <v>bajo</v>
      </c>
      <c r="AE106" s="98"/>
      <c r="AF106" s="330" t="s">
        <v>850</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156</v>
      </c>
      <c r="B107" s="287" t="s">
        <v>765</v>
      </c>
      <c r="C107" s="3" t="s">
        <v>166</v>
      </c>
      <c r="D107" s="97" t="s">
        <v>34</v>
      </c>
      <c r="E107" s="129" t="s">
        <v>43</v>
      </c>
      <c r="F107" s="287" t="s">
        <v>765</v>
      </c>
      <c r="G107" s="5" t="s">
        <v>29</v>
      </c>
      <c r="H107" s="287" t="s">
        <v>889</v>
      </c>
      <c r="I107" s="287" t="s">
        <v>910</v>
      </c>
      <c r="J107" s="297" t="s">
        <v>158</v>
      </c>
      <c r="K107" s="297" t="s">
        <v>158</v>
      </c>
      <c r="L107" s="326">
        <v>0.7</v>
      </c>
      <c r="M107" s="4">
        <v>0</v>
      </c>
      <c r="N107" s="4">
        <v>38</v>
      </c>
      <c r="O107" s="14">
        <f t="shared" si="63"/>
        <v>0</v>
      </c>
      <c r="P107" s="98" t="s">
        <v>20</v>
      </c>
      <c r="Q107" s="330" t="s">
        <v>911</v>
      </c>
      <c r="R107" s="98"/>
      <c r="S107" s="330">
        <f t="shared" si="64"/>
        <v>0</v>
      </c>
      <c r="T107" s="98" t="str">
        <f t="shared" si="65"/>
        <v>bajo</v>
      </c>
      <c r="U107" s="98"/>
      <c r="V107" s="330" t="s">
        <v>849</v>
      </c>
      <c r="W107" s="4">
        <v>0</v>
      </c>
      <c r="X107" s="4">
        <v>38</v>
      </c>
      <c r="Y107" s="14">
        <f t="shared" si="66"/>
        <v>0</v>
      </c>
      <c r="Z107" s="98" t="s">
        <v>20</v>
      </c>
      <c r="AA107" s="330" t="s">
        <v>911</v>
      </c>
      <c r="AB107" s="98"/>
      <c r="AC107" s="98">
        <f t="shared" si="67"/>
        <v>0</v>
      </c>
      <c r="AD107" s="98" t="str">
        <f t="shared" si="68"/>
        <v>bajo</v>
      </c>
      <c r="AE107" s="98"/>
      <c r="AF107" s="330" t="s">
        <v>850</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156</v>
      </c>
      <c r="B108" s="287" t="s">
        <v>771</v>
      </c>
      <c r="C108" s="3" t="s">
        <v>167</v>
      </c>
      <c r="D108" s="97" t="s">
        <v>34</v>
      </c>
      <c r="E108" s="129" t="s">
        <v>44</v>
      </c>
      <c r="F108" s="287" t="s">
        <v>771</v>
      </c>
      <c r="G108" s="5" t="s">
        <v>29</v>
      </c>
      <c r="H108" s="287" t="s">
        <v>889</v>
      </c>
      <c r="I108" s="287" t="s">
        <v>912</v>
      </c>
      <c r="J108" s="297" t="s">
        <v>158</v>
      </c>
      <c r="K108" s="297" t="s">
        <v>158</v>
      </c>
      <c r="L108" s="326">
        <v>0.7</v>
      </c>
      <c r="M108" s="4">
        <v>0</v>
      </c>
      <c r="N108" s="4">
        <v>31</v>
      </c>
      <c r="O108" s="14">
        <f t="shared" si="63"/>
        <v>0</v>
      </c>
      <c r="P108" s="98" t="s">
        <v>20</v>
      </c>
      <c r="Q108" s="330" t="s">
        <v>913</v>
      </c>
      <c r="R108" s="98"/>
      <c r="S108" s="330">
        <f t="shared" si="64"/>
        <v>0</v>
      </c>
      <c r="T108" s="98" t="str">
        <f t="shared" si="65"/>
        <v>bajo</v>
      </c>
      <c r="U108" s="98"/>
      <c r="V108" s="330" t="s">
        <v>849</v>
      </c>
      <c r="W108" s="4">
        <v>0</v>
      </c>
      <c r="X108" s="4">
        <v>31</v>
      </c>
      <c r="Y108" s="14">
        <f t="shared" si="66"/>
        <v>0</v>
      </c>
      <c r="Z108" s="98" t="s">
        <v>20</v>
      </c>
      <c r="AA108" s="330" t="s">
        <v>914</v>
      </c>
      <c r="AB108" s="98"/>
      <c r="AC108" s="98">
        <f t="shared" si="67"/>
        <v>0</v>
      </c>
      <c r="AD108" s="98" t="str">
        <f t="shared" si="68"/>
        <v>bajo</v>
      </c>
      <c r="AE108" s="98"/>
      <c r="AF108" s="330" t="s">
        <v>850</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156</v>
      </c>
      <c r="B109" s="287" t="s">
        <v>777</v>
      </c>
      <c r="C109" s="3" t="s">
        <v>168</v>
      </c>
      <c r="D109" s="97" t="s">
        <v>34</v>
      </c>
      <c r="E109" s="129" t="s">
        <v>45</v>
      </c>
      <c r="F109" s="287" t="s">
        <v>777</v>
      </c>
      <c r="G109" s="5" t="s">
        <v>29</v>
      </c>
      <c r="H109" s="287" t="s">
        <v>889</v>
      </c>
      <c r="I109" s="287" t="s">
        <v>915</v>
      </c>
      <c r="J109" s="297" t="s">
        <v>158</v>
      </c>
      <c r="K109" s="297" t="s">
        <v>158</v>
      </c>
      <c r="L109" s="326">
        <v>0.7</v>
      </c>
      <c r="M109" s="4">
        <v>0</v>
      </c>
      <c r="N109" s="4">
        <v>0</v>
      </c>
      <c r="O109" s="14">
        <v>0</v>
      </c>
      <c r="P109" s="98" t="s">
        <v>20</v>
      </c>
      <c r="Q109" s="330" t="s">
        <v>916</v>
      </c>
      <c r="R109" s="98"/>
      <c r="S109" s="330">
        <f t="shared" si="64"/>
        <v>0</v>
      </c>
      <c r="T109" s="98" t="str">
        <f t="shared" si="65"/>
        <v>bajo</v>
      </c>
      <c r="U109" s="98"/>
      <c r="V109" s="330" t="s">
        <v>849</v>
      </c>
      <c r="W109" s="4">
        <v>0</v>
      </c>
      <c r="X109" s="4">
        <v>0</v>
      </c>
      <c r="Y109" s="14">
        <v>0</v>
      </c>
      <c r="Z109" s="98" t="s">
        <v>20</v>
      </c>
      <c r="AA109" s="330" t="s">
        <v>916</v>
      </c>
      <c r="AB109" s="98"/>
      <c r="AC109" s="98">
        <f t="shared" si="67"/>
        <v>0</v>
      </c>
      <c r="AD109" s="98" t="str">
        <f t="shared" si="68"/>
        <v>bajo</v>
      </c>
      <c r="AE109" s="98"/>
      <c r="AF109" s="330" t="s">
        <v>850</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156</v>
      </c>
      <c r="B110" s="287" t="s">
        <v>782</v>
      </c>
      <c r="C110" s="3" t="s">
        <v>169</v>
      </c>
      <c r="D110" s="97" t="s">
        <v>34</v>
      </c>
      <c r="E110" s="129" t="s">
        <v>46</v>
      </c>
      <c r="F110" s="287" t="s">
        <v>782</v>
      </c>
      <c r="G110" s="5" t="s">
        <v>29</v>
      </c>
      <c r="H110" s="287" t="s">
        <v>889</v>
      </c>
      <c r="I110" s="287" t="s">
        <v>917</v>
      </c>
      <c r="J110" s="297" t="s">
        <v>158</v>
      </c>
      <c r="K110" s="297" t="s">
        <v>158</v>
      </c>
      <c r="L110" s="326">
        <v>0.7</v>
      </c>
      <c r="M110" s="4">
        <v>0</v>
      </c>
      <c r="N110" s="4">
        <v>6</v>
      </c>
      <c r="O110" s="14">
        <f t="shared" si="63"/>
        <v>0</v>
      </c>
      <c r="P110" s="98" t="s">
        <v>20</v>
      </c>
      <c r="Q110" s="330" t="s">
        <v>918</v>
      </c>
      <c r="R110" s="98"/>
      <c r="S110" s="330">
        <f t="shared" si="64"/>
        <v>0</v>
      </c>
      <c r="T110" s="98" t="str">
        <f t="shared" si="65"/>
        <v>bajo</v>
      </c>
      <c r="U110" s="98"/>
      <c r="V110" s="330" t="s">
        <v>849</v>
      </c>
      <c r="W110" s="4">
        <v>0</v>
      </c>
      <c r="X110" s="4">
        <v>6</v>
      </c>
      <c r="Y110" s="14">
        <f t="shared" si="66"/>
        <v>0</v>
      </c>
      <c r="Z110" s="98" t="s">
        <v>20</v>
      </c>
      <c r="AA110" s="330" t="s">
        <v>918</v>
      </c>
      <c r="AB110" s="98"/>
      <c r="AC110" s="98">
        <f t="shared" si="67"/>
        <v>0</v>
      </c>
      <c r="AD110" s="98" t="str">
        <f t="shared" si="68"/>
        <v>bajo</v>
      </c>
      <c r="AE110" s="98"/>
      <c r="AF110" s="330" t="s">
        <v>850</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156</v>
      </c>
      <c r="B111" s="287" t="s">
        <v>834</v>
      </c>
      <c r="C111" s="3" t="s">
        <v>170</v>
      </c>
      <c r="D111" s="97" t="s">
        <v>34</v>
      </c>
      <c r="E111" s="287" t="s">
        <v>47</v>
      </c>
      <c r="F111" s="287" t="s">
        <v>834</v>
      </c>
      <c r="G111" s="5" t="s">
        <v>29</v>
      </c>
      <c r="H111" s="287" t="s">
        <v>889</v>
      </c>
      <c r="I111" s="287" t="s">
        <v>919</v>
      </c>
      <c r="J111" s="297" t="s">
        <v>158</v>
      </c>
      <c r="K111" s="297" t="s">
        <v>158</v>
      </c>
      <c r="L111" s="326">
        <v>0.7</v>
      </c>
      <c r="M111" s="4">
        <v>0</v>
      </c>
      <c r="N111" s="4">
        <v>15</v>
      </c>
      <c r="O111" s="14">
        <f t="shared" si="63"/>
        <v>0</v>
      </c>
      <c r="P111" s="98" t="s">
        <v>20</v>
      </c>
      <c r="Q111" s="330" t="s">
        <v>920</v>
      </c>
      <c r="R111" s="98"/>
      <c r="S111" s="330">
        <f t="shared" si="64"/>
        <v>0</v>
      </c>
      <c r="T111" s="98" t="str">
        <f t="shared" si="65"/>
        <v>bajo</v>
      </c>
      <c r="U111" s="98"/>
      <c r="V111" s="330" t="s">
        <v>849</v>
      </c>
      <c r="W111" s="4">
        <v>0</v>
      </c>
      <c r="X111" s="4">
        <v>15</v>
      </c>
      <c r="Y111" s="14">
        <f t="shared" si="66"/>
        <v>0</v>
      </c>
      <c r="Z111" s="98" t="s">
        <v>20</v>
      </c>
      <c r="AA111" s="330" t="s">
        <v>921</v>
      </c>
      <c r="AB111" s="98"/>
      <c r="AC111" s="98">
        <f t="shared" si="67"/>
        <v>0</v>
      </c>
      <c r="AD111" s="98" t="str">
        <f t="shared" si="68"/>
        <v>bajo</v>
      </c>
      <c r="AE111" s="98"/>
      <c r="AF111" s="330" t="s">
        <v>850</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156</v>
      </c>
      <c r="B112" s="287" t="s">
        <v>788</v>
      </c>
      <c r="C112" s="3" t="s">
        <v>171</v>
      </c>
      <c r="D112" s="97" t="s">
        <v>34</v>
      </c>
      <c r="E112" s="287" t="s">
        <v>48</v>
      </c>
      <c r="F112" s="287" t="s">
        <v>788</v>
      </c>
      <c r="G112" s="5" t="s">
        <v>29</v>
      </c>
      <c r="H112" s="287" t="s">
        <v>889</v>
      </c>
      <c r="I112" s="287" t="s">
        <v>922</v>
      </c>
      <c r="J112" s="297" t="s">
        <v>158</v>
      </c>
      <c r="K112" s="297" t="s">
        <v>158</v>
      </c>
      <c r="L112" s="326">
        <v>0.7</v>
      </c>
      <c r="M112" s="4">
        <v>0</v>
      </c>
      <c r="N112" s="4">
        <v>30</v>
      </c>
      <c r="O112" s="14">
        <f t="shared" si="63"/>
        <v>0</v>
      </c>
      <c r="P112" s="98" t="s">
        <v>20</v>
      </c>
      <c r="Q112" s="330" t="s">
        <v>923</v>
      </c>
      <c r="R112" s="98"/>
      <c r="S112" s="330">
        <f t="shared" si="64"/>
        <v>0</v>
      </c>
      <c r="T112" s="98" t="str">
        <f t="shared" si="65"/>
        <v>bajo</v>
      </c>
      <c r="U112" s="98"/>
      <c r="V112" s="330" t="s">
        <v>849</v>
      </c>
      <c r="W112" s="4">
        <v>0</v>
      </c>
      <c r="X112" s="4">
        <v>30</v>
      </c>
      <c r="Y112" s="14">
        <f t="shared" si="66"/>
        <v>0</v>
      </c>
      <c r="Z112" s="98" t="s">
        <v>20</v>
      </c>
      <c r="AA112" s="330" t="s">
        <v>923</v>
      </c>
      <c r="AB112" s="98"/>
      <c r="AC112" s="98">
        <f t="shared" si="67"/>
        <v>0</v>
      </c>
      <c r="AD112" s="98" t="str">
        <f t="shared" si="68"/>
        <v>bajo</v>
      </c>
      <c r="AE112" s="98"/>
      <c r="AF112" s="330" t="s">
        <v>850</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156</v>
      </c>
      <c r="B113" s="287" t="s">
        <v>793</v>
      </c>
      <c r="C113" s="3" t="s">
        <v>172</v>
      </c>
      <c r="D113" s="97" t="s">
        <v>34</v>
      </c>
      <c r="E113" s="287" t="s">
        <v>49</v>
      </c>
      <c r="F113" s="287" t="s">
        <v>793</v>
      </c>
      <c r="G113" s="5" t="s">
        <v>29</v>
      </c>
      <c r="H113" s="287" t="s">
        <v>889</v>
      </c>
      <c r="I113" s="287" t="s">
        <v>924</v>
      </c>
      <c r="J113" s="297" t="s">
        <v>158</v>
      </c>
      <c r="K113" s="297" t="s">
        <v>158</v>
      </c>
      <c r="L113" s="326">
        <v>0.7</v>
      </c>
      <c r="M113" s="4">
        <v>0</v>
      </c>
      <c r="N113" s="4">
        <v>0</v>
      </c>
      <c r="O113" s="14">
        <v>0</v>
      </c>
      <c r="P113" s="98" t="s">
        <v>20</v>
      </c>
      <c r="Q113" s="330" t="s">
        <v>925</v>
      </c>
      <c r="R113" s="98"/>
      <c r="S113" s="330">
        <f t="shared" si="64"/>
        <v>0</v>
      </c>
      <c r="T113" s="98" t="str">
        <f t="shared" si="65"/>
        <v>bajo</v>
      </c>
      <c r="U113" s="98"/>
      <c r="V113" s="330" t="s">
        <v>849</v>
      </c>
      <c r="W113" s="4">
        <v>0</v>
      </c>
      <c r="X113" s="4">
        <v>19</v>
      </c>
      <c r="Y113" s="14">
        <f t="shared" si="66"/>
        <v>0</v>
      </c>
      <c r="Z113" s="98" t="s">
        <v>20</v>
      </c>
      <c r="AA113" s="330" t="s">
        <v>926</v>
      </c>
      <c r="AB113" s="98"/>
      <c r="AC113" s="98">
        <f t="shared" si="67"/>
        <v>0</v>
      </c>
      <c r="AD113" s="98" t="str">
        <f t="shared" si="68"/>
        <v>bajo</v>
      </c>
      <c r="AE113" s="98"/>
      <c r="AF113" s="330" t="s">
        <v>850</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156</v>
      </c>
      <c r="B114" s="287" t="s">
        <v>842</v>
      </c>
      <c r="C114" s="3" t="s">
        <v>173</v>
      </c>
      <c r="D114" s="97" t="s">
        <v>34</v>
      </c>
      <c r="E114" s="287" t="s">
        <v>50</v>
      </c>
      <c r="F114" s="287" t="s">
        <v>842</v>
      </c>
      <c r="G114" s="5" t="s">
        <v>29</v>
      </c>
      <c r="H114" s="287" t="s">
        <v>889</v>
      </c>
      <c r="I114" s="287" t="s">
        <v>927</v>
      </c>
      <c r="J114" s="297" t="s">
        <v>158</v>
      </c>
      <c r="K114" s="297" t="s">
        <v>158</v>
      </c>
      <c r="L114" s="326">
        <v>0.7</v>
      </c>
      <c r="M114" s="4">
        <v>0</v>
      </c>
      <c r="N114" s="4">
        <v>37</v>
      </c>
      <c r="O114" s="14">
        <f t="shared" si="63"/>
        <v>0</v>
      </c>
      <c r="P114" s="98" t="s">
        <v>20</v>
      </c>
      <c r="Q114" s="330" t="s">
        <v>928</v>
      </c>
      <c r="R114" s="98"/>
      <c r="S114" s="330">
        <f t="shared" si="64"/>
        <v>0</v>
      </c>
      <c r="T114" s="98" t="str">
        <f t="shared" si="65"/>
        <v>bajo</v>
      </c>
      <c r="U114" s="98"/>
      <c r="V114" s="330" t="s">
        <v>849</v>
      </c>
      <c r="W114" s="4">
        <v>0</v>
      </c>
      <c r="X114" s="4">
        <v>37</v>
      </c>
      <c r="Y114" s="14">
        <f t="shared" si="66"/>
        <v>0</v>
      </c>
      <c r="Z114" s="98" t="s">
        <v>20</v>
      </c>
      <c r="AA114" s="330" t="s">
        <v>928</v>
      </c>
      <c r="AB114" s="98"/>
      <c r="AC114" s="98">
        <f t="shared" si="67"/>
        <v>0</v>
      </c>
      <c r="AD114" s="98" t="str">
        <f t="shared" si="68"/>
        <v>bajo</v>
      </c>
      <c r="AE114" s="98"/>
      <c r="AF114" s="330" t="s">
        <v>850</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6"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07" t="s">
        <v>929</v>
      </c>
      <c r="C1" s="807"/>
      <c r="D1" s="807"/>
    </row>
    <row r="2" spans="1:13" ht="12.75" x14ac:dyDescent="0.2">
      <c r="A2" s="196"/>
      <c r="B2" s="196"/>
      <c r="C2" s="196"/>
      <c r="D2" s="196"/>
      <c r="E2" s="197"/>
      <c r="F2" s="804" t="s">
        <v>930</v>
      </c>
      <c r="G2" s="805"/>
      <c r="H2" s="806"/>
      <c r="I2" s="196"/>
      <c r="J2" s="196"/>
      <c r="K2" s="196"/>
      <c r="L2" s="196"/>
      <c r="M2" s="196"/>
    </row>
    <row r="3" spans="1:13" ht="34.5" customHeight="1" x14ac:dyDescent="0.2">
      <c r="A3" s="553" t="s">
        <v>285</v>
      </c>
      <c r="B3" s="554" t="s">
        <v>30</v>
      </c>
      <c r="C3" s="554" t="s">
        <v>931</v>
      </c>
      <c r="D3" s="554" t="s">
        <v>932</v>
      </c>
      <c r="E3" s="555" t="s">
        <v>933</v>
      </c>
      <c r="F3" s="566" t="s">
        <v>934</v>
      </c>
      <c r="G3" s="567" t="s">
        <v>935</v>
      </c>
      <c r="H3" s="567" t="s">
        <v>936</v>
      </c>
      <c r="I3" s="556" t="s">
        <v>937</v>
      </c>
      <c r="J3" s="802" t="s">
        <v>938</v>
      </c>
      <c r="K3" s="803"/>
      <c r="L3" s="554" t="s">
        <v>939</v>
      </c>
      <c r="M3" s="557" t="s">
        <v>940</v>
      </c>
    </row>
    <row r="4" spans="1:13" ht="127.5" customHeight="1" x14ac:dyDescent="0.2">
      <c r="A4" s="558" t="s">
        <v>28</v>
      </c>
      <c r="B4" s="559" t="s">
        <v>8</v>
      </c>
      <c r="C4" s="560" t="s">
        <v>941</v>
      </c>
      <c r="D4" s="560" t="s">
        <v>942</v>
      </c>
      <c r="E4" s="561">
        <v>0.17</v>
      </c>
      <c r="F4" s="562">
        <v>0.9</v>
      </c>
      <c r="G4" s="559">
        <v>13205399</v>
      </c>
      <c r="H4" s="559">
        <v>14300409</v>
      </c>
      <c r="I4" s="568">
        <v>0.9234</v>
      </c>
      <c r="J4" s="563" t="s">
        <v>20</v>
      </c>
      <c r="K4" s="564">
        <v>0</v>
      </c>
      <c r="L4" s="570">
        <v>1.026</v>
      </c>
      <c r="M4" s="565" t="s">
        <v>943</v>
      </c>
    </row>
    <row r="5" spans="1:13" ht="261" customHeight="1" x14ac:dyDescent="0.2">
      <c r="A5" s="543" t="s">
        <v>27</v>
      </c>
      <c r="B5" s="544" t="s">
        <v>8</v>
      </c>
      <c r="C5" s="545" t="s">
        <v>944</v>
      </c>
      <c r="D5" s="545" t="s">
        <v>945</v>
      </c>
      <c r="E5" s="546">
        <v>0.17</v>
      </c>
      <c r="F5" s="547">
        <v>0.3</v>
      </c>
      <c r="G5" s="548" t="s">
        <v>946</v>
      </c>
      <c r="H5" s="549" t="s">
        <v>947</v>
      </c>
      <c r="I5" s="569">
        <v>0.13800000000000001</v>
      </c>
      <c r="J5" s="550" t="s">
        <v>63</v>
      </c>
      <c r="K5" s="551">
        <v>0.5</v>
      </c>
      <c r="L5" s="571">
        <v>0.46100000000000002</v>
      </c>
      <c r="M5" s="552" t="s">
        <v>948</v>
      </c>
    </row>
    <row r="6" spans="1:13" ht="174" customHeight="1" x14ac:dyDescent="0.2">
      <c r="A6" s="608" t="s">
        <v>27</v>
      </c>
      <c r="B6" s="544" t="s">
        <v>8</v>
      </c>
      <c r="C6" s="545" t="s">
        <v>461</v>
      </c>
      <c r="D6" s="545" t="s">
        <v>462</v>
      </c>
      <c r="E6" s="609">
        <v>0.17</v>
      </c>
      <c r="F6" s="547">
        <v>0.75</v>
      </c>
      <c r="G6" s="544">
        <v>315</v>
      </c>
      <c r="H6" s="610">
        <v>431</v>
      </c>
      <c r="I6" s="569">
        <v>0.73</v>
      </c>
      <c r="J6" s="538" t="s">
        <v>20</v>
      </c>
      <c r="K6" s="611">
        <v>0</v>
      </c>
      <c r="L6" s="612">
        <v>0.97399999999999998</v>
      </c>
      <c r="M6" s="613" t="s">
        <v>1156</v>
      </c>
    </row>
    <row r="7" spans="1:13" ht="100.5" customHeight="1" x14ac:dyDescent="0.2">
      <c r="A7" s="320" t="s">
        <v>25</v>
      </c>
      <c r="B7" s="369" t="s">
        <v>8</v>
      </c>
      <c r="C7" s="614" t="s">
        <v>468</v>
      </c>
      <c r="D7" s="614" t="s">
        <v>469</v>
      </c>
      <c r="E7" s="584">
        <v>0.17</v>
      </c>
      <c r="F7" s="615">
        <v>0.76200000000000001</v>
      </c>
      <c r="G7" s="377">
        <v>32</v>
      </c>
      <c r="H7" s="417">
        <v>42</v>
      </c>
      <c r="I7" s="616">
        <v>0.76100000000000001</v>
      </c>
      <c r="J7" s="537" t="s">
        <v>20</v>
      </c>
      <c r="K7" s="435">
        <v>0</v>
      </c>
      <c r="L7" s="617">
        <v>0.999</v>
      </c>
      <c r="M7" s="618" t="s">
        <v>1155</v>
      </c>
    </row>
    <row r="8" spans="1:13" ht="25.5" customHeight="1" x14ac:dyDescent="0.25">
      <c r="B8" s="807"/>
      <c r="C8" s="807"/>
      <c r="D8" s="807"/>
    </row>
    <row r="9" spans="1:13" ht="12.75" x14ac:dyDescent="0.2">
      <c r="A9" s="196"/>
      <c r="B9" s="196"/>
      <c r="C9" s="196"/>
      <c r="D9" s="196"/>
      <c r="E9" s="197"/>
      <c r="F9" s="816" t="s">
        <v>930</v>
      </c>
      <c r="G9" s="816"/>
      <c r="H9" s="816"/>
      <c r="I9" s="196"/>
      <c r="J9" s="196"/>
      <c r="K9" s="196"/>
      <c r="L9" s="196"/>
      <c r="M9" s="196"/>
    </row>
    <row r="10" spans="1:13" ht="34.5" customHeight="1" x14ac:dyDescent="0.2">
      <c r="A10" s="198" t="s">
        <v>285</v>
      </c>
      <c r="B10" s="198" t="s">
        <v>30</v>
      </c>
      <c r="C10" s="198" t="s">
        <v>931</v>
      </c>
      <c r="D10" s="198" t="s">
        <v>932</v>
      </c>
      <c r="E10" s="199" t="s">
        <v>933</v>
      </c>
      <c r="F10" s="200" t="s">
        <v>934</v>
      </c>
      <c r="G10" s="198" t="s">
        <v>935</v>
      </c>
      <c r="H10" s="198" t="s">
        <v>936</v>
      </c>
      <c r="I10" s="201" t="s">
        <v>937</v>
      </c>
      <c r="J10" s="817" t="s">
        <v>938</v>
      </c>
      <c r="K10" s="818"/>
      <c r="L10" s="373" t="s">
        <v>939</v>
      </c>
      <c r="M10" s="373" t="s">
        <v>940</v>
      </c>
    </row>
    <row r="11" spans="1:13" ht="171.75" customHeight="1" x14ac:dyDescent="0.2">
      <c r="A11" s="129" t="s">
        <v>949</v>
      </c>
      <c r="B11" s="130" t="s">
        <v>8</v>
      </c>
      <c r="C11" s="131" t="s">
        <v>950</v>
      </c>
      <c r="D11" s="131" t="s">
        <v>951</v>
      </c>
      <c r="E11" s="370">
        <v>0.17</v>
      </c>
      <c r="F11" s="444">
        <v>0.1</v>
      </c>
      <c r="G11" s="371" t="s">
        <v>952</v>
      </c>
      <c r="H11" s="407" t="s">
        <v>953</v>
      </c>
      <c r="I11" s="577">
        <v>1.2999999999999999E-2</v>
      </c>
      <c r="J11" s="478" t="s">
        <v>63</v>
      </c>
      <c r="K11" s="433">
        <v>0.5</v>
      </c>
      <c r="L11" s="573">
        <v>0.13900000000000001</v>
      </c>
      <c r="M11" s="136" t="s">
        <v>1157</v>
      </c>
    </row>
    <row r="12" spans="1:13" ht="96" customHeight="1" x14ac:dyDescent="0.2">
      <c r="A12" s="129" t="s">
        <v>949</v>
      </c>
      <c r="B12" s="130" t="s">
        <v>8</v>
      </c>
      <c r="C12" s="131" t="s">
        <v>954</v>
      </c>
      <c r="D12" s="131" t="s">
        <v>955</v>
      </c>
      <c r="E12" s="370">
        <v>0.17</v>
      </c>
      <c r="F12" s="440">
        <v>0.90900000000000003</v>
      </c>
      <c r="G12" s="377">
        <v>9504</v>
      </c>
      <c r="H12" s="369">
        <v>10444</v>
      </c>
      <c r="I12" s="574">
        <v>0.91</v>
      </c>
      <c r="J12" s="429" t="s">
        <v>20</v>
      </c>
      <c r="K12" s="479">
        <v>0</v>
      </c>
      <c r="L12" s="573">
        <v>1</v>
      </c>
      <c r="M12" s="285" t="s">
        <v>956</v>
      </c>
    </row>
    <row r="13" spans="1:13" ht="0.75" customHeight="1" x14ac:dyDescent="0.2">
      <c r="A13" s="176"/>
      <c r="B13" s="177"/>
      <c r="C13" s="176"/>
      <c r="D13" s="176"/>
      <c r="E13" s="397"/>
      <c r="F13" s="398"/>
      <c r="G13" s="399"/>
      <c r="H13" s="399"/>
      <c r="I13" s="400"/>
      <c r="J13" s="399"/>
      <c r="K13" s="401"/>
      <c r="L13" s="402"/>
      <c r="M13" s="183"/>
    </row>
    <row r="14" spans="1:13" ht="15" customHeight="1" x14ac:dyDescent="0.2">
      <c r="A14" s="176"/>
      <c r="B14" s="488"/>
      <c r="C14" s="489"/>
      <c r="D14" s="489"/>
      <c r="E14" s="490"/>
      <c r="F14" s="491"/>
      <c r="G14" s="177"/>
      <c r="H14" s="486"/>
      <c r="I14" s="485"/>
      <c r="J14" s="177"/>
      <c r="K14" s="181"/>
      <c r="L14" s="182"/>
      <c r="M14" s="183"/>
    </row>
    <row r="15" spans="1:13" s="196" customFormat="1" ht="25.5" customHeight="1" x14ac:dyDescent="0.2">
      <c r="B15" s="813" t="s">
        <v>957</v>
      </c>
      <c r="C15" s="814"/>
      <c r="D15" s="814"/>
      <c r="E15" s="814"/>
      <c r="F15" s="815"/>
      <c r="G15" s="484"/>
      <c r="H15" s="487"/>
      <c r="I15" s="484"/>
      <c r="J15" s="483"/>
      <c r="K15" s="481"/>
      <c r="L15" s="482"/>
      <c r="M15" s="480"/>
    </row>
    <row r="16" spans="1:13" s="196" customFormat="1" ht="12.75" x14ac:dyDescent="0.2">
      <c r="E16" s="197"/>
      <c r="F16" s="808" t="s">
        <v>930</v>
      </c>
      <c r="G16" s="809"/>
      <c r="H16" s="810"/>
    </row>
    <row r="17" spans="1:14" s="196" customFormat="1" ht="39.75" customHeight="1" x14ac:dyDescent="0.2">
      <c r="A17" s="198" t="s">
        <v>285</v>
      </c>
      <c r="B17" s="198" t="s">
        <v>30</v>
      </c>
      <c r="C17" s="198" t="s">
        <v>931</v>
      </c>
      <c r="D17" s="198" t="s">
        <v>932</v>
      </c>
      <c r="E17" s="199" t="s">
        <v>933</v>
      </c>
      <c r="F17" s="376" t="s">
        <v>934</v>
      </c>
      <c r="G17" s="373" t="s">
        <v>935</v>
      </c>
      <c r="H17" s="373" t="s">
        <v>936</v>
      </c>
      <c r="I17" s="201" t="s">
        <v>937</v>
      </c>
      <c r="J17" s="817" t="s">
        <v>938</v>
      </c>
      <c r="K17" s="818"/>
      <c r="L17" s="198" t="s">
        <v>939</v>
      </c>
      <c r="M17" s="198" t="s">
        <v>940</v>
      </c>
    </row>
    <row r="18" spans="1:14" s="205" customFormat="1" ht="110.25" customHeight="1" x14ac:dyDescent="0.2">
      <c r="A18" s="129" t="s">
        <v>22</v>
      </c>
      <c r="B18" s="130" t="s">
        <v>7</v>
      </c>
      <c r="C18" s="131" t="s">
        <v>415</v>
      </c>
      <c r="D18" s="131" t="s">
        <v>416</v>
      </c>
      <c r="E18" s="586">
        <v>0.05</v>
      </c>
      <c r="F18" s="590" t="s">
        <v>417</v>
      </c>
      <c r="G18" s="462">
        <v>0</v>
      </c>
      <c r="H18" s="405" t="s">
        <v>958</v>
      </c>
      <c r="I18" s="575">
        <v>0</v>
      </c>
      <c r="J18" s="477" t="s">
        <v>20</v>
      </c>
      <c r="K18" s="433">
        <v>0</v>
      </c>
      <c r="L18" s="588">
        <v>0</v>
      </c>
      <c r="M18" s="136" t="s">
        <v>959</v>
      </c>
    </row>
    <row r="19" spans="1:14" s="205" customFormat="1" ht="340.5" customHeight="1" x14ac:dyDescent="0.2">
      <c r="A19" s="129" t="s">
        <v>21</v>
      </c>
      <c r="B19" s="130" t="s">
        <v>7</v>
      </c>
      <c r="C19" s="131" t="s">
        <v>423</v>
      </c>
      <c r="D19" s="131" t="s">
        <v>424</v>
      </c>
      <c r="E19" s="370">
        <v>0.27</v>
      </c>
      <c r="F19" s="463">
        <v>25</v>
      </c>
      <c r="G19" s="463" t="s">
        <v>960</v>
      </c>
      <c r="H19" s="424" t="s">
        <v>154</v>
      </c>
      <c r="I19" s="454" t="s">
        <v>960</v>
      </c>
      <c r="J19" s="492" t="s">
        <v>20</v>
      </c>
      <c r="K19" s="476">
        <v>0</v>
      </c>
      <c r="L19" s="589">
        <v>0.48</v>
      </c>
      <c r="M19" s="131" t="s">
        <v>1161</v>
      </c>
    </row>
    <row r="20" spans="1:14" s="205" customFormat="1" ht="23.25" customHeight="1" x14ac:dyDescent="0.2">
      <c r="A20" s="474"/>
      <c r="B20" s="473"/>
      <c r="C20" s="459"/>
      <c r="D20" s="464"/>
      <c r="E20" s="457"/>
      <c r="F20" s="466"/>
      <c r="G20" s="466"/>
      <c r="H20" s="467"/>
      <c r="I20" s="475"/>
      <c r="J20" s="470"/>
      <c r="K20" s="471"/>
      <c r="L20" s="460"/>
      <c r="M20" s="459"/>
    </row>
    <row r="21" spans="1:14" s="205" customFormat="1" ht="17.25" customHeight="1" x14ac:dyDescent="0.2">
      <c r="A21" s="196"/>
      <c r="B21" s="196"/>
      <c r="C21" s="196"/>
      <c r="D21" s="196"/>
      <c r="E21" s="465"/>
      <c r="F21" s="816" t="s">
        <v>930</v>
      </c>
      <c r="G21" s="816"/>
      <c r="H21" s="816"/>
      <c r="I21" s="468"/>
      <c r="J21" s="196"/>
      <c r="K21" s="468"/>
      <c r="L21" s="196"/>
      <c r="M21" s="468"/>
    </row>
    <row r="22" spans="1:14" s="205" customFormat="1" ht="27.75" customHeight="1" x14ac:dyDescent="0.2">
      <c r="A22" s="373" t="s">
        <v>285</v>
      </c>
      <c r="B22" s="373" t="s">
        <v>30</v>
      </c>
      <c r="C22" s="373" t="s">
        <v>931</v>
      </c>
      <c r="D22" s="373" t="s">
        <v>932</v>
      </c>
      <c r="E22" s="415" t="s">
        <v>933</v>
      </c>
      <c r="F22" s="376" t="s">
        <v>934</v>
      </c>
      <c r="G22" s="373" t="s">
        <v>935</v>
      </c>
      <c r="H22" s="373" t="s">
        <v>936</v>
      </c>
      <c r="I22" s="374" t="s">
        <v>937</v>
      </c>
      <c r="J22" s="821" t="s">
        <v>938</v>
      </c>
      <c r="K22" s="822"/>
      <c r="L22" s="373" t="s">
        <v>939</v>
      </c>
      <c r="M22" s="373" t="s">
        <v>940</v>
      </c>
    </row>
    <row r="23" spans="1:14" s="205" customFormat="1" ht="328.5" customHeight="1" x14ac:dyDescent="0.2">
      <c r="A23" s="129" t="s">
        <v>949</v>
      </c>
      <c r="B23" s="524" t="s">
        <v>7</v>
      </c>
      <c r="C23" s="525" t="s">
        <v>431</v>
      </c>
      <c r="D23" s="525" t="s">
        <v>424</v>
      </c>
      <c r="E23" s="585">
        <v>0.27</v>
      </c>
      <c r="F23" s="526">
        <v>19</v>
      </c>
      <c r="G23" s="526" t="s">
        <v>961</v>
      </c>
      <c r="H23" s="524" t="s">
        <v>154</v>
      </c>
      <c r="I23" s="527" t="s">
        <v>961</v>
      </c>
      <c r="J23" s="528" t="s">
        <v>20</v>
      </c>
      <c r="K23" s="529">
        <v>0</v>
      </c>
      <c r="L23" s="591">
        <v>0.52600000000000002</v>
      </c>
      <c r="M23" s="131" t="s">
        <v>962</v>
      </c>
      <c r="N23" s="472"/>
    </row>
    <row r="24" spans="1:14" s="205" customFormat="1" ht="288.75" customHeight="1" x14ac:dyDescent="0.2">
      <c r="A24" s="129" t="s">
        <v>949</v>
      </c>
      <c r="B24" s="130" t="s">
        <v>7</v>
      </c>
      <c r="C24" s="131" t="s">
        <v>439</v>
      </c>
      <c r="D24" s="131" t="s">
        <v>963</v>
      </c>
      <c r="E24" s="132">
        <v>0.23</v>
      </c>
      <c r="F24" s="455">
        <v>0.5</v>
      </c>
      <c r="G24" s="130">
        <v>0</v>
      </c>
      <c r="H24" s="130">
        <v>8</v>
      </c>
      <c r="I24" s="576">
        <v>0</v>
      </c>
      <c r="J24" s="453" t="s">
        <v>63</v>
      </c>
      <c r="K24" s="494">
        <v>0.5</v>
      </c>
      <c r="L24" s="588">
        <v>0</v>
      </c>
      <c r="M24" s="131" t="s">
        <v>964</v>
      </c>
    </row>
    <row r="25" spans="1:14" s="205" customFormat="1" ht="36.75" customHeight="1" x14ac:dyDescent="0.2">
      <c r="A25" s="819"/>
      <c r="B25" s="819"/>
      <c r="C25" s="819"/>
      <c r="D25" s="819"/>
      <c r="E25" s="819"/>
      <c r="F25" s="819"/>
      <c r="G25" s="819"/>
      <c r="H25" s="819"/>
      <c r="I25" s="819"/>
      <c r="J25" s="819"/>
      <c r="K25" s="819"/>
      <c r="L25" s="819"/>
      <c r="M25" s="819"/>
    </row>
    <row r="26" spans="1:14" s="205" customFormat="1" ht="16.5" customHeight="1" x14ac:dyDescent="0.2">
      <c r="A26" s="196"/>
      <c r="B26" s="196"/>
      <c r="C26" s="196"/>
      <c r="D26" s="504"/>
      <c r="E26" s="197"/>
      <c r="F26" s="792" t="s">
        <v>930</v>
      </c>
      <c r="G26" s="792"/>
      <c r="H26" s="792"/>
      <c r="I26" s="196"/>
      <c r="J26" s="196"/>
      <c r="K26" s="196"/>
      <c r="L26" s="196"/>
      <c r="M26" s="196"/>
    </row>
    <row r="27" spans="1:14" ht="25.5" customHeight="1" x14ac:dyDescent="0.2">
      <c r="A27" s="198" t="s">
        <v>285</v>
      </c>
      <c r="B27" s="198" t="s">
        <v>30</v>
      </c>
      <c r="C27" s="198" t="s">
        <v>931</v>
      </c>
      <c r="D27" s="198" t="s">
        <v>932</v>
      </c>
      <c r="E27" s="199" t="s">
        <v>933</v>
      </c>
      <c r="F27" s="200" t="s">
        <v>934</v>
      </c>
      <c r="G27" s="373" t="s">
        <v>935</v>
      </c>
      <c r="H27" s="373" t="s">
        <v>936</v>
      </c>
      <c r="I27" s="374" t="s">
        <v>937</v>
      </c>
      <c r="J27" s="817" t="s">
        <v>938</v>
      </c>
      <c r="K27" s="818"/>
      <c r="L27" s="198" t="s">
        <v>939</v>
      </c>
      <c r="M27" s="198" t="s">
        <v>940</v>
      </c>
    </row>
    <row r="28" spans="1:14" s="196" customFormat="1" ht="134.25" customHeight="1" x14ac:dyDescent="0.2">
      <c r="A28" s="129" t="s">
        <v>22</v>
      </c>
      <c r="B28" s="130" t="s">
        <v>7</v>
      </c>
      <c r="C28" s="131" t="s">
        <v>447</v>
      </c>
      <c r="D28" s="131" t="s">
        <v>448</v>
      </c>
      <c r="E28" s="584">
        <v>0.18</v>
      </c>
      <c r="F28" s="443">
        <v>1.2070000000000001</v>
      </c>
      <c r="G28" s="404" t="s">
        <v>965</v>
      </c>
      <c r="H28" s="408" t="s">
        <v>966</v>
      </c>
      <c r="I28" s="572">
        <v>0.52100000000000002</v>
      </c>
      <c r="J28" s="420" t="s">
        <v>20</v>
      </c>
      <c r="K28" s="495">
        <v>0</v>
      </c>
      <c r="L28" s="587">
        <v>2.3130000000000002</v>
      </c>
      <c r="M28" s="136" t="s">
        <v>967</v>
      </c>
    </row>
    <row r="29" spans="1:14" s="196" customFormat="1" ht="12.75" x14ac:dyDescent="0.2">
      <c r="A29" s="184"/>
      <c r="B29" s="185"/>
      <c r="C29" s="496"/>
      <c r="D29" s="496"/>
      <c r="E29" s="497"/>
      <c r="F29" s="497"/>
      <c r="G29" s="498"/>
      <c r="H29" s="498"/>
      <c r="I29" s="499"/>
      <c r="J29" s="498"/>
      <c r="K29" s="500"/>
      <c r="L29" s="501"/>
      <c r="M29" s="502"/>
    </row>
    <row r="30" spans="1:14" s="196" customFormat="1" ht="35.25" customHeight="1" x14ac:dyDescent="0.2">
      <c r="B30" s="811" t="s">
        <v>968</v>
      </c>
      <c r="C30" s="811"/>
      <c r="D30" s="812"/>
      <c r="E30" s="197"/>
      <c r="F30" s="204"/>
      <c r="J30" s="503"/>
      <c r="K30" s="503"/>
      <c r="L30" s="503"/>
      <c r="M30" s="503"/>
    </row>
    <row r="31" spans="1:14" s="205" customFormat="1" ht="16.5" customHeight="1" x14ac:dyDescent="0.2">
      <c r="A31" s="196"/>
      <c r="B31" s="196"/>
      <c r="C31" s="196"/>
      <c r="D31" s="504"/>
      <c r="E31" s="197"/>
      <c r="F31" s="792" t="s">
        <v>930</v>
      </c>
      <c r="G31" s="792"/>
      <c r="H31" s="792"/>
      <c r="I31" s="196"/>
      <c r="J31" s="196"/>
      <c r="K31" s="196"/>
      <c r="L31" s="196"/>
      <c r="M31" s="196"/>
    </row>
    <row r="32" spans="1:14" s="205" customFormat="1" ht="24.75" customHeight="1" x14ac:dyDescent="0.2">
      <c r="A32" s="198" t="s">
        <v>285</v>
      </c>
      <c r="B32" s="198" t="s">
        <v>30</v>
      </c>
      <c r="C32" s="198" t="s">
        <v>931</v>
      </c>
      <c r="D32" s="198" t="s">
        <v>932</v>
      </c>
      <c r="E32" s="199" t="s">
        <v>933</v>
      </c>
      <c r="F32" s="200" t="s">
        <v>934</v>
      </c>
      <c r="G32" s="373" t="s">
        <v>935</v>
      </c>
      <c r="H32" s="373" t="s">
        <v>936</v>
      </c>
      <c r="I32" s="374" t="s">
        <v>937</v>
      </c>
      <c r="J32" s="817" t="s">
        <v>938</v>
      </c>
      <c r="K32" s="818"/>
      <c r="L32" s="198" t="s">
        <v>939</v>
      </c>
      <c r="M32" s="198" t="s">
        <v>940</v>
      </c>
    </row>
    <row r="33" spans="1:13" s="205" customFormat="1" ht="86.25" customHeight="1" x14ac:dyDescent="0.2">
      <c r="A33" s="323" t="s">
        <v>25</v>
      </c>
      <c r="B33" s="130" t="s">
        <v>29</v>
      </c>
      <c r="C33" s="131" t="s">
        <v>624</v>
      </c>
      <c r="D33" s="131" t="s">
        <v>969</v>
      </c>
      <c r="E33" s="132">
        <v>0.3</v>
      </c>
      <c r="F33" s="372">
        <v>1</v>
      </c>
      <c r="G33" s="371" t="s">
        <v>970</v>
      </c>
      <c r="H33" s="371" t="s">
        <v>971</v>
      </c>
      <c r="I33" s="577">
        <v>1</v>
      </c>
      <c r="J33" s="537" t="s">
        <v>20</v>
      </c>
      <c r="K33" s="430">
        <v>0</v>
      </c>
      <c r="L33" s="592">
        <v>1</v>
      </c>
      <c r="M33" s="403" t="s">
        <v>972</v>
      </c>
    </row>
    <row r="34" spans="1:13" s="205" customFormat="1" ht="123.75" customHeight="1" x14ac:dyDescent="0.2">
      <c r="A34" s="323" t="s">
        <v>25</v>
      </c>
      <c r="B34" s="130" t="s">
        <v>29</v>
      </c>
      <c r="C34" s="131" t="s">
        <v>700</v>
      </c>
      <c r="D34" s="131" t="s">
        <v>700</v>
      </c>
      <c r="E34" s="132">
        <v>0.3</v>
      </c>
      <c r="F34" s="317">
        <v>1</v>
      </c>
      <c r="G34" s="375">
        <v>0</v>
      </c>
      <c r="H34" s="325" t="s">
        <v>154</v>
      </c>
      <c r="I34" s="578">
        <v>0</v>
      </c>
      <c r="J34" s="493" t="s">
        <v>20</v>
      </c>
      <c r="K34" s="435">
        <v>0</v>
      </c>
      <c r="L34" s="588">
        <v>0</v>
      </c>
      <c r="M34" s="136" t="s">
        <v>973</v>
      </c>
    </row>
    <row r="35" spans="1:13" s="205" customFormat="1" ht="124.5" customHeight="1" x14ac:dyDescent="0.2">
      <c r="A35" s="323" t="s">
        <v>25</v>
      </c>
      <c r="B35" s="130" t="s">
        <v>29</v>
      </c>
      <c r="C35" s="131" t="s">
        <v>706</v>
      </c>
      <c r="D35" s="131" t="s">
        <v>706</v>
      </c>
      <c r="E35" s="132">
        <v>0.4</v>
      </c>
      <c r="F35" s="317">
        <v>1</v>
      </c>
      <c r="G35" s="314">
        <v>0</v>
      </c>
      <c r="H35" s="297" t="s">
        <v>154</v>
      </c>
      <c r="I35" s="579">
        <v>0</v>
      </c>
      <c r="J35" s="493" t="s">
        <v>20</v>
      </c>
      <c r="K35" s="435">
        <v>0</v>
      </c>
      <c r="L35" s="588">
        <v>0</v>
      </c>
      <c r="M35" s="136" t="s">
        <v>974</v>
      </c>
    </row>
    <row r="36" spans="1:13" s="205" customFormat="1" ht="96.75" customHeight="1" x14ac:dyDescent="0.2">
      <c r="A36" s="129" t="s">
        <v>21</v>
      </c>
      <c r="B36" s="130" t="s">
        <v>29</v>
      </c>
      <c r="C36" s="131" t="s">
        <v>535</v>
      </c>
      <c r="D36" s="131" t="s">
        <v>975</v>
      </c>
      <c r="E36" s="132">
        <v>0.25</v>
      </c>
      <c r="F36" s="441">
        <v>0.93</v>
      </c>
      <c r="G36" s="130">
        <v>2382</v>
      </c>
      <c r="H36" s="130">
        <v>2452</v>
      </c>
      <c r="I36" s="368">
        <v>0.97099999999999997</v>
      </c>
      <c r="J36" s="493" t="s">
        <v>20</v>
      </c>
      <c r="K36" s="620">
        <v>0</v>
      </c>
      <c r="L36" s="588">
        <v>1.044</v>
      </c>
      <c r="M36" s="403" t="s">
        <v>976</v>
      </c>
    </row>
    <row r="37" spans="1:13" s="205" customFormat="1" ht="36" customHeight="1" x14ac:dyDescent="0.2">
      <c r="A37" s="820"/>
      <c r="B37" s="820"/>
      <c r="C37" s="820"/>
      <c r="D37" s="820"/>
      <c r="E37" s="820"/>
      <c r="F37" s="820"/>
      <c r="G37" s="820"/>
      <c r="H37" s="820"/>
      <c r="I37" s="820"/>
      <c r="J37" s="820"/>
      <c r="K37" s="820"/>
      <c r="L37" s="820"/>
      <c r="M37" s="820"/>
    </row>
    <row r="38" spans="1:13" s="205" customFormat="1" ht="13.5" customHeight="1" x14ac:dyDescent="0.2">
      <c r="A38" s="196"/>
      <c r="B38" s="196"/>
      <c r="C38" s="196"/>
      <c r="D38" s="196"/>
      <c r="E38" s="197"/>
      <c r="F38" s="792" t="s">
        <v>930</v>
      </c>
      <c r="G38" s="792"/>
      <c r="H38" s="792"/>
      <c r="I38" s="196"/>
      <c r="J38" s="196"/>
      <c r="K38" s="196"/>
      <c r="L38" s="196"/>
      <c r="M38" s="196"/>
    </row>
    <row r="39" spans="1:13" ht="30.75" customHeight="1" x14ac:dyDescent="0.2">
      <c r="A39" s="373" t="s">
        <v>285</v>
      </c>
      <c r="B39" s="373" t="s">
        <v>30</v>
      </c>
      <c r="C39" s="373" t="s">
        <v>931</v>
      </c>
      <c r="D39" s="373" t="s">
        <v>932</v>
      </c>
      <c r="E39" s="415" t="s">
        <v>933</v>
      </c>
      <c r="F39" s="376" t="s">
        <v>934</v>
      </c>
      <c r="G39" s="373" t="s">
        <v>935</v>
      </c>
      <c r="H39" s="373" t="s">
        <v>936</v>
      </c>
      <c r="I39" s="374" t="s">
        <v>937</v>
      </c>
      <c r="J39" s="821" t="s">
        <v>938</v>
      </c>
      <c r="K39" s="822"/>
      <c r="L39" s="373" t="s">
        <v>939</v>
      </c>
      <c r="M39" s="373" t="s">
        <v>940</v>
      </c>
    </row>
    <row r="40" spans="1:13" ht="183.75" customHeight="1" x14ac:dyDescent="0.2">
      <c r="A40" s="129" t="s">
        <v>21</v>
      </c>
      <c r="B40" s="130" t="s">
        <v>29</v>
      </c>
      <c r="C40" s="131" t="s">
        <v>584</v>
      </c>
      <c r="D40" s="131" t="s">
        <v>977</v>
      </c>
      <c r="E40" s="132">
        <v>0.25</v>
      </c>
      <c r="F40" s="445">
        <v>0.9</v>
      </c>
      <c r="G40" s="463" t="s">
        <v>970</v>
      </c>
      <c r="H40" s="463" t="s">
        <v>971</v>
      </c>
      <c r="I40" s="580">
        <v>1</v>
      </c>
      <c r="J40" s="493" t="s">
        <v>20</v>
      </c>
      <c r="K40" s="620">
        <v>0</v>
      </c>
      <c r="L40" s="601">
        <v>1.111</v>
      </c>
      <c r="M40" s="136" t="s">
        <v>978</v>
      </c>
    </row>
    <row r="41" spans="1:13" s="205" customFormat="1" ht="123" customHeight="1" x14ac:dyDescent="0.2">
      <c r="A41" s="626" t="s">
        <v>21</v>
      </c>
      <c r="B41" s="559" t="s">
        <v>29</v>
      </c>
      <c r="C41" s="560" t="s">
        <v>632</v>
      </c>
      <c r="D41" s="560" t="s">
        <v>979</v>
      </c>
      <c r="E41" s="561">
        <v>0.25</v>
      </c>
      <c r="F41" s="447">
        <v>0.97</v>
      </c>
      <c r="G41" s="406" t="s">
        <v>980</v>
      </c>
      <c r="H41" s="406" t="s">
        <v>981</v>
      </c>
      <c r="I41" s="619">
        <v>1</v>
      </c>
      <c r="J41" s="563" t="s">
        <v>20</v>
      </c>
      <c r="K41" s="627">
        <v>0</v>
      </c>
      <c r="L41" s="570">
        <v>1.03</v>
      </c>
      <c r="M41" s="628" t="s">
        <v>982</v>
      </c>
    </row>
    <row r="42" spans="1:13" ht="76.5" customHeight="1" x14ac:dyDescent="0.2">
      <c r="A42" s="129" t="s">
        <v>21</v>
      </c>
      <c r="B42" s="130" t="s">
        <v>29</v>
      </c>
      <c r="C42" s="131" t="s">
        <v>646</v>
      </c>
      <c r="D42" s="131" t="s">
        <v>983</v>
      </c>
      <c r="E42" s="132">
        <v>0.25</v>
      </c>
      <c r="F42" s="441">
        <v>0.99</v>
      </c>
      <c r="G42" s="367" t="s">
        <v>984</v>
      </c>
      <c r="H42" s="367" t="s">
        <v>985</v>
      </c>
      <c r="I42" s="368">
        <v>1</v>
      </c>
      <c r="J42" s="493" t="s">
        <v>20</v>
      </c>
      <c r="K42" s="620">
        <v>0</v>
      </c>
      <c r="L42" s="632" t="s">
        <v>986</v>
      </c>
      <c r="M42" s="136" t="s">
        <v>987</v>
      </c>
    </row>
    <row r="43" spans="1:13" ht="169.5" customHeight="1" x14ac:dyDescent="0.2">
      <c r="A43" s="320" t="s">
        <v>27</v>
      </c>
      <c r="B43" s="369" t="s">
        <v>29</v>
      </c>
      <c r="C43" s="614" t="s">
        <v>569</v>
      </c>
      <c r="D43" s="614" t="s">
        <v>570</v>
      </c>
      <c r="E43" s="584">
        <v>0.35</v>
      </c>
      <c r="F43" s="629">
        <v>1</v>
      </c>
      <c r="G43" s="404" t="s">
        <v>988</v>
      </c>
      <c r="H43" s="404">
        <v>36334</v>
      </c>
      <c r="I43" s="572">
        <v>0.99099999999999999</v>
      </c>
      <c r="J43" s="624" t="s">
        <v>20</v>
      </c>
      <c r="K43" s="419">
        <v>0</v>
      </c>
      <c r="L43" s="630">
        <v>0.99099999999999999</v>
      </c>
      <c r="M43" s="631" t="s">
        <v>989</v>
      </c>
    </row>
    <row r="44" spans="1:13" s="196" customFormat="1" ht="99.75" customHeight="1" x14ac:dyDescent="0.2">
      <c r="A44" s="129" t="s">
        <v>27</v>
      </c>
      <c r="B44" s="130" t="s">
        <v>29</v>
      </c>
      <c r="C44" s="131" t="s">
        <v>990</v>
      </c>
      <c r="D44" s="131" t="s">
        <v>991</v>
      </c>
      <c r="E44" s="132">
        <v>0.35</v>
      </c>
      <c r="F44" s="448">
        <v>0.33</v>
      </c>
      <c r="G44" s="369">
        <v>10891</v>
      </c>
      <c r="H44" s="369">
        <v>41956</v>
      </c>
      <c r="I44" s="568">
        <v>0.25900000000000001</v>
      </c>
      <c r="J44" s="538" t="s">
        <v>20</v>
      </c>
      <c r="K44" s="426">
        <v>0</v>
      </c>
      <c r="L44" s="593">
        <v>0.78600000000000003</v>
      </c>
      <c r="M44" s="403" t="s">
        <v>992</v>
      </c>
    </row>
    <row r="45" spans="1:13" s="196" customFormat="1" ht="147" customHeight="1" x14ac:dyDescent="0.2">
      <c r="A45" s="129" t="s">
        <v>27</v>
      </c>
      <c r="B45" s="130" t="s">
        <v>29</v>
      </c>
      <c r="C45" s="131" t="s">
        <v>681</v>
      </c>
      <c r="D45" s="131" t="s">
        <v>682</v>
      </c>
      <c r="E45" s="132">
        <v>0.3</v>
      </c>
      <c r="F45" s="441">
        <v>0.8</v>
      </c>
      <c r="G45" s="130">
        <v>5</v>
      </c>
      <c r="H45" s="130">
        <v>5</v>
      </c>
      <c r="I45" s="581">
        <v>1</v>
      </c>
      <c r="J45" s="477" t="s">
        <v>20</v>
      </c>
      <c r="K45" s="391">
        <v>0</v>
      </c>
      <c r="L45" s="593">
        <v>1.25</v>
      </c>
      <c r="M45" s="136" t="s">
        <v>993</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8"/>
      <c r="C47" s="496"/>
      <c r="D47" s="496"/>
      <c r="E47" s="497"/>
      <c r="F47" s="191"/>
      <c r="G47" s="192"/>
      <c r="H47" s="173"/>
      <c r="I47" s="187"/>
      <c r="J47" s="498"/>
      <c r="K47" s="500"/>
      <c r="L47" s="501"/>
      <c r="M47" s="502"/>
    </row>
    <row r="48" spans="1:13" s="205" customFormat="1" ht="16.5" customHeight="1" x14ac:dyDescent="0.2">
      <c r="A48" s="196"/>
      <c r="B48" s="196"/>
      <c r="C48" s="196"/>
      <c r="D48" s="196"/>
      <c r="E48" s="197"/>
      <c r="F48" s="792" t="s">
        <v>930</v>
      </c>
      <c r="G48" s="792"/>
      <c r="H48" s="792"/>
      <c r="I48" s="196"/>
      <c r="J48" s="196"/>
      <c r="K48" s="196"/>
      <c r="L48" s="196"/>
      <c r="M48" s="196"/>
    </row>
    <row r="49" spans="1:13" s="205" customFormat="1" ht="33.75" customHeight="1" x14ac:dyDescent="0.2">
      <c r="A49" s="198" t="s">
        <v>285</v>
      </c>
      <c r="B49" s="198" t="s">
        <v>30</v>
      </c>
      <c r="C49" s="198" t="s">
        <v>931</v>
      </c>
      <c r="D49" s="198" t="s">
        <v>932</v>
      </c>
      <c r="E49" s="199" t="s">
        <v>933</v>
      </c>
      <c r="F49" s="200" t="s">
        <v>934</v>
      </c>
      <c r="G49" s="198" t="s">
        <v>935</v>
      </c>
      <c r="H49" s="198" t="s">
        <v>936</v>
      </c>
      <c r="I49" s="201" t="s">
        <v>937</v>
      </c>
      <c r="J49" s="817" t="s">
        <v>938</v>
      </c>
      <c r="K49" s="818"/>
      <c r="L49" s="198" t="s">
        <v>939</v>
      </c>
      <c r="M49" s="198" t="s">
        <v>940</v>
      </c>
    </row>
    <row r="50" spans="1:13" s="205" customFormat="1" ht="84.75" customHeight="1" x14ac:dyDescent="0.2">
      <c r="A50" s="129" t="s">
        <v>22</v>
      </c>
      <c r="B50" s="130" t="s">
        <v>29</v>
      </c>
      <c r="C50" s="131" t="s">
        <v>499</v>
      </c>
      <c r="D50" s="131" t="s">
        <v>994</v>
      </c>
      <c r="E50" s="132">
        <v>0.17</v>
      </c>
      <c r="F50" s="441">
        <v>0.97</v>
      </c>
      <c r="G50" s="130">
        <v>147643</v>
      </c>
      <c r="H50" s="130">
        <v>148062</v>
      </c>
      <c r="I50" s="568">
        <v>0.997</v>
      </c>
      <c r="J50" s="537" t="s">
        <v>20</v>
      </c>
      <c r="K50" s="422">
        <v>0</v>
      </c>
      <c r="L50" s="593">
        <v>1.028</v>
      </c>
      <c r="M50" s="136" t="s">
        <v>995</v>
      </c>
    </row>
    <row r="51" spans="1:13" s="205" customFormat="1" ht="102" customHeight="1" x14ac:dyDescent="0.2">
      <c r="A51" s="129" t="s">
        <v>22</v>
      </c>
      <c r="B51" s="130" t="s">
        <v>29</v>
      </c>
      <c r="C51" s="131" t="s">
        <v>506</v>
      </c>
      <c r="D51" s="131" t="s">
        <v>507</v>
      </c>
      <c r="E51" s="132">
        <v>0.17</v>
      </c>
      <c r="F51" s="441">
        <v>0.99</v>
      </c>
      <c r="G51" s="130">
        <v>43899.360000000001</v>
      </c>
      <c r="H51" s="130">
        <v>43920</v>
      </c>
      <c r="I51" s="368">
        <v>0.999</v>
      </c>
      <c r="J51" s="493" t="s">
        <v>20</v>
      </c>
      <c r="K51" s="419">
        <v>0</v>
      </c>
      <c r="L51" s="593">
        <v>1.0089999999999999</v>
      </c>
      <c r="M51" s="136" t="s">
        <v>996</v>
      </c>
    </row>
    <row r="52" spans="1:13" s="205" customFormat="1" ht="67.5" customHeight="1" x14ac:dyDescent="0.2">
      <c r="A52" s="129" t="s">
        <v>22</v>
      </c>
      <c r="B52" s="130" t="s">
        <v>29</v>
      </c>
      <c r="C52" s="131" t="s">
        <v>512</v>
      </c>
      <c r="D52" s="131" t="s">
        <v>997</v>
      </c>
      <c r="E52" s="132">
        <v>0.17</v>
      </c>
      <c r="F52" s="441">
        <v>0.96</v>
      </c>
      <c r="G52" s="130">
        <v>16206</v>
      </c>
      <c r="H52" s="130">
        <v>16685</v>
      </c>
      <c r="I52" s="368">
        <v>0.97099999999999997</v>
      </c>
      <c r="J52" s="424" t="s">
        <v>20</v>
      </c>
      <c r="K52" s="494">
        <v>0</v>
      </c>
      <c r="L52" s="593">
        <v>1.0109999999999999</v>
      </c>
      <c r="M52" s="136" t="s">
        <v>998</v>
      </c>
    </row>
    <row r="53" spans="1:13" ht="72" customHeight="1" x14ac:dyDescent="0.2">
      <c r="A53" s="129" t="s">
        <v>22</v>
      </c>
      <c r="B53" s="130" t="s">
        <v>29</v>
      </c>
      <c r="C53" s="131" t="s">
        <v>542</v>
      </c>
      <c r="D53" s="131" t="s">
        <v>999</v>
      </c>
      <c r="E53" s="132">
        <v>0.17</v>
      </c>
      <c r="F53" s="441">
        <v>0.8</v>
      </c>
      <c r="G53" s="130">
        <v>193</v>
      </c>
      <c r="H53" s="130">
        <v>223</v>
      </c>
      <c r="I53" s="368">
        <v>0.86499999999999999</v>
      </c>
      <c r="J53" s="493" t="s">
        <v>20</v>
      </c>
      <c r="K53" s="419">
        <v>0</v>
      </c>
      <c r="L53" s="593">
        <v>1.081</v>
      </c>
      <c r="M53" s="136" t="s">
        <v>1000</v>
      </c>
    </row>
    <row r="54" spans="1:13" ht="111.75" customHeight="1" x14ac:dyDescent="0.2">
      <c r="A54" s="129" t="s">
        <v>22</v>
      </c>
      <c r="B54" s="130" t="s">
        <v>29</v>
      </c>
      <c r="C54" s="131" t="s">
        <v>562</v>
      </c>
      <c r="D54" s="131" t="s">
        <v>563</v>
      </c>
      <c r="E54" s="132">
        <v>0.16</v>
      </c>
      <c r="F54" s="441">
        <v>1</v>
      </c>
      <c r="G54" s="130">
        <v>1</v>
      </c>
      <c r="H54" s="130">
        <v>4</v>
      </c>
      <c r="I54" s="368">
        <v>0.25</v>
      </c>
      <c r="J54" s="538" t="s">
        <v>20</v>
      </c>
      <c r="K54" s="426">
        <v>0</v>
      </c>
      <c r="L54" s="593">
        <v>0.25</v>
      </c>
      <c r="M54" s="136" t="s">
        <v>1001</v>
      </c>
    </row>
    <row r="55" spans="1:13" s="205" customFormat="1" ht="111" customHeight="1" x14ac:dyDescent="0.2">
      <c r="A55" s="129" t="s">
        <v>22</v>
      </c>
      <c r="B55" s="130" t="s">
        <v>29</v>
      </c>
      <c r="C55" s="131" t="s">
        <v>590</v>
      </c>
      <c r="D55" s="131" t="s">
        <v>591</v>
      </c>
      <c r="E55" s="132">
        <v>0.16</v>
      </c>
      <c r="F55" s="441">
        <v>0.98</v>
      </c>
      <c r="G55" s="130">
        <v>83434</v>
      </c>
      <c r="H55" s="130">
        <v>83492</v>
      </c>
      <c r="I55" s="368">
        <v>0.999</v>
      </c>
      <c r="J55" s="477" t="s">
        <v>20</v>
      </c>
      <c r="K55" s="391">
        <v>0</v>
      </c>
      <c r="L55" s="593">
        <v>1.0189999999999999</v>
      </c>
      <c r="M55" s="136" t="s">
        <v>1002</v>
      </c>
    </row>
    <row r="56" spans="1:13" s="205" customFormat="1" ht="47.25" customHeight="1" x14ac:dyDescent="0.2">
      <c r="A56" s="820"/>
      <c r="B56" s="820"/>
      <c r="C56" s="820"/>
      <c r="D56" s="820"/>
      <c r="E56" s="820"/>
      <c r="F56" s="820"/>
      <c r="G56" s="820"/>
      <c r="H56" s="820"/>
      <c r="I56" s="820"/>
      <c r="J56" s="820"/>
      <c r="K56" s="820"/>
      <c r="L56" s="820"/>
      <c r="M56" s="820"/>
    </row>
    <row r="57" spans="1:13" s="205" customFormat="1" ht="18" customHeight="1" x14ac:dyDescent="0.2">
      <c r="A57" s="196"/>
      <c r="B57" s="196"/>
      <c r="C57" s="196"/>
      <c r="D57" s="196"/>
      <c r="E57" s="197"/>
      <c r="F57" s="792" t="s">
        <v>930</v>
      </c>
      <c r="G57" s="792"/>
      <c r="H57" s="792"/>
      <c r="I57" s="196"/>
      <c r="J57" s="196"/>
      <c r="K57" s="196"/>
      <c r="L57" s="196"/>
      <c r="M57" s="196"/>
    </row>
    <row r="58" spans="1:13" s="205" customFormat="1" ht="24" customHeight="1" x14ac:dyDescent="0.2">
      <c r="A58" s="198" t="s">
        <v>285</v>
      </c>
      <c r="B58" s="198" t="s">
        <v>30</v>
      </c>
      <c r="C58" s="198" t="s">
        <v>931</v>
      </c>
      <c r="D58" s="198" t="s">
        <v>932</v>
      </c>
      <c r="E58" s="199" t="s">
        <v>933</v>
      </c>
      <c r="F58" s="200" t="s">
        <v>934</v>
      </c>
      <c r="G58" s="198" t="s">
        <v>935</v>
      </c>
      <c r="H58" s="198" t="s">
        <v>936</v>
      </c>
      <c r="I58" s="201" t="s">
        <v>937</v>
      </c>
      <c r="J58" s="817" t="s">
        <v>938</v>
      </c>
      <c r="K58" s="818"/>
      <c r="L58" s="198" t="s">
        <v>939</v>
      </c>
      <c r="M58" s="198" t="s">
        <v>940</v>
      </c>
    </row>
    <row r="59" spans="1:13" s="205" customFormat="1" ht="74.25" customHeight="1" x14ac:dyDescent="0.2">
      <c r="A59" s="129" t="s">
        <v>949</v>
      </c>
      <c r="B59" s="130" t="s">
        <v>29</v>
      </c>
      <c r="C59" s="131" t="s">
        <v>520</v>
      </c>
      <c r="D59" s="131" t="s">
        <v>521</v>
      </c>
      <c r="E59" s="132">
        <v>0.16</v>
      </c>
      <c r="F59" s="441">
        <v>0.96</v>
      </c>
      <c r="G59" s="367" t="s">
        <v>1003</v>
      </c>
      <c r="H59" s="367" t="s">
        <v>1004</v>
      </c>
      <c r="I59" s="437" t="s">
        <v>1005</v>
      </c>
      <c r="J59" s="477" t="s">
        <v>20</v>
      </c>
      <c r="K59" s="418">
        <v>0</v>
      </c>
      <c r="L59" s="593">
        <v>1.0349999999999999</v>
      </c>
      <c r="M59" s="136" t="s">
        <v>1006</v>
      </c>
    </row>
    <row r="60" spans="1:13" s="205" customFormat="1" ht="147.75" customHeight="1" x14ac:dyDescent="0.2">
      <c r="A60" s="129" t="s">
        <v>949</v>
      </c>
      <c r="B60" s="130" t="s">
        <v>29</v>
      </c>
      <c r="C60" s="131" t="s">
        <v>654</v>
      </c>
      <c r="D60" s="131" t="s">
        <v>655</v>
      </c>
      <c r="E60" s="583">
        <v>0.17</v>
      </c>
      <c r="F60" s="446">
        <v>1</v>
      </c>
      <c r="G60" s="392" t="s">
        <v>1007</v>
      </c>
      <c r="H60" s="367" t="s">
        <v>1008</v>
      </c>
      <c r="I60" s="595">
        <v>0.875</v>
      </c>
      <c r="J60" s="537" t="s">
        <v>20</v>
      </c>
      <c r="K60" s="430">
        <v>0</v>
      </c>
      <c r="L60" s="593">
        <v>0.875</v>
      </c>
      <c r="M60" s="136" t="s">
        <v>1009</v>
      </c>
    </row>
    <row r="61" spans="1:13" s="205" customFormat="1" ht="111.75" customHeight="1" x14ac:dyDescent="0.2">
      <c r="A61" s="129" t="s">
        <v>949</v>
      </c>
      <c r="B61" s="130" t="s">
        <v>29</v>
      </c>
      <c r="C61" s="131" t="s">
        <v>693</v>
      </c>
      <c r="D61" s="131" t="s">
        <v>693</v>
      </c>
      <c r="E61" s="370">
        <v>0.16</v>
      </c>
      <c r="F61" s="440">
        <v>0.6</v>
      </c>
      <c r="G61" s="371" t="s">
        <v>1010</v>
      </c>
      <c r="H61" s="377" t="s">
        <v>154</v>
      </c>
      <c r="I61" s="437" t="s">
        <v>1010</v>
      </c>
      <c r="J61" s="493" t="s">
        <v>20</v>
      </c>
      <c r="K61" s="419">
        <v>0</v>
      </c>
      <c r="L61" s="593">
        <v>1</v>
      </c>
      <c r="M61" s="136" t="s">
        <v>1011</v>
      </c>
    </row>
    <row r="62" spans="1:13" s="205" customFormat="1" ht="45" customHeight="1" x14ac:dyDescent="0.2">
      <c r="A62" s="820"/>
      <c r="B62" s="820"/>
      <c r="C62" s="820"/>
      <c r="D62" s="820"/>
      <c r="E62" s="820"/>
      <c r="F62" s="820"/>
      <c r="G62" s="820"/>
      <c r="H62" s="820"/>
      <c r="I62" s="820"/>
      <c r="J62" s="820"/>
      <c r="K62" s="820"/>
      <c r="L62" s="820"/>
      <c r="M62" s="820"/>
    </row>
    <row r="63" spans="1:13" s="196" customFormat="1" ht="21.75" customHeight="1" x14ac:dyDescent="0.2">
      <c r="E63" s="197"/>
      <c r="F63" s="792" t="s">
        <v>930</v>
      </c>
      <c r="G63" s="792"/>
      <c r="H63" s="792"/>
    </row>
    <row r="64" spans="1:13" s="196" customFormat="1" ht="30" customHeight="1" x14ac:dyDescent="0.2">
      <c r="A64" s="198" t="s">
        <v>285</v>
      </c>
      <c r="B64" s="198" t="s">
        <v>30</v>
      </c>
      <c r="C64" s="198" t="s">
        <v>931</v>
      </c>
      <c r="D64" s="198" t="s">
        <v>932</v>
      </c>
      <c r="E64" s="199" t="s">
        <v>933</v>
      </c>
      <c r="F64" s="200" t="s">
        <v>934</v>
      </c>
      <c r="G64" s="198" t="s">
        <v>935</v>
      </c>
      <c r="H64" s="198" t="s">
        <v>936</v>
      </c>
      <c r="I64" s="201" t="s">
        <v>937</v>
      </c>
      <c r="J64" s="817" t="s">
        <v>938</v>
      </c>
      <c r="K64" s="818"/>
      <c r="L64" s="198" t="s">
        <v>939</v>
      </c>
      <c r="M64" s="198" t="s">
        <v>940</v>
      </c>
    </row>
    <row r="65" spans="1:13" s="205" customFormat="1" ht="183" customHeight="1" x14ac:dyDescent="0.2">
      <c r="A65" s="129" t="s">
        <v>949</v>
      </c>
      <c r="B65" s="130" t="s">
        <v>29</v>
      </c>
      <c r="C65" s="131" t="s">
        <v>527</v>
      </c>
      <c r="D65" s="131" t="s">
        <v>528</v>
      </c>
      <c r="E65" s="132">
        <v>0.17</v>
      </c>
      <c r="F65" s="448">
        <v>0.9</v>
      </c>
      <c r="G65" s="369">
        <v>166446</v>
      </c>
      <c r="H65" s="130">
        <v>169077</v>
      </c>
      <c r="I65" s="594">
        <v>0.98399999999999999</v>
      </c>
      <c r="J65" s="538" t="s">
        <v>20</v>
      </c>
      <c r="K65" s="421">
        <v>0</v>
      </c>
      <c r="L65" s="593">
        <v>1.093</v>
      </c>
      <c r="M65" s="136" t="s">
        <v>1012</v>
      </c>
    </row>
    <row r="66" spans="1:13" s="205" customFormat="1" ht="172.5" customHeight="1" x14ac:dyDescent="0.2">
      <c r="A66" s="129" t="s">
        <v>949</v>
      </c>
      <c r="B66" s="130" t="s">
        <v>29</v>
      </c>
      <c r="C66" s="131" t="s">
        <v>576</v>
      </c>
      <c r="D66" s="131" t="s">
        <v>577</v>
      </c>
      <c r="E66" s="132">
        <v>0.17</v>
      </c>
      <c r="F66" s="441">
        <v>0.75</v>
      </c>
      <c r="G66" s="130">
        <v>5796</v>
      </c>
      <c r="H66" s="130">
        <v>5796</v>
      </c>
      <c r="I66" s="594">
        <v>1</v>
      </c>
      <c r="J66" s="537" t="s">
        <v>20</v>
      </c>
      <c r="K66" s="419">
        <v>0</v>
      </c>
      <c r="L66" s="593">
        <v>1.333</v>
      </c>
      <c r="M66" s="136" t="s">
        <v>1013</v>
      </c>
    </row>
    <row r="67" spans="1:13" s="636" customFormat="1" ht="86.25" customHeight="1" x14ac:dyDescent="0.25">
      <c r="A67" s="129" t="s">
        <v>949</v>
      </c>
      <c r="B67" s="130" t="s">
        <v>29</v>
      </c>
      <c r="C67" s="131" t="s">
        <v>711</v>
      </c>
      <c r="D67" s="131" t="s">
        <v>712</v>
      </c>
      <c r="E67" s="132">
        <v>0.17</v>
      </c>
      <c r="F67" s="130">
        <v>1</v>
      </c>
      <c r="G67" s="130">
        <v>1</v>
      </c>
      <c r="H67" s="130" t="s">
        <v>154</v>
      </c>
      <c r="I67" s="438">
        <v>1</v>
      </c>
      <c r="J67" s="538" t="s">
        <v>20</v>
      </c>
      <c r="K67" s="427">
        <v>0</v>
      </c>
      <c r="L67" s="593">
        <v>1</v>
      </c>
      <c r="M67" s="136" t="s">
        <v>1014</v>
      </c>
    </row>
    <row r="68" spans="1:13" s="205" customFormat="1" ht="114" customHeight="1" x14ac:dyDescent="0.2">
      <c r="A68" s="129" t="s">
        <v>33</v>
      </c>
      <c r="B68" s="130" t="s">
        <v>29</v>
      </c>
      <c r="C68" s="131" t="s">
        <v>549</v>
      </c>
      <c r="D68" s="131" t="s">
        <v>550</v>
      </c>
      <c r="E68" s="132">
        <v>0.15</v>
      </c>
      <c r="F68" s="441">
        <v>0.98</v>
      </c>
      <c r="G68" s="367" t="s">
        <v>1015</v>
      </c>
      <c r="H68" s="367" t="s">
        <v>1016</v>
      </c>
      <c r="I68" s="594">
        <v>1</v>
      </c>
      <c r="J68" s="537" t="s">
        <v>20</v>
      </c>
      <c r="K68" s="430">
        <v>0</v>
      </c>
      <c r="L68" s="593">
        <v>1.02</v>
      </c>
      <c r="M68" s="136" t="s">
        <v>1017</v>
      </c>
    </row>
    <row r="69" spans="1:13" s="205" customFormat="1" ht="36" customHeight="1" x14ac:dyDescent="0.2">
      <c r="A69" s="636"/>
      <c r="B69" s="636"/>
      <c r="C69" s="636"/>
      <c r="D69" s="636"/>
      <c r="E69" s="636"/>
      <c r="F69" s="636"/>
      <c r="G69" s="636"/>
      <c r="H69" s="636"/>
      <c r="I69" s="636"/>
      <c r="J69" s="636"/>
      <c r="K69" s="636"/>
      <c r="L69" s="636"/>
      <c r="M69" s="636"/>
    </row>
    <row r="70" spans="1:13" s="205" customFormat="1" ht="15.75" customHeight="1" x14ac:dyDescent="0.2">
      <c r="A70" s="176"/>
      <c r="B70" s="196"/>
      <c r="C70" s="196"/>
      <c r="D70" s="196"/>
      <c r="E70" s="197"/>
      <c r="F70" s="792" t="s">
        <v>930</v>
      </c>
      <c r="G70" s="792"/>
      <c r="H70" s="792"/>
      <c r="I70" s="196"/>
      <c r="J70" s="196"/>
      <c r="K70" s="196"/>
      <c r="L70" s="196"/>
      <c r="M70" s="196"/>
    </row>
    <row r="71" spans="1:13" s="205" customFormat="1" ht="38.25" customHeight="1" x14ac:dyDescent="0.2">
      <c r="A71" s="198" t="s">
        <v>285</v>
      </c>
      <c r="B71" s="198" t="s">
        <v>30</v>
      </c>
      <c r="C71" s="198" t="s">
        <v>931</v>
      </c>
      <c r="D71" s="198" t="s">
        <v>932</v>
      </c>
      <c r="E71" s="199" t="s">
        <v>933</v>
      </c>
      <c r="F71" s="200" t="s">
        <v>934</v>
      </c>
      <c r="G71" s="198" t="s">
        <v>935</v>
      </c>
      <c r="H71" s="198" t="s">
        <v>936</v>
      </c>
      <c r="I71" s="201" t="s">
        <v>937</v>
      </c>
      <c r="J71" s="817" t="s">
        <v>938</v>
      </c>
      <c r="K71" s="818"/>
      <c r="L71" s="198" t="s">
        <v>939</v>
      </c>
      <c r="M71" s="198" t="s">
        <v>940</v>
      </c>
    </row>
    <row r="72" spans="1:13" s="205" customFormat="1" ht="88.5" customHeight="1" x14ac:dyDescent="0.2">
      <c r="A72" s="129" t="s">
        <v>33</v>
      </c>
      <c r="B72" s="130" t="s">
        <v>29</v>
      </c>
      <c r="C72" s="131" t="s">
        <v>556</v>
      </c>
      <c r="D72" s="131" t="s">
        <v>1018</v>
      </c>
      <c r="E72" s="132">
        <v>0.15</v>
      </c>
      <c r="F72" s="447">
        <v>0.92</v>
      </c>
      <c r="G72" s="367" t="s">
        <v>1019</v>
      </c>
      <c r="H72" s="367" t="s">
        <v>1020</v>
      </c>
      <c r="I72" s="594">
        <v>1</v>
      </c>
      <c r="J72" s="424" t="s">
        <v>20</v>
      </c>
      <c r="K72" s="469">
        <v>0</v>
      </c>
      <c r="L72" s="588">
        <v>1.087</v>
      </c>
      <c r="M72" s="136" t="s">
        <v>1021</v>
      </c>
    </row>
    <row r="73" spans="1:13" ht="123.75" customHeight="1" x14ac:dyDescent="0.2">
      <c r="A73" s="129" t="s">
        <v>33</v>
      </c>
      <c r="B73" s="130" t="s">
        <v>29</v>
      </c>
      <c r="C73" s="131" t="s">
        <v>618</v>
      </c>
      <c r="D73" s="131" t="s">
        <v>619</v>
      </c>
      <c r="E73" s="132">
        <v>0.15</v>
      </c>
      <c r="F73" s="445">
        <v>0.98</v>
      </c>
      <c r="G73" s="367" t="s">
        <v>1022</v>
      </c>
      <c r="H73" s="367" t="s">
        <v>1023</v>
      </c>
      <c r="I73" s="594">
        <v>1</v>
      </c>
      <c r="J73" s="424" t="s">
        <v>20</v>
      </c>
      <c r="K73" s="469">
        <v>0</v>
      </c>
      <c r="L73" s="593">
        <v>1.02</v>
      </c>
      <c r="M73" s="136" t="s">
        <v>1024</v>
      </c>
    </row>
    <row r="74" spans="1:13" s="196" customFormat="1" ht="112.5" customHeight="1" x14ac:dyDescent="0.2">
      <c r="A74" s="129" t="s">
        <v>33</v>
      </c>
      <c r="B74" s="130" t="s">
        <v>29</v>
      </c>
      <c r="C74" s="131" t="s">
        <v>662</v>
      </c>
      <c r="D74" s="131" t="s">
        <v>663</v>
      </c>
      <c r="E74" s="132">
        <v>0.14000000000000001</v>
      </c>
      <c r="F74" s="445">
        <v>0.95</v>
      </c>
      <c r="G74" s="367" t="s">
        <v>1025</v>
      </c>
      <c r="H74" s="367" t="s">
        <v>1026</v>
      </c>
      <c r="I74" s="594">
        <v>1</v>
      </c>
      <c r="J74" s="424" t="s">
        <v>20</v>
      </c>
      <c r="K74" s="469">
        <v>0</v>
      </c>
      <c r="L74" s="593">
        <v>1.052</v>
      </c>
      <c r="M74" s="136" t="s">
        <v>1027</v>
      </c>
    </row>
    <row r="75" spans="1:13" s="196" customFormat="1" ht="136.5" customHeight="1" x14ac:dyDescent="0.2">
      <c r="A75" s="129" t="s">
        <v>33</v>
      </c>
      <c r="B75" s="130" t="s">
        <v>29</v>
      </c>
      <c r="C75" s="131" t="s">
        <v>667</v>
      </c>
      <c r="D75" s="131" t="s">
        <v>668</v>
      </c>
      <c r="E75" s="132">
        <v>0.15</v>
      </c>
      <c r="F75" s="441">
        <v>0.92</v>
      </c>
      <c r="G75" s="367" t="s">
        <v>1028</v>
      </c>
      <c r="H75" s="367" t="s">
        <v>1029</v>
      </c>
      <c r="I75" s="594">
        <v>0.97699999999999998</v>
      </c>
      <c r="J75" s="424" t="s">
        <v>20</v>
      </c>
      <c r="K75" s="469">
        <v>0</v>
      </c>
      <c r="L75" s="593">
        <v>1.0620000000000001</v>
      </c>
      <c r="M75" s="136" t="s">
        <v>1030</v>
      </c>
    </row>
    <row r="76" spans="1:13" s="205" customFormat="1" ht="98.25" customHeight="1" x14ac:dyDescent="0.2">
      <c r="A76" s="129" t="s">
        <v>33</v>
      </c>
      <c r="B76" s="130" t="s">
        <v>29</v>
      </c>
      <c r="C76" s="131" t="s">
        <v>673</v>
      </c>
      <c r="D76" s="131" t="s">
        <v>674</v>
      </c>
      <c r="E76" s="132">
        <v>0.13</v>
      </c>
      <c r="F76" s="441">
        <v>0.98</v>
      </c>
      <c r="G76" s="367" t="s">
        <v>1031</v>
      </c>
      <c r="H76" s="367" t="s">
        <v>1032</v>
      </c>
      <c r="I76" s="368">
        <v>1</v>
      </c>
      <c r="J76" s="424" t="s">
        <v>20</v>
      </c>
      <c r="K76" s="469">
        <v>0</v>
      </c>
      <c r="L76" s="593">
        <v>1.02</v>
      </c>
      <c r="M76" s="136" t="s">
        <v>1033</v>
      </c>
    </row>
    <row r="77" spans="1:13" s="205" customFormat="1" ht="123" customHeight="1" x14ac:dyDescent="0.2">
      <c r="A77" s="129" t="s">
        <v>33</v>
      </c>
      <c r="B77" s="130" t="s">
        <v>29</v>
      </c>
      <c r="C77" s="131" t="s">
        <v>688</v>
      </c>
      <c r="D77" s="131" t="s">
        <v>689</v>
      </c>
      <c r="E77" s="132">
        <v>0.13</v>
      </c>
      <c r="F77" s="441">
        <v>0.98</v>
      </c>
      <c r="G77" s="367" t="s">
        <v>1034</v>
      </c>
      <c r="H77" s="367" t="s">
        <v>1035</v>
      </c>
      <c r="I77" s="594">
        <v>1</v>
      </c>
      <c r="J77" s="420" t="s">
        <v>20</v>
      </c>
      <c r="K77" s="539">
        <v>0</v>
      </c>
      <c r="L77" s="593">
        <v>1.02</v>
      </c>
      <c r="M77" s="136" t="s">
        <v>1036</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792" t="s">
        <v>930</v>
      </c>
      <c r="G79" s="792"/>
      <c r="H79" s="792"/>
      <c r="I79" s="196"/>
      <c r="J79" s="196"/>
      <c r="K79" s="196"/>
      <c r="L79" s="196"/>
      <c r="M79" s="196"/>
    </row>
    <row r="80" spans="1:13" s="196" customFormat="1" ht="33.75" customHeight="1" x14ac:dyDescent="0.2">
      <c r="A80" s="198" t="s">
        <v>285</v>
      </c>
      <c r="B80" s="198" t="s">
        <v>30</v>
      </c>
      <c r="C80" s="198" t="s">
        <v>931</v>
      </c>
      <c r="D80" s="198" t="s">
        <v>932</v>
      </c>
      <c r="E80" s="199" t="s">
        <v>933</v>
      </c>
      <c r="F80" s="200" t="s">
        <v>934</v>
      </c>
      <c r="G80" s="198" t="s">
        <v>935</v>
      </c>
      <c r="H80" s="198" t="s">
        <v>936</v>
      </c>
      <c r="I80" s="201" t="s">
        <v>937</v>
      </c>
      <c r="J80" s="817" t="s">
        <v>938</v>
      </c>
      <c r="K80" s="818"/>
      <c r="L80" s="198" t="s">
        <v>939</v>
      </c>
      <c r="M80" s="198" t="s">
        <v>940</v>
      </c>
    </row>
    <row r="81" spans="1:13" s="196" customFormat="1" ht="137.25" customHeight="1" x14ac:dyDescent="0.2">
      <c r="A81" s="129" t="s">
        <v>28</v>
      </c>
      <c r="B81" s="130" t="s">
        <v>29</v>
      </c>
      <c r="C81" s="131" t="s">
        <v>1037</v>
      </c>
      <c r="D81" s="131" t="s">
        <v>1038</v>
      </c>
      <c r="E81" s="132">
        <v>0.1</v>
      </c>
      <c r="F81" s="441">
        <v>1</v>
      </c>
      <c r="G81" s="367" t="s">
        <v>1039</v>
      </c>
      <c r="H81" s="367" t="s">
        <v>1040</v>
      </c>
      <c r="I81" s="594">
        <v>0.66600000000000004</v>
      </c>
      <c r="J81" s="424" t="s">
        <v>20</v>
      </c>
      <c r="K81" s="469">
        <v>0</v>
      </c>
      <c r="L81" s="593">
        <v>0.66600000000000004</v>
      </c>
      <c r="M81" s="136" t="s">
        <v>1041</v>
      </c>
    </row>
    <row r="82" spans="1:13" s="196" customFormat="1" ht="149.25" customHeight="1" x14ac:dyDescent="0.2">
      <c r="A82" s="129" t="s">
        <v>28</v>
      </c>
      <c r="B82" s="130" t="s">
        <v>29</v>
      </c>
      <c r="C82" s="131" t="s">
        <v>609</v>
      </c>
      <c r="D82" s="131" t="s">
        <v>599</v>
      </c>
      <c r="E82" s="132">
        <v>0.1</v>
      </c>
      <c r="F82" s="441">
        <v>1</v>
      </c>
      <c r="G82" s="367" t="s">
        <v>1039</v>
      </c>
      <c r="H82" s="367" t="s">
        <v>1040</v>
      </c>
      <c r="I82" s="594">
        <v>0.66600000000000004</v>
      </c>
      <c r="J82" s="424" t="s">
        <v>20</v>
      </c>
      <c r="K82" s="469">
        <v>0</v>
      </c>
      <c r="L82" s="593">
        <v>0.66600000000000004</v>
      </c>
      <c r="M82" s="136" t="s">
        <v>1042</v>
      </c>
    </row>
    <row r="83" spans="1:13" s="205" customFormat="1" ht="209.25" customHeight="1" x14ac:dyDescent="0.2">
      <c r="A83" s="129" t="s">
        <v>28</v>
      </c>
      <c r="B83" s="130" t="s">
        <v>29</v>
      </c>
      <c r="C83" s="131" t="s">
        <v>611</v>
      </c>
      <c r="D83" s="131" t="s">
        <v>612</v>
      </c>
      <c r="E83" s="132">
        <v>0.1</v>
      </c>
      <c r="F83" s="441">
        <v>1</v>
      </c>
      <c r="G83" s="367" t="s">
        <v>1043</v>
      </c>
      <c r="H83" s="367" t="s">
        <v>1044</v>
      </c>
      <c r="I83" s="594">
        <v>0.9</v>
      </c>
      <c r="J83" s="424" t="s">
        <v>20</v>
      </c>
      <c r="K83" s="469">
        <v>0</v>
      </c>
      <c r="L83" s="593">
        <v>0.9</v>
      </c>
      <c r="M83" s="136" t="s">
        <v>1045</v>
      </c>
    </row>
    <row r="84" spans="1:13" s="205" customFormat="1" ht="99.75" customHeight="1" x14ac:dyDescent="0.2">
      <c r="A84" s="129" t="s">
        <v>28</v>
      </c>
      <c r="B84" s="130" t="s">
        <v>29</v>
      </c>
      <c r="C84" s="131" t="s">
        <v>615</v>
      </c>
      <c r="D84" s="131" t="s">
        <v>599</v>
      </c>
      <c r="E84" s="132">
        <v>0.3</v>
      </c>
      <c r="F84" s="441">
        <v>1</v>
      </c>
      <c r="G84" s="367" t="s">
        <v>1046</v>
      </c>
      <c r="H84" s="367" t="s">
        <v>1040</v>
      </c>
      <c r="I84" s="594">
        <v>1</v>
      </c>
      <c r="J84" s="420" t="s">
        <v>20</v>
      </c>
      <c r="K84" s="539">
        <v>0</v>
      </c>
      <c r="L84" s="593">
        <v>1</v>
      </c>
      <c r="M84" s="136" t="s">
        <v>1047</v>
      </c>
    </row>
    <row r="85" spans="1:13" s="205" customFormat="1" ht="20.25" customHeight="1" x14ac:dyDescent="0.2">
      <c r="E85" s="214"/>
      <c r="F85" s="215"/>
    </row>
    <row r="86" spans="1:13" s="205" customFormat="1" ht="42" customHeight="1" x14ac:dyDescent="0.25">
      <c r="A86" s="196"/>
      <c r="B86" s="824" t="s">
        <v>1048</v>
      </c>
      <c r="C86" s="825"/>
      <c r="D86" s="825"/>
      <c r="E86" s="826"/>
      <c r="F86" s="512"/>
      <c r="G86" s="513"/>
      <c r="H86" s="513"/>
      <c r="I86" s="513"/>
      <c r="J86" s="513"/>
      <c r="K86" s="513"/>
      <c r="L86" s="513"/>
      <c r="M86" s="482"/>
    </row>
    <row r="87" spans="1:13" s="196" customFormat="1" ht="17.25" customHeight="1" x14ac:dyDescent="0.2">
      <c r="E87" s="197"/>
      <c r="F87" s="792" t="s">
        <v>930</v>
      </c>
      <c r="G87" s="792"/>
      <c r="H87" s="792"/>
    </row>
    <row r="88" spans="1:13" s="196" customFormat="1" ht="36" customHeight="1" x14ac:dyDescent="0.2">
      <c r="A88" s="198" t="s">
        <v>285</v>
      </c>
      <c r="B88" s="198" t="s">
        <v>30</v>
      </c>
      <c r="C88" s="198" t="s">
        <v>931</v>
      </c>
      <c r="D88" s="198" t="s">
        <v>932</v>
      </c>
      <c r="E88" s="199" t="s">
        <v>933</v>
      </c>
      <c r="F88" s="200" t="s">
        <v>934</v>
      </c>
      <c r="G88" s="373" t="s">
        <v>935</v>
      </c>
      <c r="H88" s="373" t="s">
        <v>936</v>
      </c>
      <c r="I88" s="374" t="s">
        <v>937</v>
      </c>
      <c r="J88" s="817" t="s">
        <v>938</v>
      </c>
      <c r="K88" s="818"/>
      <c r="L88" s="198" t="s">
        <v>939</v>
      </c>
      <c r="M88" s="198" t="s">
        <v>940</v>
      </c>
    </row>
    <row r="89" spans="1:13" s="196" customFormat="1" ht="136.5" customHeight="1" x14ac:dyDescent="0.2">
      <c r="A89" s="129" t="s">
        <v>247</v>
      </c>
      <c r="B89" s="130" t="s">
        <v>29</v>
      </c>
      <c r="C89" s="131" t="s">
        <v>718</v>
      </c>
      <c r="D89" s="131" t="s">
        <v>719</v>
      </c>
      <c r="E89" s="132">
        <v>0.25</v>
      </c>
      <c r="F89" s="445">
        <v>0.98</v>
      </c>
      <c r="G89" s="371" t="s">
        <v>1049</v>
      </c>
      <c r="H89" s="371" t="s">
        <v>1050</v>
      </c>
      <c r="I89" s="577">
        <v>1</v>
      </c>
      <c r="J89" s="423" t="s">
        <v>20</v>
      </c>
      <c r="K89" s="476">
        <v>0</v>
      </c>
      <c r="L89" s="593">
        <v>1.02</v>
      </c>
      <c r="M89" s="403" t="s">
        <v>1051</v>
      </c>
    </row>
    <row r="90" spans="1:13" s="205" customFormat="1" ht="134.25" customHeight="1" x14ac:dyDescent="0.2">
      <c r="A90" s="129" t="s">
        <v>247</v>
      </c>
      <c r="B90" s="130" t="s">
        <v>29</v>
      </c>
      <c r="C90" s="131" t="s">
        <v>799</v>
      </c>
      <c r="D90" s="131" t="s">
        <v>800</v>
      </c>
      <c r="E90" s="132">
        <v>0.25</v>
      </c>
      <c r="F90" s="449" t="s">
        <v>1052</v>
      </c>
      <c r="G90" s="404" t="s">
        <v>1053</v>
      </c>
      <c r="H90" s="404" t="s">
        <v>1054</v>
      </c>
      <c r="I90" s="572">
        <v>1</v>
      </c>
      <c r="J90" s="424" t="s">
        <v>20</v>
      </c>
      <c r="K90" s="469">
        <v>0</v>
      </c>
      <c r="L90" s="593">
        <v>1.4279999999999999</v>
      </c>
      <c r="M90" s="403" t="s">
        <v>1055</v>
      </c>
    </row>
    <row r="91" spans="1:13" s="205" customFormat="1" ht="135" customHeight="1" x14ac:dyDescent="0.2">
      <c r="A91" s="129" t="s">
        <v>247</v>
      </c>
      <c r="B91" s="130" t="s">
        <v>29</v>
      </c>
      <c r="C91" s="131" t="s">
        <v>846</v>
      </c>
      <c r="D91" s="131" t="s">
        <v>847</v>
      </c>
      <c r="E91" s="132">
        <v>0.25</v>
      </c>
      <c r="F91" s="445">
        <v>1</v>
      </c>
      <c r="G91" s="404" t="s">
        <v>1039</v>
      </c>
      <c r="H91" s="404" t="s">
        <v>1056</v>
      </c>
      <c r="I91" s="572">
        <v>1</v>
      </c>
      <c r="J91" s="424" t="s">
        <v>20</v>
      </c>
      <c r="K91" s="469">
        <v>0</v>
      </c>
      <c r="L91" s="587">
        <v>1</v>
      </c>
      <c r="M91" s="395" t="s">
        <v>1057</v>
      </c>
    </row>
    <row r="92" spans="1:13" s="205" customFormat="1" ht="64.5" customHeight="1" x14ac:dyDescent="0.2">
      <c r="A92" s="129" t="s">
        <v>247</v>
      </c>
      <c r="B92" s="130" t="s">
        <v>29</v>
      </c>
      <c r="C92" s="131" t="s">
        <v>889</v>
      </c>
      <c r="D92" s="131" t="s">
        <v>890</v>
      </c>
      <c r="E92" s="132">
        <v>0.25</v>
      </c>
      <c r="F92" s="445">
        <v>0.7</v>
      </c>
      <c r="G92" s="404" t="s">
        <v>1058</v>
      </c>
      <c r="H92" s="378">
        <v>14</v>
      </c>
      <c r="I92" s="572">
        <v>0.71399999999999997</v>
      </c>
      <c r="J92" s="420" t="s">
        <v>20</v>
      </c>
      <c r="K92" s="539">
        <v>0</v>
      </c>
      <c r="L92" s="587">
        <v>1.02</v>
      </c>
      <c r="M92" s="381" t="s">
        <v>1059</v>
      </c>
    </row>
    <row r="93" spans="1:13" s="205" customFormat="1" ht="42.75" customHeight="1" x14ac:dyDescent="0.25">
      <c r="A93" s="514"/>
      <c r="B93" s="823"/>
      <c r="C93" s="823"/>
      <c r="D93" s="823"/>
      <c r="E93" s="823"/>
      <c r="F93" s="204"/>
      <c r="G93" s="196"/>
      <c r="H93" s="196"/>
      <c r="I93" s="503"/>
      <c r="J93" s="503"/>
      <c r="K93" s="503"/>
      <c r="L93" s="503"/>
      <c r="M93" s="503"/>
    </row>
    <row r="94" spans="1:13" s="205" customFormat="1" ht="22.5" customHeight="1" x14ac:dyDescent="0.2">
      <c r="A94" s="196"/>
      <c r="B94" s="196"/>
      <c r="C94" s="196"/>
      <c r="D94" s="196"/>
      <c r="E94" s="197"/>
      <c r="F94" s="792" t="s">
        <v>930</v>
      </c>
      <c r="G94" s="792"/>
      <c r="H94" s="792"/>
      <c r="I94" s="196"/>
      <c r="J94" s="196"/>
      <c r="K94" s="196"/>
      <c r="L94" s="196"/>
      <c r="M94" s="196"/>
    </row>
    <row r="95" spans="1:13" ht="35.25" customHeight="1" x14ac:dyDescent="0.2">
      <c r="A95" s="198" t="s">
        <v>285</v>
      </c>
      <c r="B95" s="198" t="s">
        <v>30</v>
      </c>
      <c r="C95" s="198" t="s">
        <v>931</v>
      </c>
      <c r="D95" s="198" t="s">
        <v>932</v>
      </c>
      <c r="E95" s="199" t="s">
        <v>933</v>
      </c>
      <c r="F95" s="200" t="s">
        <v>934</v>
      </c>
      <c r="G95" s="373" t="s">
        <v>935</v>
      </c>
      <c r="H95" s="373" t="s">
        <v>936</v>
      </c>
      <c r="I95" s="374" t="s">
        <v>937</v>
      </c>
      <c r="J95" s="817" t="s">
        <v>938</v>
      </c>
      <c r="K95" s="818"/>
      <c r="L95" s="373" t="s">
        <v>939</v>
      </c>
      <c r="M95" s="373" t="s">
        <v>940</v>
      </c>
    </row>
    <row r="96" spans="1:13" s="196" customFormat="1" ht="135" customHeight="1" x14ac:dyDescent="0.2">
      <c r="A96" s="129" t="s">
        <v>36</v>
      </c>
      <c r="B96" s="130" t="s">
        <v>29</v>
      </c>
      <c r="C96" s="294" t="s">
        <v>718</v>
      </c>
      <c r="D96" s="321" t="s">
        <v>719</v>
      </c>
      <c r="E96" s="132">
        <v>0.25</v>
      </c>
      <c r="F96" s="388">
        <v>0.98</v>
      </c>
      <c r="G96" s="405" t="s">
        <v>1060</v>
      </c>
      <c r="H96" s="405" t="s">
        <v>1061</v>
      </c>
      <c r="I96" s="596">
        <v>1</v>
      </c>
      <c r="J96" s="423" t="s">
        <v>20</v>
      </c>
      <c r="K96" s="476">
        <v>0</v>
      </c>
      <c r="L96" s="573">
        <v>1.02</v>
      </c>
      <c r="M96" s="379" t="s">
        <v>1051</v>
      </c>
    </row>
    <row r="97" spans="1:13" s="196" customFormat="1" ht="134.25" customHeight="1" x14ac:dyDescent="0.2">
      <c r="A97" s="129" t="s">
        <v>36</v>
      </c>
      <c r="B97" s="130" t="s">
        <v>29</v>
      </c>
      <c r="C97" s="324" t="s">
        <v>799</v>
      </c>
      <c r="D97" s="324" t="s">
        <v>800</v>
      </c>
      <c r="E97" s="132">
        <v>0.25</v>
      </c>
      <c r="F97" s="450" t="s">
        <v>1052</v>
      </c>
      <c r="G97" s="371" t="s">
        <v>1062</v>
      </c>
      <c r="H97" s="371" t="s">
        <v>1063</v>
      </c>
      <c r="I97" s="577">
        <v>1</v>
      </c>
      <c r="J97" s="424" t="s">
        <v>20</v>
      </c>
      <c r="K97" s="469">
        <v>0</v>
      </c>
      <c r="L97" s="573">
        <v>1.4279999999999999</v>
      </c>
      <c r="M97" s="379" t="s">
        <v>1055</v>
      </c>
    </row>
    <row r="98" spans="1:13" s="205" customFormat="1" ht="134.25" customHeight="1" x14ac:dyDescent="0.2">
      <c r="A98" s="129" t="s">
        <v>36</v>
      </c>
      <c r="B98" s="130" t="s">
        <v>29</v>
      </c>
      <c r="C98" s="321" t="s">
        <v>846</v>
      </c>
      <c r="D98" s="321" t="s">
        <v>847</v>
      </c>
      <c r="E98" s="132">
        <v>0.25</v>
      </c>
      <c r="F98" s="387">
        <v>1</v>
      </c>
      <c r="G98" s="404" t="s">
        <v>1039</v>
      </c>
      <c r="H98" s="404" t="s">
        <v>1056</v>
      </c>
      <c r="I98" s="572">
        <v>1</v>
      </c>
      <c r="J98" s="424" t="s">
        <v>20</v>
      </c>
      <c r="K98" s="469">
        <v>0</v>
      </c>
      <c r="L98" s="573">
        <v>1</v>
      </c>
      <c r="M98" s="379" t="s">
        <v>1064</v>
      </c>
    </row>
    <row r="99" spans="1:13" s="205" customFormat="1" ht="73.5" customHeight="1" x14ac:dyDescent="0.2">
      <c r="A99" s="129" t="s">
        <v>36</v>
      </c>
      <c r="B99" s="130" t="s">
        <v>29</v>
      </c>
      <c r="C99" s="287" t="s">
        <v>889</v>
      </c>
      <c r="D99" s="287" t="s">
        <v>890</v>
      </c>
      <c r="E99" s="132">
        <v>0.25</v>
      </c>
      <c r="F99" s="386">
        <v>0.7</v>
      </c>
      <c r="G99" s="404" t="s">
        <v>970</v>
      </c>
      <c r="H99" s="404" t="s">
        <v>971</v>
      </c>
      <c r="I99" s="572">
        <v>1</v>
      </c>
      <c r="J99" s="420" t="s">
        <v>20</v>
      </c>
      <c r="K99" s="539">
        <v>0</v>
      </c>
      <c r="L99" s="573">
        <v>1.4279999999999999</v>
      </c>
      <c r="M99" s="379" t="s">
        <v>1065</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799"/>
      <c r="C101" s="800"/>
      <c r="D101" s="801"/>
      <c r="E101" s="510"/>
      <c r="F101" s="511"/>
      <c r="G101" s="508"/>
      <c r="H101" s="508"/>
      <c r="I101" s="508"/>
      <c r="J101" s="508"/>
      <c r="K101" s="508"/>
      <c r="L101" s="509"/>
      <c r="M101" s="505"/>
    </row>
    <row r="102" spans="1:13" s="205" customFormat="1" ht="17.25" customHeight="1" x14ac:dyDescent="0.2">
      <c r="A102" s="196"/>
      <c r="B102" s="196"/>
      <c r="C102" s="196"/>
      <c r="D102" s="196"/>
      <c r="E102" s="197"/>
      <c r="F102" s="792" t="s">
        <v>930</v>
      </c>
      <c r="G102" s="792"/>
      <c r="H102" s="792"/>
      <c r="I102" s="196"/>
      <c r="J102" s="196"/>
      <c r="K102" s="196"/>
      <c r="L102" s="196"/>
      <c r="M102" s="196"/>
    </row>
    <row r="103" spans="1:13" ht="35.25" customHeight="1" x14ac:dyDescent="0.2">
      <c r="A103" s="198" t="s">
        <v>285</v>
      </c>
      <c r="B103" s="198" t="s">
        <v>30</v>
      </c>
      <c r="C103" s="198" t="s">
        <v>931</v>
      </c>
      <c r="D103" s="198" t="s">
        <v>932</v>
      </c>
      <c r="E103" s="199" t="s">
        <v>933</v>
      </c>
      <c r="F103" s="200" t="s">
        <v>934</v>
      </c>
      <c r="G103" s="373" t="s">
        <v>935</v>
      </c>
      <c r="H103" s="373" t="s">
        <v>936</v>
      </c>
      <c r="I103" s="374" t="s">
        <v>937</v>
      </c>
      <c r="J103" s="817" t="s">
        <v>938</v>
      </c>
      <c r="K103" s="818"/>
      <c r="L103" s="373" t="s">
        <v>939</v>
      </c>
      <c r="M103" s="373" t="s">
        <v>940</v>
      </c>
    </row>
    <row r="104" spans="1:13" s="196" customFormat="1" ht="135.75" customHeight="1" x14ac:dyDescent="0.2">
      <c r="A104" s="129" t="s">
        <v>37</v>
      </c>
      <c r="B104" s="130" t="s">
        <v>29</v>
      </c>
      <c r="C104" s="131" t="s">
        <v>718</v>
      </c>
      <c r="D104" s="131" t="s">
        <v>719</v>
      </c>
      <c r="E104" s="132">
        <v>0.25</v>
      </c>
      <c r="F104" s="445">
        <v>0.98</v>
      </c>
      <c r="G104" s="371" t="s">
        <v>1066</v>
      </c>
      <c r="H104" s="371" t="s">
        <v>1067</v>
      </c>
      <c r="I104" s="577">
        <v>1</v>
      </c>
      <c r="J104" s="423" t="s">
        <v>20</v>
      </c>
      <c r="K104" s="476">
        <v>0</v>
      </c>
      <c r="L104" s="593">
        <v>1.02</v>
      </c>
      <c r="M104" s="403" t="s">
        <v>1051</v>
      </c>
    </row>
    <row r="105" spans="1:13" s="196" customFormat="1" ht="134.25" customHeight="1" x14ac:dyDescent="0.2">
      <c r="A105" s="129" t="s">
        <v>37</v>
      </c>
      <c r="B105" s="130" t="s">
        <v>29</v>
      </c>
      <c r="C105" s="131" t="s">
        <v>799</v>
      </c>
      <c r="D105" s="131" t="s">
        <v>800</v>
      </c>
      <c r="E105" s="132">
        <v>0.25</v>
      </c>
      <c r="F105" s="370" t="s">
        <v>1052</v>
      </c>
      <c r="G105" s="404" t="s">
        <v>1068</v>
      </c>
      <c r="H105" s="404" t="s">
        <v>1069</v>
      </c>
      <c r="I105" s="572">
        <v>1</v>
      </c>
      <c r="J105" s="424" t="s">
        <v>20</v>
      </c>
      <c r="K105" s="469">
        <v>0</v>
      </c>
      <c r="L105" s="593">
        <v>1.4279999999999999</v>
      </c>
      <c r="M105" s="403" t="s">
        <v>1055</v>
      </c>
    </row>
    <row r="106" spans="1:13" s="205" customFormat="1" ht="135.75" customHeight="1" x14ac:dyDescent="0.2">
      <c r="A106" s="129" t="s">
        <v>37</v>
      </c>
      <c r="B106" s="130" t="s">
        <v>29</v>
      </c>
      <c r="C106" s="131" t="s">
        <v>846</v>
      </c>
      <c r="D106" s="131" t="s">
        <v>847</v>
      </c>
      <c r="E106" s="132">
        <v>0.25</v>
      </c>
      <c r="F106" s="445">
        <v>1</v>
      </c>
      <c r="G106" s="406" t="s">
        <v>1039</v>
      </c>
      <c r="H106" s="406" t="s">
        <v>1056</v>
      </c>
      <c r="I106" s="598">
        <v>1</v>
      </c>
      <c r="J106" s="493" t="s">
        <v>20</v>
      </c>
      <c r="K106" s="439">
        <v>0</v>
      </c>
      <c r="L106" s="597">
        <v>1</v>
      </c>
      <c r="M106" s="530" t="s">
        <v>1070</v>
      </c>
    </row>
    <row r="107" spans="1:13" s="205" customFormat="1" ht="74.25" customHeight="1" x14ac:dyDescent="0.2">
      <c r="A107" s="131" t="s">
        <v>37</v>
      </c>
      <c r="B107" s="130" t="s">
        <v>29</v>
      </c>
      <c r="C107" s="131" t="s">
        <v>889</v>
      </c>
      <c r="D107" s="131" t="s">
        <v>890</v>
      </c>
      <c r="E107" s="254">
        <v>0.25</v>
      </c>
      <c r="F107" s="451">
        <v>0.7</v>
      </c>
      <c r="G107" s="535" t="s">
        <v>1071</v>
      </c>
      <c r="H107" s="463" t="s">
        <v>1072</v>
      </c>
      <c r="I107" s="599">
        <v>0.55500000000000005</v>
      </c>
      <c r="J107" s="493" t="s">
        <v>20</v>
      </c>
      <c r="K107" s="436">
        <v>0</v>
      </c>
      <c r="L107" s="593">
        <v>0.79300000000000004</v>
      </c>
      <c r="M107" s="131" t="s">
        <v>1073</v>
      </c>
    </row>
    <row r="108" spans="1:13" s="205" customFormat="1" ht="18.75" customHeight="1" x14ac:dyDescent="0.2">
      <c r="A108" s="206"/>
      <c r="B108" s="207"/>
      <c r="C108" s="206"/>
      <c r="D108" s="206"/>
      <c r="E108" s="209"/>
      <c r="F108" s="209"/>
      <c r="G108" s="531"/>
      <c r="H108" s="532"/>
      <c r="I108" s="533"/>
      <c r="J108" s="207"/>
      <c r="K108" s="211"/>
      <c r="L108" s="212"/>
      <c r="M108" s="534"/>
    </row>
    <row r="109" spans="1:13" s="205" customFormat="1" ht="45.75" customHeight="1" x14ac:dyDescent="0.2">
      <c r="A109" s="515"/>
      <c r="B109" s="799"/>
      <c r="C109" s="800"/>
      <c r="D109" s="801"/>
      <c r="E109" s="582"/>
      <c r="F109" s="175"/>
      <c r="G109" s="621"/>
      <c r="H109" s="173"/>
      <c r="I109" s="505"/>
      <c r="J109" s="507"/>
      <c r="K109" s="508"/>
      <c r="L109" s="509"/>
      <c r="M109" s="461"/>
    </row>
    <row r="110" spans="1:13" s="205" customFormat="1" ht="21.75" customHeight="1" x14ac:dyDescent="0.2">
      <c r="A110" s="196"/>
      <c r="B110" s="196"/>
      <c r="C110" s="196"/>
      <c r="D110" s="196"/>
      <c r="E110" s="204"/>
      <c r="F110" s="796" t="s">
        <v>930</v>
      </c>
      <c r="G110" s="797"/>
      <c r="H110" s="798"/>
      <c r="I110" s="196"/>
      <c r="J110" s="196"/>
      <c r="K110" s="196"/>
      <c r="L110" s="196"/>
      <c r="M110" s="196"/>
    </row>
    <row r="111" spans="1:13" ht="39" customHeight="1" x14ac:dyDescent="0.2">
      <c r="A111" s="198" t="s">
        <v>285</v>
      </c>
      <c r="B111" s="198" t="s">
        <v>30</v>
      </c>
      <c r="C111" s="198" t="s">
        <v>931</v>
      </c>
      <c r="D111" s="198" t="s">
        <v>932</v>
      </c>
      <c r="E111" s="200" t="s">
        <v>933</v>
      </c>
      <c r="F111" s="200" t="s">
        <v>934</v>
      </c>
      <c r="G111" s="373" t="s">
        <v>935</v>
      </c>
      <c r="H111" s="373" t="s">
        <v>936</v>
      </c>
      <c r="I111" s="374" t="s">
        <v>937</v>
      </c>
      <c r="J111" s="817" t="s">
        <v>938</v>
      </c>
      <c r="K111" s="818"/>
      <c r="L111" s="373" t="s">
        <v>939</v>
      </c>
      <c r="M111" s="373" t="s">
        <v>940</v>
      </c>
    </row>
    <row r="112" spans="1:13" s="196" customFormat="1" ht="135" customHeight="1" x14ac:dyDescent="0.2">
      <c r="A112" s="129" t="s">
        <v>38</v>
      </c>
      <c r="B112" s="130" t="s">
        <v>29</v>
      </c>
      <c r="C112" s="294" t="s">
        <v>718</v>
      </c>
      <c r="D112" s="321" t="s">
        <v>719</v>
      </c>
      <c r="E112" s="132">
        <v>0.25</v>
      </c>
      <c r="F112" s="388">
        <v>0.98</v>
      </c>
      <c r="G112" s="405" t="s">
        <v>1074</v>
      </c>
      <c r="H112" s="405" t="s">
        <v>1075</v>
      </c>
      <c r="I112" s="596">
        <v>1</v>
      </c>
      <c r="J112" s="537" t="s">
        <v>20</v>
      </c>
      <c r="K112" s="430">
        <v>0</v>
      </c>
      <c r="L112" s="573">
        <v>1.02</v>
      </c>
      <c r="M112" s="385" t="s">
        <v>1051</v>
      </c>
    </row>
    <row r="113" spans="1:13" s="196" customFormat="1" ht="137.25" customHeight="1" x14ac:dyDescent="0.2">
      <c r="A113" s="129" t="s">
        <v>38</v>
      </c>
      <c r="B113" s="130" t="s">
        <v>29</v>
      </c>
      <c r="C113" s="324" t="s">
        <v>799</v>
      </c>
      <c r="D113" s="324" t="s">
        <v>800</v>
      </c>
      <c r="E113" s="132">
        <v>0.25</v>
      </c>
      <c r="F113" s="386" t="s">
        <v>1052</v>
      </c>
      <c r="G113" s="405" t="s">
        <v>1076</v>
      </c>
      <c r="H113" s="405" t="s">
        <v>1077</v>
      </c>
      <c r="I113" s="596">
        <v>0.57699999999999996</v>
      </c>
      <c r="J113" s="424" t="s">
        <v>20</v>
      </c>
      <c r="K113" s="469">
        <v>0</v>
      </c>
      <c r="L113" s="600">
        <v>0.82399999999999995</v>
      </c>
      <c r="M113" s="390" t="s">
        <v>1078</v>
      </c>
    </row>
    <row r="114" spans="1:13" s="205" customFormat="1" ht="135.75" customHeight="1" x14ac:dyDescent="0.2">
      <c r="A114" s="129" t="s">
        <v>38</v>
      </c>
      <c r="B114" s="130" t="s">
        <v>29</v>
      </c>
      <c r="C114" s="321" t="s">
        <v>846</v>
      </c>
      <c r="D114" s="321" t="s">
        <v>847</v>
      </c>
      <c r="E114" s="132">
        <v>0.25</v>
      </c>
      <c r="F114" s="387">
        <v>1</v>
      </c>
      <c r="G114" s="405" t="s">
        <v>1079</v>
      </c>
      <c r="H114" s="405" t="s">
        <v>1056</v>
      </c>
      <c r="I114" s="596">
        <v>0.5</v>
      </c>
      <c r="J114" s="424" t="s">
        <v>20</v>
      </c>
      <c r="K114" s="469">
        <v>0</v>
      </c>
      <c r="L114" s="600">
        <v>0.5</v>
      </c>
      <c r="M114" s="390" t="s">
        <v>1080</v>
      </c>
    </row>
    <row r="115" spans="1:13" s="205" customFormat="1" ht="77.25" customHeight="1" x14ac:dyDescent="0.2">
      <c r="A115" s="129" t="s">
        <v>38</v>
      </c>
      <c r="B115" s="130" t="s">
        <v>29</v>
      </c>
      <c r="C115" s="287" t="s">
        <v>889</v>
      </c>
      <c r="D115" s="287" t="s">
        <v>890</v>
      </c>
      <c r="E115" s="132">
        <v>0.25</v>
      </c>
      <c r="F115" s="386">
        <v>0.7</v>
      </c>
      <c r="G115" s="371" t="s">
        <v>1071</v>
      </c>
      <c r="H115" s="371" t="s">
        <v>1072</v>
      </c>
      <c r="I115" s="577">
        <v>0.55500000000000005</v>
      </c>
      <c r="J115" s="420" t="s">
        <v>20</v>
      </c>
      <c r="K115" s="539">
        <v>0</v>
      </c>
      <c r="L115" s="573">
        <v>0.79300000000000004</v>
      </c>
      <c r="M115" s="379" t="s">
        <v>1073</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5"/>
      <c r="B117" s="799"/>
      <c r="C117" s="800"/>
      <c r="D117" s="801"/>
      <c r="E117" s="510"/>
      <c r="F117" s="511"/>
      <c r="G117" s="508"/>
      <c r="H117" s="508"/>
      <c r="I117" s="508"/>
      <c r="J117" s="508"/>
      <c r="K117" s="508"/>
      <c r="L117" s="508"/>
      <c r="M117" s="509"/>
    </row>
    <row r="118" spans="1:13" s="205" customFormat="1" ht="16.5" customHeight="1" x14ac:dyDescent="0.2">
      <c r="A118" s="196"/>
      <c r="B118" s="196"/>
      <c r="C118" s="196"/>
      <c r="D118" s="196"/>
      <c r="E118" s="197"/>
      <c r="F118" s="792" t="s">
        <v>930</v>
      </c>
      <c r="G118" s="792"/>
      <c r="H118" s="792"/>
      <c r="I118" s="196"/>
      <c r="J118" s="196"/>
      <c r="K118" s="196"/>
      <c r="L118" s="196"/>
      <c r="M118" s="196"/>
    </row>
    <row r="119" spans="1:13" s="205" customFormat="1" ht="37.5" customHeight="1" x14ac:dyDescent="0.2">
      <c r="A119" s="198" t="s">
        <v>285</v>
      </c>
      <c r="B119" s="198" t="s">
        <v>30</v>
      </c>
      <c r="C119" s="198" t="s">
        <v>931</v>
      </c>
      <c r="D119" s="198" t="s">
        <v>932</v>
      </c>
      <c r="E119" s="199" t="s">
        <v>933</v>
      </c>
      <c r="F119" s="200" t="s">
        <v>934</v>
      </c>
      <c r="G119" s="373" t="s">
        <v>935</v>
      </c>
      <c r="H119" s="373" t="s">
        <v>936</v>
      </c>
      <c r="I119" s="374" t="s">
        <v>937</v>
      </c>
      <c r="J119" s="817" t="s">
        <v>938</v>
      </c>
      <c r="K119" s="818"/>
      <c r="L119" s="373" t="s">
        <v>939</v>
      </c>
      <c r="M119" s="198" t="s">
        <v>940</v>
      </c>
    </row>
    <row r="120" spans="1:13" s="196" customFormat="1" ht="135" customHeight="1" x14ac:dyDescent="0.2">
      <c r="A120" s="129" t="s">
        <v>39</v>
      </c>
      <c r="B120" s="130" t="s">
        <v>29</v>
      </c>
      <c r="C120" s="131" t="s">
        <v>718</v>
      </c>
      <c r="D120" s="131" t="s">
        <v>719</v>
      </c>
      <c r="E120" s="132">
        <v>0.25</v>
      </c>
      <c r="F120" s="445">
        <v>0.98</v>
      </c>
      <c r="G120" s="405" t="s">
        <v>1081</v>
      </c>
      <c r="H120" s="405" t="s">
        <v>1082</v>
      </c>
      <c r="I120" s="596">
        <v>1</v>
      </c>
      <c r="J120" s="423" t="s">
        <v>20</v>
      </c>
      <c r="K120" s="476">
        <v>0</v>
      </c>
      <c r="L120" s="600">
        <v>1.02</v>
      </c>
      <c r="M120" s="380" t="s">
        <v>1051</v>
      </c>
    </row>
    <row r="121" spans="1:13" s="196" customFormat="1" ht="135" customHeight="1" x14ac:dyDescent="0.2">
      <c r="A121" s="129" t="s">
        <v>39</v>
      </c>
      <c r="B121" s="130" t="s">
        <v>29</v>
      </c>
      <c r="C121" s="131" t="s">
        <v>799</v>
      </c>
      <c r="D121" s="131" t="s">
        <v>800</v>
      </c>
      <c r="E121" s="132">
        <v>0.25</v>
      </c>
      <c r="F121" s="370" t="s">
        <v>1052</v>
      </c>
      <c r="G121" s="371" t="s">
        <v>1083</v>
      </c>
      <c r="H121" s="371" t="s">
        <v>1084</v>
      </c>
      <c r="I121" s="577">
        <v>1</v>
      </c>
      <c r="J121" s="493" t="s">
        <v>20</v>
      </c>
      <c r="K121" s="435">
        <v>0</v>
      </c>
      <c r="L121" s="573">
        <v>1.4279999999999999</v>
      </c>
      <c r="M121" s="379" t="s">
        <v>1055</v>
      </c>
    </row>
    <row r="122" spans="1:13" s="205" customFormat="1" ht="134.25" customHeight="1" x14ac:dyDescent="0.2">
      <c r="A122" s="129" t="s">
        <v>39</v>
      </c>
      <c r="B122" s="130" t="s">
        <v>29</v>
      </c>
      <c r="C122" s="131" t="s">
        <v>846</v>
      </c>
      <c r="D122" s="131" t="s">
        <v>847</v>
      </c>
      <c r="E122" s="132">
        <v>0.25</v>
      </c>
      <c r="F122" s="456">
        <v>1</v>
      </c>
      <c r="G122" s="406" t="s">
        <v>1039</v>
      </c>
      <c r="H122" s="406" t="s">
        <v>1056</v>
      </c>
      <c r="I122" s="598">
        <v>1</v>
      </c>
      <c r="J122" s="493" t="s">
        <v>20</v>
      </c>
      <c r="K122" s="439">
        <v>0</v>
      </c>
      <c r="L122" s="570">
        <v>1</v>
      </c>
      <c r="M122" s="389" t="s">
        <v>1085</v>
      </c>
    </row>
    <row r="123" spans="1:13" s="205" customFormat="1" ht="73.5" customHeight="1" x14ac:dyDescent="0.2">
      <c r="A123" s="129" t="s">
        <v>39</v>
      </c>
      <c r="B123" s="130" t="s">
        <v>29</v>
      </c>
      <c r="C123" s="131" t="s">
        <v>889</v>
      </c>
      <c r="D123" s="131" t="s">
        <v>890</v>
      </c>
      <c r="E123" s="132">
        <v>0.25</v>
      </c>
      <c r="F123" s="445">
        <v>0.7</v>
      </c>
      <c r="G123" s="463" t="s">
        <v>1086</v>
      </c>
      <c r="H123" s="463" t="s">
        <v>1087</v>
      </c>
      <c r="I123" s="599">
        <v>0.85</v>
      </c>
      <c r="J123" s="493" t="s">
        <v>20</v>
      </c>
      <c r="K123" s="436">
        <v>0</v>
      </c>
      <c r="L123" s="601">
        <v>1.214</v>
      </c>
      <c r="M123" s="136" t="s">
        <v>1088</v>
      </c>
    </row>
    <row r="124" spans="1:13" s="205" customFormat="1" ht="20.25" customHeight="1" x14ac:dyDescent="0.2">
      <c r="A124" s="206"/>
      <c r="B124" s="207"/>
      <c r="C124" s="206"/>
      <c r="D124" s="206"/>
      <c r="E124" s="208"/>
      <c r="F124" s="536"/>
      <c r="G124" s="207"/>
      <c r="H124" s="207"/>
      <c r="I124" s="210"/>
      <c r="J124" s="207"/>
      <c r="K124" s="211"/>
      <c r="L124" s="212"/>
      <c r="M124" s="534"/>
    </row>
    <row r="125" spans="1:13" s="205" customFormat="1" ht="39.75" customHeight="1" x14ac:dyDescent="0.2">
      <c r="A125" s="517"/>
      <c r="B125" s="793"/>
      <c r="C125" s="794"/>
      <c r="D125" s="795"/>
      <c r="E125" s="518"/>
      <c r="F125" s="519"/>
      <c r="G125" s="521"/>
      <c r="H125" s="522"/>
      <c r="I125" s="522"/>
      <c r="J125" s="522"/>
      <c r="K125" s="522"/>
      <c r="L125" s="523"/>
      <c r="M125" s="520"/>
    </row>
    <row r="126" spans="1:13" s="205" customFormat="1" ht="12" customHeight="1" x14ac:dyDescent="0.2">
      <c r="A126" s="196"/>
      <c r="B126" s="196"/>
      <c r="C126" s="196"/>
      <c r="D126" s="196"/>
      <c r="E126" s="197"/>
      <c r="F126" s="792" t="s">
        <v>930</v>
      </c>
      <c r="G126" s="792"/>
      <c r="H126" s="792"/>
      <c r="I126" s="196"/>
      <c r="J126" s="196"/>
      <c r="K126" s="196"/>
      <c r="L126" s="196"/>
      <c r="M126" s="196"/>
    </row>
    <row r="127" spans="1:13" s="205" customFormat="1" ht="38.25" customHeight="1" x14ac:dyDescent="0.2">
      <c r="A127" s="198" t="s">
        <v>285</v>
      </c>
      <c r="B127" s="198" t="s">
        <v>30</v>
      </c>
      <c r="C127" s="198" t="s">
        <v>931</v>
      </c>
      <c r="D127" s="198" t="s">
        <v>932</v>
      </c>
      <c r="E127" s="199" t="s">
        <v>933</v>
      </c>
      <c r="F127" s="200" t="s">
        <v>934</v>
      </c>
      <c r="G127" s="373" t="s">
        <v>935</v>
      </c>
      <c r="H127" s="373" t="s">
        <v>936</v>
      </c>
      <c r="I127" s="374" t="s">
        <v>937</v>
      </c>
      <c r="J127" s="817" t="s">
        <v>938</v>
      </c>
      <c r="K127" s="818"/>
      <c r="L127" s="373" t="s">
        <v>939</v>
      </c>
      <c r="M127" s="198" t="s">
        <v>940</v>
      </c>
    </row>
    <row r="128" spans="1:13" s="196" customFormat="1" ht="135" customHeight="1" x14ac:dyDescent="0.2">
      <c r="A128" s="129" t="s">
        <v>40</v>
      </c>
      <c r="B128" s="130" t="s">
        <v>29</v>
      </c>
      <c r="C128" s="294" t="s">
        <v>718</v>
      </c>
      <c r="D128" s="321" t="s">
        <v>719</v>
      </c>
      <c r="E128" s="132">
        <v>0.25</v>
      </c>
      <c r="F128" s="388">
        <v>0.98</v>
      </c>
      <c r="G128" s="405" t="s">
        <v>1089</v>
      </c>
      <c r="H128" s="405" t="s">
        <v>1090</v>
      </c>
      <c r="I128" s="596">
        <v>1</v>
      </c>
      <c r="J128" s="537" t="s">
        <v>20</v>
      </c>
      <c r="K128" s="430">
        <v>0</v>
      </c>
      <c r="L128" s="442">
        <v>1.02</v>
      </c>
      <c r="M128" s="136" t="s">
        <v>1051</v>
      </c>
    </row>
    <row r="129" spans="1:13" s="196" customFormat="1" ht="134.25" customHeight="1" x14ac:dyDescent="0.2">
      <c r="A129" s="129" t="s">
        <v>40</v>
      </c>
      <c r="B129" s="130" t="s">
        <v>29</v>
      </c>
      <c r="C129" s="324" t="s">
        <v>799</v>
      </c>
      <c r="D129" s="324" t="s">
        <v>800</v>
      </c>
      <c r="E129" s="132">
        <v>0.25</v>
      </c>
      <c r="F129" s="386" t="s">
        <v>1052</v>
      </c>
      <c r="G129" s="371" t="s">
        <v>1015</v>
      </c>
      <c r="H129" s="371" t="s">
        <v>1016</v>
      </c>
      <c r="I129" s="596">
        <v>1</v>
      </c>
      <c r="J129" s="493" t="s">
        <v>20</v>
      </c>
      <c r="K129" s="435">
        <v>0</v>
      </c>
      <c r="L129" s="573">
        <v>1.4279999999999999</v>
      </c>
      <c r="M129" s="136" t="s">
        <v>1055</v>
      </c>
    </row>
    <row r="130" spans="1:13" s="205" customFormat="1" ht="142.5" customHeight="1" x14ac:dyDescent="0.2">
      <c r="A130" s="129" t="s">
        <v>40</v>
      </c>
      <c r="B130" s="130" t="s">
        <v>29</v>
      </c>
      <c r="C130" s="321" t="s">
        <v>846</v>
      </c>
      <c r="D130" s="321" t="s">
        <v>847</v>
      </c>
      <c r="E130" s="132">
        <v>0.25</v>
      </c>
      <c r="F130" s="387">
        <v>1</v>
      </c>
      <c r="G130" s="406" t="s">
        <v>1039</v>
      </c>
      <c r="H130" s="406" t="s">
        <v>1056</v>
      </c>
      <c r="I130" s="596">
        <v>1</v>
      </c>
      <c r="J130" s="493" t="s">
        <v>20</v>
      </c>
      <c r="K130" s="435">
        <v>0</v>
      </c>
      <c r="L130" s="570">
        <v>1</v>
      </c>
      <c r="M130" s="380" t="s">
        <v>1091</v>
      </c>
    </row>
    <row r="131" spans="1:13" s="205" customFormat="1" ht="76.5" customHeight="1" x14ac:dyDescent="0.2">
      <c r="A131" s="129" t="s">
        <v>40</v>
      </c>
      <c r="B131" s="130" t="s">
        <v>29</v>
      </c>
      <c r="C131" s="287" t="s">
        <v>889</v>
      </c>
      <c r="D131" s="287" t="s">
        <v>890</v>
      </c>
      <c r="E131" s="132">
        <v>0.25</v>
      </c>
      <c r="F131" s="386">
        <v>0.7</v>
      </c>
      <c r="G131" s="371" t="s">
        <v>1058</v>
      </c>
      <c r="H131" s="371" t="s">
        <v>1092</v>
      </c>
      <c r="I131" s="577">
        <v>0.71399999999999997</v>
      </c>
      <c r="J131" s="538" t="s">
        <v>20</v>
      </c>
      <c r="K131" s="434">
        <v>0</v>
      </c>
      <c r="L131" s="573">
        <v>1.02</v>
      </c>
      <c r="M131" s="379" t="s">
        <v>1093</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7"/>
      <c r="B133" s="793"/>
      <c r="C133" s="794"/>
      <c r="D133" s="795"/>
      <c r="E133" s="516"/>
      <c r="F133" s="215"/>
      <c r="G133" s="622"/>
      <c r="H133" s="623"/>
      <c r="I133" s="522"/>
      <c r="J133" s="522"/>
      <c r="K133" s="522"/>
      <c r="L133" s="522"/>
      <c r="M133" s="523"/>
    </row>
    <row r="134" spans="1:13" s="205" customFormat="1" ht="18.75" customHeight="1" x14ac:dyDescent="0.2">
      <c r="A134" s="196"/>
      <c r="B134" s="196"/>
      <c r="C134" s="196"/>
      <c r="D134" s="196"/>
      <c r="E134" s="197"/>
      <c r="F134" s="796" t="s">
        <v>930</v>
      </c>
      <c r="G134" s="797"/>
      <c r="H134" s="798"/>
      <c r="I134" s="196"/>
      <c r="J134" s="196"/>
      <c r="K134" s="196"/>
      <c r="L134" s="196"/>
      <c r="M134" s="196"/>
    </row>
    <row r="135" spans="1:13" s="205" customFormat="1" ht="31.5" customHeight="1" x14ac:dyDescent="0.2">
      <c r="A135" s="198" t="s">
        <v>285</v>
      </c>
      <c r="B135" s="198" t="s">
        <v>30</v>
      </c>
      <c r="C135" s="198" t="s">
        <v>931</v>
      </c>
      <c r="D135" s="198" t="s">
        <v>932</v>
      </c>
      <c r="E135" s="199" t="s">
        <v>933</v>
      </c>
      <c r="F135" s="200" t="s">
        <v>934</v>
      </c>
      <c r="G135" s="373" t="s">
        <v>935</v>
      </c>
      <c r="H135" s="373" t="s">
        <v>936</v>
      </c>
      <c r="I135" s="374" t="s">
        <v>937</v>
      </c>
      <c r="J135" s="817" t="s">
        <v>938</v>
      </c>
      <c r="K135" s="818"/>
      <c r="L135" s="373" t="s">
        <v>939</v>
      </c>
      <c r="M135" s="198" t="s">
        <v>940</v>
      </c>
    </row>
    <row r="136" spans="1:13" s="196" customFormat="1" ht="136.5" customHeight="1" x14ac:dyDescent="0.2">
      <c r="A136" s="129" t="s">
        <v>41</v>
      </c>
      <c r="B136" s="130" t="s">
        <v>29</v>
      </c>
      <c r="C136" s="131" t="s">
        <v>718</v>
      </c>
      <c r="D136" s="131" t="s">
        <v>719</v>
      </c>
      <c r="E136" s="132">
        <v>0.25</v>
      </c>
      <c r="F136" s="445">
        <v>0.98</v>
      </c>
      <c r="G136" s="371" t="s">
        <v>1094</v>
      </c>
      <c r="H136" s="371" t="s">
        <v>1095</v>
      </c>
      <c r="I136" s="577">
        <v>1</v>
      </c>
      <c r="J136" s="537" t="s">
        <v>20</v>
      </c>
      <c r="K136" s="430">
        <v>0</v>
      </c>
      <c r="L136" s="602">
        <v>1.02</v>
      </c>
      <c r="M136" s="136" t="s">
        <v>1051</v>
      </c>
    </row>
    <row r="137" spans="1:13" s="196" customFormat="1" ht="136.5" customHeight="1" x14ac:dyDescent="0.2">
      <c r="A137" s="129" t="s">
        <v>41</v>
      </c>
      <c r="B137" s="130" t="s">
        <v>29</v>
      </c>
      <c r="C137" s="131" t="s">
        <v>799</v>
      </c>
      <c r="D137" s="131" t="s">
        <v>800</v>
      </c>
      <c r="E137" s="132">
        <v>0.25</v>
      </c>
      <c r="F137" s="370" t="s">
        <v>1052</v>
      </c>
      <c r="G137" s="404" t="s">
        <v>1096</v>
      </c>
      <c r="H137" s="404" t="s">
        <v>1097</v>
      </c>
      <c r="I137" s="577">
        <v>1</v>
      </c>
      <c r="J137" s="493" t="s">
        <v>20</v>
      </c>
      <c r="K137" s="435">
        <v>0</v>
      </c>
      <c r="L137" s="587">
        <v>1.4279999999999999</v>
      </c>
      <c r="M137" s="136" t="s">
        <v>1055</v>
      </c>
    </row>
    <row r="138" spans="1:13" s="205" customFormat="1" ht="135.75" customHeight="1" x14ac:dyDescent="0.2">
      <c r="A138" s="129" t="s">
        <v>41</v>
      </c>
      <c r="B138" s="130" t="s">
        <v>29</v>
      </c>
      <c r="C138" s="131" t="s">
        <v>846</v>
      </c>
      <c r="D138" s="131" t="s">
        <v>847</v>
      </c>
      <c r="E138" s="132">
        <v>0.25</v>
      </c>
      <c r="F138" s="445">
        <v>1</v>
      </c>
      <c r="G138" s="404" t="s">
        <v>1039</v>
      </c>
      <c r="H138" s="404" t="s">
        <v>1056</v>
      </c>
      <c r="I138" s="577">
        <v>1</v>
      </c>
      <c r="J138" s="538" t="s">
        <v>20</v>
      </c>
      <c r="K138" s="439">
        <v>0</v>
      </c>
      <c r="L138" s="587">
        <v>1</v>
      </c>
      <c r="M138" s="136" t="s">
        <v>1098</v>
      </c>
    </row>
    <row r="139" spans="1:13" s="205" customFormat="1" ht="147" customHeight="1" x14ac:dyDescent="0.2">
      <c r="A139" s="129" t="s">
        <v>41</v>
      </c>
      <c r="B139" s="130" t="s">
        <v>29</v>
      </c>
      <c r="C139" s="131" t="s">
        <v>889</v>
      </c>
      <c r="D139" s="131" t="s">
        <v>890</v>
      </c>
      <c r="E139" s="132">
        <v>0.25</v>
      </c>
      <c r="F139" s="445">
        <v>0.7</v>
      </c>
      <c r="G139" s="404" t="s">
        <v>970</v>
      </c>
      <c r="H139" s="404" t="s">
        <v>1099</v>
      </c>
      <c r="I139" s="572">
        <v>0.307</v>
      </c>
      <c r="J139" s="478" t="s">
        <v>63</v>
      </c>
      <c r="K139" s="433">
        <v>0.5</v>
      </c>
      <c r="L139" s="587">
        <v>0.439</v>
      </c>
      <c r="M139" s="136" t="s">
        <v>1158</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791"/>
      <c r="C141" s="791"/>
      <c r="D141" s="791"/>
      <c r="E141" s="214"/>
      <c r="F141" s="215"/>
    </row>
    <row r="142" spans="1:13" s="205" customFormat="1" ht="9.75" customHeight="1" x14ac:dyDescent="0.2">
      <c r="A142" s="196"/>
      <c r="B142" s="196"/>
      <c r="C142" s="196"/>
      <c r="D142" s="196"/>
      <c r="E142" s="197"/>
      <c r="F142" s="792" t="s">
        <v>930</v>
      </c>
      <c r="G142" s="792"/>
      <c r="H142" s="792"/>
      <c r="I142" s="196"/>
      <c r="J142" s="196"/>
      <c r="K142" s="196"/>
      <c r="L142" s="196"/>
      <c r="M142" s="196"/>
    </row>
    <row r="143" spans="1:13" s="205" customFormat="1" ht="27" customHeight="1" x14ac:dyDescent="0.2">
      <c r="A143" s="198" t="s">
        <v>285</v>
      </c>
      <c r="B143" s="198" t="s">
        <v>30</v>
      </c>
      <c r="C143" s="198" t="s">
        <v>931</v>
      </c>
      <c r="D143" s="198" t="s">
        <v>932</v>
      </c>
      <c r="E143" s="199" t="s">
        <v>933</v>
      </c>
      <c r="F143" s="200" t="s">
        <v>934</v>
      </c>
      <c r="G143" s="373" t="s">
        <v>935</v>
      </c>
      <c r="H143" s="373" t="s">
        <v>936</v>
      </c>
      <c r="I143" s="374" t="s">
        <v>937</v>
      </c>
      <c r="J143" s="817" t="s">
        <v>938</v>
      </c>
      <c r="K143" s="818"/>
      <c r="L143" s="373" t="s">
        <v>939</v>
      </c>
      <c r="M143" s="198" t="s">
        <v>940</v>
      </c>
    </row>
    <row r="144" spans="1:13" s="196" customFormat="1" ht="137.25" customHeight="1" x14ac:dyDescent="0.2">
      <c r="A144" s="129" t="s">
        <v>42</v>
      </c>
      <c r="B144" s="130" t="s">
        <v>29</v>
      </c>
      <c r="C144" s="131" t="s">
        <v>718</v>
      </c>
      <c r="D144" s="131" t="s">
        <v>719</v>
      </c>
      <c r="E144" s="132">
        <v>0.25</v>
      </c>
      <c r="F144" s="445">
        <v>0.98</v>
      </c>
      <c r="G144" s="405" t="s">
        <v>1100</v>
      </c>
      <c r="H144" s="405" t="s">
        <v>1101</v>
      </c>
      <c r="I144" s="596">
        <v>1</v>
      </c>
      <c r="J144" s="537" t="s">
        <v>20</v>
      </c>
      <c r="K144" s="430">
        <v>0</v>
      </c>
      <c r="L144" s="600">
        <v>1.02</v>
      </c>
      <c r="M144" s="380" t="s">
        <v>1051</v>
      </c>
    </row>
    <row r="145" spans="1:13" s="196" customFormat="1" ht="136.5" customHeight="1" x14ac:dyDescent="0.2">
      <c r="A145" s="131" t="s">
        <v>42</v>
      </c>
      <c r="B145" s="130" t="s">
        <v>29</v>
      </c>
      <c r="C145" s="131" t="s">
        <v>799</v>
      </c>
      <c r="D145" s="131" t="s">
        <v>800</v>
      </c>
      <c r="E145" s="254">
        <v>0.25</v>
      </c>
      <c r="F145" s="394" t="s">
        <v>1052</v>
      </c>
      <c r="G145" s="371" t="s">
        <v>1102</v>
      </c>
      <c r="H145" s="371" t="s">
        <v>1103</v>
      </c>
      <c r="I145" s="577">
        <v>0.36599999999999999</v>
      </c>
      <c r="J145" s="493" t="s">
        <v>20</v>
      </c>
      <c r="K145" s="435">
        <v>0</v>
      </c>
      <c r="L145" s="573">
        <v>0.52300000000000002</v>
      </c>
      <c r="M145" s="379" t="s">
        <v>1104</v>
      </c>
    </row>
    <row r="146" spans="1:13" s="205" customFormat="1" ht="136.5" customHeight="1" x14ac:dyDescent="0.2">
      <c r="A146" s="129" t="s">
        <v>42</v>
      </c>
      <c r="B146" s="130" t="s">
        <v>29</v>
      </c>
      <c r="C146" s="131" t="s">
        <v>846</v>
      </c>
      <c r="D146" s="131" t="s">
        <v>847</v>
      </c>
      <c r="E146" s="132">
        <v>0.25</v>
      </c>
      <c r="F146" s="445">
        <v>1</v>
      </c>
      <c r="G146" s="406" t="s">
        <v>1039</v>
      </c>
      <c r="H146" s="406" t="s">
        <v>1056</v>
      </c>
      <c r="I146" s="598">
        <v>1</v>
      </c>
      <c r="J146" s="425" t="s">
        <v>20</v>
      </c>
      <c r="K146" s="469">
        <v>0</v>
      </c>
      <c r="L146" s="570">
        <v>1</v>
      </c>
      <c r="M146" s="389" t="s">
        <v>1105</v>
      </c>
    </row>
    <row r="147" spans="1:13" s="205" customFormat="1" ht="149.25" customHeight="1" x14ac:dyDescent="0.2">
      <c r="A147" s="129" t="s">
        <v>42</v>
      </c>
      <c r="B147" s="130" t="s">
        <v>29</v>
      </c>
      <c r="C147" s="131" t="s">
        <v>889</v>
      </c>
      <c r="D147" s="131" t="s">
        <v>890</v>
      </c>
      <c r="E147" s="132">
        <v>0.25</v>
      </c>
      <c r="F147" s="445">
        <v>0.7</v>
      </c>
      <c r="G147" s="371" t="s">
        <v>1106</v>
      </c>
      <c r="H147" s="407" t="s">
        <v>1107</v>
      </c>
      <c r="I147" s="594">
        <v>0.57099999999999995</v>
      </c>
      <c r="J147" s="428" t="s">
        <v>18</v>
      </c>
      <c r="K147" s="539">
        <v>0.5</v>
      </c>
      <c r="L147" s="573">
        <v>0.81599999999999995</v>
      </c>
      <c r="M147" s="379" t="s">
        <v>1160</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791"/>
      <c r="C149" s="791"/>
      <c r="D149" s="791"/>
      <c r="E149" s="214"/>
      <c r="F149" s="215"/>
      <c r="I149" s="506"/>
      <c r="J149" s="506"/>
      <c r="K149" s="506"/>
      <c r="L149" s="506"/>
      <c r="M149" s="506"/>
    </row>
    <row r="150" spans="1:13" s="205" customFormat="1" ht="15" customHeight="1" x14ac:dyDescent="0.2">
      <c r="A150" s="468"/>
      <c r="B150" s="468"/>
      <c r="C150" s="468"/>
      <c r="D150" s="468"/>
      <c r="E150" s="465"/>
      <c r="F150" s="792" t="s">
        <v>930</v>
      </c>
      <c r="G150" s="792"/>
      <c r="H150" s="792"/>
      <c r="I150" s="196"/>
      <c r="J150" s="196"/>
      <c r="K150" s="196"/>
      <c r="L150" s="196"/>
      <c r="M150" s="196"/>
    </row>
    <row r="151" spans="1:13" s="205" customFormat="1" ht="31.5" customHeight="1" x14ac:dyDescent="0.2">
      <c r="A151" s="198" t="s">
        <v>285</v>
      </c>
      <c r="B151" s="198" t="s">
        <v>30</v>
      </c>
      <c r="C151" s="198" t="s">
        <v>931</v>
      </c>
      <c r="D151" s="198" t="s">
        <v>932</v>
      </c>
      <c r="E151" s="199" t="s">
        <v>933</v>
      </c>
      <c r="F151" s="200" t="s">
        <v>934</v>
      </c>
      <c r="G151" s="373" t="s">
        <v>935</v>
      </c>
      <c r="H151" s="373" t="s">
        <v>936</v>
      </c>
      <c r="I151" s="374" t="s">
        <v>937</v>
      </c>
      <c r="J151" s="817" t="s">
        <v>938</v>
      </c>
      <c r="K151" s="818"/>
      <c r="L151" s="373" t="s">
        <v>939</v>
      </c>
      <c r="M151" s="198" t="s">
        <v>940</v>
      </c>
    </row>
    <row r="152" spans="1:13" s="196" customFormat="1" ht="135.75" customHeight="1" x14ac:dyDescent="0.2">
      <c r="A152" s="129" t="s">
        <v>43</v>
      </c>
      <c r="B152" s="130" t="s">
        <v>29</v>
      </c>
      <c r="C152" s="294" t="s">
        <v>718</v>
      </c>
      <c r="D152" s="321" t="s">
        <v>719</v>
      </c>
      <c r="E152" s="132">
        <v>0.25</v>
      </c>
      <c r="F152" s="388">
        <v>0.98</v>
      </c>
      <c r="G152" s="405" t="s">
        <v>1108</v>
      </c>
      <c r="H152" s="405" t="s">
        <v>1109</v>
      </c>
      <c r="I152" s="596">
        <v>1</v>
      </c>
      <c r="J152" s="537" t="s">
        <v>20</v>
      </c>
      <c r="K152" s="430">
        <v>0</v>
      </c>
      <c r="L152" s="573">
        <v>1.02</v>
      </c>
      <c r="M152" s="136" t="s">
        <v>1051</v>
      </c>
    </row>
    <row r="153" spans="1:13" s="196" customFormat="1" ht="140.25" customHeight="1" x14ac:dyDescent="0.2">
      <c r="A153" s="129" t="s">
        <v>43</v>
      </c>
      <c r="B153" s="130" t="s">
        <v>29</v>
      </c>
      <c r="C153" s="324" t="s">
        <v>799</v>
      </c>
      <c r="D153" s="324" t="s">
        <v>800</v>
      </c>
      <c r="E153" s="132">
        <v>0.25</v>
      </c>
      <c r="F153" s="386" t="s">
        <v>1052</v>
      </c>
      <c r="G153" s="371" t="s">
        <v>1110</v>
      </c>
      <c r="H153" s="371" t="s">
        <v>1029</v>
      </c>
      <c r="I153" s="577">
        <v>0</v>
      </c>
      <c r="J153" s="493" t="s">
        <v>20</v>
      </c>
      <c r="K153" s="435">
        <v>0</v>
      </c>
      <c r="L153" s="603">
        <v>0</v>
      </c>
      <c r="M153" s="136" t="s">
        <v>1111</v>
      </c>
    </row>
    <row r="154" spans="1:13" s="205" customFormat="1" ht="133.5" customHeight="1" x14ac:dyDescent="0.2">
      <c r="A154" s="129" t="s">
        <v>43</v>
      </c>
      <c r="B154" s="130" t="s">
        <v>29</v>
      </c>
      <c r="C154" s="321" t="s">
        <v>846</v>
      </c>
      <c r="D154" s="321" t="s">
        <v>847</v>
      </c>
      <c r="E154" s="132">
        <v>0.25</v>
      </c>
      <c r="F154" s="387">
        <v>1</v>
      </c>
      <c r="G154" s="406" t="s">
        <v>1039</v>
      </c>
      <c r="H154" s="406" t="s">
        <v>1056</v>
      </c>
      <c r="I154" s="598">
        <v>1</v>
      </c>
      <c r="J154" s="424" t="s">
        <v>20</v>
      </c>
      <c r="K154" s="469">
        <v>0</v>
      </c>
      <c r="L154" s="593">
        <v>1</v>
      </c>
      <c r="M154" s="403" t="s">
        <v>1112</v>
      </c>
    </row>
    <row r="155" spans="1:13" s="205" customFormat="1" ht="77.25" customHeight="1" x14ac:dyDescent="0.2">
      <c r="A155" s="129" t="s">
        <v>43</v>
      </c>
      <c r="B155" s="130" t="s">
        <v>29</v>
      </c>
      <c r="C155" s="287" t="s">
        <v>889</v>
      </c>
      <c r="D155" s="287" t="s">
        <v>890</v>
      </c>
      <c r="E155" s="132">
        <v>0.25</v>
      </c>
      <c r="F155" s="386">
        <v>0.7</v>
      </c>
      <c r="G155" s="371" t="s">
        <v>1113</v>
      </c>
      <c r="H155" s="371" t="s">
        <v>1044</v>
      </c>
      <c r="I155" s="577">
        <v>0.82499999999999996</v>
      </c>
      <c r="J155" s="420" t="s">
        <v>20</v>
      </c>
      <c r="K155" s="539">
        <v>0</v>
      </c>
      <c r="L155" s="587">
        <v>1.1779999999999999</v>
      </c>
      <c r="M155" s="381" t="s">
        <v>1114</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791"/>
      <c r="C157" s="791"/>
      <c r="D157" s="791"/>
      <c r="E157" s="214"/>
      <c r="F157" s="215"/>
    </row>
    <row r="158" spans="1:13" s="205" customFormat="1" ht="15" customHeight="1" x14ac:dyDescent="0.2">
      <c r="A158" s="196"/>
      <c r="B158" s="196"/>
      <c r="C158" s="196"/>
      <c r="D158" s="196"/>
      <c r="E158" s="197"/>
      <c r="F158" s="792" t="s">
        <v>930</v>
      </c>
      <c r="G158" s="792"/>
      <c r="H158" s="792"/>
      <c r="I158" s="196"/>
      <c r="J158" s="196"/>
      <c r="K158" s="196"/>
      <c r="L158" s="196"/>
      <c r="M158" s="196"/>
    </row>
    <row r="159" spans="1:13" s="205" customFormat="1" ht="32.25" customHeight="1" x14ac:dyDescent="0.2">
      <c r="A159" s="198" t="s">
        <v>285</v>
      </c>
      <c r="B159" s="198" t="s">
        <v>30</v>
      </c>
      <c r="C159" s="198" t="s">
        <v>931</v>
      </c>
      <c r="D159" s="198" t="s">
        <v>932</v>
      </c>
      <c r="E159" s="199" t="s">
        <v>933</v>
      </c>
      <c r="F159" s="200" t="s">
        <v>934</v>
      </c>
      <c r="G159" s="373" t="s">
        <v>935</v>
      </c>
      <c r="H159" s="373" t="s">
        <v>936</v>
      </c>
      <c r="I159" s="374" t="s">
        <v>937</v>
      </c>
      <c r="J159" s="817" t="s">
        <v>938</v>
      </c>
      <c r="K159" s="818"/>
      <c r="L159" s="373" t="s">
        <v>939</v>
      </c>
      <c r="M159" s="373" t="s">
        <v>940</v>
      </c>
    </row>
    <row r="160" spans="1:13" s="196" customFormat="1" ht="132.75" customHeight="1" x14ac:dyDescent="0.2">
      <c r="A160" s="129" t="s">
        <v>44</v>
      </c>
      <c r="B160" s="130" t="s">
        <v>29</v>
      </c>
      <c r="C160" s="294" t="s">
        <v>718</v>
      </c>
      <c r="D160" s="321" t="s">
        <v>719</v>
      </c>
      <c r="E160" s="132">
        <v>0.25</v>
      </c>
      <c r="F160" s="388">
        <v>0.98</v>
      </c>
      <c r="G160" s="405" t="s">
        <v>1115</v>
      </c>
      <c r="H160" s="405" t="s">
        <v>1116</v>
      </c>
      <c r="I160" s="596">
        <v>1</v>
      </c>
      <c r="J160" s="423" t="s">
        <v>20</v>
      </c>
      <c r="K160" s="476">
        <v>0</v>
      </c>
      <c r="L160" s="600">
        <v>1.0204</v>
      </c>
      <c r="M160" s="382" t="s">
        <v>1051</v>
      </c>
    </row>
    <row r="161" spans="1:13" s="196" customFormat="1" ht="134.25" customHeight="1" x14ac:dyDescent="0.2">
      <c r="A161" s="129" t="s">
        <v>44</v>
      </c>
      <c r="B161" s="130" t="s">
        <v>29</v>
      </c>
      <c r="C161" s="324" t="s">
        <v>799</v>
      </c>
      <c r="D161" s="324" t="s">
        <v>800</v>
      </c>
      <c r="E161" s="132">
        <v>0.25</v>
      </c>
      <c r="F161" s="386" t="s">
        <v>1052</v>
      </c>
      <c r="G161" s="371" t="s">
        <v>1117</v>
      </c>
      <c r="H161" s="371" t="s">
        <v>1118</v>
      </c>
      <c r="I161" s="596">
        <v>1</v>
      </c>
      <c r="J161" s="424" t="s">
        <v>20</v>
      </c>
      <c r="K161" s="469">
        <v>0</v>
      </c>
      <c r="L161" s="573">
        <v>1.4279999999999999</v>
      </c>
      <c r="M161" s="379" t="s">
        <v>1055</v>
      </c>
    </row>
    <row r="162" spans="1:13" s="205" customFormat="1" ht="137.25" customHeight="1" x14ac:dyDescent="0.2">
      <c r="A162" s="129" t="s">
        <v>44</v>
      </c>
      <c r="B162" s="130" t="s">
        <v>29</v>
      </c>
      <c r="C162" s="321" t="s">
        <v>846</v>
      </c>
      <c r="D162" s="321" t="s">
        <v>847</v>
      </c>
      <c r="E162" s="132">
        <v>0.25</v>
      </c>
      <c r="F162" s="387">
        <v>1</v>
      </c>
      <c r="G162" s="404" t="s">
        <v>1039</v>
      </c>
      <c r="H162" s="452" t="s">
        <v>1056</v>
      </c>
      <c r="I162" s="604">
        <v>1</v>
      </c>
      <c r="J162" s="453" t="s">
        <v>20</v>
      </c>
      <c r="K162" s="469">
        <v>0</v>
      </c>
      <c r="L162" s="573">
        <v>1</v>
      </c>
      <c r="M162" s="379" t="s">
        <v>1105</v>
      </c>
    </row>
    <row r="163" spans="1:13" s="205" customFormat="1" ht="100.5" customHeight="1" x14ac:dyDescent="0.2">
      <c r="A163" s="129" t="s">
        <v>44</v>
      </c>
      <c r="B163" s="130" t="s">
        <v>29</v>
      </c>
      <c r="C163" s="287" t="s">
        <v>889</v>
      </c>
      <c r="D163" s="287" t="s">
        <v>890</v>
      </c>
      <c r="E163" s="132">
        <v>0.25</v>
      </c>
      <c r="F163" s="386">
        <v>0.7</v>
      </c>
      <c r="G163" s="404" t="s">
        <v>1119</v>
      </c>
      <c r="H163" s="404" t="s">
        <v>1054</v>
      </c>
      <c r="I163" s="572">
        <v>0.38700000000000001</v>
      </c>
      <c r="J163" s="420" t="s">
        <v>20</v>
      </c>
      <c r="K163" s="539">
        <v>0</v>
      </c>
      <c r="L163" s="573">
        <v>0.55300000000000005</v>
      </c>
      <c r="M163" s="379" t="s">
        <v>1120</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791"/>
      <c r="C165" s="791"/>
      <c r="D165" s="791"/>
      <c r="E165" s="214"/>
      <c r="F165" s="215"/>
    </row>
    <row r="166" spans="1:13" s="205" customFormat="1" ht="13.5" customHeight="1" x14ac:dyDescent="0.2">
      <c r="A166" s="196"/>
      <c r="B166" s="196"/>
      <c r="C166" s="196"/>
      <c r="D166" s="196"/>
      <c r="E166" s="197"/>
      <c r="F166" s="792" t="s">
        <v>930</v>
      </c>
      <c r="G166" s="792"/>
      <c r="H166" s="792"/>
      <c r="I166" s="196"/>
      <c r="J166" s="196"/>
      <c r="K166" s="196"/>
      <c r="L166" s="196"/>
      <c r="M166" s="196"/>
    </row>
    <row r="167" spans="1:13" s="205" customFormat="1" ht="30.75" customHeight="1" x14ac:dyDescent="0.2">
      <c r="A167" s="198" t="s">
        <v>285</v>
      </c>
      <c r="B167" s="198" t="s">
        <v>30</v>
      </c>
      <c r="C167" s="198" t="s">
        <v>931</v>
      </c>
      <c r="D167" s="198" t="s">
        <v>932</v>
      </c>
      <c r="E167" s="199" t="s">
        <v>933</v>
      </c>
      <c r="F167" s="200" t="s">
        <v>934</v>
      </c>
      <c r="G167" s="373" t="s">
        <v>935</v>
      </c>
      <c r="H167" s="373" t="s">
        <v>936</v>
      </c>
      <c r="I167" s="374" t="s">
        <v>937</v>
      </c>
      <c r="J167" s="817" t="s">
        <v>938</v>
      </c>
      <c r="K167" s="818"/>
      <c r="L167" s="373" t="s">
        <v>939</v>
      </c>
      <c r="M167" s="198" t="s">
        <v>940</v>
      </c>
    </row>
    <row r="168" spans="1:13" s="196" customFormat="1" ht="133.5" customHeight="1" x14ac:dyDescent="0.2">
      <c r="A168" s="129" t="s">
        <v>45</v>
      </c>
      <c r="B168" s="130" t="s">
        <v>29</v>
      </c>
      <c r="C168" s="294" t="s">
        <v>718</v>
      </c>
      <c r="D168" s="321" t="s">
        <v>719</v>
      </c>
      <c r="E168" s="132">
        <v>0.25</v>
      </c>
      <c r="F168" s="388">
        <v>0.98</v>
      </c>
      <c r="G168" s="405" t="s">
        <v>1121</v>
      </c>
      <c r="H168" s="405" t="s">
        <v>1122</v>
      </c>
      <c r="I168" s="596">
        <v>1</v>
      </c>
      <c r="J168" s="423" t="s">
        <v>20</v>
      </c>
      <c r="K168" s="476">
        <v>0</v>
      </c>
      <c r="L168" s="600">
        <v>1.02</v>
      </c>
      <c r="M168" s="136" t="s">
        <v>1051</v>
      </c>
    </row>
    <row r="169" spans="1:13" s="196" customFormat="1" ht="145.5" customHeight="1" x14ac:dyDescent="0.2">
      <c r="A169" s="129" t="s">
        <v>45</v>
      </c>
      <c r="B169" s="130" t="s">
        <v>29</v>
      </c>
      <c r="C169" s="324" t="s">
        <v>799</v>
      </c>
      <c r="D169" s="324" t="s">
        <v>800</v>
      </c>
      <c r="E169" s="132">
        <v>0.25</v>
      </c>
      <c r="F169" s="386" t="s">
        <v>1052</v>
      </c>
      <c r="G169" s="371" t="s">
        <v>1058</v>
      </c>
      <c r="H169" s="407" t="s">
        <v>1123</v>
      </c>
      <c r="I169" s="604">
        <v>1</v>
      </c>
      <c r="J169" s="493" t="s">
        <v>20</v>
      </c>
      <c r="K169" s="435">
        <v>0</v>
      </c>
      <c r="L169" s="573">
        <v>1.4279999999999999</v>
      </c>
      <c r="M169" s="136" t="s">
        <v>1055</v>
      </c>
    </row>
    <row r="170" spans="1:13" s="205" customFormat="1" ht="136.5" customHeight="1" x14ac:dyDescent="0.2">
      <c r="A170" s="129" t="s">
        <v>45</v>
      </c>
      <c r="B170" s="130" t="s">
        <v>29</v>
      </c>
      <c r="C170" s="321" t="s">
        <v>846</v>
      </c>
      <c r="D170" s="321" t="s">
        <v>847</v>
      </c>
      <c r="E170" s="132">
        <v>0.25</v>
      </c>
      <c r="F170" s="387">
        <v>1</v>
      </c>
      <c r="G170" s="406">
        <v>2</v>
      </c>
      <c r="H170" s="406" t="s">
        <v>1056</v>
      </c>
      <c r="I170" s="598">
        <v>1</v>
      </c>
      <c r="J170" s="493" t="s">
        <v>20</v>
      </c>
      <c r="K170" s="435">
        <v>0</v>
      </c>
      <c r="L170" s="570">
        <v>1</v>
      </c>
      <c r="M170" s="136" t="s">
        <v>1091</v>
      </c>
    </row>
    <row r="171" spans="1:13" s="205" customFormat="1" ht="145.5" customHeight="1" x14ac:dyDescent="0.2">
      <c r="A171" s="129" t="s">
        <v>45</v>
      </c>
      <c r="B171" s="130" t="s">
        <v>29</v>
      </c>
      <c r="C171" s="287" t="s">
        <v>889</v>
      </c>
      <c r="D171" s="287" t="s">
        <v>890</v>
      </c>
      <c r="E171" s="132">
        <v>0.25</v>
      </c>
      <c r="F171" s="386">
        <v>0.7</v>
      </c>
      <c r="G171" s="371" t="s">
        <v>1124</v>
      </c>
      <c r="H171" s="371" t="s">
        <v>1125</v>
      </c>
      <c r="I171" s="577">
        <v>0.52380000000000004</v>
      </c>
      <c r="J171" s="538" t="s">
        <v>63</v>
      </c>
      <c r="K171" s="434">
        <v>0.5</v>
      </c>
      <c r="L171" s="573">
        <v>0.748</v>
      </c>
      <c r="M171" s="136" t="s">
        <v>1159</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792" t="s">
        <v>930</v>
      </c>
      <c r="G173" s="792"/>
      <c r="H173" s="792"/>
      <c r="I173" s="196"/>
      <c r="J173" s="196"/>
      <c r="K173" s="196"/>
      <c r="L173" s="196"/>
      <c r="M173" s="196"/>
    </row>
    <row r="174" spans="1:13" s="205" customFormat="1" ht="48.75" customHeight="1" x14ac:dyDescent="0.2">
      <c r="A174" s="198" t="s">
        <v>285</v>
      </c>
      <c r="B174" s="198" t="s">
        <v>30</v>
      </c>
      <c r="C174" s="198" t="s">
        <v>931</v>
      </c>
      <c r="D174" s="198" t="s">
        <v>932</v>
      </c>
      <c r="E174" s="199" t="s">
        <v>933</v>
      </c>
      <c r="F174" s="200" t="s">
        <v>934</v>
      </c>
      <c r="G174" s="373" t="s">
        <v>935</v>
      </c>
      <c r="H174" s="373" t="s">
        <v>936</v>
      </c>
      <c r="I174" s="374" t="s">
        <v>937</v>
      </c>
      <c r="J174" s="817" t="s">
        <v>938</v>
      </c>
      <c r="K174" s="818"/>
      <c r="L174" s="373" t="s">
        <v>939</v>
      </c>
      <c r="M174" s="198" t="s">
        <v>940</v>
      </c>
    </row>
    <row r="175" spans="1:13" s="196" customFormat="1" ht="138" customHeight="1" x14ac:dyDescent="0.2">
      <c r="A175" s="129" t="s">
        <v>46</v>
      </c>
      <c r="B175" s="130" t="s">
        <v>29</v>
      </c>
      <c r="C175" s="294" t="s">
        <v>718</v>
      </c>
      <c r="D175" s="321" t="s">
        <v>719</v>
      </c>
      <c r="E175" s="132">
        <v>0.25</v>
      </c>
      <c r="F175" s="388">
        <v>0.98</v>
      </c>
      <c r="G175" s="405" t="s">
        <v>1126</v>
      </c>
      <c r="H175" s="405" t="s">
        <v>1127</v>
      </c>
      <c r="I175" s="596">
        <v>1</v>
      </c>
      <c r="J175" s="537" t="s">
        <v>20</v>
      </c>
      <c r="K175" s="430">
        <v>0</v>
      </c>
      <c r="L175" s="600">
        <v>1.02</v>
      </c>
      <c r="M175" s="136" t="s">
        <v>1051</v>
      </c>
    </row>
    <row r="176" spans="1:13" s="196" customFormat="1" ht="135.75" customHeight="1" x14ac:dyDescent="0.2">
      <c r="A176" s="129" t="s">
        <v>46</v>
      </c>
      <c r="B176" s="130" t="s">
        <v>29</v>
      </c>
      <c r="C176" s="324" t="s">
        <v>799</v>
      </c>
      <c r="D176" s="324" t="s">
        <v>800</v>
      </c>
      <c r="E176" s="132">
        <v>0.25</v>
      </c>
      <c r="F176" s="386" t="s">
        <v>1052</v>
      </c>
      <c r="G176" s="371" t="s">
        <v>1058</v>
      </c>
      <c r="H176" s="371" t="s">
        <v>1123</v>
      </c>
      <c r="I176" s="596">
        <v>1</v>
      </c>
      <c r="J176" s="493" t="s">
        <v>20</v>
      </c>
      <c r="K176" s="435">
        <v>0</v>
      </c>
      <c r="L176" s="573">
        <v>0.53500000000000003</v>
      </c>
      <c r="M176" s="136" t="s">
        <v>1055</v>
      </c>
    </row>
    <row r="177" spans="1:13" s="205" customFormat="1" ht="135.75" customHeight="1" x14ac:dyDescent="0.2">
      <c r="A177" s="129" t="s">
        <v>46</v>
      </c>
      <c r="B177" s="130" t="s">
        <v>29</v>
      </c>
      <c r="C177" s="321" t="s">
        <v>846</v>
      </c>
      <c r="D177" s="321" t="s">
        <v>847</v>
      </c>
      <c r="E177" s="132">
        <v>0.25</v>
      </c>
      <c r="F177" s="387">
        <v>1</v>
      </c>
      <c r="G177" s="406" t="s">
        <v>1039</v>
      </c>
      <c r="H177" s="406" t="s">
        <v>1056</v>
      </c>
      <c r="I177" s="596">
        <v>1</v>
      </c>
      <c r="J177" s="493" t="s">
        <v>20</v>
      </c>
      <c r="K177" s="435">
        <v>0</v>
      </c>
      <c r="L177" s="570">
        <v>1</v>
      </c>
      <c r="M177" s="136" t="s">
        <v>1128</v>
      </c>
    </row>
    <row r="178" spans="1:13" s="205" customFormat="1" ht="90" customHeight="1" x14ac:dyDescent="0.2">
      <c r="A178" s="129" t="s">
        <v>46</v>
      </c>
      <c r="B178" s="130" t="s">
        <v>29</v>
      </c>
      <c r="C178" s="287" t="s">
        <v>889</v>
      </c>
      <c r="D178" s="287" t="s">
        <v>890</v>
      </c>
      <c r="E178" s="132">
        <v>0.25</v>
      </c>
      <c r="F178" s="386">
        <v>0.7</v>
      </c>
      <c r="G178" s="371" t="s">
        <v>1046</v>
      </c>
      <c r="H178" s="371" t="s">
        <v>1008</v>
      </c>
      <c r="I178" s="577">
        <v>0.375</v>
      </c>
      <c r="J178" s="538" t="s">
        <v>20</v>
      </c>
      <c r="K178" s="434">
        <v>0</v>
      </c>
      <c r="L178" s="573">
        <v>0.53500000000000003</v>
      </c>
      <c r="M178" s="136" t="s">
        <v>1129</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792" t="s">
        <v>930</v>
      </c>
      <c r="G180" s="792"/>
      <c r="H180" s="792"/>
      <c r="I180" s="196"/>
      <c r="J180" s="196"/>
      <c r="K180" s="196"/>
      <c r="L180" s="196"/>
      <c r="M180" s="196"/>
    </row>
    <row r="181" spans="1:13" s="196" customFormat="1" ht="28.5" customHeight="1" x14ac:dyDescent="0.2">
      <c r="A181" s="198" t="s">
        <v>285</v>
      </c>
      <c r="B181" s="198" t="s">
        <v>30</v>
      </c>
      <c r="C181" s="198" t="s">
        <v>931</v>
      </c>
      <c r="D181" s="198" t="s">
        <v>932</v>
      </c>
      <c r="E181" s="199" t="s">
        <v>933</v>
      </c>
      <c r="F181" s="200" t="s">
        <v>934</v>
      </c>
      <c r="G181" s="373" t="s">
        <v>935</v>
      </c>
      <c r="H181" s="373" t="s">
        <v>936</v>
      </c>
      <c r="I181" s="374" t="s">
        <v>937</v>
      </c>
      <c r="J181" s="817" t="s">
        <v>938</v>
      </c>
      <c r="K181" s="818"/>
      <c r="L181" s="373" t="s">
        <v>939</v>
      </c>
      <c r="M181" s="373" t="s">
        <v>940</v>
      </c>
    </row>
    <row r="182" spans="1:13" s="196" customFormat="1" ht="136.5" customHeight="1" x14ac:dyDescent="0.2">
      <c r="A182" s="287" t="s">
        <v>47</v>
      </c>
      <c r="B182" s="130" t="s">
        <v>29</v>
      </c>
      <c r="C182" s="324" t="s">
        <v>799</v>
      </c>
      <c r="D182" s="324" t="s">
        <v>800</v>
      </c>
      <c r="E182" s="132">
        <v>0.33</v>
      </c>
      <c r="F182" s="450" t="s">
        <v>1052</v>
      </c>
      <c r="G182" s="371" t="s">
        <v>1130</v>
      </c>
      <c r="H182" s="371" t="s">
        <v>1131</v>
      </c>
      <c r="I182" s="605">
        <v>1</v>
      </c>
      <c r="J182" s="537" t="s">
        <v>20</v>
      </c>
      <c r="K182" s="430">
        <v>0</v>
      </c>
      <c r="L182" s="573">
        <v>1.4279999999999999</v>
      </c>
      <c r="M182" s="379" t="s">
        <v>1055</v>
      </c>
    </row>
    <row r="183" spans="1:13" s="205" customFormat="1" ht="137.25" customHeight="1" x14ac:dyDescent="0.2">
      <c r="A183" s="287" t="s">
        <v>47</v>
      </c>
      <c r="B183" s="130" t="s">
        <v>29</v>
      </c>
      <c r="C183" s="321" t="s">
        <v>846</v>
      </c>
      <c r="D183" s="321" t="s">
        <v>847</v>
      </c>
      <c r="E183" s="132">
        <v>0.34</v>
      </c>
      <c r="F183" s="387">
        <v>1</v>
      </c>
      <c r="G183" s="404" t="s">
        <v>1079</v>
      </c>
      <c r="H183" s="404" t="s">
        <v>1056</v>
      </c>
      <c r="I183" s="606">
        <v>0.5</v>
      </c>
      <c r="J183" s="493" t="s">
        <v>20</v>
      </c>
      <c r="K183" s="435">
        <v>0</v>
      </c>
      <c r="L183" s="573">
        <v>0.5</v>
      </c>
      <c r="M183" s="379" t="s">
        <v>1132</v>
      </c>
    </row>
    <row r="184" spans="1:13" s="205" customFormat="1" ht="64.5" customHeight="1" x14ac:dyDescent="0.2">
      <c r="A184" s="287" t="s">
        <v>47</v>
      </c>
      <c r="B184" s="130" t="s">
        <v>29</v>
      </c>
      <c r="C184" s="287" t="s">
        <v>889</v>
      </c>
      <c r="D184" s="287" t="s">
        <v>890</v>
      </c>
      <c r="E184" s="132">
        <v>0.33</v>
      </c>
      <c r="F184" s="386">
        <v>0.7</v>
      </c>
      <c r="G184" s="404" t="s">
        <v>1119</v>
      </c>
      <c r="H184" s="404" t="s">
        <v>1092</v>
      </c>
      <c r="I184" s="606">
        <v>0.85699999999999998</v>
      </c>
      <c r="J184" s="538" t="s">
        <v>20</v>
      </c>
      <c r="K184" s="434">
        <v>0</v>
      </c>
      <c r="L184" s="573">
        <v>1.224</v>
      </c>
      <c r="M184" s="379" t="s">
        <v>1133</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792" t="s">
        <v>930</v>
      </c>
      <c r="G186" s="792"/>
      <c r="H186" s="792"/>
      <c r="I186" s="196"/>
      <c r="J186" s="196"/>
      <c r="K186" s="196"/>
      <c r="L186" s="196"/>
      <c r="M186" s="196"/>
    </row>
    <row r="187" spans="1:13" s="196" customFormat="1" ht="23.25" customHeight="1" x14ac:dyDescent="0.2">
      <c r="A187" s="198" t="s">
        <v>285</v>
      </c>
      <c r="B187" s="198" t="s">
        <v>30</v>
      </c>
      <c r="C187" s="198" t="s">
        <v>931</v>
      </c>
      <c r="D187" s="198" t="s">
        <v>932</v>
      </c>
      <c r="E187" s="199" t="s">
        <v>933</v>
      </c>
      <c r="F187" s="200" t="s">
        <v>934</v>
      </c>
      <c r="G187" s="373" t="s">
        <v>935</v>
      </c>
      <c r="H187" s="373" t="s">
        <v>936</v>
      </c>
      <c r="I187" s="374" t="s">
        <v>937</v>
      </c>
      <c r="J187" s="817" t="s">
        <v>938</v>
      </c>
      <c r="K187" s="818"/>
      <c r="L187" s="373" t="s">
        <v>939</v>
      </c>
      <c r="M187" s="373" t="s">
        <v>940</v>
      </c>
    </row>
    <row r="188" spans="1:13" s="196" customFormat="1" ht="136.5" customHeight="1" x14ac:dyDescent="0.2">
      <c r="A188" s="129" t="s">
        <v>48</v>
      </c>
      <c r="B188" s="130" t="s">
        <v>29</v>
      </c>
      <c r="C188" s="294" t="s">
        <v>718</v>
      </c>
      <c r="D188" s="321" t="s">
        <v>719</v>
      </c>
      <c r="E188" s="132">
        <v>0.25</v>
      </c>
      <c r="F188" s="388">
        <v>0.98</v>
      </c>
      <c r="G188" s="371" t="s">
        <v>1134</v>
      </c>
      <c r="H188" s="371" t="s">
        <v>1135</v>
      </c>
      <c r="I188" s="607">
        <v>1</v>
      </c>
      <c r="J188" s="537" t="s">
        <v>20</v>
      </c>
      <c r="K188" s="430">
        <v>0</v>
      </c>
      <c r="L188" s="600">
        <v>1.02</v>
      </c>
      <c r="M188" s="382" t="s">
        <v>1051</v>
      </c>
    </row>
    <row r="189" spans="1:13" s="196" customFormat="1" ht="135" customHeight="1" x14ac:dyDescent="0.2">
      <c r="A189" s="129" t="s">
        <v>48</v>
      </c>
      <c r="B189" s="130" t="s">
        <v>29</v>
      </c>
      <c r="C189" s="324" t="s">
        <v>799</v>
      </c>
      <c r="D189" s="324" t="s">
        <v>800</v>
      </c>
      <c r="E189" s="132">
        <v>0.25</v>
      </c>
      <c r="F189" s="450" t="s">
        <v>1052</v>
      </c>
      <c r="G189" s="371" t="s">
        <v>1106</v>
      </c>
      <c r="H189" s="371" t="s">
        <v>1087</v>
      </c>
      <c r="I189" s="607">
        <v>1</v>
      </c>
      <c r="J189" s="493" t="s">
        <v>20</v>
      </c>
      <c r="K189" s="435">
        <v>0</v>
      </c>
      <c r="L189" s="625">
        <v>1.4279999999999999</v>
      </c>
      <c r="M189" s="403" t="s">
        <v>1055</v>
      </c>
    </row>
    <row r="190" spans="1:13" s="205" customFormat="1" ht="114.75" customHeight="1" x14ac:dyDescent="0.2">
      <c r="A190" s="820"/>
      <c r="B190" s="820"/>
      <c r="C190" s="820"/>
      <c r="D190" s="820"/>
      <c r="E190" s="820"/>
      <c r="F190" s="820"/>
      <c r="G190" s="820"/>
      <c r="H190" s="820"/>
      <c r="I190" s="820"/>
      <c r="J190" s="820"/>
      <c r="K190" s="820"/>
      <c r="L190" s="820"/>
      <c r="M190" s="820"/>
    </row>
    <row r="191" spans="1:13" s="205" customFormat="1" ht="14.25" customHeight="1" x14ac:dyDescent="0.2">
      <c r="A191" s="196"/>
      <c r="B191" s="196"/>
      <c r="C191" s="196"/>
      <c r="D191" s="196"/>
      <c r="E191" s="197"/>
      <c r="F191" s="792" t="s">
        <v>930</v>
      </c>
      <c r="G191" s="792"/>
      <c r="H191" s="792"/>
      <c r="I191" s="196"/>
      <c r="J191" s="196"/>
      <c r="K191" s="196"/>
      <c r="L191" s="196"/>
      <c r="M191" s="196"/>
    </row>
    <row r="192" spans="1:13" s="205" customFormat="1" ht="30.75" customHeight="1" x14ac:dyDescent="0.2">
      <c r="A192" s="198" t="s">
        <v>285</v>
      </c>
      <c r="B192" s="198" t="s">
        <v>30</v>
      </c>
      <c r="C192" s="198" t="s">
        <v>931</v>
      </c>
      <c r="D192" s="198" t="s">
        <v>932</v>
      </c>
      <c r="E192" s="199" t="s">
        <v>933</v>
      </c>
      <c r="F192" s="200" t="s">
        <v>934</v>
      </c>
      <c r="G192" s="373" t="s">
        <v>935</v>
      </c>
      <c r="H192" s="373" t="s">
        <v>936</v>
      </c>
      <c r="I192" s="374" t="s">
        <v>937</v>
      </c>
      <c r="J192" s="817" t="s">
        <v>938</v>
      </c>
      <c r="K192" s="818"/>
      <c r="L192" s="373" t="s">
        <v>939</v>
      </c>
      <c r="M192" s="198" t="s">
        <v>940</v>
      </c>
    </row>
    <row r="193" spans="1:13" s="205" customFormat="1" ht="134.25" customHeight="1" x14ac:dyDescent="0.2">
      <c r="A193" s="129" t="s">
        <v>48</v>
      </c>
      <c r="B193" s="130" t="s">
        <v>29</v>
      </c>
      <c r="C193" s="321" t="s">
        <v>846</v>
      </c>
      <c r="D193" s="321" t="s">
        <v>847</v>
      </c>
      <c r="E193" s="132">
        <v>0.25</v>
      </c>
      <c r="F193" s="387">
        <v>1</v>
      </c>
      <c r="G193" s="371" t="s">
        <v>1079</v>
      </c>
      <c r="H193" s="371" t="s">
        <v>1056</v>
      </c>
      <c r="I193" s="568">
        <v>0.5</v>
      </c>
      <c r="J193" s="493" t="s">
        <v>20</v>
      </c>
      <c r="K193" s="435">
        <v>0</v>
      </c>
      <c r="L193" s="570">
        <v>0.5</v>
      </c>
      <c r="M193" s="379" t="s">
        <v>1132</v>
      </c>
    </row>
    <row r="194" spans="1:13" s="205" customFormat="1" ht="75" customHeight="1" x14ac:dyDescent="0.2">
      <c r="A194" s="129" t="s">
        <v>48</v>
      </c>
      <c r="B194" s="130" t="s">
        <v>29</v>
      </c>
      <c r="C194" s="287" t="s">
        <v>889</v>
      </c>
      <c r="D194" s="287" t="s">
        <v>890</v>
      </c>
      <c r="E194" s="132">
        <v>0.25</v>
      </c>
      <c r="F194" s="386">
        <v>0.7</v>
      </c>
      <c r="G194" s="404" t="s">
        <v>1106</v>
      </c>
      <c r="H194" s="404" t="s">
        <v>1136</v>
      </c>
      <c r="I194" s="577">
        <v>0.71399999999999997</v>
      </c>
      <c r="J194" s="538" t="s">
        <v>20</v>
      </c>
      <c r="K194" s="434">
        <v>0</v>
      </c>
      <c r="L194" s="573">
        <v>1.02</v>
      </c>
      <c r="M194" s="381" t="s">
        <v>1137</v>
      </c>
    </row>
    <row r="195" spans="1:13" s="205" customFormat="1" ht="29.25" customHeight="1" x14ac:dyDescent="0.2">
      <c r="A195" s="820"/>
      <c r="B195" s="820"/>
      <c r="C195" s="820"/>
      <c r="D195" s="820"/>
      <c r="E195" s="820"/>
      <c r="F195" s="820"/>
      <c r="G195" s="820"/>
      <c r="H195" s="820"/>
      <c r="I195" s="820"/>
      <c r="J195" s="820"/>
      <c r="K195" s="820"/>
      <c r="L195" s="820"/>
      <c r="M195" s="820"/>
    </row>
    <row r="196" spans="1:13" s="196" customFormat="1" ht="17.25" customHeight="1" x14ac:dyDescent="0.2">
      <c r="E196" s="197"/>
      <c r="F196" s="792" t="s">
        <v>930</v>
      </c>
      <c r="G196" s="792"/>
      <c r="H196" s="792"/>
    </row>
    <row r="197" spans="1:13" s="196" customFormat="1" ht="39" customHeight="1" x14ac:dyDescent="0.2">
      <c r="A197" s="198" t="s">
        <v>285</v>
      </c>
      <c r="B197" s="198" t="s">
        <v>30</v>
      </c>
      <c r="C197" s="198" t="s">
        <v>931</v>
      </c>
      <c r="D197" s="198" t="s">
        <v>932</v>
      </c>
      <c r="E197" s="199" t="s">
        <v>933</v>
      </c>
      <c r="F197" s="200" t="s">
        <v>934</v>
      </c>
      <c r="G197" s="373" t="s">
        <v>935</v>
      </c>
      <c r="H197" s="373" t="s">
        <v>936</v>
      </c>
      <c r="I197" s="374" t="s">
        <v>937</v>
      </c>
      <c r="J197" s="817" t="s">
        <v>938</v>
      </c>
      <c r="K197" s="818"/>
      <c r="L197" s="373" t="s">
        <v>939</v>
      </c>
      <c r="M197" s="198" t="s">
        <v>940</v>
      </c>
    </row>
    <row r="198" spans="1:13" s="196" customFormat="1" ht="134.25" customHeight="1" x14ac:dyDescent="0.2">
      <c r="A198" s="129" t="s">
        <v>49</v>
      </c>
      <c r="B198" s="130" t="s">
        <v>29</v>
      </c>
      <c r="C198" s="131" t="s">
        <v>718</v>
      </c>
      <c r="D198" s="131" t="s">
        <v>719</v>
      </c>
      <c r="E198" s="132">
        <v>0.25</v>
      </c>
      <c r="F198" s="445">
        <v>0.98</v>
      </c>
      <c r="G198" s="405" t="s">
        <v>1138</v>
      </c>
      <c r="H198" s="405" t="s">
        <v>1139</v>
      </c>
      <c r="I198" s="596">
        <v>1</v>
      </c>
      <c r="J198" s="537" t="s">
        <v>20</v>
      </c>
      <c r="K198" s="430">
        <v>0</v>
      </c>
      <c r="L198" s="600">
        <v>1.02</v>
      </c>
      <c r="M198" s="136" t="s">
        <v>1051</v>
      </c>
    </row>
    <row r="199" spans="1:13" s="205" customFormat="1" ht="136.5" customHeight="1" x14ac:dyDescent="0.2">
      <c r="A199" s="129" t="s">
        <v>49</v>
      </c>
      <c r="B199" s="130" t="s">
        <v>29</v>
      </c>
      <c r="C199" s="131" t="s">
        <v>799</v>
      </c>
      <c r="D199" s="131" t="s">
        <v>800</v>
      </c>
      <c r="E199" s="132">
        <v>0.25</v>
      </c>
      <c r="F199" s="370" t="s">
        <v>1052</v>
      </c>
      <c r="G199" s="371" t="s">
        <v>1140</v>
      </c>
      <c r="H199" s="371" t="s">
        <v>1141</v>
      </c>
      <c r="I199" s="577">
        <v>1</v>
      </c>
      <c r="J199" s="493" t="s">
        <v>20</v>
      </c>
      <c r="K199" s="435">
        <v>0</v>
      </c>
      <c r="L199" s="573">
        <v>1.4279999999999999</v>
      </c>
      <c r="M199" s="136" t="s">
        <v>1055</v>
      </c>
    </row>
    <row r="200" spans="1:13" s="205" customFormat="1" ht="33.75" customHeight="1" x14ac:dyDescent="0.2">
      <c r="A200" s="820"/>
      <c r="B200" s="820"/>
      <c r="C200" s="820"/>
      <c r="D200" s="820"/>
      <c r="E200" s="820"/>
      <c r="F200" s="820"/>
      <c r="G200" s="820"/>
      <c r="H200" s="820"/>
      <c r="I200" s="820"/>
      <c r="J200" s="820"/>
      <c r="K200" s="820"/>
      <c r="L200" s="820"/>
      <c r="M200" s="820"/>
    </row>
    <row r="201" spans="1:13" s="205" customFormat="1" ht="15.75" customHeight="1" x14ac:dyDescent="0.2">
      <c r="A201" s="196"/>
      <c r="B201" s="196"/>
      <c r="C201" s="196"/>
      <c r="D201" s="196"/>
      <c r="E201" s="197"/>
      <c r="F201" s="792" t="s">
        <v>930</v>
      </c>
      <c r="G201" s="792"/>
      <c r="H201" s="792"/>
      <c r="I201" s="196"/>
      <c r="J201" s="196"/>
      <c r="K201" s="196"/>
      <c r="L201" s="196"/>
      <c r="M201" s="196"/>
    </row>
    <row r="202" spans="1:13" s="205" customFormat="1" ht="39" customHeight="1" x14ac:dyDescent="0.2">
      <c r="A202" s="198" t="s">
        <v>285</v>
      </c>
      <c r="B202" s="198" t="s">
        <v>30</v>
      </c>
      <c r="C202" s="198" t="s">
        <v>931</v>
      </c>
      <c r="D202" s="198" t="s">
        <v>932</v>
      </c>
      <c r="E202" s="199" t="s">
        <v>933</v>
      </c>
      <c r="F202" s="200" t="s">
        <v>934</v>
      </c>
      <c r="G202" s="373" t="s">
        <v>935</v>
      </c>
      <c r="H202" s="373" t="s">
        <v>936</v>
      </c>
      <c r="I202" s="374" t="s">
        <v>937</v>
      </c>
      <c r="J202" s="817" t="s">
        <v>938</v>
      </c>
      <c r="K202" s="818"/>
      <c r="L202" s="373" t="s">
        <v>939</v>
      </c>
      <c r="M202" s="198" t="s">
        <v>940</v>
      </c>
    </row>
    <row r="203" spans="1:13" ht="132.75" customHeight="1" x14ac:dyDescent="0.2">
      <c r="A203" s="129" t="s">
        <v>49</v>
      </c>
      <c r="B203" s="130" t="s">
        <v>29</v>
      </c>
      <c r="C203" s="131" t="s">
        <v>846</v>
      </c>
      <c r="D203" s="131" t="s">
        <v>847</v>
      </c>
      <c r="E203" s="132">
        <v>0.25</v>
      </c>
      <c r="F203" s="445">
        <v>1</v>
      </c>
      <c r="G203" s="406" t="s">
        <v>1079</v>
      </c>
      <c r="H203" s="406" t="s">
        <v>1056</v>
      </c>
      <c r="I203" s="598">
        <v>0.5</v>
      </c>
      <c r="J203" s="493" t="s">
        <v>20</v>
      </c>
      <c r="K203" s="435">
        <v>0</v>
      </c>
      <c r="L203" s="570">
        <v>0.5</v>
      </c>
      <c r="M203" s="136" t="s">
        <v>1132</v>
      </c>
    </row>
    <row r="204" spans="1:13" ht="86.25" customHeight="1" x14ac:dyDescent="0.2">
      <c r="A204" s="129" t="s">
        <v>49</v>
      </c>
      <c r="B204" s="130" t="s">
        <v>29</v>
      </c>
      <c r="C204" s="131" t="s">
        <v>889</v>
      </c>
      <c r="D204" s="131" t="s">
        <v>890</v>
      </c>
      <c r="E204" s="132">
        <v>0.25</v>
      </c>
      <c r="F204" s="445">
        <v>0.7</v>
      </c>
      <c r="G204" s="371" t="s">
        <v>1142</v>
      </c>
      <c r="H204" s="371" t="s">
        <v>1143</v>
      </c>
      <c r="I204" s="577">
        <v>0.47</v>
      </c>
      <c r="J204" s="538" t="s">
        <v>20</v>
      </c>
      <c r="K204" s="434">
        <v>0</v>
      </c>
      <c r="L204" s="573">
        <v>0.67200000000000004</v>
      </c>
      <c r="M204" s="136" t="s">
        <v>1144</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791"/>
      <c r="C206" s="791"/>
      <c r="D206" s="791"/>
      <c r="E206" s="214"/>
      <c r="F206" s="215"/>
      <c r="G206" s="205"/>
      <c r="H206" s="205"/>
      <c r="I206" s="205"/>
      <c r="J206" s="205"/>
      <c r="K206" s="205"/>
      <c r="L206" s="205"/>
      <c r="M206" s="205"/>
    </row>
    <row r="207" spans="1:13" ht="18.75" customHeight="1" x14ac:dyDescent="0.2">
      <c r="A207" s="196"/>
      <c r="B207" s="196"/>
      <c r="C207" s="196"/>
      <c r="D207" s="196"/>
      <c r="E207" s="197"/>
      <c r="F207" s="792" t="s">
        <v>930</v>
      </c>
      <c r="G207" s="792"/>
      <c r="H207" s="792"/>
      <c r="I207" s="196"/>
      <c r="J207" s="196"/>
      <c r="K207" s="196"/>
      <c r="L207" s="196"/>
      <c r="M207" s="196"/>
    </row>
    <row r="208" spans="1:13" ht="33.75" customHeight="1" x14ac:dyDescent="0.2">
      <c r="A208" s="198" t="s">
        <v>285</v>
      </c>
      <c r="B208" s="198" t="s">
        <v>30</v>
      </c>
      <c r="C208" s="198" t="s">
        <v>931</v>
      </c>
      <c r="D208" s="198" t="s">
        <v>932</v>
      </c>
      <c r="E208" s="199" t="s">
        <v>933</v>
      </c>
      <c r="F208" s="200" t="s">
        <v>934</v>
      </c>
      <c r="G208" s="373" t="s">
        <v>935</v>
      </c>
      <c r="H208" s="373" t="s">
        <v>936</v>
      </c>
      <c r="I208" s="374" t="s">
        <v>937</v>
      </c>
      <c r="J208" s="817" t="s">
        <v>938</v>
      </c>
      <c r="K208" s="818"/>
      <c r="L208" s="373" t="s">
        <v>939</v>
      </c>
      <c r="M208" s="198" t="s">
        <v>940</v>
      </c>
    </row>
    <row r="209" spans="1:13" ht="136.5" customHeight="1" x14ac:dyDescent="0.2">
      <c r="A209" s="129" t="s">
        <v>50</v>
      </c>
      <c r="B209" s="130" t="s">
        <v>29</v>
      </c>
      <c r="C209" s="131" t="s">
        <v>799</v>
      </c>
      <c r="D209" s="131" t="s">
        <v>800</v>
      </c>
      <c r="E209" s="132">
        <v>0.33</v>
      </c>
      <c r="F209" s="370" t="s">
        <v>1052</v>
      </c>
      <c r="G209" s="371" t="s">
        <v>1145</v>
      </c>
      <c r="H209" s="371" t="s">
        <v>1146</v>
      </c>
      <c r="I209" s="577">
        <v>0.84799999999999998</v>
      </c>
      <c r="J209" s="537" t="s">
        <v>20</v>
      </c>
      <c r="K209" s="430">
        <v>0</v>
      </c>
      <c r="L209" s="573">
        <v>1.212</v>
      </c>
      <c r="M209" s="136" t="s">
        <v>1147</v>
      </c>
    </row>
    <row r="210" spans="1:13" ht="135.75" customHeight="1" x14ac:dyDescent="0.2">
      <c r="A210" s="129" t="s">
        <v>50</v>
      </c>
      <c r="B210" s="130" t="s">
        <v>29</v>
      </c>
      <c r="C210" s="131" t="s">
        <v>846</v>
      </c>
      <c r="D210" s="131" t="s">
        <v>847</v>
      </c>
      <c r="E210" s="132">
        <v>0.34</v>
      </c>
      <c r="F210" s="445">
        <v>1</v>
      </c>
      <c r="G210" s="406" t="s">
        <v>1079</v>
      </c>
      <c r="H210" s="406" t="s">
        <v>1056</v>
      </c>
      <c r="I210" s="598">
        <v>0.5</v>
      </c>
      <c r="J210" s="493" t="s">
        <v>20</v>
      </c>
      <c r="K210" s="435">
        <v>0</v>
      </c>
      <c r="L210" s="570">
        <v>0.5</v>
      </c>
      <c r="M210" s="136" t="s">
        <v>1132</v>
      </c>
    </row>
    <row r="211" spans="1:13" ht="99" customHeight="1" x14ac:dyDescent="0.2">
      <c r="A211" s="129" t="s">
        <v>50</v>
      </c>
      <c r="B211" s="130" t="s">
        <v>29</v>
      </c>
      <c r="C211" s="131" t="s">
        <v>889</v>
      </c>
      <c r="D211" s="131" t="s">
        <v>890</v>
      </c>
      <c r="E211" s="132">
        <v>0.33</v>
      </c>
      <c r="F211" s="445">
        <v>0.7</v>
      </c>
      <c r="G211" s="371" t="s">
        <v>1068</v>
      </c>
      <c r="H211" s="371" t="s">
        <v>1148</v>
      </c>
      <c r="I211" s="577">
        <v>0.44400000000000001</v>
      </c>
      <c r="J211" s="538" t="s">
        <v>20</v>
      </c>
      <c r="K211" s="434">
        <v>0</v>
      </c>
      <c r="L211" s="573">
        <v>0.63400000000000001</v>
      </c>
      <c r="M211" s="136" t="s">
        <v>1149</v>
      </c>
    </row>
    <row r="212" spans="1:13" ht="12" x14ac:dyDescent="0.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2024-12-19T18:35:53Z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