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hidePivotFieldList="1" defaultThemeVersion="124226"/>
  <xr:revisionPtr revIDLastSave="10" documentId="8_{20202A31-5BE2-4736-90D1-BCF0CE8FAA20}" xr6:coauthVersionLast="47" xr6:coauthVersionMax="47" xr10:uidLastSave="{BF821E15-75B4-4EAB-8073-B5B07D3285CC}"/>
  <bookViews>
    <workbookView xWindow="-120" yWindow="-120" windowWidth="20730" windowHeight="11040" tabRatio="733" firstSheet="2" activeTab="5" xr2:uid="{00000000-000D-0000-FFFF-FFFF00000000}"/>
  </bookViews>
  <sheets>
    <sheet name="01-PANEL" sheetId="35" r:id="rId1"/>
    <sheet name="01-cons PANEL" sheetId="36" state="hidden" r:id="rId2"/>
    <sheet name="02-ESTADO NC" sheetId="20" r:id="rId3"/>
    <sheet name="02-cons ESTADO NC" sheetId="33" state="hidden" r:id="rId4"/>
    <sheet name="03-  ESTADO REGIONES" sheetId="32" r:id="rId5"/>
    <sheet name="Ev Proveedores" sheetId="43" r:id="rId6"/>
    <sheet name="00-Monitoreo indicadores 2023" sheetId="17" state="hidden" r:id="rId7"/>
    <sheet name="04-ANEXO informe" sheetId="39" r:id="rId8"/>
    <sheet name="04-ANEXO EXTENDIDO Riesgo" sheetId="42" r:id="rId9"/>
    <sheet name="Convenios ADP" sheetId="45" r:id="rId10"/>
    <sheet name="04-ANEXO EXTENDIDO" sheetId="38" state="hidden" r:id="rId11"/>
    <sheet name="04-ANEXO informe C Riesgo" sheetId="44" state="hidden" r:id="rId12"/>
  </sheets>
  <definedNames>
    <definedName name="_xlnm._FilterDatabase" localSheetId="6" hidden="1">'00-Monitoreo indicadores 2023'!$A$7:$GW$114</definedName>
    <definedName name="_xlnm._FilterDatabase" localSheetId="10" hidden="1">'04-ANEXO EXTENDIDO'!$A$2:$Q$109</definedName>
    <definedName name="_xlnm._FilterDatabase" localSheetId="7" hidden="1">'04-ANEXO informe'!$A$3:$M$212</definedName>
    <definedName name="_xlnm._FilterDatabase" localSheetId="11" hidden="1">'04-ANEXO informe C Riesgo'!$A$5:$M$245</definedName>
    <definedName name="_xlnm.Print_Area" localSheetId="6">'00-Monitoreo indicadores 2023'!$E$6:$CE$95</definedName>
    <definedName name="_xlnm.Print_Area" localSheetId="4">'03-  ESTADO REGIONES'!$A$2:$Q$27</definedName>
    <definedName name="_xlnm.Print_Area" localSheetId="10">'04-ANEXO EXTENDIDO'!$E$2:$Q$109</definedName>
    <definedName name="_xlnm.Print_Area" localSheetId="8">'04-ANEXO EXTENDIDO Riesgo'!$A$2:$O$22</definedName>
    <definedName name="_xlnm.Print_Area" localSheetId="7">'04-ANEXO informe'!$A$1:$M$211</definedName>
    <definedName name="_xlnm.Print_Area" localSheetId="11">'04-ANEXO informe C Riesgo'!$A$3:$M$245</definedName>
    <definedName name="_xlnm.Print_Area" localSheetId="9">'Convenios ADP'!$B$1:$K$22</definedName>
    <definedName name="_xlnm.Print_Area" localSheetId="5">'Ev Proveedores'!$A$1:$O$35</definedName>
    <definedName name="_xlnm.Print_Titles" localSheetId="6">'00-Monitoreo indicadores 2023'!$6:$7</definedName>
    <definedName name="_xlnm.Print_Titles" localSheetId="10">'04-ANEXO EXTENDIDO'!$2:$2</definedName>
  </definedNames>
  <calcPr calcId="191028"/>
  <pivotCaches>
    <pivotCache cacheId="1" r:id="rId1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3" l="1"/>
  <c r="R13" i="35"/>
  <c r="E17" i="32"/>
  <c r="D28" i="35"/>
  <c r="D18" i="35"/>
  <c r="M13" i="35"/>
  <c r="K13" i="35"/>
  <c r="D13" i="33"/>
  <c r="F32" i="32"/>
  <c r="F83" i="32"/>
  <c r="L39" i="36"/>
  <c r="M39" i="36"/>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3" i="33"/>
  <c r="J4" i="33"/>
  <c r="J7" i="33"/>
  <c r="J8" i="33"/>
  <c r="J9" i="33"/>
  <c r="J10" i="33"/>
  <c r="J12" i="33"/>
  <c r="J15" i="33"/>
  <c r="J16" i="33"/>
  <c r="J17" i="33"/>
  <c r="J18" i="33"/>
  <c r="J20" i="33"/>
  <c r="J21" i="33"/>
  <c r="J22" i="33"/>
  <c r="J26" i="33"/>
  <c r="J27" i="33"/>
  <c r="J28" i="33"/>
  <c r="J29" i="33"/>
  <c r="J30" i="33"/>
  <c r="J31" i="33"/>
  <c r="J32" i="33"/>
  <c r="J33" i="33"/>
  <c r="J35" i="33"/>
  <c r="J36" i="33"/>
  <c r="J37" i="33"/>
  <c r="J38" i="33"/>
  <c r="J39" i="33"/>
  <c r="J41" i="33"/>
  <c r="J42" i="33"/>
  <c r="J43" i="33"/>
  <c r="J44" i="33"/>
  <c r="J45" i="33"/>
  <c r="J46" i="33"/>
  <c r="J48" i="33"/>
  <c r="J49" i="33"/>
  <c r="J50" i="33"/>
  <c r="J51" i="33"/>
  <c r="J52" i="33"/>
  <c r="J53" i="33"/>
  <c r="J54" i="33"/>
  <c r="F33" i="32"/>
  <c r="F34" i="32"/>
  <c r="F35" i="32"/>
  <c r="F36" i="32"/>
  <c r="F37" i="32"/>
  <c r="F40" i="32"/>
  <c r="F41" i="32"/>
  <c r="F43" i="32"/>
  <c r="F44" i="32"/>
  <c r="F45" i="32"/>
  <c r="F46" i="32"/>
  <c r="F47" i="32"/>
  <c r="F49" i="32"/>
  <c r="F50" i="32"/>
  <c r="F51" i="32"/>
  <c r="F52" i="32"/>
  <c r="F53" i="32"/>
  <c r="F54" i="32"/>
  <c r="F55" i="32"/>
  <c r="F56" i="32"/>
  <c r="F57" i="32"/>
  <c r="F58" i="32"/>
  <c r="F59" i="32"/>
  <c r="F60" i="32"/>
  <c r="F61" i="32"/>
  <c r="F62" i="32"/>
  <c r="F63" i="32"/>
  <c r="F64" i="32"/>
  <c r="F66" i="32"/>
  <c r="F67" i="32"/>
  <c r="F68" i="32"/>
  <c r="F69" i="32"/>
  <c r="F70" i="32"/>
  <c r="F71" i="32"/>
  <c r="F72" i="32"/>
  <c r="F73" i="32"/>
  <c r="F74" i="32"/>
  <c r="F75" i="32"/>
  <c r="F76" i="32"/>
  <c r="F77" i="32"/>
  <c r="F78" i="32"/>
  <c r="F79" i="32"/>
  <c r="F80" i="32"/>
  <c r="F81" i="32"/>
  <c r="F84" i="32"/>
  <c r="F85" i="32"/>
  <c r="F86" i="32"/>
  <c r="F87" i="32"/>
  <c r="F88" i="32"/>
  <c r="F89" i="32"/>
  <c r="F90" i="32"/>
  <c r="F91" i="32"/>
  <c r="F92" i="32"/>
  <c r="F93" i="32"/>
  <c r="F94" i="32"/>
  <c r="F95" i="32"/>
  <c r="F96" i="32"/>
  <c r="F97" i="32"/>
  <c r="F98" i="32"/>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M16" i="38" l="1"/>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D32" i="33"/>
  <c r="D33" i="33"/>
  <c r="N39" i="36" l="1"/>
  <c r="O63" i="36" s="1"/>
  <c r="N14" i="36"/>
  <c r="O62" i="36" s="1"/>
  <c r="M14" i="36"/>
  <c r="N62" i="36" s="1"/>
  <c r="N9" i="36"/>
  <c r="O61" i="36" s="1"/>
  <c r="M9" i="36"/>
  <c r="N61" i="36" s="1"/>
  <c r="N4" i="36"/>
  <c r="O60" i="36" s="1"/>
  <c r="S86" i="36" l="1"/>
  <c r="S85" i="36"/>
  <c r="M4" i="36"/>
  <c r="L4" i="36"/>
  <c r="L14" i="36"/>
  <c r="M62" i="36" s="1"/>
  <c r="N63" i="36"/>
  <c r="S87" i="36" s="1"/>
  <c r="L9" i="36"/>
  <c r="M61" i="36" s="1"/>
  <c r="M63" i="36"/>
  <c r="O64" i="36"/>
  <c r="N17" i="36"/>
  <c r="M60" i="36" l="1"/>
  <c r="M23" i="36"/>
  <c r="M24" i="36" s="1"/>
  <c r="L17" i="36"/>
  <c r="N60" i="36"/>
  <c r="S84" i="36" s="1"/>
  <c r="S88" i="36" s="1"/>
  <c r="M17" i="36"/>
  <c r="S18" i="36"/>
  <c r="S79" i="36"/>
  <c r="G39" i="36" l="1"/>
  <c r="G40" i="36"/>
  <c r="G41" i="36"/>
  <c r="G42" i="36"/>
  <c r="G43" i="36"/>
  <c r="G44" i="36"/>
  <c r="G45" i="36"/>
  <c r="G46" i="36"/>
  <c r="G47" i="36"/>
  <c r="G48" i="36"/>
  <c r="G49" i="36"/>
  <c r="G50" i="36"/>
  <c r="G51" i="36"/>
  <c r="G52" i="36"/>
  <c r="G53" i="36"/>
  <c r="G38" i="36"/>
  <c r="P62" i="36" l="1"/>
  <c r="P63" i="36"/>
  <c r="P61" i="36"/>
  <c r="P60" i="36"/>
  <c r="N64" i="36"/>
  <c r="P64" i="36" l="1"/>
  <c r="M64" i="36"/>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3" i="33" l="1"/>
  <c r="D17" i="33"/>
  <c r="E10" i="32"/>
  <c r="D4" i="33"/>
  <c r="D18" i="33"/>
  <c r="D48" i="33"/>
  <c r="E11" i="32"/>
  <c r="H7" i="32"/>
  <c r="D20" i="33"/>
  <c r="D35" i="33"/>
  <c r="D49" i="33"/>
  <c r="E12" i="32"/>
  <c r="H8" i="32"/>
  <c r="D7" i="33"/>
  <c r="D21" i="33"/>
  <c r="D36" i="33"/>
  <c r="D50" i="33"/>
  <c r="E13" i="32"/>
  <c r="H9" i="32"/>
  <c r="N14" i="32"/>
  <c r="D8" i="33"/>
  <c r="D22" i="33"/>
  <c r="D37" i="33"/>
  <c r="D51" i="33"/>
  <c r="E14" i="32"/>
  <c r="H10" i="32"/>
  <c r="D31" i="33"/>
  <c r="D9" i="33"/>
  <c r="D23" i="33"/>
  <c r="D38" i="33"/>
  <c r="D52" i="33"/>
  <c r="H11" i="32"/>
  <c r="K12" i="32"/>
  <c r="D10" i="33"/>
  <c r="D26" i="33"/>
  <c r="D39" i="33"/>
  <c r="D53" i="33"/>
  <c r="H12" i="32"/>
  <c r="K13" i="32"/>
  <c r="D11" i="33"/>
  <c r="D27" i="33"/>
  <c r="D54" i="33"/>
  <c r="H13" i="32"/>
  <c r="K14" i="32"/>
  <c r="E9" i="32"/>
  <c r="D12" i="33"/>
  <c r="D28" i="33"/>
  <c r="H14" i="32"/>
  <c r="N11" i="32"/>
  <c r="E7" i="32"/>
  <c r="D24" i="33"/>
  <c r="D29" i="33"/>
  <c r="N12" i="32"/>
  <c r="D15" i="33"/>
  <c r="D30" i="33"/>
  <c r="E8" i="32"/>
  <c r="N13" i="32"/>
  <c r="D16"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N18" i="32" l="1"/>
  <c r="N17" i="32"/>
  <c r="N16" i="32"/>
  <c r="N15" i="32"/>
  <c r="K22" i="32"/>
  <c r="K21" i="32"/>
  <c r="K20" i="32"/>
  <c r="D45" i="33"/>
  <c r="E16" i="32"/>
  <c r="E21" i="32"/>
  <c r="D41" i="33"/>
  <c r="K17" i="32"/>
  <c r="H20" i="32"/>
  <c r="H18" i="32"/>
  <c r="E22" i="32"/>
  <c r="K15" i="32"/>
  <c r="N22" i="32"/>
  <c r="D46" i="33"/>
  <c r="H16" i="32"/>
  <c r="H15" i="32"/>
  <c r="H17" i="32"/>
  <c r="E20" i="32"/>
  <c r="E19" i="32"/>
  <c r="N20" i="32"/>
  <c r="D43" i="33"/>
  <c r="D42" i="33"/>
  <c r="D44" i="33"/>
  <c r="H21" i="32"/>
  <c r="E18" i="32"/>
  <c r="K16" i="32"/>
  <c r="N19" i="32"/>
  <c r="E15" i="32"/>
  <c r="K18" i="32"/>
  <c r="N21" i="32"/>
  <c r="K19" i="32"/>
  <c r="K10" i="32"/>
  <c r="K11" i="32"/>
  <c r="EF95" i="17"/>
  <c r="ET95" i="17" s="1"/>
  <c r="FH95" i="17" s="1"/>
  <c r="FV95" i="17" s="1"/>
  <c r="GJ95" i="17" s="1"/>
  <c r="N10" i="32"/>
  <c r="N9" i="32"/>
  <c r="K9" i="32"/>
  <c r="N7" i="32"/>
  <c r="K8" i="32"/>
  <c r="N8" i="32"/>
  <c r="K7" i="32"/>
</calcChain>
</file>

<file path=xl/sharedStrings.xml><?xml version="1.0" encoding="utf-8"?>
<sst xmlns="http://schemas.openxmlformats.org/spreadsheetml/2006/main" count="5171" uniqueCount="1239">
  <si>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</si>
  <si>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</si>
  <si>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</si>
  <si>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</si>
  <si>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</si>
  <si>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</si>
  <si>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</si>
  <si>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</si>
  <si>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</si>
  <si>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</si>
  <si>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</si>
  <si>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</si>
  <si>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</si>
  <si>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</si>
  <si>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</si>
  <si>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</si>
  <si>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</si>
  <si>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Cuenta de Riesgo (Alto - Medio- Bajo) enero</t>
  </si>
  <si>
    <t>Etiquetas de columna</t>
  </si>
  <si>
    <t>Bajo</t>
  </si>
  <si>
    <t>Medio</t>
  </si>
  <si>
    <t>Alto</t>
  </si>
  <si>
    <t>PMG Riesgo bajo total</t>
  </si>
  <si>
    <t>PMG Riesgo medio total</t>
  </si>
  <si>
    <t>PMG Riesgo alto total</t>
  </si>
  <si>
    <t>Etiquetas de fila</t>
  </si>
  <si>
    <t>bajo</t>
  </si>
  <si>
    <t>DAG</t>
  </si>
  <si>
    <t>DIPLAP</t>
  </si>
  <si>
    <t>Gab Subse</t>
  </si>
  <si>
    <t>GABINETE SUBSE</t>
  </si>
  <si>
    <t>CPEIP</t>
  </si>
  <si>
    <t>H Riesgo bajo total</t>
  </si>
  <si>
    <t>H Riesgo medio total</t>
  </si>
  <si>
    <t>H Riesgo alto total</t>
  </si>
  <si>
    <t>GABINETE MINISTRO</t>
  </si>
  <si>
    <t>DEG</t>
  </si>
  <si>
    <t>UCE</t>
  </si>
  <si>
    <t>CDC</t>
  </si>
  <si>
    <t>CDC Riesgo bajo total</t>
  </si>
  <si>
    <t>CDC Riesgo medio total</t>
  </si>
  <si>
    <t>CDC Riesgo alto total</t>
  </si>
  <si>
    <t>Tipo</t>
  </si>
  <si>
    <t>Cantidad</t>
  </si>
  <si>
    <t>Tot Indicadores Bajo</t>
  </si>
  <si>
    <t>Tot Indicadores Medio</t>
  </si>
  <si>
    <t>Tot Indicadores Alto</t>
  </si>
  <si>
    <t>CDC Nivel central</t>
  </si>
  <si>
    <t>Gab Ministro</t>
  </si>
  <si>
    <t>CDC Regiones</t>
  </si>
  <si>
    <t>Jurídica</t>
  </si>
  <si>
    <t>JURÍDICA</t>
  </si>
  <si>
    <t>LEYENDA RIESGOS</t>
  </si>
  <si>
    <t>BAJO:</t>
  </si>
  <si>
    <t>No existen riesgos para cumplir el indicador</t>
  </si>
  <si>
    <t>CONTEO TOTAL INDICADORES</t>
  </si>
  <si>
    <t>CANTIDAD TOTAL</t>
  </si>
  <si>
    <t>MEDIO:</t>
  </si>
  <si>
    <t>Existen situaciones que podrían producir algún problema para la consecución de
la meta.</t>
  </si>
  <si>
    <t>ALTO:</t>
  </si>
  <si>
    <t>Existen serios problemas para que se cumpla el indicador.</t>
  </si>
  <si>
    <t>Region</t>
  </si>
  <si>
    <t>CDC REGIONES Riesgo bajo total</t>
  </si>
  <si>
    <t>CDC REGIONES Riesgo medio total</t>
  </si>
  <si>
    <t>CDC REGIONES Riesgo alto total</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</si>
  <si>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</si>
  <si>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</si>
  <si>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</si>
  <si>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</si>
  <si>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</si>
  <si>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</si>
  <si>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</si>
  <si>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</si>
  <si>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</si>
  <si>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</si>
  <si>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</si>
  <si>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</si>
  <si>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</si>
  <si>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</si>
  <si>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</si>
  <si>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</si>
  <si>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CDC Nivel Central</t>
  </si>
  <si>
    <t>PERIODO FEBRERO 2024</t>
  </si>
  <si>
    <r>
      <rPr>
        <b/>
        <sz val="16"/>
        <color theme="1"/>
        <rFont val="Calibri"/>
        <family val="2"/>
        <scheme val="minor"/>
      </rPr>
      <t>No existen</t>
    </r>
    <r>
      <rPr>
        <sz val="16"/>
        <color theme="1"/>
        <rFont val="Calibri"/>
        <family val="2"/>
        <scheme val="minor"/>
      </rPr>
      <t xml:space="preserve"> aspectos / situaciones que comprometan el cumplimiento del indicador.</t>
    </r>
  </si>
  <si>
    <r>
      <t>Existen aspectos / situaciones que</t>
    </r>
    <r>
      <rPr>
        <b/>
        <sz val="16"/>
        <color theme="1"/>
        <rFont val="Calibri"/>
        <family val="2"/>
        <scheme val="minor"/>
      </rPr>
      <t xml:space="preserve"> podrían compromete</t>
    </r>
    <r>
      <rPr>
        <sz val="16"/>
        <color theme="1"/>
        <rFont val="Calibri"/>
        <family val="2"/>
        <scheme val="minor"/>
      </rPr>
      <t>r el cumplimiento del indicador.</t>
    </r>
  </si>
  <si>
    <t>Existen aspectos / situaciones que comprometen (seriamente) el cumplimiento del indicador.</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</si>
  <si>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</si>
  <si>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</si>
  <si>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</si>
  <si>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</si>
  <si>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</si>
  <si>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</si>
  <si>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</si>
  <si>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</si>
  <si>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</si>
  <si>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</si>
  <si>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</si>
  <si>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</si>
  <si>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</si>
  <si>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</si>
  <si>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</si>
  <si>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</si>
  <si>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</si>
  <si>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</si>
  <si>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</si>
  <si>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</si>
  <si>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</si>
  <si>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</si>
  <si>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</si>
  <si>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</si>
  <si>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</si>
  <si>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</si>
  <si>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</si>
  <si>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</si>
  <si>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</si>
  <si>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</si>
  <si>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</si>
  <si>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</si>
  <si>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</si>
  <si>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</si>
  <si>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</si>
  <si>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</si>
  <si>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</si>
  <si>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</si>
  <si>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</si>
  <si>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</si>
  <si>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</si>
  <si>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</si>
  <si>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</si>
  <si>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</si>
  <si>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</si>
  <si>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</si>
  <si>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</si>
  <si>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</si>
  <si>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</si>
  <si>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</si>
  <si>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</si>
  <si>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</si>
  <si>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</si>
  <si>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</si>
  <si>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</si>
  <si>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</si>
  <si>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</si>
  <si>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</si>
  <si>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</si>
  <si>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</si>
  <si>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</si>
  <si>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</si>
  <si>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</si>
  <si>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</si>
  <si>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</si>
  <si>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</si>
  <si>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</si>
  <si>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</si>
  <si>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</si>
  <si>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</si>
  <si>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</si>
  <si>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</si>
  <si>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</si>
  <si>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</si>
  <si>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</si>
  <si>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</si>
  <si>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</si>
  <si>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</si>
  <si>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</si>
  <si>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</si>
  <si>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</si>
  <si>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</si>
  <si>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</si>
  <si>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</si>
  <si>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</si>
  <si>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</si>
  <si>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</si>
  <si>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</si>
  <si>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</si>
  <si>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</si>
  <si>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</si>
  <si>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</si>
  <si>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</si>
  <si>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</si>
  <si>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</si>
  <si>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</si>
  <si>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</si>
  <si>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</si>
  <si>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</si>
  <si>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</si>
  <si>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</si>
  <si>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</si>
  <si>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</si>
  <si>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</si>
  <si>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</si>
  <si>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VARIABLE</t>
  </si>
  <si>
    <t>Región</t>
  </si>
  <si>
    <t>TITULO</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</si>
  <si>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</si>
  <si>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</si>
  <si>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</si>
  <si>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</si>
  <si>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</si>
  <si>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</si>
  <si>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</si>
  <si>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</si>
  <si>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</si>
  <si>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</si>
  <si>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</si>
  <si>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</si>
  <si>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</si>
  <si>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</si>
  <si>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</si>
  <si>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</si>
  <si>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</si>
  <si>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</si>
  <si>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</si>
  <si>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</si>
  <si>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</si>
  <si>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</si>
  <si>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</si>
  <si>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</si>
  <si>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</si>
  <si>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</si>
  <si>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</si>
  <si>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</si>
  <si>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</si>
  <si>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</si>
  <si>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</si>
  <si>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</si>
  <si>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</si>
  <si>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</si>
  <si>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</si>
  <si>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</si>
  <si>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</si>
  <si>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CDC: alertas del reporte de cupos gestionadas</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</si>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</sst>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81"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b/>
      <sz val="10"/>
      <color theme="1"/>
      <name val="Calibri"/>
      <family val="2"/>
      <scheme val="minor"/>
    </font>
    <font>
      <b/>
      <sz val="12"/>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4">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s>
  <borders count="14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medium">
        <color indexed="64"/>
      </left>
      <right style="thin">
        <color auto="1"/>
      </right>
      <top style="thin">
        <color indexed="64"/>
      </top>
      <bottom/>
      <diagonal/>
    </border>
    <border>
      <left style="medium">
        <color indexed="64"/>
      </left>
      <right style="thin">
        <color auto="1"/>
      </right>
      <top/>
      <bottom style="medium">
        <color indexed="64"/>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medium">
        <color rgb="FF000000"/>
      </left>
      <right/>
      <top style="medium">
        <color rgb="FF000000"/>
      </top>
      <bottom style="medium">
        <color rgb="FF000000"/>
      </bottom>
      <diagonal/>
    </border>
    <border>
      <left style="thin">
        <color auto="1"/>
      </left>
      <right style="thin">
        <color auto="1"/>
      </right>
      <top/>
      <bottom style="medium">
        <color indexed="64"/>
      </bottom>
      <diagonal/>
    </border>
    <border>
      <left style="thin">
        <color auto="1"/>
      </left>
      <right style="medium">
        <color indexed="64"/>
      </right>
      <top style="thin">
        <color indexed="64"/>
      </top>
      <bottom/>
      <diagonal/>
    </border>
    <border>
      <left style="thin">
        <color auto="1"/>
      </left>
      <right style="medium">
        <color indexed="64"/>
      </right>
      <top/>
      <bottom style="thin">
        <color indexed="64"/>
      </bottom>
      <diagonal/>
    </border>
    <border>
      <left/>
      <right style="medium">
        <color rgb="FF000000"/>
      </right>
      <top style="medium">
        <color rgb="FF000000"/>
      </top>
      <bottom style="medium">
        <color rgb="FF000000"/>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80">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0" xfId="0" applyAlignment="1">
      <alignment horizontal="left"/>
    </xf>
    <xf numFmtId="0" fontId="0" fillId="0" borderId="0" xfId="0" applyAlignment="1">
      <alignment horizontal="left" inden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0" fillId="0" borderId="0" xfId="0" pivotButton="1"/>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24" fillId="9" borderId="3" xfId="0" applyFont="1" applyFill="1" applyBorder="1" applyAlignment="1">
      <alignment horizontal="center" vertical="center"/>
    </xf>
    <xf numFmtId="0" fontId="24" fillId="9" borderId="2" xfId="0" applyFont="1" applyFill="1" applyBorder="1" applyAlignment="1">
      <alignment horizontal="center" vertical="top"/>
    </xf>
    <xf numFmtId="0" fontId="24" fillId="9" borderId="4" xfId="0" applyFont="1" applyFill="1" applyBorder="1" applyAlignment="1">
      <alignment horizontal="center" vertical="center"/>
    </xf>
    <xf numFmtId="0" fontId="29" fillId="6" borderId="7" xfId="0" applyFont="1" applyFill="1" applyBorder="1" applyAlignment="1">
      <alignment horizontal="center" vertical="center"/>
    </xf>
    <xf numFmtId="0" fontId="30" fillId="6" borderId="8" xfId="0" applyFont="1" applyFill="1" applyBorder="1" applyAlignment="1">
      <alignment horizontal="center" vertical="center"/>
    </xf>
    <xf numFmtId="0" fontId="30" fillId="6" borderId="9" xfId="0" applyFont="1" applyFill="1" applyBorder="1" applyAlignment="1">
      <alignment horizontal="center" vertical="center"/>
    </xf>
    <xf numFmtId="0" fontId="29" fillId="6" borderId="10" xfId="0" applyFont="1" applyFill="1" applyBorder="1" applyAlignment="1">
      <alignment horizontal="center" vertical="center"/>
    </xf>
    <xf numFmtId="0" fontId="30" fillId="6" borderId="0" xfId="0" applyFont="1" applyFill="1" applyAlignment="1">
      <alignment horizontal="center" vertical="center"/>
    </xf>
    <xf numFmtId="0" fontId="30" fillId="6" borderId="11" xfId="0" applyFont="1" applyFill="1" applyBorder="1" applyAlignment="1">
      <alignment horizontal="center" vertical="center"/>
    </xf>
    <xf numFmtId="0" fontId="29" fillId="6" borderId="12"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14" xfId="0" applyFont="1" applyFill="1" applyBorder="1" applyAlignment="1">
      <alignment horizontal="center" vertical="center"/>
    </xf>
    <xf numFmtId="0" fontId="29" fillId="5" borderId="3" xfId="0" applyFont="1" applyFill="1" applyBorder="1" applyAlignment="1">
      <alignment horizontal="center" vertical="center"/>
    </xf>
    <xf numFmtId="0" fontId="31" fillId="5" borderId="2" xfId="0" applyFont="1" applyFill="1" applyBorder="1" applyAlignment="1">
      <alignment horizontal="center" vertical="center"/>
    </xf>
    <xf numFmtId="0" fontId="31" fillId="5" borderId="4" xfId="0" applyFont="1" applyFill="1" applyBorder="1" applyAlignment="1">
      <alignment horizontal="center" vertical="center"/>
    </xf>
    <xf numFmtId="0" fontId="32"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4" fillId="0" borderId="13" xfId="0" applyFont="1" applyBorder="1" applyAlignment="1">
      <alignment horizontal="center" vertical="center"/>
    </xf>
    <xf numFmtId="0" fontId="35"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29" fillId="5" borderId="1" xfId="0" applyFont="1" applyFill="1" applyBorder="1" applyAlignment="1">
      <alignment horizontal="center" vertical="center"/>
    </xf>
    <xf numFmtId="0" fontId="31" fillId="5" borderId="1"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1" xfId="0" applyFont="1" applyFill="1" applyBorder="1" applyAlignment="1">
      <alignment horizontal="center" vertical="center"/>
    </xf>
    <xf numFmtId="0" fontId="39" fillId="5" borderId="1" xfId="0" applyFont="1" applyFill="1" applyBorder="1" applyAlignment="1">
      <alignment horizontal="center" vertical="center"/>
    </xf>
    <xf numFmtId="0" fontId="39" fillId="6" borderId="7" xfId="0" applyFont="1" applyFill="1" applyBorder="1" applyAlignment="1">
      <alignment horizontal="right" vertical="center"/>
    </xf>
    <xf numFmtId="0" fontId="38" fillId="6" borderId="9" xfId="0" applyFont="1" applyFill="1" applyBorder="1" applyAlignment="1">
      <alignment horizontal="left" vertical="center"/>
    </xf>
    <xf numFmtId="0" fontId="39" fillId="6" borderId="10" xfId="0" applyFont="1" applyFill="1" applyBorder="1" applyAlignment="1">
      <alignment horizontal="right" vertical="center"/>
    </xf>
    <xf numFmtId="0" fontId="38" fillId="6" borderId="11" xfId="0" applyFont="1" applyFill="1" applyBorder="1" applyAlignment="1">
      <alignment horizontal="left" vertical="center" wrapText="1"/>
    </xf>
    <xf numFmtId="0" fontId="39" fillId="6" borderId="12" xfId="0" applyFont="1" applyFill="1" applyBorder="1" applyAlignment="1">
      <alignment horizontal="right" vertical="center"/>
    </xf>
    <xf numFmtId="0" fontId="38" fillId="6" borderId="14" xfId="0" applyFont="1" applyFill="1" applyBorder="1" applyAlignment="1">
      <alignment horizontal="left" vertical="center"/>
    </xf>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41" fillId="6" borderId="1" xfId="0" applyFont="1" applyFill="1" applyBorder="1" applyAlignment="1">
      <alignment horizontal="left" vertical="top" wrapText="1"/>
    </xf>
    <xf numFmtId="0" fontId="41" fillId="0" borderId="1" xfId="0" applyFont="1" applyBorder="1" applyAlignment="1">
      <alignment horizontal="center" vertical="top" wrapText="1"/>
    </xf>
    <xf numFmtId="0" fontId="41" fillId="0" borderId="1" xfId="0" applyFont="1" applyBorder="1" applyAlignment="1">
      <alignment horizontal="left" vertical="top" wrapText="1"/>
    </xf>
    <xf numFmtId="165" fontId="41" fillId="0" borderId="1" xfId="1" applyNumberFormat="1" applyFont="1" applyBorder="1" applyAlignment="1">
      <alignment horizontal="center" vertical="top" wrapText="1"/>
    </xf>
    <xf numFmtId="165" fontId="42" fillId="5" borderId="1" xfId="1" applyNumberFormat="1" applyFont="1" applyFill="1" applyBorder="1" applyAlignment="1">
      <alignment horizontal="center" vertical="top" wrapText="1"/>
    </xf>
    <xf numFmtId="0" fontId="41" fillId="0" borderId="3" xfId="0" applyFont="1" applyBorder="1" applyAlignment="1">
      <alignment horizontal="center" vertical="top" wrapText="1"/>
    </xf>
    <xf numFmtId="165" fontId="41" fillId="0" borderId="1" xfId="0" applyNumberFormat="1" applyFont="1" applyBorder="1" applyAlignment="1">
      <alignment horizontal="center" vertical="top" wrapText="1"/>
    </xf>
    <xf numFmtId="0" fontId="41" fillId="0" borderId="4" xfId="0" applyFont="1" applyBorder="1" applyAlignment="1">
      <alignment vertical="top" wrapText="1"/>
    </xf>
    <xf numFmtId="1" fontId="41"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6" fillId="5" borderId="0" xfId="0" applyFont="1" applyFill="1"/>
    <xf numFmtId="0" fontId="36" fillId="5" borderId="21" xfId="0" applyFont="1" applyFill="1" applyBorder="1"/>
    <xf numFmtId="0" fontId="36" fillId="5" borderId="22" xfId="0" applyFont="1" applyFill="1" applyBorder="1"/>
    <xf numFmtId="0" fontId="36" fillId="5" borderId="23" xfId="0" applyFont="1" applyFill="1" applyBorder="1"/>
    <xf numFmtId="0" fontId="36" fillId="5" borderId="19" xfId="0" applyFont="1" applyFill="1" applyBorder="1"/>
    <xf numFmtId="0" fontId="36" fillId="5" borderId="24" xfId="0" applyFont="1" applyFill="1" applyBorder="1"/>
    <xf numFmtId="0" fontId="36" fillId="5" borderId="25" xfId="0" applyFont="1" applyFill="1" applyBorder="1"/>
    <xf numFmtId="0" fontId="36" fillId="5" borderId="26" xfId="0" applyFont="1" applyFill="1" applyBorder="1"/>
    <xf numFmtId="0" fontId="36" fillId="5" borderId="27" xfId="0" applyFont="1" applyFill="1" applyBorder="1"/>
    <xf numFmtId="0" fontId="36" fillId="5" borderId="28" xfId="0" applyFont="1" applyFill="1" applyBorder="1"/>
    <xf numFmtId="0" fontId="0" fillId="0" borderId="0" xfId="0" pivotButton="1" applyAlignment="1">
      <alignment wrapText="1"/>
    </xf>
    <xf numFmtId="0" fontId="0" fillId="8" borderId="1" xfId="0" applyFill="1" applyBorder="1"/>
    <xf numFmtId="0" fontId="0" fillId="0" borderId="1" xfId="0" applyBorder="1" applyAlignment="1">
      <alignment horizontal="left"/>
    </xf>
    <xf numFmtId="0" fontId="0" fillId="0" borderId="1" xfId="0" applyBorder="1" applyAlignment="1">
      <alignment horizontal="center"/>
    </xf>
    <xf numFmtId="0" fontId="40" fillId="5" borderId="1" xfId="0" applyFont="1" applyFill="1" applyBorder="1" applyAlignment="1">
      <alignment horizontal="center" vertical="center"/>
    </xf>
    <xf numFmtId="0" fontId="40" fillId="6"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40" fillId="6" borderId="31" xfId="0" applyFont="1" applyFill="1" applyBorder="1" applyAlignment="1">
      <alignment horizontal="center" vertical="center"/>
    </xf>
    <xf numFmtId="0" fontId="48" fillId="6" borderId="32" xfId="0" applyFont="1" applyFill="1" applyBorder="1" applyAlignment="1">
      <alignment horizontal="left" vertical="center" wrapText="1"/>
    </xf>
    <xf numFmtId="0" fontId="40" fillId="6" borderId="33" xfId="0" applyFont="1" applyFill="1" applyBorder="1" applyAlignment="1">
      <alignment horizontal="center" vertical="center"/>
    </xf>
    <xf numFmtId="0" fontId="48" fillId="6" borderId="34" xfId="0" applyFont="1" applyFill="1" applyBorder="1" applyAlignment="1">
      <alignment horizontal="left" vertical="center" wrapText="1"/>
    </xf>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4"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8" fillId="6" borderId="0" xfId="0" applyFont="1" applyFill="1"/>
    <xf numFmtId="9" fontId="38" fillId="6" borderId="0" xfId="0" applyNumberFormat="1" applyFont="1" applyFill="1"/>
    <xf numFmtId="0" fontId="52" fillId="7" borderId="1" xfId="0" applyFont="1" applyFill="1" applyBorder="1" applyAlignment="1">
      <alignment horizontal="center" vertical="center" wrapText="1"/>
    </xf>
    <xf numFmtId="9" fontId="52" fillId="7" borderId="1" xfId="0" applyNumberFormat="1" applyFont="1" applyFill="1" applyBorder="1" applyAlignment="1">
      <alignment horizontal="center" vertical="center" wrapText="1"/>
    </xf>
    <xf numFmtId="165" fontId="52" fillId="7" borderId="1" xfId="0" applyNumberFormat="1" applyFont="1" applyFill="1" applyBorder="1" applyAlignment="1">
      <alignment horizontal="center" vertical="center" wrapText="1"/>
    </xf>
    <xf numFmtId="10" fontId="52" fillId="7" borderId="1" xfId="0" applyNumberFormat="1" applyFont="1" applyFill="1" applyBorder="1" applyAlignment="1">
      <alignment horizontal="center" vertical="center" wrapText="1"/>
    </xf>
    <xf numFmtId="0" fontId="52" fillId="7" borderId="3" xfId="0" applyFont="1" applyFill="1" applyBorder="1" applyAlignment="1">
      <alignment horizontal="center" vertical="center" wrapText="1"/>
    </xf>
    <xf numFmtId="0" fontId="52" fillId="7" borderId="8" xfId="0" applyFont="1" applyFill="1" applyBorder="1" applyAlignment="1">
      <alignment horizontal="center" vertical="center" wrapText="1"/>
    </xf>
    <xf numFmtId="165" fontId="38" fillId="6" borderId="0" xfId="0" applyNumberFormat="1" applyFont="1" applyFill="1"/>
    <xf numFmtId="0" fontId="37" fillId="6" borderId="0" xfId="0" applyFont="1" applyFill="1"/>
    <xf numFmtId="0" fontId="37" fillId="6" borderId="0" xfId="0" applyFont="1" applyFill="1" applyAlignment="1">
      <alignment horizontal="left" vertical="center" wrapText="1"/>
    </xf>
    <xf numFmtId="0" fontId="37" fillId="6" borderId="0" xfId="0" applyFont="1" applyFill="1" applyAlignment="1">
      <alignment horizontal="center" vertical="center" wrapText="1"/>
    </xf>
    <xf numFmtId="9" fontId="37" fillId="6" borderId="0" xfId="1" applyFont="1" applyFill="1" applyBorder="1" applyAlignment="1">
      <alignment horizontal="center" vertical="center" wrapText="1"/>
    </xf>
    <xf numFmtId="165" fontId="37" fillId="6" borderId="0" xfId="1" applyNumberFormat="1" applyFont="1" applyFill="1" applyBorder="1" applyAlignment="1">
      <alignment horizontal="center" vertical="center" wrapText="1"/>
    </xf>
    <xf numFmtId="10" fontId="54" fillId="6" borderId="0" xfId="1" applyNumberFormat="1" applyFont="1" applyFill="1" applyBorder="1" applyAlignment="1">
      <alignment horizontal="center" vertical="center" wrapText="1"/>
    </xf>
    <xf numFmtId="166" fontId="55" fillId="6" borderId="0" xfId="0" applyNumberFormat="1" applyFont="1" applyFill="1" applyAlignment="1">
      <alignment vertical="center" wrapText="1"/>
    </xf>
    <xf numFmtId="165" fontId="37" fillId="6" borderId="0" xfId="0" applyNumberFormat="1" applyFont="1" applyFill="1" applyAlignment="1">
      <alignment horizontal="center" vertical="center" wrapText="1"/>
    </xf>
    <xf numFmtId="0" fontId="37" fillId="6" borderId="0" xfId="0" applyFont="1" applyFill="1" applyAlignment="1">
      <alignment vertical="center" wrapText="1"/>
    </xf>
    <xf numFmtId="9" fontId="37" fillId="6" borderId="0" xfId="0" applyNumberFormat="1" applyFont="1" applyFill="1"/>
    <xf numFmtId="165" fontId="37" fillId="6" borderId="0" xfId="0" applyNumberFormat="1" applyFont="1" applyFill="1"/>
    <xf numFmtId="14" fontId="41"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41"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3" fillId="0" borderId="4" xfId="0" applyNumberFormat="1" applyFont="1" applyBorder="1" applyAlignment="1">
      <alignment horizontal="left" vertical="top" wrapText="1"/>
    </xf>
    <xf numFmtId="0" fontId="27" fillId="0" borderId="0" xfId="0" applyFont="1" applyAlignment="1">
      <alignment horizontal="left" vertical="top"/>
    </xf>
    <xf numFmtId="0" fontId="58" fillId="13" borderId="1" xfId="0" applyFont="1" applyFill="1" applyBorder="1" applyAlignment="1">
      <alignment horizontal="center" vertical="center" wrapText="1"/>
    </xf>
    <xf numFmtId="0" fontId="57" fillId="7" borderId="1" xfId="0" applyFont="1" applyFill="1" applyBorder="1" applyAlignment="1">
      <alignment horizontal="center" vertical="center" wrapText="1"/>
    </xf>
    <xf numFmtId="9" fontId="57" fillId="7" borderId="1" xfId="0" applyNumberFormat="1" applyFont="1" applyFill="1" applyBorder="1" applyAlignment="1">
      <alignment horizontal="center" vertical="center" wrapText="1"/>
    </xf>
    <xf numFmtId="165" fontId="57" fillId="7" borderId="1" xfId="0" applyNumberFormat="1" applyFont="1" applyFill="1" applyBorder="1" applyAlignment="1">
      <alignment horizontal="center" vertical="center" wrapText="1"/>
    </xf>
    <xf numFmtId="10" fontId="57" fillId="7" borderId="1" xfId="0" applyNumberFormat="1" applyFont="1" applyFill="1" applyBorder="1" applyAlignment="1">
      <alignment horizontal="center" vertical="center" wrapText="1"/>
    </xf>
    <xf numFmtId="0" fontId="57" fillId="7" borderId="3" xfId="0" applyFont="1" applyFill="1" applyBorder="1" applyAlignment="1">
      <alignment horizontal="center" vertical="center" wrapText="1"/>
    </xf>
    <xf numFmtId="0" fontId="57" fillId="7" borderId="8" xfId="0" applyFont="1" applyFill="1" applyBorder="1" applyAlignment="1">
      <alignment horizontal="left" vertical="top" wrapText="1"/>
    </xf>
    <xf numFmtId="0" fontId="59" fillId="0" borderId="0" xfId="0" applyFont="1" applyAlignment="1">
      <alignment horizontal="center" vertical="center"/>
    </xf>
    <xf numFmtId="0" fontId="59" fillId="0" borderId="0" xfId="0" applyFont="1" applyAlignment="1">
      <alignment horizontal="left" vertical="center"/>
    </xf>
    <xf numFmtId="10" fontId="58" fillId="0" borderId="0" xfId="0" applyNumberFormat="1" applyFont="1" applyAlignment="1">
      <alignment horizontal="center" vertical="center"/>
    </xf>
    <xf numFmtId="0" fontId="59" fillId="0" borderId="0" xfId="0" applyFont="1" applyAlignment="1">
      <alignment horizontal="left" vertical="top"/>
    </xf>
    <xf numFmtId="165" fontId="59" fillId="0" borderId="0" xfId="0" applyNumberFormat="1" applyFont="1" applyAlignment="1">
      <alignment horizontal="center" vertical="center"/>
    </xf>
    <xf numFmtId="166" fontId="43" fillId="0" borderId="14" xfId="0" applyNumberFormat="1" applyFont="1" applyBorder="1" applyAlignment="1">
      <alignment horizontal="left" vertical="top" wrapText="1"/>
    </xf>
    <xf numFmtId="1" fontId="41" fillId="0" borderId="1" xfId="1" applyNumberFormat="1" applyFont="1" applyBorder="1" applyAlignment="1">
      <alignment horizontal="center" vertical="top" wrapText="1"/>
    </xf>
    <xf numFmtId="165" fontId="41" fillId="0" borderId="1" xfId="1" applyNumberFormat="1" applyFont="1" applyFill="1" applyBorder="1" applyAlignment="1">
      <alignment horizontal="center" vertical="top" wrapText="1"/>
    </xf>
    <xf numFmtId="9" fontId="62" fillId="0" borderId="1" xfId="0" applyNumberFormat="1" applyFont="1" applyBorder="1" applyAlignment="1">
      <alignment horizontal="center" vertical="center"/>
    </xf>
    <xf numFmtId="9" fontId="44"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3" fillId="6" borderId="24" xfId="0" applyFont="1" applyFill="1" applyBorder="1" applyAlignment="1">
      <alignment horizontal="center"/>
    </xf>
    <xf numFmtId="0" fontId="63" fillId="6" borderId="0" xfId="0" applyFont="1" applyFill="1" applyAlignment="1">
      <alignment horizontal="center"/>
    </xf>
    <xf numFmtId="0" fontId="44" fillId="6" borderId="0" xfId="0" applyFont="1" applyFill="1"/>
    <xf numFmtId="0" fontId="64" fillId="19" borderId="35" xfId="0" applyFont="1" applyFill="1" applyBorder="1" applyAlignment="1">
      <alignment horizontal="center" vertical="center" wrapText="1"/>
    </xf>
    <xf numFmtId="0" fontId="64" fillId="19" borderId="36" xfId="0" applyFont="1" applyFill="1" applyBorder="1" applyAlignment="1">
      <alignment horizontal="center" vertical="center"/>
    </xf>
    <xf numFmtId="0" fontId="64" fillId="19" borderId="30" xfId="0" applyFont="1" applyFill="1" applyBorder="1" applyAlignment="1">
      <alignment horizontal="center" vertical="center"/>
    </xf>
    <xf numFmtId="0" fontId="44" fillId="0" borderId="37" xfId="0" applyFont="1" applyBorder="1" applyAlignment="1">
      <alignment horizontal="right" vertical="center"/>
    </xf>
    <xf numFmtId="0" fontId="44" fillId="20" borderId="37" xfId="0" applyFont="1" applyFill="1" applyBorder="1" applyAlignment="1">
      <alignment vertical="center"/>
    </xf>
    <xf numFmtId="0" fontId="64" fillId="20" borderId="36" xfId="0" applyFont="1" applyFill="1" applyBorder="1" applyAlignment="1">
      <alignment horizontal="center" vertical="center"/>
    </xf>
    <xf numFmtId="0" fontId="64" fillId="20" borderId="30" xfId="0" applyFont="1" applyFill="1" applyBorder="1" applyAlignment="1">
      <alignment horizontal="center" vertical="center"/>
    </xf>
    <xf numFmtId="0" fontId="64" fillId="20" borderId="35" xfId="0" applyFont="1" applyFill="1" applyBorder="1" applyAlignment="1">
      <alignment horizontal="center" vertical="center" wrapText="1"/>
    </xf>
    <xf numFmtId="0" fontId="44" fillId="5" borderId="37" xfId="0" applyFont="1" applyFill="1" applyBorder="1" applyAlignment="1">
      <alignment vertical="center"/>
    </xf>
    <xf numFmtId="0" fontId="44" fillId="5" borderId="39"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42" fillId="5" borderId="1" xfId="1" applyNumberFormat="1" applyFont="1" applyFill="1" applyBorder="1" applyAlignment="1">
      <alignment horizontal="center" vertical="top" wrapText="1"/>
    </xf>
    <xf numFmtId="10" fontId="41" fillId="0" borderId="1" xfId="0" applyNumberFormat="1" applyFont="1" applyBorder="1" applyAlignment="1">
      <alignment horizontal="center" vertical="top" wrapText="1"/>
    </xf>
    <xf numFmtId="0" fontId="67"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7"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7" fillId="0" borderId="1" xfId="0" applyFont="1" applyBorder="1" applyAlignment="1" applyProtection="1">
      <alignment horizontal="left" vertical="top"/>
      <protection locked="0"/>
    </xf>
    <xf numFmtId="3" fontId="41" fillId="0" borderId="1" xfId="0" applyNumberFormat="1" applyFont="1" applyBorder="1" applyAlignment="1">
      <alignment horizontal="center" vertical="top" wrapText="1"/>
    </xf>
    <xf numFmtId="10" fontId="41" fillId="0" borderId="1" xfId="1" applyNumberFormat="1" applyFont="1" applyFill="1" applyBorder="1" applyAlignment="1">
      <alignment horizontal="center" vertical="top" wrapText="1"/>
    </xf>
    <xf numFmtId="3" fontId="41" fillId="0" borderId="4" xfId="0" applyNumberFormat="1" applyFont="1" applyBorder="1" applyAlignment="1">
      <alignment horizontal="center" vertical="top" wrapText="1"/>
    </xf>
    <xf numFmtId="10" fontId="41" fillId="0" borderId="14" xfId="1" applyNumberFormat="1" applyFont="1" applyFill="1" applyBorder="1" applyAlignment="1">
      <alignment horizontal="center" vertical="top" wrapText="1"/>
    </xf>
    <xf numFmtId="0" fontId="67" fillId="0" borderId="1" xfId="0" applyFont="1" applyBorder="1" applyAlignment="1" applyProtection="1">
      <alignment horizontal="left" vertical="top" wrapText="1"/>
      <protection locked="0"/>
    </xf>
    <xf numFmtId="0" fontId="67" fillId="22" borderId="1" xfId="0" applyFont="1" applyFill="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protection locked="0"/>
    </xf>
    <xf numFmtId="0" fontId="67" fillId="22" borderId="1" xfId="0" applyFont="1" applyFill="1" applyBorder="1" applyAlignment="1" applyProtection="1">
      <alignment horizontal="center" vertical="top" wrapText="1"/>
      <protection locked="0"/>
    </xf>
    <xf numFmtId="0" fontId="67" fillId="22" borderId="4" xfId="0" applyFont="1" applyFill="1" applyBorder="1" applyAlignment="1" applyProtection="1">
      <alignment horizontal="center" vertical="top" wrapText="1"/>
      <protection locked="0"/>
    </xf>
    <xf numFmtId="0" fontId="67" fillId="22" borderId="1" xfId="0" quotePrefix="1" applyFont="1" applyFill="1" applyBorder="1" applyAlignment="1">
      <alignment horizontal="center" vertical="top"/>
    </xf>
    <xf numFmtId="164" fontId="67" fillId="22" borderId="1" xfId="4" quotePrefix="1" applyFont="1" applyFill="1" applyBorder="1" applyAlignment="1" applyProtection="1">
      <alignment horizontal="center" vertical="top"/>
      <protection locked="0"/>
    </xf>
    <xf numFmtId="0" fontId="67" fillId="22" borderId="1" xfId="0" quotePrefix="1" applyFont="1" applyFill="1" applyBorder="1" applyAlignment="1" applyProtection="1">
      <alignment horizontal="center" vertical="top"/>
      <protection locked="0"/>
    </xf>
    <xf numFmtId="0" fontId="67" fillId="22" borderId="4" xfId="0" quotePrefix="1" applyFont="1" applyFill="1" applyBorder="1" applyAlignment="1" applyProtection="1">
      <alignment horizontal="center" vertical="top"/>
      <protection locked="0"/>
    </xf>
    <xf numFmtId="10" fontId="67" fillId="22" borderId="4" xfId="0" applyNumberFormat="1" applyFont="1" applyFill="1" applyBorder="1" applyAlignment="1" applyProtection="1">
      <alignment horizontal="center" vertical="top"/>
      <protection locked="0"/>
    </xf>
    <xf numFmtId="3" fontId="67" fillId="22" borderId="1" xfId="0" applyNumberFormat="1" applyFont="1" applyFill="1" applyBorder="1" applyAlignment="1" applyProtection="1">
      <alignment horizontal="center" vertical="top" wrapText="1"/>
      <protection locked="0"/>
    </xf>
    <xf numFmtId="3" fontId="67" fillId="22" borderId="4" xfId="0" applyNumberFormat="1" applyFont="1" applyFill="1" applyBorder="1" applyAlignment="1" applyProtection="1">
      <alignment horizontal="center" vertical="top" wrapText="1"/>
      <protection locked="0"/>
    </xf>
    <xf numFmtId="3" fontId="67" fillId="22" borderId="1" xfId="0" quotePrefix="1" applyNumberFormat="1" applyFont="1" applyFill="1" applyBorder="1" applyAlignment="1" applyProtection="1">
      <alignment horizontal="center" vertical="top" wrapText="1"/>
      <protection locked="0"/>
    </xf>
    <xf numFmtId="3" fontId="67" fillId="22" borderId="4" xfId="0" quotePrefix="1" applyNumberFormat="1" applyFont="1" applyFill="1" applyBorder="1" applyAlignment="1" applyProtection="1">
      <alignment horizontal="center" vertical="top" wrapText="1"/>
      <protection locked="0"/>
    </xf>
    <xf numFmtId="10" fontId="67" fillId="0" borderId="14" xfId="0" applyNumberFormat="1" applyFont="1" applyBorder="1" applyAlignment="1" applyProtection="1">
      <alignment horizontal="center" vertical="top" wrapText="1"/>
      <protection locked="0"/>
    </xf>
    <xf numFmtId="10" fontId="67" fillId="22" borderId="14" xfId="0" applyNumberFormat="1" applyFont="1" applyFill="1" applyBorder="1" applyAlignment="1" applyProtection="1">
      <alignment horizontal="center" vertical="top"/>
      <protection locked="0"/>
    </xf>
    <xf numFmtId="10" fontId="67" fillId="22" borderId="1" xfId="0" applyNumberFormat="1" applyFont="1" applyFill="1" applyBorder="1" applyAlignment="1">
      <alignment horizontal="center" vertical="top"/>
    </xf>
    <xf numFmtId="1" fontId="67" fillId="0" borderId="1" xfId="0" applyNumberFormat="1" applyFont="1" applyBorder="1" applyAlignment="1">
      <alignment horizontal="center" vertical="top" wrapText="1"/>
    </xf>
    <xf numFmtId="10" fontId="67" fillId="0" borderId="1" xfId="0" applyNumberFormat="1" applyFont="1" applyBorder="1" applyAlignment="1">
      <alignment horizontal="center" vertical="top" wrapText="1"/>
    </xf>
    <xf numFmtId="3" fontId="67" fillId="22" borderId="1" xfId="0" applyNumberFormat="1" applyFont="1" applyFill="1" applyBorder="1" applyAlignment="1" applyProtection="1">
      <alignment horizontal="center" vertical="top"/>
      <protection locked="0"/>
    </xf>
    <xf numFmtId="0" fontId="67" fillId="0" borderId="1" xfId="0" applyFont="1" applyBorder="1" applyAlignment="1" applyProtection="1">
      <alignment horizontal="center" vertical="top"/>
      <protection locked="0"/>
    </xf>
    <xf numFmtId="10" fontId="67" fillId="0" borderId="1" xfId="0" applyNumberFormat="1" applyFont="1" applyBorder="1" applyAlignment="1" applyProtection="1">
      <alignment horizontal="center" vertical="top"/>
      <protection locked="0"/>
    </xf>
    <xf numFmtId="10" fontId="67" fillId="22" borderId="1" xfId="0" applyNumberFormat="1" applyFont="1" applyFill="1" applyBorder="1" applyAlignment="1" applyProtection="1">
      <alignment horizontal="center" vertical="top" wrapText="1"/>
      <protection locked="0"/>
    </xf>
    <xf numFmtId="0" fontId="67" fillId="0" borderId="1" xfId="0" applyFont="1" applyBorder="1" applyAlignment="1">
      <alignment horizontal="center" vertical="top"/>
    </xf>
    <xf numFmtId="0" fontId="68" fillId="0" borderId="1" xfId="0" applyFont="1" applyBorder="1" applyAlignment="1" applyProtection="1">
      <alignment horizontal="center" vertical="top"/>
      <protection locked="0"/>
    </xf>
    <xf numFmtId="0" fontId="67" fillId="22" borderId="6" xfId="0" applyFont="1" applyFill="1" applyBorder="1" applyAlignment="1" applyProtection="1">
      <alignment horizontal="left" vertical="top" wrapText="1"/>
      <protection locked="0"/>
    </xf>
    <xf numFmtId="0" fontId="41" fillId="6" borderId="6" xfId="0" applyFont="1" applyFill="1" applyBorder="1" applyAlignment="1">
      <alignment horizontal="left" vertical="top" wrapText="1"/>
    </xf>
    <xf numFmtId="0" fontId="67" fillId="0" borderId="1" xfId="0" applyFont="1" applyBorder="1" applyAlignment="1">
      <alignment horizontal="left" vertical="top" wrapText="1"/>
    </xf>
    <xf numFmtId="0" fontId="67" fillId="0" borderId="6" xfId="0" applyFont="1" applyBorder="1" applyAlignment="1" applyProtection="1">
      <alignment horizontal="left" vertical="top" wrapText="1"/>
      <protection locked="0"/>
    </xf>
    <xf numFmtId="0" fontId="67" fillId="0" borderId="6" xfId="0" applyFont="1" applyBorder="1" applyAlignment="1">
      <alignment horizontal="left" vertical="top" wrapText="1"/>
    </xf>
    <xf numFmtId="0" fontId="67" fillId="22" borderId="1" xfId="0" applyFont="1" applyFill="1" applyBorder="1" applyAlignment="1">
      <alignment horizontal="left" vertical="top" wrapText="1"/>
    </xf>
    <xf numFmtId="0" fontId="67" fillId="22" borderId="6" xfId="0" applyFont="1" applyFill="1" applyBorder="1" applyAlignment="1" applyProtection="1">
      <alignment horizontal="center" vertical="top" wrapText="1"/>
      <protection locked="0"/>
    </xf>
    <xf numFmtId="10" fontId="67" fillId="0" borderId="1" xfId="0" applyNumberFormat="1" applyFont="1" applyBorder="1" applyAlignment="1" applyProtection="1">
      <alignment horizontal="center" vertical="top" wrapText="1"/>
      <protection locked="0"/>
    </xf>
    <xf numFmtId="0" fontId="44" fillId="0" borderId="0" xfId="0" applyFont="1"/>
    <xf numFmtId="0" fontId="45"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9" fillId="0" borderId="1" xfId="0" applyNumberFormat="1" applyFont="1" applyBorder="1" applyAlignment="1">
      <alignment horizontal="center" vertical="center"/>
    </xf>
    <xf numFmtId="9" fontId="69" fillId="0" borderId="38" xfId="0" applyNumberFormat="1" applyFont="1" applyBorder="1" applyAlignment="1">
      <alignment horizontal="center" vertical="center"/>
    </xf>
    <xf numFmtId="9" fontId="69" fillId="0" borderId="40" xfId="0" applyNumberFormat="1" applyFont="1" applyBorder="1" applyAlignment="1">
      <alignment horizontal="center" vertical="center"/>
    </xf>
    <xf numFmtId="9" fontId="69" fillId="0" borderId="41" xfId="0" applyNumberFormat="1" applyFont="1" applyBorder="1" applyAlignment="1">
      <alignment horizontal="center" vertical="center"/>
    </xf>
    <xf numFmtId="49" fontId="42" fillId="5" borderId="1" xfId="1" applyNumberFormat="1" applyFont="1" applyFill="1" applyBorder="1" applyAlignment="1">
      <alignment horizontal="center" vertical="top" wrapText="1"/>
    </xf>
    <xf numFmtId="0" fontId="42"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70" fillId="0" borderId="0" xfId="0" applyFont="1" applyAlignment="1">
      <alignment horizontal="center" vertical="center"/>
    </xf>
    <xf numFmtId="0" fontId="71" fillId="9" borderId="1" xfId="0" applyFont="1" applyFill="1" applyBorder="1" applyAlignment="1">
      <alignment horizontal="center" vertical="center"/>
    </xf>
    <xf numFmtId="0" fontId="70" fillId="0" borderId="1" xfId="0" applyFont="1" applyBorder="1" applyAlignment="1">
      <alignment horizontal="center" vertical="center"/>
    </xf>
    <xf numFmtId="0" fontId="71" fillId="0" borderId="1" xfId="0" applyFont="1" applyBorder="1" applyAlignment="1">
      <alignment horizontal="center" vertical="center"/>
    </xf>
    <xf numFmtId="0" fontId="72" fillId="9" borderId="8" xfId="0" applyFont="1" applyFill="1" applyBorder="1" applyAlignment="1">
      <alignment horizontal="center" vertical="center"/>
    </xf>
    <xf numFmtId="0" fontId="71" fillId="9" borderId="8" xfId="0" applyFont="1" applyFill="1" applyBorder="1" applyAlignment="1">
      <alignment horizontal="center" vertical="center"/>
    </xf>
    <xf numFmtId="0" fontId="73" fillId="9" borderId="12" xfId="0" applyFont="1" applyFill="1" applyBorder="1"/>
    <xf numFmtId="0" fontId="72" fillId="9" borderId="13" xfId="0" applyFont="1" applyFill="1" applyBorder="1" applyAlignment="1">
      <alignment horizontal="center" vertical="center"/>
    </xf>
    <xf numFmtId="0" fontId="72" fillId="9" borderId="14" xfId="0" applyFont="1" applyFill="1" applyBorder="1" applyAlignment="1">
      <alignment horizontal="center" vertical="center"/>
    </xf>
    <xf numFmtId="0" fontId="70" fillId="0" borderId="10" xfId="0" applyFont="1" applyBorder="1" applyAlignment="1">
      <alignment horizontal="center" vertical="center"/>
    </xf>
    <xf numFmtId="0" fontId="73" fillId="0" borderId="0" xfId="0" applyFont="1"/>
    <xf numFmtId="0" fontId="71" fillId="0" borderId="0" xfId="0" applyFont="1" applyAlignment="1">
      <alignment horizontal="center" vertical="center"/>
    </xf>
    <xf numFmtId="0" fontId="70" fillId="0" borderId="11" xfId="0" applyFont="1" applyBorder="1" applyAlignment="1">
      <alignment horizontal="center" vertical="center"/>
    </xf>
    <xf numFmtId="0" fontId="71" fillId="0" borderId="10" xfId="0" applyFont="1" applyBorder="1" applyAlignment="1">
      <alignment horizontal="center" vertical="center"/>
    </xf>
    <xf numFmtId="0" fontId="71" fillId="0" borderId="10" xfId="0" applyFont="1" applyBorder="1" applyAlignment="1">
      <alignment horizontal="left" vertical="center"/>
    </xf>
    <xf numFmtId="0" fontId="71" fillId="0" borderId="10" xfId="0" applyFont="1" applyBorder="1"/>
    <xf numFmtId="0" fontId="72" fillId="0" borderId="0" xfId="0" applyFont="1"/>
    <xf numFmtId="0" fontId="73" fillId="9" borderId="2" xfId="0" applyFont="1" applyFill="1" applyBorder="1" applyAlignment="1">
      <alignment vertical="center"/>
    </xf>
    <xf numFmtId="0" fontId="73" fillId="9" borderId="2" xfId="0" applyFont="1" applyFill="1" applyBorder="1"/>
    <xf numFmtId="0" fontId="70" fillId="9" borderId="2" xfId="0" applyFont="1" applyFill="1" applyBorder="1" applyAlignment="1">
      <alignment horizontal="center" vertical="center"/>
    </xf>
    <xf numFmtId="0" fontId="70" fillId="9" borderId="4" xfId="0" applyFont="1" applyFill="1" applyBorder="1" applyAlignment="1">
      <alignment horizontal="center" vertical="center"/>
    </xf>
    <xf numFmtId="0" fontId="71" fillId="9" borderId="3" xfId="0" applyFont="1" applyFill="1" applyBorder="1" applyAlignment="1">
      <alignment horizontal="left" vertical="center"/>
    </xf>
    <xf numFmtId="0" fontId="41" fillId="0" borderId="0" xfId="0" applyFont="1" applyAlignment="1">
      <alignment vertical="top"/>
    </xf>
    <xf numFmtId="0" fontId="41" fillId="0" borderId="1" xfId="0" applyFont="1" applyBorder="1" applyAlignment="1">
      <alignment horizontal="center" vertical="top"/>
    </xf>
    <xf numFmtId="165" fontId="42" fillId="5" borderId="3" xfId="1" applyNumberFormat="1" applyFont="1" applyFill="1" applyBorder="1" applyAlignment="1">
      <alignment horizontal="center" vertical="top" wrapText="1"/>
    </xf>
    <xf numFmtId="0" fontId="41" fillId="0" borderId="6" xfId="0" applyFont="1" applyBorder="1" applyAlignment="1">
      <alignment horizontal="center" vertical="top" wrapText="1"/>
    </xf>
    <xf numFmtId="165" fontId="41" fillId="0" borderId="3" xfId="1" applyNumberFormat="1" applyFont="1" applyBorder="1" applyAlignment="1">
      <alignment horizontal="center" vertical="top" wrapText="1"/>
    </xf>
    <xf numFmtId="0" fontId="41" fillId="0" borderId="48" xfId="0" applyFont="1" applyBorder="1" applyAlignment="1">
      <alignment horizontal="center" vertical="top"/>
    </xf>
    <xf numFmtId="10" fontId="67" fillId="0" borderId="3" xfId="0" applyNumberFormat="1" applyFont="1" applyBorder="1" applyAlignment="1">
      <alignment horizontal="center" vertical="top" wrapText="1"/>
    </xf>
    <xf numFmtId="0" fontId="52" fillId="7" borderId="5" xfId="0" applyFont="1" applyFill="1" applyBorder="1" applyAlignment="1">
      <alignment horizontal="center" vertical="center" wrapText="1"/>
    </xf>
    <xf numFmtId="10" fontId="52" fillId="7" borderId="5" xfId="0" applyNumberFormat="1" applyFont="1" applyFill="1" applyBorder="1" applyAlignment="1">
      <alignment horizontal="center" vertical="center" wrapText="1"/>
    </xf>
    <xf numFmtId="0" fontId="67" fillId="0" borderId="6" xfId="0" applyFont="1" applyBorder="1" applyAlignment="1" applyProtection="1">
      <alignment horizontal="center" vertical="top"/>
      <protection locked="0"/>
    </xf>
    <xf numFmtId="165" fontId="52" fillId="7" borderId="5" xfId="0" applyNumberFormat="1" applyFont="1" applyFill="1" applyBorder="1" applyAlignment="1">
      <alignment horizontal="center" vertical="center" wrapText="1"/>
    </xf>
    <xf numFmtId="0" fontId="41" fillId="0" borderId="14" xfId="0" applyFont="1" applyBorder="1" applyAlignment="1">
      <alignment horizontal="center" vertical="top" wrapText="1"/>
    </xf>
    <xf numFmtId="0" fontId="41" fillId="0" borderId="13" xfId="0" applyFont="1" applyBorder="1" applyAlignment="1">
      <alignment horizontal="center" vertical="top" wrapText="1"/>
    </xf>
    <xf numFmtId="0" fontId="41" fillId="0" borderId="48" xfId="0" applyFont="1" applyBorder="1" applyAlignment="1">
      <alignment vertical="top" wrapText="1"/>
    </xf>
    <xf numFmtId="0" fontId="41" fillId="0" borderId="9" xfId="0" applyFont="1" applyBorder="1" applyAlignment="1">
      <alignment vertical="top" wrapText="1"/>
    </xf>
    <xf numFmtId="0" fontId="41" fillId="0" borderId="14" xfId="0" applyFont="1" applyBorder="1" applyAlignment="1">
      <alignment vertical="top" wrapText="1"/>
    </xf>
    <xf numFmtId="0" fontId="41" fillId="0" borderId="49" xfId="0" applyFont="1" applyBorder="1" applyAlignment="1">
      <alignment vertical="top" wrapText="1"/>
    </xf>
    <xf numFmtId="166" fontId="43" fillId="0" borderId="0" xfId="0" applyNumberFormat="1" applyFont="1" applyAlignment="1">
      <alignment horizontal="left" vertical="top" wrapText="1"/>
    </xf>
    <xf numFmtId="0" fontId="41" fillId="0" borderId="52" xfId="0" applyFont="1" applyBorder="1" applyAlignment="1">
      <alignment vertical="top" wrapText="1"/>
    </xf>
    <xf numFmtId="0" fontId="41" fillId="0" borderId="48" xfId="0" applyFont="1" applyBorder="1" applyAlignment="1">
      <alignment horizontal="left" vertical="top" wrapText="1"/>
    </xf>
    <xf numFmtId="10" fontId="67" fillId="0" borderId="3" xfId="0" applyNumberFormat="1" applyFont="1" applyBorder="1" applyAlignment="1" applyProtection="1">
      <alignment horizontal="center" vertical="top" wrapText="1"/>
      <protection locked="0"/>
    </xf>
    <xf numFmtId="10" fontId="67" fillId="22" borderId="3" xfId="0" applyNumberFormat="1" applyFont="1" applyFill="1" applyBorder="1" applyAlignment="1" applyProtection="1">
      <alignment horizontal="center" vertical="top"/>
      <protection locked="0"/>
    </xf>
    <xf numFmtId="10" fontId="67" fillId="0" borderId="3" xfId="0" applyNumberFormat="1" applyFont="1" applyBorder="1" applyAlignment="1" applyProtection="1">
      <alignment horizontal="center" vertical="top"/>
      <protection locked="0"/>
    </xf>
    <xf numFmtId="0" fontId="41" fillId="0" borderId="11" xfId="0" applyFont="1" applyBorder="1" applyAlignment="1">
      <alignment vertical="top" wrapText="1"/>
    </xf>
    <xf numFmtId="0" fontId="41" fillId="0" borderId="49" xfId="0" applyFont="1" applyBorder="1" applyAlignment="1">
      <alignment horizontal="left" vertical="top" wrapText="1"/>
    </xf>
    <xf numFmtId="166" fontId="43" fillId="0" borderId="52" xfId="0" applyNumberFormat="1" applyFont="1" applyBorder="1" applyAlignment="1">
      <alignment horizontal="left" vertical="top" wrapText="1"/>
    </xf>
    <xf numFmtId="0" fontId="41" fillId="0" borderId="5" xfId="0" applyFont="1" applyBorder="1" applyAlignment="1">
      <alignment horizontal="center" vertical="top"/>
    </xf>
    <xf numFmtId="0" fontId="44" fillId="0" borderId="58" xfId="0" applyFont="1" applyBorder="1" applyAlignment="1">
      <alignment horizontal="right" vertical="center"/>
    </xf>
    <xf numFmtId="0" fontId="44" fillId="20" borderId="59" xfId="0" applyFont="1" applyFill="1" applyBorder="1" applyAlignment="1">
      <alignment vertical="center"/>
    </xf>
    <xf numFmtId="9" fontId="44" fillId="0" borderId="38" xfId="0" applyNumberFormat="1" applyFont="1" applyBorder="1" applyAlignment="1">
      <alignment horizontal="center" vertical="center"/>
    </xf>
    <xf numFmtId="0" fontId="0" fillId="0" borderId="0" xfId="0" applyAlignment="1">
      <alignment horizontal="center" wrapText="1"/>
    </xf>
    <xf numFmtId="165" fontId="41" fillId="0" borderId="3" xfId="1" applyNumberFormat="1" applyFont="1" applyFill="1" applyBorder="1" applyAlignment="1">
      <alignment horizontal="center" vertical="top" wrapText="1"/>
    </xf>
    <xf numFmtId="0" fontId="41" fillId="0" borderId="53" xfId="0" applyFont="1" applyBorder="1" applyAlignment="1">
      <alignment horizontal="left" vertical="top" wrapText="1"/>
    </xf>
    <xf numFmtId="0" fontId="42" fillId="0" borderId="0" xfId="0" applyFont="1" applyAlignment="1">
      <alignment vertical="top"/>
    </xf>
    <xf numFmtId="9" fontId="41" fillId="6" borderId="0" xfId="1" applyFont="1" applyFill="1" applyBorder="1" applyAlignment="1">
      <alignment horizontal="center" vertical="center" wrapText="1"/>
    </xf>
    <xf numFmtId="165" fontId="41" fillId="6" borderId="0" xfId="1" applyNumberFormat="1" applyFont="1" applyFill="1" applyBorder="1" applyAlignment="1">
      <alignment horizontal="center" vertical="center" wrapText="1"/>
    </xf>
    <xf numFmtId="0" fontId="41" fillId="6" borderId="0" xfId="0" applyFont="1" applyFill="1" applyAlignment="1">
      <alignment horizontal="center" vertical="center" wrapText="1"/>
    </xf>
    <xf numFmtId="10" fontId="42" fillId="6" borderId="0" xfId="1" applyNumberFormat="1" applyFont="1" applyFill="1" applyBorder="1" applyAlignment="1">
      <alignment horizontal="center" vertical="center" wrapText="1"/>
    </xf>
    <xf numFmtId="166" fontId="43" fillId="6" borderId="0" xfId="0" applyNumberFormat="1" applyFont="1" applyFill="1" applyAlignment="1">
      <alignment vertical="center" wrapText="1"/>
    </xf>
    <xf numFmtId="165" fontId="41" fillId="6" borderId="0" xfId="0" applyNumberFormat="1" applyFont="1" applyFill="1" applyAlignment="1">
      <alignment horizontal="center" vertical="center" wrapText="1"/>
    </xf>
    <xf numFmtId="0" fontId="41" fillId="0" borderId="1" xfId="0" applyFont="1" applyBorder="1" applyAlignment="1">
      <alignment vertical="top" wrapText="1"/>
    </xf>
    <xf numFmtId="0" fontId="41" fillId="0" borderId="53" xfId="0" applyFont="1" applyBorder="1" applyAlignment="1">
      <alignment horizontal="center" vertical="top"/>
    </xf>
    <xf numFmtId="0" fontId="41" fillId="0" borderId="49" xfId="0" applyFont="1" applyBorder="1" applyAlignment="1">
      <alignment horizontal="center" vertical="top"/>
    </xf>
    <xf numFmtId="0" fontId="41" fillId="0" borderId="54" xfId="0" applyFont="1" applyBorder="1" applyAlignment="1">
      <alignment horizontal="center" vertical="top"/>
    </xf>
    <xf numFmtId="0" fontId="41" fillId="0" borderId="50" xfId="0" applyFont="1" applyBorder="1" applyAlignment="1">
      <alignment horizontal="center" vertical="top"/>
    </xf>
    <xf numFmtId="0" fontId="41" fillId="0" borderId="56" xfId="0" applyFont="1" applyBorder="1" applyAlignment="1">
      <alignment horizontal="center" vertical="top"/>
    </xf>
    <xf numFmtId="0" fontId="41" fillId="0" borderId="52" xfId="0" applyFont="1" applyBorder="1" applyAlignment="1">
      <alignment horizontal="center" vertical="top"/>
    </xf>
    <xf numFmtId="0" fontId="41" fillId="6" borderId="0" xfId="0" applyFont="1" applyFill="1" applyAlignment="1">
      <alignment horizontal="left" vertical="top" wrapText="1"/>
    </xf>
    <xf numFmtId="0" fontId="41" fillId="0" borderId="0" xfId="0" applyFont="1" applyAlignment="1">
      <alignment horizontal="center" vertical="top" wrapText="1"/>
    </xf>
    <xf numFmtId="0" fontId="41" fillId="0" borderId="0" xfId="0" applyFont="1" applyAlignment="1">
      <alignment horizontal="left" vertical="top" wrapText="1"/>
    </xf>
    <xf numFmtId="165" fontId="41" fillId="0" borderId="0" xfId="1" applyNumberFormat="1" applyFont="1" applyBorder="1" applyAlignment="1">
      <alignment horizontal="center" vertical="top" wrapText="1"/>
    </xf>
    <xf numFmtId="0" fontId="41" fillId="0" borderId="0" xfId="0" applyFont="1" applyAlignment="1">
      <alignment vertical="top" wrapText="1"/>
    </xf>
    <xf numFmtId="9" fontId="52" fillId="7" borderId="5" xfId="0" applyNumberFormat="1" applyFont="1" applyFill="1" applyBorder="1" applyAlignment="1">
      <alignment horizontal="center" vertical="center" wrapText="1"/>
    </xf>
    <xf numFmtId="10" fontId="67" fillId="0" borderId="12" xfId="0" applyNumberFormat="1" applyFont="1" applyBorder="1" applyAlignment="1" applyProtection="1">
      <alignment horizontal="center" vertical="top" wrapText="1"/>
      <protection locked="0"/>
    </xf>
    <xf numFmtId="0" fontId="41" fillId="0" borderId="12" xfId="0" applyFont="1" applyBorder="1" applyAlignment="1">
      <alignment horizontal="center" vertical="top" wrapText="1"/>
    </xf>
    <xf numFmtId="166" fontId="43" fillId="0" borderId="51" xfId="0" applyNumberFormat="1" applyFont="1" applyBorder="1" applyAlignment="1">
      <alignment horizontal="left" vertical="top" wrapText="1"/>
    </xf>
    <xf numFmtId="166" fontId="43" fillId="0" borderId="65" xfId="0" applyNumberFormat="1" applyFont="1" applyBorder="1" applyAlignment="1">
      <alignment horizontal="left" vertical="top" wrapText="1"/>
    </xf>
    <xf numFmtId="0" fontId="41" fillId="0" borderId="66" xfId="0" applyFont="1" applyBorder="1" applyAlignment="1">
      <alignment horizontal="center" vertical="top" wrapText="1"/>
    </xf>
    <xf numFmtId="166" fontId="43" fillId="0" borderId="67" xfId="0" applyNumberFormat="1" applyFont="1" applyBorder="1" applyAlignment="1">
      <alignment horizontal="left" vertical="top" wrapText="1"/>
    </xf>
    <xf numFmtId="166" fontId="43" fillId="0" borderId="68" xfId="0" applyNumberFormat="1" applyFont="1" applyBorder="1" applyAlignment="1">
      <alignment horizontal="left" vertical="top" wrapText="1"/>
    </xf>
    <xf numFmtId="0" fontId="41" fillId="0" borderId="69" xfId="0" applyFont="1" applyBorder="1" applyAlignment="1">
      <alignment horizontal="center" vertical="top" wrapText="1"/>
    </xf>
    <xf numFmtId="0" fontId="41" fillId="0" borderId="63" xfId="0" applyFont="1" applyBorder="1" applyAlignment="1">
      <alignment horizontal="center" vertical="top" wrapText="1"/>
    </xf>
    <xf numFmtId="0" fontId="41" fillId="0" borderId="71" xfId="0" applyFont="1" applyBorder="1" applyAlignment="1">
      <alignment horizontal="center" vertical="top" wrapText="1"/>
    </xf>
    <xf numFmtId="166" fontId="43" fillId="0" borderId="57" xfId="0" applyNumberFormat="1" applyFont="1" applyBorder="1" applyAlignment="1">
      <alignment horizontal="left" vertical="top" wrapText="1"/>
    </xf>
    <xf numFmtId="166" fontId="43" fillId="0" borderId="56" xfId="0" applyNumberFormat="1" applyFont="1" applyBorder="1" applyAlignment="1">
      <alignment horizontal="left" vertical="top" wrapText="1"/>
    </xf>
    <xf numFmtId="0" fontId="41" fillId="0" borderId="66" xfId="0" applyFont="1" applyBorder="1" applyAlignment="1">
      <alignment horizontal="center" vertical="top"/>
    </xf>
    <xf numFmtId="0" fontId="41" fillId="0" borderId="55" xfId="0" applyFont="1" applyBorder="1" applyAlignment="1">
      <alignment horizontal="center" vertical="top" wrapText="1"/>
    </xf>
    <xf numFmtId="166" fontId="43" fillId="0" borderId="68" xfId="0" applyNumberFormat="1" applyFont="1" applyBorder="1" applyAlignment="1">
      <alignment horizontal="center" vertical="top" wrapText="1"/>
    </xf>
    <xf numFmtId="0" fontId="71" fillId="9" borderId="9" xfId="0" applyFont="1" applyFill="1" applyBorder="1" applyAlignment="1">
      <alignment horizontal="center" vertical="center"/>
    </xf>
    <xf numFmtId="0" fontId="70" fillId="9" borderId="7" xfId="0" applyFont="1" applyFill="1" applyBorder="1" applyAlignment="1">
      <alignment horizontal="center" vertical="center"/>
    </xf>
    <xf numFmtId="166" fontId="43" fillId="0" borderId="52" xfId="0" applyNumberFormat="1" applyFont="1" applyBorder="1" applyAlignment="1">
      <alignment horizontal="center" vertical="top" wrapText="1"/>
    </xf>
    <xf numFmtId="166" fontId="43" fillId="0" borderId="56" xfId="0" applyNumberFormat="1" applyFont="1" applyBorder="1" applyAlignment="1">
      <alignment horizontal="center" vertical="top" wrapText="1"/>
    </xf>
    <xf numFmtId="166" fontId="43" fillId="0" borderId="65" xfId="0" applyNumberFormat="1" applyFont="1" applyBorder="1" applyAlignment="1">
      <alignment horizontal="center" vertical="top" wrapText="1"/>
    </xf>
    <xf numFmtId="166" fontId="43" fillId="0" borderId="64" xfId="0" applyNumberFormat="1" applyFont="1" applyBorder="1" applyAlignment="1">
      <alignment horizontal="center" vertical="top" wrapText="1"/>
    </xf>
    <xf numFmtId="0" fontId="42" fillId="5" borderId="3" xfId="0" applyFont="1" applyFill="1" applyBorder="1" applyAlignment="1">
      <alignment horizontal="center" vertical="top"/>
    </xf>
    <xf numFmtId="0" fontId="42" fillId="5" borderId="3" xfId="0" applyFont="1" applyFill="1" applyBorder="1" applyAlignment="1">
      <alignment horizontal="center" vertical="top" wrapText="1"/>
    </xf>
    <xf numFmtId="166" fontId="43" fillId="0" borderId="57" xfId="0" applyNumberFormat="1" applyFont="1" applyBorder="1" applyAlignment="1">
      <alignment horizontal="center" vertical="top" wrapText="1"/>
    </xf>
    <xf numFmtId="10" fontId="41" fillId="0" borderId="48" xfId="0" applyNumberFormat="1" applyFont="1" applyBorder="1" applyAlignment="1">
      <alignment horizontal="center" vertical="top"/>
    </xf>
    <xf numFmtId="10" fontId="41" fillId="0" borderId="1" xfId="1" applyNumberFormat="1" applyFont="1" applyBorder="1" applyAlignment="1">
      <alignment horizontal="center" vertical="top" wrapText="1"/>
    </xf>
    <xf numFmtId="10" fontId="41" fillId="0" borderId="51" xfId="0" applyNumberFormat="1" applyFont="1" applyBorder="1" applyAlignment="1">
      <alignment horizontal="center" vertical="top"/>
    </xf>
    <xf numFmtId="10" fontId="41" fillId="0" borderId="53" xfId="0" applyNumberFormat="1" applyFont="1" applyBorder="1" applyAlignment="1">
      <alignment horizontal="center" vertical="top"/>
    </xf>
    <xf numFmtId="10" fontId="41" fillId="0" borderId="49" xfId="0" applyNumberFormat="1" applyFont="1" applyBorder="1" applyAlignment="1">
      <alignment horizontal="center" vertical="top"/>
    </xf>
    <xf numFmtId="10" fontId="41" fillId="0" borderId="3" xfId="1" applyNumberFormat="1" applyFont="1" applyBorder="1" applyAlignment="1">
      <alignment horizontal="center" vertical="top" wrapText="1"/>
    </xf>
    <xf numFmtId="10" fontId="41" fillId="0" borderId="5" xfId="1" applyNumberFormat="1" applyFont="1" applyBorder="1" applyAlignment="1">
      <alignment horizontal="center" vertical="top" wrapText="1"/>
    </xf>
    <xf numFmtId="10" fontId="41" fillId="0" borderId="0" xfId="0" applyNumberFormat="1" applyFont="1" applyAlignment="1">
      <alignment horizontal="center" vertical="top"/>
    </xf>
    <xf numFmtId="10" fontId="41" fillId="0" borderId="6" xfId="1" applyNumberFormat="1" applyFont="1" applyBorder="1" applyAlignment="1">
      <alignment horizontal="center" vertical="top" wrapText="1"/>
    </xf>
    <xf numFmtId="169" fontId="41" fillId="0" borderId="3" xfId="1" applyNumberFormat="1" applyFont="1" applyBorder="1" applyAlignment="1">
      <alignment horizontal="center" vertical="top" wrapText="1"/>
    </xf>
    <xf numFmtId="168" fontId="67" fillId="0" borderId="3" xfId="0" applyNumberFormat="1" applyFont="1" applyBorder="1" applyAlignment="1" applyProtection="1">
      <alignment horizontal="center" vertical="top" wrapText="1"/>
      <protection locked="0"/>
    </xf>
    <xf numFmtId="10" fontId="41" fillId="0" borderId="3" xfId="1" applyNumberFormat="1" applyFont="1" applyFill="1" applyBorder="1" applyAlignment="1">
      <alignment horizontal="center" vertical="top" wrapText="1"/>
    </xf>
    <xf numFmtId="0" fontId="41" fillId="0" borderId="55" xfId="0" applyFont="1" applyBorder="1" applyAlignment="1">
      <alignment horizontal="center" vertical="top"/>
    </xf>
    <xf numFmtId="0" fontId="41" fillId="0" borderId="2" xfId="0" applyFont="1" applyBorder="1" applyAlignment="1">
      <alignment horizontal="center" vertical="top" wrapText="1"/>
    </xf>
    <xf numFmtId="0" fontId="44" fillId="0" borderId="72" xfId="0" applyFont="1" applyBorder="1" applyAlignment="1">
      <alignment horizontal="right" vertical="center"/>
    </xf>
    <xf numFmtId="0" fontId="42" fillId="5" borderId="1" xfId="0" applyFont="1" applyFill="1" applyBorder="1" applyAlignment="1">
      <alignment horizontal="center" vertical="top"/>
    </xf>
    <xf numFmtId="10" fontId="41" fillId="0" borderId="1" xfId="0" applyNumberFormat="1" applyFont="1" applyBorder="1" applyAlignment="1">
      <alignment horizontal="center" vertical="top"/>
    </xf>
    <xf numFmtId="10" fontId="41" fillId="0" borderId="7" xfId="1" applyNumberFormat="1" applyFont="1" applyBorder="1" applyAlignment="1">
      <alignment horizontal="center" vertical="top" wrapText="1"/>
    </xf>
    <xf numFmtId="10" fontId="41" fillId="0" borderId="0" xfId="1" applyNumberFormat="1" applyFont="1" applyBorder="1" applyAlignment="1">
      <alignment horizontal="center" vertical="top" wrapText="1"/>
    </xf>
    <xf numFmtId="0" fontId="41" fillId="0" borderId="3" xfId="0" applyFont="1" applyBorder="1" applyAlignment="1">
      <alignment horizontal="center" vertical="top"/>
    </xf>
    <xf numFmtId="0" fontId="41" fillId="0" borderId="83" xfId="0" applyFont="1" applyBorder="1" applyAlignment="1">
      <alignment horizontal="left" vertical="top" wrapText="1"/>
    </xf>
    <xf numFmtId="10" fontId="41" fillId="0" borderId="83" xfId="0" applyNumberFormat="1" applyFont="1" applyBorder="1" applyAlignment="1">
      <alignment horizontal="center" vertical="top"/>
    </xf>
    <xf numFmtId="0" fontId="2" fillId="6" borderId="88" xfId="0" applyFont="1" applyFill="1" applyBorder="1"/>
    <xf numFmtId="0" fontId="41" fillId="0" borderId="49" xfId="0" applyFont="1" applyBorder="1" applyAlignment="1">
      <alignment horizontal="center" vertical="top" wrapText="1"/>
    </xf>
    <xf numFmtId="0" fontId="41" fillId="0" borderId="62" xfId="0" applyFont="1" applyBorder="1" applyAlignment="1">
      <alignment horizontal="center" vertical="top"/>
    </xf>
    <xf numFmtId="0" fontId="41" fillId="0" borderId="91" xfId="0" applyFont="1" applyBorder="1" applyAlignment="1">
      <alignment horizontal="left" vertical="top" wrapText="1"/>
    </xf>
    <xf numFmtId="9" fontId="38" fillId="6" borderId="92" xfId="0" applyNumberFormat="1" applyFont="1" applyFill="1" applyBorder="1"/>
    <xf numFmtId="0" fontId="41" fillId="0" borderId="93" xfId="0" applyFont="1" applyBorder="1" applyAlignment="1">
      <alignment horizontal="center" vertical="top"/>
    </xf>
    <xf numFmtId="0" fontId="41" fillId="0" borderId="93" xfId="0" applyFont="1" applyBorder="1" applyAlignment="1">
      <alignment horizontal="center" vertical="top" wrapText="1"/>
    </xf>
    <xf numFmtId="0" fontId="38" fillId="6" borderId="92" xfId="0" applyFont="1" applyFill="1" applyBorder="1"/>
    <xf numFmtId="166" fontId="43" fillId="0" borderId="94" xfId="0" applyNumberFormat="1" applyFont="1" applyBorder="1" applyAlignment="1">
      <alignment horizontal="center" vertical="top" wrapText="1"/>
    </xf>
    <xf numFmtId="0" fontId="41" fillId="0" borderId="91" xfId="0" applyFont="1" applyBorder="1" applyAlignment="1">
      <alignment horizontal="center" vertical="top" wrapText="1"/>
    </xf>
    <xf numFmtId="166" fontId="43" fillId="0" borderId="95" xfId="0" applyNumberFormat="1" applyFont="1" applyBorder="1" applyAlignment="1">
      <alignment horizontal="center" vertical="top" wrapText="1"/>
    </xf>
    <xf numFmtId="0" fontId="37" fillId="6" borderId="96" xfId="0" applyFont="1" applyFill="1" applyBorder="1"/>
    <xf numFmtId="0" fontId="41" fillId="0" borderId="83" xfId="0" applyFont="1" applyBorder="1" applyAlignment="1">
      <alignment horizontal="center" vertical="top" wrapText="1"/>
    </xf>
    <xf numFmtId="0" fontId="41" fillId="6" borderId="87" xfId="0" applyFont="1" applyFill="1" applyBorder="1" applyAlignment="1">
      <alignment horizontal="left" vertical="top" wrapText="1"/>
    </xf>
    <xf numFmtId="0" fontId="42" fillId="0" borderId="91" xfId="0" applyFont="1" applyBorder="1" applyAlignment="1">
      <alignment horizontal="center" vertical="top"/>
    </xf>
    <xf numFmtId="166" fontId="43" fillId="0" borderId="97" xfId="0" applyNumberFormat="1" applyFont="1" applyBorder="1" applyAlignment="1">
      <alignment horizontal="center" vertical="top" wrapText="1"/>
    </xf>
    <xf numFmtId="0" fontId="41" fillId="0" borderId="99" xfId="0" applyFont="1" applyBorder="1" applyAlignment="1">
      <alignment horizontal="center" vertical="top" wrapText="1"/>
    </xf>
    <xf numFmtId="0" fontId="41" fillId="0" borderId="99" xfId="0" applyFont="1" applyBorder="1" applyAlignment="1">
      <alignment horizontal="center" vertical="top"/>
    </xf>
    <xf numFmtId="166" fontId="43" fillId="0" borderId="100" xfId="0" applyNumberFormat="1" applyFont="1" applyBorder="1" applyAlignment="1">
      <alignment horizontal="center" vertical="top" wrapText="1"/>
    </xf>
    <xf numFmtId="0" fontId="38" fillId="6" borderId="101" xfId="0" applyFont="1" applyFill="1" applyBorder="1"/>
    <xf numFmtId="0" fontId="38" fillId="6" borderId="80" xfId="0" applyFont="1" applyFill="1" applyBorder="1"/>
    <xf numFmtId="0" fontId="38" fillId="6" borderId="81" xfId="0" applyFont="1" applyFill="1" applyBorder="1"/>
    <xf numFmtId="0" fontId="38" fillId="6" borderId="79" xfId="0" applyFont="1" applyFill="1" applyBorder="1"/>
    <xf numFmtId="0" fontId="38" fillId="6" borderId="86" xfId="0" applyFont="1" applyFill="1" applyBorder="1"/>
    <xf numFmtId="10" fontId="3" fillId="6" borderId="82" xfId="1" applyNumberFormat="1" applyFont="1" applyFill="1" applyBorder="1" applyAlignment="1">
      <alignment horizontal="center" vertical="center" wrapText="1"/>
    </xf>
    <xf numFmtId="0" fontId="2" fillId="6" borderId="82" xfId="0" applyFont="1" applyFill="1" applyBorder="1" applyAlignment="1">
      <alignment horizontal="center" vertical="center" wrapText="1"/>
    </xf>
    <xf numFmtId="0" fontId="38" fillId="6" borderId="85" xfId="0" applyFont="1" applyFill="1" applyBorder="1"/>
    <xf numFmtId="0" fontId="2" fillId="6" borderId="102" xfId="0" applyFont="1" applyFill="1" applyBorder="1" applyAlignment="1">
      <alignment horizontal="center" vertical="center" wrapText="1"/>
    </xf>
    <xf numFmtId="0" fontId="2" fillId="6" borderId="85" xfId="0" applyFont="1" applyFill="1" applyBorder="1" applyAlignment="1">
      <alignment horizontal="left" vertical="center" wrapText="1"/>
    </xf>
    <xf numFmtId="9" fontId="2" fillId="6" borderId="85" xfId="1" applyFont="1" applyFill="1" applyBorder="1" applyAlignment="1">
      <alignment horizontal="center" vertical="center" wrapText="1"/>
    </xf>
    <xf numFmtId="165" fontId="2" fillId="6" borderId="86" xfId="1" applyNumberFormat="1" applyFont="1" applyFill="1" applyBorder="1" applyAlignment="1">
      <alignment horizontal="center" vertical="center" wrapText="1"/>
    </xf>
    <xf numFmtId="0" fontId="41" fillId="0" borderId="103" xfId="0" applyFont="1" applyBorder="1" applyAlignment="1">
      <alignment horizontal="center" vertical="top" wrapText="1"/>
    </xf>
    <xf numFmtId="0" fontId="41" fillId="0" borderId="98" xfId="0" applyFont="1" applyBorder="1" applyAlignment="1">
      <alignment horizontal="center" vertical="top" wrapText="1"/>
    </xf>
    <xf numFmtId="166" fontId="43" fillId="0" borderId="94" xfId="0" applyNumberFormat="1" applyFont="1" applyBorder="1" applyAlignment="1">
      <alignment horizontal="left" vertical="top" wrapText="1"/>
    </xf>
    <xf numFmtId="166" fontId="43" fillId="0" borderId="104" xfId="0" applyNumberFormat="1" applyFont="1" applyBorder="1" applyAlignment="1">
      <alignment horizontal="left" vertical="top" wrapText="1"/>
    </xf>
    <xf numFmtId="0" fontId="2" fillId="6" borderId="82" xfId="0" applyFont="1" applyFill="1" applyBorder="1" applyAlignment="1">
      <alignment horizontal="left" vertical="top" wrapText="1"/>
    </xf>
    <xf numFmtId="165" fontId="2" fillId="6" borderId="82" xfId="1" applyNumberFormat="1" applyFont="1" applyFill="1" applyBorder="1" applyAlignment="1">
      <alignment horizontal="center" vertical="top" wrapText="1"/>
    </xf>
    <xf numFmtId="0" fontId="2" fillId="6" borderId="82" xfId="0" applyFont="1" applyFill="1" applyBorder="1" applyAlignment="1">
      <alignment horizontal="center" vertical="top" wrapText="1"/>
    </xf>
    <xf numFmtId="165" fontId="3" fillId="6" borderId="82" xfId="1" applyNumberFormat="1" applyFont="1" applyFill="1" applyBorder="1" applyAlignment="1">
      <alignment horizontal="center" vertical="top" wrapText="1"/>
    </xf>
    <xf numFmtId="166" fontId="11" fillId="6" borderId="82" xfId="0" applyNumberFormat="1" applyFont="1" applyFill="1" applyBorder="1" applyAlignment="1">
      <alignment vertical="top" wrapText="1"/>
    </xf>
    <xf numFmtId="165" fontId="2" fillId="6" borderId="82" xfId="0" applyNumberFormat="1" applyFont="1" applyFill="1" applyBorder="1" applyAlignment="1">
      <alignment horizontal="center" vertical="top" wrapText="1"/>
    </xf>
    <xf numFmtId="0" fontId="2" fillId="6" borderId="82" xfId="0" applyFont="1" applyFill="1" applyBorder="1" applyAlignment="1">
      <alignment vertical="top" wrapText="1"/>
    </xf>
    <xf numFmtId="0" fontId="38" fillId="6" borderId="82" xfId="0" applyFont="1" applyFill="1" applyBorder="1"/>
    <xf numFmtId="0" fontId="38" fillId="6" borderId="105" xfId="0" applyFont="1" applyFill="1" applyBorder="1"/>
    <xf numFmtId="0" fontId="2" fillId="6" borderId="82" xfId="0" applyFont="1" applyFill="1" applyBorder="1"/>
    <xf numFmtId="0" fontId="37" fillId="6" borderId="82" xfId="0" applyFont="1" applyFill="1" applyBorder="1"/>
    <xf numFmtId="0" fontId="2" fillId="6" borderId="80" xfId="0" applyFont="1" applyFill="1" applyBorder="1"/>
    <xf numFmtId="0" fontId="2" fillId="6" borderId="84" xfId="0" applyFont="1" applyFill="1" applyBorder="1"/>
    <xf numFmtId="0" fontId="2" fillId="6" borderId="81" xfId="0" applyFont="1" applyFill="1" applyBorder="1"/>
    <xf numFmtId="9" fontId="2" fillId="6" borderId="80" xfId="0" applyNumberFormat="1" applyFont="1" applyFill="1" applyBorder="1"/>
    <xf numFmtId="165" fontId="2" fillId="6" borderId="84" xfId="0" applyNumberFormat="1" applyFont="1" applyFill="1" applyBorder="1"/>
    <xf numFmtId="165" fontId="38" fillId="6" borderId="80" xfId="0" applyNumberFormat="1" applyFont="1" applyFill="1" applyBorder="1"/>
    <xf numFmtId="0" fontId="38" fillId="6" borderId="84" xfId="0" applyFont="1" applyFill="1" applyBorder="1"/>
    <xf numFmtId="0" fontId="38" fillId="6" borderId="106" xfId="0" applyFont="1" applyFill="1" applyBorder="1"/>
    <xf numFmtId="0" fontId="2" fillId="6" borderId="79" xfId="0" applyFont="1" applyFill="1" applyBorder="1"/>
    <xf numFmtId="9" fontId="37" fillId="6" borderId="79" xfId="0" applyNumberFormat="1" applyFont="1" applyFill="1" applyBorder="1"/>
    <xf numFmtId="0" fontId="37" fillId="6" borderId="79" xfId="0" applyFont="1" applyFill="1" applyBorder="1"/>
    <xf numFmtId="9" fontId="37" fillId="6" borderId="80" xfId="0" applyNumberFormat="1" applyFont="1" applyFill="1" applyBorder="1"/>
    <xf numFmtId="165" fontId="37" fillId="6" borderId="87" xfId="0" applyNumberFormat="1" applyFont="1" applyFill="1" applyBorder="1"/>
    <xf numFmtId="0" fontId="37" fillId="6" borderId="88" xfId="0" applyFont="1" applyFill="1" applyBorder="1"/>
    <xf numFmtId="0" fontId="37" fillId="6" borderId="80" xfId="0" applyFont="1" applyFill="1" applyBorder="1"/>
    <xf numFmtId="0" fontId="37" fillId="6" borderId="84" xfId="0" applyFont="1" applyFill="1" applyBorder="1"/>
    <xf numFmtId="0" fontId="37" fillId="6" borderId="81" xfId="0" applyFont="1" applyFill="1" applyBorder="1"/>
    <xf numFmtId="0" fontId="41" fillId="0" borderId="107" xfId="0" applyFont="1" applyBorder="1" applyAlignment="1">
      <alignment horizontal="center" vertical="top" wrapText="1"/>
    </xf>
    <xf numFmtId="0" fontId="41" fillId="0" borderId="107" xfId="0" applyFont="1" applyBorder="1" applyAlignment="1">
      <alignment horizontal="left" vertical="top" wrapText="1"/>
    </xf>
    <xf numFmtId="0" fontId="41" fillId="0" borderId="107" xfId="0" applyFont="1" applyBorder="1" applyAlignment="1">
      <alignment horizontal="center" vertical="top"/>
    </xf>
    <xf numFmtId="0" fontId="42" fillId="5" borderId="108" xfId="0" applyFont="1" applyFill="1" applyBorder="1" applyAlignment="1">
      <alignment horizontal="center" vertical="top"/>
    </xf>
    <xf numFmtId="0" fontId="41" fillId="0" borderId="109" xfId="0" applyFont="1" applyBorder="1" applyAlignment="1">
      <alignment horizontal="center" vertical="top" wrapText="1"/>
    </xf>
    <xf numFmtId="166" fontId="43" fillId="0" borderId="110" xfId="0" applyNumberFormat="1" applyFont="1" applyBorder="1" applyAlignment="1">
      <alignment horizontal="left" vertical="top" wrapText="1"/>
    </xf>
    <xf numFmtId="0" fontId="41" fillId="0" borderId="5" xfId="0" applyFont="1" applyBorder="1" applyAlignment="1">
      <alignment vertical="top" wrapText="1"/>
    </xf>
    <xf numFmtId="0" fontId="37" fillId="6" borderId="87" xfId="0" applyFont="1" applyFill="1" applyBorder="1" applyAlignment="1">
      <alignment horizontal="center" vertical="center" wrapText="1"/>
    </xf>
    <xf numFmtId="0" fontId="37" fillId="6" borderId="82" xfId="0" applyFont="1" applyFill="1" applyBorder="1" applyAlignment="1">
      <alignment horizontal="center" vertical="center" wrapText="1"/>
    </xf>
    <xf numFmtId="10" fontId="54" fillId="6" borderId="82" xfId="1" applyNumberFormat="1" applyFont="1" applyFill="1" applyBorder="1" applyAlignment="1">
      <alignment horizontal="center" vertical="center" wrapText="1"/>
    </xf>
    <xf numFmtId="0" fontId="37" fillId="6" borderId="105" xfId="0" applyFont="1" applyFill="1" applyBorder="1" applyAlignment="1">
      <alignment vertical="center" wrapText="1"/>
    </xf>
    <xf numFmtId="0" fontId="41" fillId="0" borderId="112" xfId="0" applyFont="1" applyBorder="1" applyAlignment="1">
      <alignment horizontal="center" vertical="top"/>
    </xf>
    <xf numFmtId="165" fontId="37" fillId="6" borderId="101" xfId="1" applyNumberFormat="1" applyFont="1" applyFill="1" applyBorder="1" applyAlignment="1">
      <alignment horizontal="center" vertical="center" wrapText="1"/>
    </xf>
    <xf numFmtId="0" fontId="41" fillId="0" borderId="113" xfId="0" applyFont="1" applyBorder="1" applyAlignment="1">
      <alignment horizontal="center" vertical="top" wrapText="1"/>
    </xf>
    <xf numFmtId="0" fontId="41" fillId="0" borderId="114" xfId="0" applyFont="1" applyBorder="1" applyAlignment="1">
      <alignment horizontal="center" vertical="top" wrapText="1"/>
    </xf>
    <xf numFmtId="166" fontId="43" fillId="0" borderId="104" xfId="0" applyNumberFormat="1" applyFont="1" applyBorder="1" applyAlignment="1">
      <alignment horizontal="center" vertical="top" wrapText="1"/>
    </xf>
    <xf numFmtId="0" fontId="41" fillId="0" borderId="8" xfId="0" applyFont="1" applyBorder="1" applyAlignment="1">
      <alignment horizontal="center" vertical="top"/>
    </xf>
    <xf numFmtId="166" fontId="43" fillId="0" borderId="8" xfId="0" applyNumberFormat="1" applyFont="1" applyBorder="1" applyAlignment="1">
      <alignment horizontal="center" vertical="top" wrapText="1"/>
    </xf>
    <xf numFmtId="0" fontId="41" fillId="0" borderId="60" xfId="0" applyFont="1" applyBorder="1" applyAlignment="1">
      <alignment horizontal="center" vertical="top"/>
    </xf>
    <xf numFmtId="0" fontId="41" fillId="6" borderId="115" xfId="0" applyFont="1" applyFill="1" applyBorder="1" applyAlignment="1">
      <alignment horizontal="left" vertical="top" wrapText="1"/>
    </xf>
    <xf numFmtId="0" fontId="41" fillId="0" borderId="116" xfId="0" applyFont="1" applyBorder="1" applyAlignment="1">
      <alignment horizontal="center" vertical="top" wrapText="1"/>
    </xf>
    <xf numFmtId="0" fontId="41" fillId="0" borderId="116" xfId="0" applyFont="1" applyBorder="1" applyAlignment="1">
      <alignment horizontal="left" vertical="top" wrapText="1"/>
    </xf>
    <xf numFmtId="165" fontId="41" fillId="0" borderId="90" xfId="1" applyNumberFormat="1" applyFont="1" applyBorder="1" applyAlignment="1">
      <alignment horizontal="center" vertical="top" wrapText="1"/>
    </xf>
    <xf numFmtId="10" fontId="41" fillId="0" borderId="116" xfId="1" applyNumberFormat="1" applyFont="1" applyBorder="1" applyAlignment="1">
      <alignment horizontal="center" vertical="top" wrapText="1"/>
    </xf>
    <xf numFmtId="0" fontId="41" fillId="0" borderId="116" xfId="0" applyFont="1" applyBorder="1" applyAlignment="1">
      <alignment horizontal="center" vertical="top"/>
    </xf>
    <xf numFmtId="0" fontId="41" fillId="0" borderId="89" xfId="0" applyFont="1" applyBorder="1" applyAlignment="1">
      <alignment horizontal="center" vertical="top"/>
    </xf>
    <xf numFmtId="0" fontId="41" fillId="0" borderId="114" xfId="0" applyFont="1" applyBorder="1" applyAlignment="1">
      <alignment horizontal="center" vertical="top"/>
    </xf>
    <xf numFmtId="166" fontId="43" fillId="0" borderId="67" xfId="0" applyNumberFormat="1" applyFont="1" applyBorder="1" applyAlignment="1">
      <alignment horizontal="center" vertical="top" wrapText="1"/>
    </xf>
    <xf numFmtId="0" fontId="41" fillId="0" borderId="117" xfId="0" applyFont="1" applyBorder="1" applyAlignment="1">
      <alignment vertical="top" wrapText="1"/>
    </xf>
    <xf numFmtId="0" fontId="52" fillId="7" borderId="118" xfId="0" applyFont="1" applyFill="1" applyBorder="1" applyAlignment="1">
      <alignment horizontal="center" vertical="center" wrapText="1"/>
    </xf>
    <xf numFmtId="0" fontId="52" fillId="7" borderId="119" xfId="0" applyFont="1" applyFill="1" applyBorder="1" applyAlignment="1">
      <alignment horizontal="center" vertical="center" wrapText="1"/>
    </xf>
    <xf numFmtId="9" fontId="52" fillId="7" borderId="119" xfId="0" applyNumberFormat="1" applyFont="1" applyFill="1" applyBorder="1" applyAlignment="1">
      <alignment horizontal="center" vertical="center" wrapText="1"/>
    </xf>
    <xf numFmtId="10" fontId="52" fillId="7" borderId="119" xfId="0" applyNumberFormat="1" applyFont="1" applyFill="1" applyBorder="1" applyAlignment="1">
      <alignment horizontal="center" vertical="center" wrapText="1"/>
    </xf>
    <xf numFmtId="0" fontId="52" fillId="7" borderId="122" xfId="0" applyFont="1" applyFill="1" applyBorder="1" applyAlignment="1">
      <alignment horizontal="center" vertical="center" wrapText="1"/>
    </xf>
    <xf numFmtId="0" fontId="41" fillId="6" borderId="123" xfId="0" applyFont="1" applyFill="1" applyBorder="1" applyAlignment="1">
      <alignment horizontal="left" vertical="top" wrapText="1"/>
    </xf>
    <xf numFmtId="0" fontId="41" fillId="0" borderId="20" xfId="0" applyFont="1" applyBorder="1" applyAlignment="1">
      <alignment horizontal="center" vertical="top" wrapText="1"/>
    </xf>
    <xf numFmtId="0" fontId="41" fillId="0" borderId="20" xfId="0" applyFont="1" applyBorder="1" applyAlignment="1">
      <alignment horizontal="left" vertical="top" wrapText="1"/>
    </xf>
    <xf numFmtId="165" fontId="41" fillId="0" borderId="20" xfId="1" applyNumberFormat="1" applyFont="1" applyBorder="1" applyAlignment="1">
      <alignment horizontal="center" vertical="top" wrapText="1"/>
    </xf>
    <xf numFmtId="10" fontId="41" fillId="0" borderId="20" xfId="1" applyNumberFormat="1" applyFont="1" applyFill="1" applyBorder="1" applyAlignment="1">
      <alignment horizontal="center" vertical="top" wrapText="1"/>
    </xf>
    <xf numFmtId="0" fontId="41" fillId="0" borderId="70" xfId="0" applyFont="1" applyBorder="1" applyAlignment="1">
      <alignment horizontal="center" vertical="top" wrapText="1"/>
    </xf>
    <xf numFmtId="166" fontId="43" fillId="0" borderId="124" xfId="0" applyNumberFormat="1" applyFont="1" applyBorder="1" applyAlignment="1">
      <alignment horizontal="center" vertical="top" wrapText="1"/>
    </xf>
    <xf numFmtId="0" fontId="41" fillId="0" borderId="54" xfId="0" applyFont="1" applyBorder="1" applyAlignment="1">
      <alignment vertical="top" wrapText="1"/>
    </xf>
    <xf numFmtId="165" fontId="52" fillId="7" borderId="78" xfId="0" applyNumberFormat="1" applyFont="1" applyFill="1" applyBorder="1" applyAlignment="1">
      <alignment horizontal="center" vertical="center" wrapText="1"/>
    </xf>
    <xf numFmtId="0" fontId="52" fillId="7" borderId="78" xfId="0" applyFont="1" applyFill="1" applyBorder="1" applyAlignment="1">
      <alignment horizontal="center" vertical="center" wrapText="1"/>
    </xf>
    <xf numFmtId="165" fontId="42" fillId="5" borderId="0" xfId="0" applyNumberFormat="1" applyFont="1" applyFill="1" applyAlignment="1">
      <alignment horizontal="center" vertical="top"/>
    </xf>
    <xf numFmtId="165" fontId="42" fillId="5" borderId="66" xfId="0" applyNumberFormat="1" applyFont="1" applyFill="1" applyBorder="1" applyAlignment="1">
      <alignment horizontal="center" vertical="top"/>
    </xf>
    <xf numFmtId="165" fontId="41" fillId="0" borderId="57" xfId="0" applyNumberFormat="1" applyFont="1" applyBorder="1" applyAlignment="1">
      <alignment horizontal="center" vertical="top"/>
    </xf>
    <xf numFmtId="165" fontId="41" fillId="0" borderId="67" xfId="0" applyNumberFormat="1" applyFont="1" applyBorder="1" applyAlignment="1">
      <alignment horizontal="center" vertical="top"/>
    </xf>
    <xf numFmtId="165" fontId="42" fillId="5" borderId="55" xfId="0" applyNumberFormat="1" applyFont="1" applyFill="1" applyBorder="1" applyAlignment="1">
      <alignment horizontal="center" vertical="top"/>
    </xf>
    <xf numFmtId="165" fontId="41" fillId="0" borderId="52" xfId="0" applyNumberFormat="1" applyFont="1" applyBorder="1" applyAlignment="1">
      <alignment horizontal="center" vertical="top"/>
    </xf>
    <xf numFmtId="165" fontId="42" fillId="5" borderId="12" xfId="1" applyNumberFormat="1" applyFont="1" applyFill="1" applyBorder="1" applyAlignment="1">
      <alignment horizontal="center" vertical="top" wrapText="1"/>
    </xf>
    <xf numFmtId="165" fontId="42" fillId="5" borderId="8" xfId="1" applyNumberFormat="1" applyFont="1" applyFill="1" applyBorder="1" applyAlignment="1">
      <alignment horizontal="center" vertical="top" wrapText="1"/>
    </xf>
    <xf numFmtId="165" fontId="42" fillId="5" borderId="1" xfId="0" applyNumberFormat="1" applyFont="1" applyFill="1" applyBorder="1" applyAlignment="1">
      <alignment horizontal="center" vertical="top"/>
    </xf>
    <xf numFmtId="165" fontId="42" fillId="5" borderId="50" xfId="0" applyNumberFormat="1" applyFont="1" applyFill="1" applyBorder="1" applyAlignment="1">
      <alignment horizontal="center" vertical="top"/>
    </xf>
    <xf numFmtId="167" fontId="42" fillId="5" borderId="12" xfId="1" applyNumberFormat="1" applyFont="1" applyFill="1" applyBorder="1" applyAlignment="1">
      <alignment horizontal="center" vertical="top" wrapText="1"/>
    </xf>
    <xf numFmtId="167" fontId="42" fillId="5" borderId="3" xfId="1" applyNumberFormat="1" applyFont="1" applyFill="1" applyBorder="1" applyAlignment="1">
      <alignment horizontal="center" vertical="top" wrapText="1"/>
    </xf>
    <xf numFmtId="165" fontId="42" fillId="5" borderId="2" xfId="1" applyNumberFormat="1" applyFont="1" applyFill="1" applyBorder="1" applyAlignment="1">
      <alignment horizontal="center" vertical="top" wrapText="1"/>
    </xf>
    <xf numFmtId="165" fontId="42" fillId="5" borderId="2" xfId="0" applyNumberFormat="1" applyFont="1" applyFill="1" applyBorder="1" applyAlignment="1">
      <alignment horizontal="center" vertical="top"/>
    </xf>
    <xf numFmtId="165" fontId="2" fillId="6" borderId="79" xfId="0" applyNumberFormat="1" applyFont="1" applyFill="1" applyBorder="1"/>
    <xf numFmtId="165" fontId="41" fillId="0" borderId="6" xfId="1" applyNumberFormat="1" applyFont="1" applyBorder="1" applyAlignment="1">
      <alignment horizontal="center" vertical="top" wrapText="1"/>
    </xf>
    <xf numFmtId="165" fontId="41" fillId="0" borderId="12" xfId="1" applyNumberFormat="1" applyFont="1" applyBorder="1" applyAlignment="1">
      <alignment horizontal="center" vertical="top" wrapText="1"/>
    </xf>
    <xf numFmtId="165" fontId="41" fillId="0" borderId="108" xfId="1" applyNumberFormat="1" applyFont="1" applyBorder="1" applyAlignment="1">
      <alignment horizontal="center" vertical="top" wrapText="1"/>
    </xf>
    <xf numFmtId="165" fontId="41" fillId="0" borderId="7" xfId="1" applyNumberFormat="1" applyFont="1" applyBorder="1" applyAlignment="1">
      <alignment horizontal="center" vertical="top" wrapText="1"/>
    </xf>
    <xf numFmtId="165" fontId="41" fillId="0" borderId="56" xfId="0" applyNumberFormat="1" applyFont="1" applyBorder="1" applyAlignment="1">
      <alignment horizontal="center" vertical="top"/>
    </xf>
    <xf numFmtId="165" fontId="41" fillId="0" borderId="4" xfId="0" applyNumberFormat="1" applyFont="1" applyBorder="1" applyAlignment="1">
      <alignment horizontal="center" vertical="top" wrapText="1"/>
    </xf>
    <xf numFmtId="165" fontId="41" fillId="0" borderId="77" xfId="0" applyNumberFormat="1" applyFont="1" applyBorder="1" applyAlignment="1">
      <alignment horizontal="center" vertical="top"/>
    </xf>
    <xf numFmtId="10" fontId="41" fillId="0" borderId="49" xfId="0" applyNumberFormat="1" applyFont="1" applyBorder="1" applyAlignment="1">
      <alignment vertical="top" wrapText="1"/>
    </xf>
    <xf numFmtId="165" fontId="41" fillId="0" borderId="111" xfId="0" applyNumberFormat="1" applyFont="1" applyBorder="1" applyAlignment="1">
      <alignment horizontal="center" vertical="top"/>
    </xf>
    <xf numFmtId="165" fontId="41" fillId="0" borderId="2" xfId="0" applyNumberFormat="1" applyFont="1" applyBorder="1" applyAlignment="1">
      <alignment horizontal="center" vertical="top"/>
    </xf>
    <xf numFmtId="165" fontId="41" fillId="0" borderId="4" xfId="0" applyNumberFormat="1" applyFont="1" applyBorder="1" applyAlignment="1">
      <alignment horizontal="center" vertical="top"/>
    </xf>
    <xf numFmtId="165" fontId="42" fillId="5" borderId="3" xfId="0" applyNumberFormat="1" applyFont="1" applyFill="1" applyBorder="1" applyAlignment="1">
      <alignment horizontal="center" vertical="top"/>
    </xf>
    <xf numFmtId="165" fontId="42" fillId="5" borderId="12" xfId="0" applyNumberFormat="1" applyFont="1" applyFill="1" applyBorder="1" applyAlignment="1">
      <alignment horizontal="center" vertical="top"/>
    </xf>
    <xf numFmtId="165" fontId="42" fillId="5" borderId="61" xfId="0" applyNumberFormat="1" applyFont="1" applyFill="1" applyBorder="1" applyAlignment="1">
      <alignment horizontal="center" vertical="top"/>
    </xf>
    <xf numFmtId="165" fontId="41" fillId="0" borderId="9" xfId="0" applyNumberFormat="1" applyFont="1" applyBorder="1" applyAlignment="1">
      <alignment horizontal="center" vertical="top"/>
    </xf>
    <xf numFmtId="165" fontId="42" fillId="5" borderId="70" xfId="0" applyNumberFormat="1" applyFont="1" applyFill="1" applyBorder="1" applyAlignment="1">
      <alignment horizontal="center" vertical="top"/>
    </xf>
    <xf numFmtId="165" fontId="42" fillId="5" borderId="63" xfId="0" applyNumberFormat="1" applyFont="1" applyFill="1" applyBorder="1" applyAlignment="1">
      <alignment horizontal="center" vertical="top"/>
    </xf>
    <xf numFmtId="165" fontId="41" fillId="0" borderId="51" xfId="0" applyNumberFormat="1" applyFont="1" applyBorder="1" applyAlignment="1">
      <alignment horizontal="center" vertical="top"/>
    </xf>
    <xf numFmtId="165" fontId="41" fillId="0" borderId="64" xfId="0" applyNumberFormat="1" applyFont="1" applyBorder="1" applyAlignment="1">
      <alignment horizontal="center" vertical="top"/>
    </xf>
    <xf numFmtId="165" fontId="41" fillId="0" borderId="52" xfId="0" applyNumberFormat="1" applyFont="1" applyBorder="1" applyAlignment="1">
      <alignment horizontal="center" vertical="top" wrapText="1"/>
    </xf>
    <xf numFmtId="165" fontId="41" fillId="0" borderId="14" xfId="0" applyNumberFormat="1" applyFont="1" applyBorder="1" applyAlignment="1">
      <alignment horizontal="center" vertical="top" wrapText="1"/>
    </xf>
    <xf numFmtId="165" fontId="42" fillId="5" borderId="48" xfId="0" applyNumberFormat="1" applyFont="1" applyFill="1" applyBorder="1" applyAlignment="1">
      <alignment horizontal="center" vertical="top"/>
    </xf>
    <xf numFmtId="165" fontId="42" fillId="0" borderId="50" xfId="0" applyNumberFormat="1" applyFont="1" applyBorder="1" applyAlignment="1">
      <alignment horizontal="center" vertical="top"/>
    </xf>
    <xf numFmtId="165" fontId="42" fillId="0" borderId="55" xfId="0" applyNumberFormat="1" applyFont="1" applyBorder="1" applyAlignment="1">
      <alignment horizontal="center" vertical="top"/>
    </xf>
    <xf numFmtId="165" fontId="42" fillId="5" borderId="60" xfId="0" applyNumberFormat="1" applyFont="1" applyFill="1" applyBorder="1" applyAlignment="1">
      <alignment horizontal="center" vertical="top"/>
    </xf>
    <xf numFmtId="0" fontId="41" fillId="6" borderId="116" xfId="0" applyFont="1" applyFill="1" applyBorder="1" applyAlignment="1">
      <alignment horizontal="left" vertical="top" wrapText="1"/>
    </xf>
    <xf numFmtId="165" fontId="41" fillId="0" borderId="116" xfId="1" applyNumberFormat="1" applyFont="1" applyBorder="1" applyAlignment="1">
      <alignment horizontal="center" vertical="top" wrapText="1"/>
    </xf>
    <xf numFmtId="0" fontId="41" fillId="0" borderId="89" xfId="0" applyFont="1" applyBorder="1" applyAlignment="1">
      <alignment horizontal="center" vertical="top" wrapText="1"/>
    </xf>
    <xf numFmtId="166" fontId="43" fillId="0" borderId="126" xfId="0" applyNumberFormat="1" applyFont="1" applyBorder="1" applyAlignment="1">
      <alignment horizontal="center" vertical="top" wrapText="1"/>
    </xf>
    <xf numFmtId="165" fontId="41" fillId="0" borderId="117" xfId="0" applyNumberFormat="1" applyFont="1" applyBorder="1" applyAlignment="1">
      <alignment horizontal="center" vertical="top"/>
    </xf>
    <xf numFmtId="0" fontId="41" fillId="0" borderId="90" xfId="0" applyFont="1" applyBorder="1" applyAlignment="1">
      <alignment vertical="top" wrapText="1"/>
    </xf>
    <xf numFmtId="0" fontId="41" fillId="0" borderId="6" xfId="0" applyFont="1" applyBorder="1" applyAlignment="1">
      <alignment horizontal="left" vertical="top" wrapText="1"/>
    </xf>
    <xf numFmtId="10" fontId="41" fillId="0" borderId="127" xfId="0" applyNumberFormat="1" applyFont="1" applyBorder="1" applyAlignment="1">
      <alignment horizontal="center" vertical="top"/>
    </xf>
    <xf numFmtId="165" fontId="42" fillId="5" borderId="128" xfId="0" applyNumberFormat="1" applyFont="1" applyFill="1" applyBorder="1" applyAlignment="1">
      <alignment horizontal="center" vertical="top"/>
    </xf>
    <xf numFmtId="165" fontId="41" fillId="0" borderId="65" xfId="0" applyNumberFormat="1" applyFont="1" applyBorder="1" applyAlignment="1">
      <alignment horizontal="center" vertical="top"/>
    </xf>
    <xf numFmtId="0" fontId="67" fillId="0" borderId="125" xfId="0" applyFont="1" applyBorder="1" applyAlignment="1">
      <alignment vertical="top" wrapText="1"/>
    </xf>
    <xf numFmtId="165" fontId="42" fillId="5" borderId="0" xfId="1" applyNumberFormat="1" applyFont="1" applyFill="1" applyBorder="1" applyAlignment="1">
      <alignment horizontal="center" vertical="top" wrapText="1"/>
    </xf>
    <xf numFmtId="166" fontId="43" fillId="0" borderId="64" xfId="0" applyNumberFormat="1" applyFont="1" applyBorder="1" applyAlignment="1">
      <alignment horizontal="left" vertical="top" wrapText="1"/>
    </xf>
    <xf numFmtId="0" fontId="2" fillId="6" borderId="101" xfId="0" applyFont="1" applyFill="1" applyBorder="1"/>
    <xf numFmtId="0" fontId="37" fillId="6" borderId="102" xfId="0" applyFont="1" applyFill="1" applyBorder="1"/>
    <xf numFmtId="0" fontId="37" fillId="6" borderId="85" xfId="0" applyFont="1" applyFill="1" applyBorder="1"/>
    <xf numFmtId="0" fontId="41" fillId="0" borderId="129" xfId="0" applyFont="1" applyBorder="1" applyAlignment="1">
      <alignment horizontal="center" vertical="top" wrapText="1"/>
    </xf>
    <xf numFmtId="165" fontId="41" fillId="0" borderId="60" xfId="0" applyNumberFormat="1" applyFont="1" applyBorder="1" applyAlignment="1">
      <alignment horizontal="center" vertical="top"/>
    </xf>
    <xf numFmtId="0" fontId="41" fillId="6" borderId="20" xfId="0" applyFont="1" applyFill="1" applyBorder="1" applyAlignment="1">
      <alignment horizontal="left" vertical="top" wrapText="1"/>
    </xf>
    <xf numFmtId="166" fontId="43" fillId="0" borderId="130" xfId="0" applyNumberFormat="1" applyFont="1" applyBorder="1" applyAlignment="1">
      <alignment horizontal="left" vertical="top" wrapText="1"/>
    </xf>
    <xf numFmtId="0" fontId="41" fillId="0" borderId="57" xfId="0" applyFont="1" applyBorder="1" applyAlignment="1">
      <alignment vertical="top" wrapText="1"/>
    </xf>
    <xf numFmtId="10" fontId="41" fillId="0" borderId="53" xfId="1" applyNumberFormat="1" applyFont="1" applyBorder="1" applyAlignment="1">
      <alignment horizontal="center" vertical="top" wrapText="1"/>
    </xf>
    <xf numFmtId="165" fontId="41" fillId="0" borderId="14" xfId="0" applyNumberFormat="1" applyFont="1" applyBorder="1" applyAlignment="1">
      <alignment horizontal="center" vertical="top"/>
    </xf>
    <xf numFmtId="0" fontId="41" fillId="0" borderId="6" xfId="0" applyFont="1" applyBorder="1" applyAlignment="1">
      <alignment vertical="top" wrapText="1"/>
    </xf>
    <xf numFmtId="0" fontId="41" fillId="0" borderId="64" xfId="0" applyFont="1" applyBorder="1" applyAlignment="1">
      <alignment horizontal="center" vertical="top"/>
    </xf>
    <xf numFmtId="165" fontId="42" fillId="5" borderId="49" xfId="0" applyNumberFormat="1" applyFont="1" applyFill="1" applyBorder="1" applyAlignment="1">
      <alignment horizontal="center" vertical="top"/>
    </xf>
    <xf numFmtId="165" fontId="41" fillId="0" borderId="48" xfId="0" applyNumberFormat="1" applyFont="1" applyBorder="1" applyAlignment="1">
      <alignment horizontal="center" vertical="top"/>
    </xf>
    <xf numFmtId="165" fontId="41" fillId="0" borderId="1" xfId="0" applyNumberFormat="1" applyFont="1" applyBorder="1" applyAlignment="1">
      <alignment horizontal="center" vertical="top"/>
    </xf>
    <xf numFmtId="0" fontId="41" fillId="6" borderId="0" xfId="0" applyFont="1" applyFill="1" applyAlignment="1">
      <alignment horizontal="center" vertical="top" wrapText="1"/>
    </xf>
    <xf numFmtId="0" fontId="74" fillId="0" borderId="37" xfId="0" applyFont="1" applyBorder="1" applyAlignment="1">
      <alignment horizontal="right" vertical="center"/>
    </xf>
    <xf numFmtId="0" fontId="0" fillId="0" borderId="38" xfId="0" applyBorder="1"/>
    <xf numFmtId="0" fontId="0" fillId="0" borderId="40" xfId="0" applyBorder="1"/>
    <xf numFmtId="0" fontId="0" fillId="0" borderId="41" xfId="0" applyBorder="1"/>
    <xf numFmtId="0" fontId="75" fillId="0" borderId="137" xfId="0" applyFont="1" applyBorder="1"/>
    <xf numFmtId="0" fontId="0" fillId="0" borderId="137" xfId="0" applyBorder="1"/>
    <xf numFmtId="0" fontId="0" fillId="0" borderId="138" xfId="0" applyBorder="1"/>
    <xf numFmtId="0" fontId="0" fillId="0" borderId="139" xfId="0" applyBorder="1"/>
    <xf numFmtId="0" fontId="0" fillId="0" borderId="140" xfId="0" applyBorder="1"/>
    <xf numFmtId="0" fontId="30" fillId="0" borderId="133" xfId="0" applyFont="1" applyBorder="1" applyAlignment="1">
      <alignment horizontal="left" vertical="center" wrapText="1"/>
    </xf>
    <xf numFmtId="0" fontId="30" fillId="0" borderId="134" xfId="0" applyFont="1" applyBorder="1" applyAlignment="1">
      <alignment horizontal="left" vertical="center" wrapText="1"/>
    </xf>
    <xf numFmtId="0" fontId="76" fillId="0" borderId="132" xfId="0" applyFont="1" applyBorder="1" applyAlignment="1">
      <alignment horizontal="left" vertical="center"/>
    </xf>
    <xf numFmtId="0" fontId="0" fillId="0" borderId="0" xfId="0" applyAlignment="1">
      <alignment vertical="center" wrapText="1"/>
    </xf>
    <xf numFmtId="0" fontId="29" fillId="0" borderId="139" xfId="0" applyFont="1" applyBorder="1" applyAlignment="1">
      <alignment horizontal="left" vertical="center"/>
    </xf>
    <xf numFmtId="0" fontId="29" fillId="0" borderId="139" xfId="0" applyFont="1" applyBorder="1" applyAlignment="1">
      <alignment horizontal="left" vertical="center" wrapText="1"/>
    </xf>
    <xf numFmtId="0" fontId="29" fillId="0" borderId="141" xfId="0" applyFont="1" applyBorder="1" applyAlignment="1">
      <alignment horizontal="left" vertical="center" wrapText="1"/>
    </xf>
    <xf numFmtId="0" fontId="0" fillId="0" borderId="135" xfId="0" applyBorder="1" applyAlignment="1">
      <alignment vertical="center" wrapText="1"/>
    </xf>
    <xf numFmtId="0" fontId="78" fillId="0" borderId="0" xfId="0" applyFont="1" applyAlignment="1">
      <alignment horizontal="left" vertical="center"/>
    </xf>
    <xf numFmtId="0" fontId="79" fillId="0" borderId="136" xfId="0" applyFont="1" applyBorder="1"/>
    <xf numFmtId="0" fontId="30" fillId="0" borderId="133" xfId="0" applyFont="1" applyBorder="1"/>
    <xf numFmtId="0" fontId="0" fillId="0" borderId="6" xfId="0" applyBorder="1" applyAlignment="1">
      <alignment vertical="center" wrapText="1"/>
    </xf>
    <xf numFmtId="0" fontId="0" fillId="0" borderId="6" xfId="0" applyBorder="1"/>
    <xf numFmtId="0" fontId="0" fillId="0" borderId="75" xfId="0" applyBorder="1"/>
    <xf numFmtId="0" fontId="77" fillId="7" borderId="145" xfId="0" applyFont="1" applyFill="1" applyBorder="1" applyAlignment="1">
      <alignment horizontal="center" vertical="center" wrapText="1"/>
    </xf>
    <xf numFmtId="0" fontId="77" fillId="7" borderId="147" xfId="0" applyFont="1" applyFill="1" applyBorder="1" applyAlignment="1">
      <alignment horizontal="center" vertical="center" wrapText="1"/>
    </xf>
    <xf numFmtId="0" fontId="77" fillId="7" borderId="146" xfId="0" applyFont="1" applyFill="1" applyBorder="1" applyAlignment="1">
      <alignment horizontal="center" vertical="center" wrapText="1"/>
    </xf>
    <xf numFmtId="0" fontId="77" fillId="7" borderId="146" xfId="0" applyFont="1" applyFill="1" applyBorder="1" applyAlignment="1">
      <alignment horizontal="center" vertical="center"/>
    </xf>
    <xf numFmtId="0" fontId="70" fillId="0" borderId="0" xfId="0" applyFont="1" applyAlignment="1">
      <alignment vertical="top"/>
    </xf>
    <xf numFmtId="0" fontId="80" fillId="0" borderId="0" xfId="0" applyFont="1" applyAlignment="1">
      <alignment vertical="center"/>
    </xf>
    <xf numFmtId="0" fontId="48" fillId="0" borderId="0" xfId="0" applyFont="1" applyAlignment="1">
      <alignment vertical="center"/>
    </xf>
    <xf numFmtId="0" fontId="48" fillId="0" borderId="144" xfId="0" applyFont="1" applyBorder="1" applyAlignment="1">
      <alignment horizontal="center" vertical="center"/>
    </xf>
    <xf numFmtId="0" fontId="48" fillId="0" borderId="37" xfId="0" applyFont="1" applyBorder="1" applyAlignment="1">
      <alignment horizontal="center" vertical="center"/>
    </xf>
    <xf numFmtId="0" fontId="48" fillId="0" borderId="39" xfId="0" applyFont="1" applyBorder="1" applyAlignment="1">
      <alignment horizontal="center" vertical="center" wrapText="1"/>
    </xf>
    <xf numFmtId="49" fontId="44" fillId="20" borderId="1" xfId="0" applyNumberFormat="1" applyFont="1" applyFill="1" applyBorder="1" applyAlignment="1">
      <alignment horizontal="center" vertical="center"/>
    </xf>
    <xf numFmtId="49" fontId="44" fillId="20" borderId="38" xfId="0" applyNumberFormat="1" applyFont="1" applyFill="1" applyBorder="1" applyAlignment="1">
      <alignment horizontal="center" vertical="center"/>
    </xf>
    <xf numFmtId="49" fontId="62" fillId="20" borderId="38" xfId="0" applyNumberFormat="1" applyFont="1" applyFill="1" applyBorder="1" applyAlignment="1">
      <alignment horizontal="center" vertical="center"/>
    </xf>
    <xf numFmtId="49" fontId="62" fillId="20" borderId="1" xfId="0" applyNumberFormat="1" applyFont="1" applyFill="1" applyBorder="1" applyAlignment="1">
      <alignment horizontal="center" vertical="center"/>
    </xf>
    <xf numFmtId="49" fontId="74" fillId="23" borderId="1" xfId="0" applyNumberFormat="1" applyFont="1" applyFill="1" applyBorder="1" applyAlignment="1">
      <alignment horizontal="center" vertical="center"/>
    </xf>
    <xf numFmtId="49" fontId="74" fillId="0" borderId="1" xfId="0" applyNumberFormat="1" applyFont="1" applyBorder="1" applyAlignment="1">
      <alignment horizontal="center" vertical="center"/>
    </xf>
    <xf numFmtId="49" fontId="74" fillId="0" borderId="38" xfId="0" applyNumberFormat="1" applyFont="1" applyBorder="1" applyAlignment="1">
      <alignment horizontal="center" vertical="center"/>
    </xf>
    <xf numFmtId="49" fontId="62" fillId="23" borderId="1" xfId="0" applyNumberFormat="1" applyFont="1" applyFill="1" applyBorder="1" applyAlignment="1">
      <alignment horizontal="center" vertical="center"/>
    </xf>
    <xf numFmtId="49" fontId="62" fillId="0" borderId="1" xfId="0" applyNumberFormat="1" applyFont="1" applyBorder="1" applyAlignment="1">
      <alignment horizontal="center" vertical="center"/>
    </xf>
    <xf numFmtId="49" fontId="69" fillId="0" borderId="38" xfId="0" applyNumberFormat="1" applyFont="1" applyBorder="1" applyAlignment="1">
      <alignment horizontal="center" vertical="center"/>
    </xf>
    <xf numFmtId="49" fontId="44" fillId="20" borderId="5" xfId="0" applyNumberFormat="1" applyFont="1" applyFill="1" applyBorder="1" applyAlignment="1">
      <alignment horizontal="center" vertical="center"/>
    </xf>
    <xf numFmtId="49" fontId="44" fillId="20" borderId="74" xfId="0" applyNumberFormat="1" applyFont="1" applyFill="1" applyBorder="1" applyAlignment="1">
      <alignment horizontal="center" vertical="center"/>
    </xf>
    <xf numFmtId="49" fontId="44" fillId="0" borderId="1" xfId="0" applyNumberFormat="1" applyFont="1" applyBorder="1" applyAlignment="1">
      <alignment horizontal="center" vertical="center"/>
    </xf>
    <xf numFmtId="49" fontId="44" fillId="0" borderId="3" xfId="0" applyNumberFormat="1" applyFont="1" applyBorder="1" applyAlignment="1">
      <alignment horizontal="center" vertical="center"/>
    </xf>
    <xf numFmtId="49" fontId="44" fillId="0" borderId="48" xfId="0" applyNumberFormat="1" applyFont="1" applyBorder="1" applyAlignment="1">
      <alignment horizontal="center" vertical="center"/>
    </xf>
    <xf numFmtId="49" fontId="44" fillId="0" borderId="76" xfId="0" applyNumberFormat="1" applyFont="1" applyBorder="1" applyAlignment="1">
      <alignment horizontal="center" vertical="center"/>
    </xf>
    <xf numFmtId="49" fontId="44" fillId="0" borderId="6" xfId="0" applyNumberFormat="1" applyFont="1" applyBorder="1" applyAlignment="1">
      <alignment horizontal="center" vertical="center"/>
    </xf>
    <xf numFmtId="49" fontId="44" fillId="20" borderId="75" xfId="0" applyNumberFormat="1" applyFont="1" applyFill="1" applyBorder="1" applyAlignment="1">
      <alignment horizontal="center" vertical="center"/>
    </xf>
    <xf numFmtId="49" fontId="69" fillId="20" borderId="48" xfId="0" applyNumberFormat="1" applyFont="1" applyFill="1" applyBorder="1" applyAlignment="1">
      <alignment horizontal="center" vertical="center"/>
    </xf>
    <xf numFmtId="49" fontId="44" fillId="20" borderId="4" xfId="0" applyNumberFormat="1" applyFont="1" applyFill="1" applyBorder="1" applyAlignment="1">
      <alignment horizontal="center" vertical="center"/>
    </xf>
    <xf numFmtId="49" fontId="44" fillId="20" borderId="73" xfId="0" applyNumberFormat="1" applyFont="1" applyFill="1" applyBorder="1" applyAlignment="1">
      <alignment horizontal="center" vertical="center"/>
    </xf>
    <xf numFmtId="49" fontId="44" fillId="20" borderId="40" xfId="0" applyNumberFormat="1" applyFont="1" applyFill="1" applyBorder="1" applyAlignment="1">
      <alignment horizontal="center" vertical="center"/>
    </xf>
    <xf numFmtId="49" fontId="69" fillId="5" borderId="41" xfId="0" applyNumberFormat="1" applyFont="1" applyFill="1" applyBorder="1" applyAlignment="1">
      <alignment horizontal="center" vertical="center"/>
    </xf>
    <xf numFmtId="0" fontId="70" fillId="9" borderId="1" xfId="0" applyFont="1" applyFill="1" applyBorder="1" applyAlignment="1">
      <alignment horizontal="center" vertical="center"/>
    </xf>
    <xf numFmtId="0" fontId="13" fillId="7" borderId="0" xfId="0" applyFont="1" applyFill="1" applyAlignment="1">
      <alignment horizontal="center" vertical="center"/>
    </xf>
    <xf numFmtId="0" fontId="49" fillId="7" borderId="0" xfId="0" applyFont="1" applyFill="1" applyAlignment="1">
      <alignment horizontal="center" vertical="center" wrapText="1"/>
    </xf>
    <xf numFmtId="0" fontId="15" fillId="7" borderId="0" xfId="0" applyFont="1" applyFill="1" applyAlignment="1">
      <alignment horizontal="center" vertical="center"/>
    </xf>
    <xf numFmtId="0" fontId="71" fillId="9" borderId="1" xfId="0" applyFont="1" applyFill="1" applyBorder="1" applyAlignment="1">
      <alignment horizontal="center" vertical="center"/>
    </xf>
    <xf numFmtId="0" fontId="71" fillId="0" borderId="1" xfId="0" applyFont="1" applyBorder="1" applyAlignment="1">
      <alignment horizontal="center" vertical="center"/>
    </xf>
    <xf numFmtId="0" fontId="71" fillId="9" borderId="3" xfId="0" applyFont="1" applyFill="1" applyBorder="1" applyAlignment="1">
      <alignment horizontal="center" vertical="center"/>
    </xf>
    <xf numFmtId="0" fontId="71" fillId="9" borderId="2" xfId="0" applyFont="1" applyFill="1" applyBorder="1" applyAlignment="1">
      <alignment horizontal="center" vertical="center"/>
    </xf>
    <xf numFmtId="0" fontId="71" fillId="9" borderId="4" xfId="0" applyFont="1" applyFill="1" applyBorder="1" applyAlignment="1">
      <alignment horizontal="center" vertical="center"/>
    </xf>
    <xf numFmtId="0" fontId="71" fillId="0" borderId="3" xfId="0" applyFont="1" applyBorder="1" applyAlignment="1">
      <alignment horizontal="center" vertical="center"/>
    </xf>
    <xf numFmtId="0" fontId="71" fillId="0" borderId="4" xfId="0" applyFont="1" applyBorder="1" applyAlignment="1">
      <alignment horizontal="center" vertical="center"/>
    </xf>
    <xf numFmtId="0" fontId="40" fillId="9" borderId="29" xfId="0" applyFont="1" applyFill="1" applyBorder="1" applyAlignment="1">
      <alignment horizontal="center" vertical="center"/>
    </xf>
    <xf numFmtId="0" fontId="40" fillId="9" borderId="30" xfId="0" applyFont="1" applyFill="1" applyBorder="1" applyAlignment="1">
      <alignment horizontal="center" vertical="center"/>
    </xf>
    <xf numFmtId="0" fontId="40" fillId="9" borderId="3" xfId="0" applyFont="1" applyFill="1" applyBorder="1" applyAlignment="1">
      <alignment horizontal="center" vertical="center"/>
    </xf>
    <xf numFmtId="0" fontId="40" fillId="9" borderId="4" xfId="0" applyFont="1" applyFill="1" applyBorder="1" applyAlignment="1">
      <alignment horizontal="center" vertical="center"/>
    </xf>
    <xf numFmtId="0" fontId="40" fillId="9" borderId="1" xfId="0" applyFont="1" applyFill="1" applyBorder="1" applyAlignment="1">
      <alignment horizontal="center" vertical="center"/>
    </xf>
    <xf numFmtId="0" fontId="46" fillId="7" borderId="24" xfId="0" applyFont="1" applyFill="1" applyBorder="1" applyAlignment="1">
      <alignment horizontal="center" vertical="center"/>
    </xf>
    <xf numFmtId="0" fontId="46" fillId="7" borderId="0" xfId="0" applyFont="1" applyFill="1" applyAlignment="1">
      <alignment horizontal="center" vertical="center"/>
    </xf>
    <xf numFmtId="0" fontId="46" fillId="7" borderId="25" xfId="0" applyFont="1" applyFill="1" applyBorder="1" applyAlignment="1">
      <alignment horizontal="center" vertical="center"/>
    </xf>
    <xf numFmtId="0" fontId="33" fillId="9" borderId="2" xfId="0" applyFont="1" applyFill="1" applyBorder="1" applyAlignment="1">
      <alignment horizontal="center" vertical="center" wrapText="1"/>
    </xf>
    <xf numFmtId="0" fontId="33"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4" fillId="6" borderId="33" xfId="0" applyFont="1" applyFill="1" applyBorder="1" applyAlignment="1">
      <alignment horizontal="center" vertical="center"/>
    </xf>
    <xf numFmtId="0" fontId="44" fillId="6" borderId="131" xfId="0" applyFont="1" applyFill="1" applyBorder="1" applyAlignment="1">
      <alignment horizontal="center" vertical="center"/>
    </xf>
    <xf numFmtId="0" fontId="44" fillId="6" borderId="27" xfId="0" applyFont="1" applyFill="1" applyBorder="1" applyAlignment="1">
      <alignment horizontal="left" vertical="center" wrapText="1"/>
    </xf>
    <xf numFmtId="0" fontId="44" fillId="6" borderId="28" xfId="0" applyFont="1" applyFill="1" applyBorder="1" applyAlignment="1">
      <alignment horizontal="left" vertical="center" wrapText="1"/>
    </xf>
    <xf numFmtId="0" fontId="60" fillId="7" borderId="24" xfId="0" applyFont="1" applyFill="1" applyBorder="1" applyAlignment="1">
      <alignment horizontal="center" vertical="center"/>
    </xf>
    <xf numFmtId="0" fontId="60" fillId="7" borderId="0" xfId="0" applyFont="1" applyFill="1" applyAlignment="1">
      <alignment horizontal="center" vertical="center"/>
    </xf>
    <xf numFmtId="0" fontId="61" fillId="6" borderId="24" xfId="0" applyFont="1" applyFill="1" applyBorder="1" applyAlignment="1">
      <alignment horizontal="center" vertical="center" wrapText="1"/>
    </xf>
    <xf numFmtId="0" fontId="61" fillId="6" borderId="0" xfId="0" applyFont="1" applyFill="1" applyAlignment="1">
      <alignment horizontal="center" vertical="center" wrapText="1"/>
    </xf>
    <xf numFmtId="0" fontId="16" fillId="6" borderId="43" xfId="0" applyFont="1" applyFill="1" applyBorder="1" applyAlignment="1">
      <alignment horizontal="center"/>
    </xf>
    <xf numFmtId="0" fontId="16" fillId="6" borderId="44" xfId="0" applyFont="1" applyFill="1" applyBorder="1" applyAlignment="1">
      <alignment horizontal="center"/>
    </xf>
    <xf numFmtId="0" fontId="64" fillId="19" borderId="42" xfId="0" applyFont="1" applyFill="1" applyBorder="1" applyAlignment="1">
      <alignment horizontal="center" vertical="center" wrapText="1"/>
    </xf>
    <xf numFmtId="0" fontId="64" fillId="19" borderId="36" xfId="0" applyFont="1" applyFill="1" applyBorder="1" applyAlignment="1">
      <alignment horizontal="center" vertical="center" wrapText="1"/>
    </xf>
    <xf numFmtId="0" fontId="16" fillId="6" borderId="45" xfId="0" applyFont="1" applyFill="1" applyBorder="1" applyAlignment="1">
      <alignment horizontal="center"/>
    </xf>
    <xf numFmtId="0" fontId="16" fillId="6" borderId="16" xfId="0" applyFont="1" applyFill="1" applyBorder="1" applyAlignment="1">
      <alignment horizontal="center"/>
    </xf>
    <xf numFmtId="0" fontId="16" fillId="6" borderId="46" xfId="0" applyFont="1" applyFill="1" applyBorder="1" applyAlignment="1">
      <alignment horizontal="center"/>
    </xf>
    <xf numFmtId="0" fontId="64" fillId="20" borderId="42" xfId="0" applyFont="1" applyFill="1" applyBorder="1" applyAlignment="1">
      <alignment horizontal="center" vertical="center" wrapText="1"/>
    </xf>
    <xf numFmtId="0" fontId="64" fillId="20" borderId="36" xfId="0" applyFont="1" applyFill="1" applyBorder="1" applyAlignment="1">
      <alignment horizontal="center" vertical="center" wrapText="1"/>
    </xf>
    <xf numFmtId="0" fontId="44" fillId="6" borderId="35" xfId="0" applyFont="1" applyFill="1" applyBorder="1" applyAlignment="1">
      <alignment horizontal="center" vertical="center"/>
    </xf>
    <xf numFmtId="0" fontId="44" fillId="6" borderId="23" xfId="0" applyFont="1" applyFill="1" applyBorder="1" applyAlignment="1">
      <alignment horizontal="center" vertical="center"/>
    </xf>
    <xf numFmtId="0" fontId="44" fillId="6" borderId="13" xfId="0" applyFont="1" applyFill="1" applyBorder="1" applyAlignment="1">
      <alignment horizontal="left" vertical="center" wrapText="1"/>
    </xf>
    <xf numFmtId="0" fontId="44" fillId="6" borderId="47" xfId="0" applyFont="1" applyFill="1" applyBorder="1" applyAlignment="1">
      <alignment horizontal="left" vertical="center" wrapText="1"/>
    </xf>
    <xf numFmtId="0" fontId="44" fillId="6" borderId="31" xfId="0" applyFont="1" applyFill="1" applyBorder="1" applyAlignment="1">
      <alignment horizontal="center" vertical="center"/>
    </xf>
    <xf numFmtId="0" fontId="44" fillId="6" borderId="2" xfId="0" applyFont="1" applyFill="1" applyBorder="1" applyAlignment="1">
      <alignment horizontal="center" vertical="center"/>
    </xf>
    <xf numFmtId="0" fontId="44" fillId="6" borderId="2" xfId="0" applyFont="1" applyFill="1" applyBorder="1" applyAlignment="1">
      <alignment horizontal="left" vertical="center" wrapText="1"/>
    </xf>
    <xf numFmtId="0" fontId="44" fillId="6" borderId="32" xfId="0" applyFont="1" applyFill="1" applyBorder="1" applyAlignment="1">
      <alignment horizontal="left" vertical="center" wrapText="1"/>
    </xf>
    <xf numFmtId="0" fontId="65" fillId="5" borderId="15" xfId="0" applyFont="1" applyFill="1" applyBorder="1" applyAlignment="1">
      <alignment horizontal="center" vertical="center"/>
    </xf>
    <xf numFmtId="0" fontId="65" fillId="5" borderId="16" xfId="0" applyFont="1" applyFill="1" applyBorder="1" applyAlignment="1">
      <alignment horizontal="center" vertical="center"/>
    </xf>
    <xf numFmtId="0" fontId="65" fillId="5" borderId="46"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6" fillId="6" borderId="0" xfId="0" applyFont="1" applyFill="1" applyAlignment="1">
      <alignment horizontal="left"/>
    </xf>
    <xf numFmtId="0" fontId="52" fillId="7" borderId="13" xfId="0" applyFont="1" applyFill="1" applyBorder="1" applyAlignment="1">
      <alignment horizontal="center" vertical="center"/>
    </xf>
    <xf numFmtId="0" fontId="56" fillId="6" borderId="80" xfId="0" applyFont="1" applyFill="1" applyBorder="1" applyAlignment="1">
      <alignment horizontal="left"/>
    </xf>
    <xf numFmtId="0" fontId="56" fillId="6" borderId="84" xfId="0" applyFont="1" applyFill="1" applyBorder="1" applyAlignment="1">
      <alignment horizontal="left"/>
    </xf>
    <xf numFmtId="0" fontId="56" fillId="6" borderId="81" xfId="0" applyFont="1" applyFill="1" applyBorder="1" applyAlignment="1">
      <alignment horizontal="left"/>
    </xf>
    <xf numFmtId="0" fontId="52" fillId="7" borderId="3" xfId="0" applyFont="1" applyFill="1" applyBorder="1" applyAlignment="1">
      <alignment horizontal="center" vertical="center"/>
    </xf>
    <xf numFmtId="0" fontId="52" fillId="7" borderId="2" xfId="0" applyFont="1" applyFill="1" applyBorder="1" applyAlignment="1">
      <alignment horizontal="center" vertical="center"/>
    </xf>
    <xf numFmtId="0" fontId="52" fillId="7" borderId="4" xfId="0" applyFont="1" applyFill="1" applyBorder="1" applyAlignment="1">
      <alignment horizontal="center" vertical="center"/>
    </xf>
    <xf numFmtId="0" fontId="51" fillId="6" borderId="80" xfId="0" applyFont="1" applyFill="1" applyBorder="1" applyAlignment="1">
      <alignment horizontal="left"/>
    </xf>
    <xf numFmtId="0" fontId="51" fillId="6" borderId="84" xfId="0" applyFont="1" applyFill="1" applyBorder="1" applyAlignment="1">
      <alignment horizontal="left"/>
    </xf>
    <xf numFmtId="0" fontId="51" fillId="6" borderId="81" xfId="0" applyFont="1" applyFill="1" applyBorder="1" applyAlignment="1">
      <alignment horizontal="left"/>
    </xf>
    <xf numFmtId="0" fontId="52" fillId="7" borderId="120" xfId="0" applyFont="1" applyFill="1" applyBorder="1" applyAlignment="1">
      <alignment horizontal="center" vertical="center" wrapText="1"/>
    </xf>
    <xf numFmtId="0" fontId="52" fillId="7" borderId="121" xfId="0" applyFont="1" applyFill="1" applyBorder="1" applyAlignment="1">
      <alignment horizontal="center" vertical="center" wrapText="1"/>
    </xf>
    <xf numFmtId="0" fontId="52" fillId="7" borderId="50" xfId="0" applyFont="1" applyFill="1" applyBorder="1" applyAlignment="1">
      <alignment horizontal="center"/>
    </xf>
    <xf numFmtId="0" fontId="52" fillId="7" borderId="60" xfId="0" applyFont="1" applyFill="1" applyBorder="1" applyAlignment="1">
      <alignment horizontal="center"/>
    </xf>
    <xf numFmtId="0" fontId="52" fillId="7" borderId="52" xfId="0" applyFont="1" applyFill="1" applyBorder="1" applyAlignment="1">
      <alignment horizontal="center"/>
    </xf>
    <xf numFmtId="0" fontId="53" fillId="6" borderId="0" xfId="0" applyFont="1" applyFill="1" applyAlignment="1">
      <alignment horizontal="left"/>
    </xf>
    <xf numFmtId="0" fontId="52" fillId="7" borderId="3" xfId="0" applyFont="1" applyFill="1" applyBorder="1" applyAlignment="1">
      <alignment horizontal="center"/>
    </xf>
    <xf numFmtId="0" fontId="52" fillId="7" borderId="2" xfId="0" applyFont="1" applyFill="1" applyBorder="1" applyAlignment="1">
      <alignment horizontal="center"/>
    </xf>
    <xf numFmtId="0" fontId="52" fillId="7" borderId="4" xfId="0" applyFont="1" applyFill="1" applyBorder="1" applyAlignment="1">
      <alignment horizontal="center"/>
    </xf>
    <xf numFmtId="0" fontId="53" fillId="6" borderId="0" xfId="0" applyFont="1" applyFill="1" applyAlignment="1">
      <alignment horizontal="left" vertical="center" wrapText="1"/>
    </xf>
    <xf numFmtId="0" fontId="53" fillId="6" borderId="105" xfId="0" applyFont="1" applyFill="1" applyBorder="1" applyAlignment="1">
      <alignment horizontal="left" vertical="center" wrapText="1"/>
    </xf>
    <xf numFmtId="0" fontId="53" fillId="6" borderId="80" xfId="0" applyFont="1" applyFill="1" applyBorder="1" applyAlignment="1">
      <alignment horizontal="left" vertical="top"/>
    </xf>
    <xf numFmtId="0" fontId="53" fillId="6" borderId="84" xfId="0" applyFont="1" applyFill="1" applyBorder="1" applyAlignment="1">
      <alignment horizontal="left" vertical="top"/>
    </xf>
    <xf numFmtId="0" fontId="53" fillId="6" borderId="86" xfId="0" applyFont="1" applyFill="1" applyBorder="1" applyAlignment="1">
      <alignment horizontal="left" vertical="top"/>
    </xf>
    <xf numFmtId="0" fontId="52" fillId="7" borderId="13" xfId="0" applyFont="1" applyFill="1" applyBorder="1" applyAlignment="1">
      <alignment horizontal="center"/>
    </xf>
    <xf numFmtId="0" fontId="52" fillId="7" borderId="89" xfId="0" applyFont="1" applyFill="1" applyBorder="1" applyAlignment="1">
      <alignment horizontal="center" vertical="center" wrapText="1"/>
    </xf>
    <xf numFmtId="0" fontId="52" fillId="7" borderId="90" xfId="0" applyFont="1" applyFill="1" applyBorder="1" applyAlignment="1">
      <alignment horizontal="center" vertical="center" wrapText="1"/>
    </xf>
    <xf numFmtId="0" fontId="41" fillId="6" borderId="8" xfId="0" applyFont="1" applyFill="1" applyBorder="1" applyAlignment="1">
      <alignment horizontal="center" vertical="top" wrapText="1"/>
    </xf>
    <xf numFmtId="0" fontId="41" fillId="6" borderId="0" xfId="0" applyFont="1" applyFill="1" applyAlignment="1">
      <alignment horizontal="center" vertical="top" wrapText="1"/>
    </xf>
    <xf numFmtId="0" fontId="52" fillId="7" borderId="7" xfId="0" applyFont="1" applyFill="1" applyBorder="1" applyAlignment="1">
      <alignment horizontal="center" vertical="center" wrapText="1"/>
    </xf>
    <xf numFmtId="0" fontId="52" fillId="7" borderId="9" xfId="0" applyFont="1" applyFill="1" applyBorder="1" applyAlignment="1">
      <alignment horizontal="center" vertical="center" wrapText="1"/>
    </xf>
    <xf numFmtId="0" fontId="53" fillId="6" borderId="106" xfId="0" applyFont="1" applyFill="1" applyBorder="1" applyAlignment="1">
      <alignment horizontal="left"/>
    </xf>
    <xf numFmtId="0" fontId="53" fillId="6" borderId="80" xfId="0" applyFont="1" applyFill="1" applyBorder="1" applyAlignment="1">
      <alignment horizontal="left"/>
    </xf>
    <xf numFmtId="0" fontId="53" fillId="6" borderId="84" xfId="0" applyFont="1" applyFill="1" applyBorder="1" applyAlignment="1">
      <alignment horizontal="left"/>
    </xf>
    <xf numFmtId="0" fontId="53" fillId="6" borderId="81" xfId="0" applyFont="1" applyFill="1" applyBorder="1" applyAlignment="1">
      <alignment horizontal="left"/>
    </xf>
    <xf numFmtId="0" fontId="52" fillId="7" borderId="3" xfId="0" applyFont="1" applyFill="1" applyBorder="1" applyAlignment="1">
      <alignment horizontal="center" vertical="center" wrapText="1"/>
    </xf>
    <xf numFmtId="0" fontId="52" fillId="7" borderId="4" xfId="0" applyFont="1" applyFill="1" applyBorder="1" applyAlignment="1">
      <alignment horizontal="center" vertical="center" wrapText="1"/>
    </xf>
    <xf numFmtId="0" fontId="53" fillId="6" borderId="0" xfId="0" applyFont="1" applyFill="1" applyAlignment="1">
      <alignment horizontal="left" vertical="top"/>
    </xf>
    <xf numFmtId="0" fontId="30" fillId="0" borderId="0" xfId="0" applyFont="1" applyAlignment="1">
      <alignment horizontal="left" vertical="center" wrapText="1"/>
    </xf>
    <xf numFmtId="0" fontId="30" fillId="0" borderId="140" xfId="0" applyFont="1" applyBorder="1" applyAlignment="1">
      <alignment horizontal="left" vertical="center" wrapText="1"/>
    </xf>
    <xf numFmtId="0" fontId="0" fillId="0" borderId="0" xfId="0" applyAlignment="1">
      <alignment horizontal="center"/>
    </xf>
    <xf numFmtId="0" fontId="30" fillId="0" borderId="142" xfId="0" applyFont="1" applyBorder="1" applyAlignment="1">
      <alignment horizontal="left" vertical="center" wrapText="1"/>
    </xf>
    <xf numFmtId="0" fontId="30" fillId="0" borderId="143" xfId="0" applyFont="1" applyBorder="1" applyAlignment="1">
      <alignment horizontal="left" vertical="center" wrapText="1"/>
    </xf>
    <xf numFmtId="0" fontId="30" fillId="0" borderId="0" xfId="0" applyFont="1" applyAlignment="1">
      <alignment horizontal="left" vertical="top" wrapText="1"/>
    </xf>
    <xf numFmtId="0" fontId="30" fillId="0" borderId="140" xfId="0" applyFont="1" applyBorder="1" applyAlignment="1">
      <alignment horizontal="left" vertical="top" wrapText="1"/>
    </xf>
    <xf numFmtId="0" fontId="48" fillId="0" borderId="2" xfId="0" applyFont="1" applyBorder="1" applyAlignment="1">
      <alignment horizontal="center" vertical="center"/>
    </xf>
    <xf numFmtId="0" fontId="57" fillId="7" borderId="13" xfId="0" applyFont="1" applyFill="1" applyBorder="1" applyAlignment="1">
      <alignment horizontal="center"/>
    </xf>
    <xf numFmtId="0" fontId="51"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7">
    <dxf>
      <fill>
        <patternFill>
          <bgColor rgb="FF00B050"/>
        </patternFill>
      </fill>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PANEL'!$H$4:$H$6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PANEL'!$G$4:$G$6</c:f>
              <c:strCache>
                <c:ptCount val="3"/>
                <c:pt idx="0">
                  <c:v>DAG</c:v>
                </c:pt>
                <c:pt idx="1">
                  <c:v>DIPLAP</c:v>
                </c:pt>
                <c:pt idx="2">
                  <c:v>Gab Subse</c:v>
                </c:pt>
              </c:strCache>
            </c:strRef>
          </c:cat>
          <c:val>
            <c:numRef>
              <c:f>'01-cons PANEL'!$I$4:$I$6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'01-cons PANEL'!$G$4:$G$6</c:f>
              <c:strCache>
                <c:ptCount val="3"/>
                <c:pt idx="0">
                  <c:v>DAG</c:v>
                </c:pt>
                <c:pt idx="1">
                  <c:v>DIPLAP</c:v>
                </c:pt>
                <c:pt idx="2">
                  <c:v>Gab Subse</c:v>
                </c:pt>
              </c:strCache>
            </c:strRef>
          </c:cat>
          <c:val>
            <c:numRef>
              <c:f>'01-cons PANEL'!$J$4:$J$6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PANEL'!$H$13:$H$20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PANEL'!$I$13:$I$20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'01-cons PANEL'!$G$13:$G$20</c:f>
              <c:strCache>
                <c:ptCount val="8"/>
                <c:pt idx="0">
                  <c:v>CPEIP</c:v>
                </c:pt>
                <c:pt idx="1">
                  <c:v>DAG</c:v>
                </c:pt>
                <c:pt idx="2">
                  <c:v>DEG</c:v>
                </c:pt>
                <c:pt idx="3">
                  <c:v>DIPLAP</c:v>
                </c:pt>
                <c:pt idx="4">
                  <c:v>Gab Ministro</c:v>
                </c:pt>
                <c:pt idx="5">
                  <c:v>Gab Subse</c:v>
                </c:pt>
                <c:pt idx="6">
                  <c:v>Jurídica</c:v>
                </c:pt>
                <c:pt idx="7">
                  <c:v>UCE</c:v>
                </c:pt>
              </c:strCache>
            </c:strRef>
          </c:cat>
          <c:val>
            <c:numRef>
              <c:f>'01-cons PANEL'!$J$13:$J$20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PANEL'!$H$38:$H$53</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PANEL'!$I$38:$I$53</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'01-cons PANEL'!$G$38:$G$53</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PANEL'!$J$38:$J$53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'01-cons PANEL'!$H$7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PANEL'!$H$8:$H$11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'01-cons PANEL'!$I$7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PANEL'!$G$8:$G$11</c:f>
              <c:strCache>
                <c:ptCount val="4"/>
                <c:pt idx="0">
                  <c:v>CPEIP</c:v>
                </c:pt>
                <c:pt idx="1">
                  <c:v>DEG</c:v>
                </c:pt>
                <c:pt idx="2">
                  <c:v>Gab Subse</c:v>
                </c:pt>
                <c:pt idx="3">
                  <c:v>UCE</c:v>
                </c:pt>
              </c:strCache>
            </c:strRef>
          </c:cat>
          <c:val>
            <c:numRef>
              <c:f>'01-cons PANEL'!$I$8:$I$11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'01-cons PANEL'!$J$7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'01-cons PANEL'!$G$8:$G$11</c:f>
              <c:strCache>
                <c:ptCount val="4"/>
                <c:pt idx="0">
                  <c:v>CPEIP</c:v>
                </c:pt>
                <c:pt idx="1">
                  <c:v>DEG</c:v>
                </c:pt>
                <c:pt idx="2">
                  <c:v>Gab Subse</c:v>
                </c:pt>
                <c:pt idx="3">
                  <c:v>UCE</c:v>
                </c:pt>
              </c:strCache>
            </c:strRef>
          </c:cat>
          <c:val>
            <c:numRef>
              <c:f>'01-cons PANEL'!$J$8:$J$11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1032546</xdr:colOff>
      <xdr:row>53</xdr:row>
      <xdr:rowOff>145058</xdr:rowOff>
    </xdr:from>
    <xdr:to>
      <xdr:col>12</xdr:col>
      <xdr:colOff>1257810</xdr:colOff>
      <xdr:row>54</xdr:row>
      <xdr:rowOff>176834</xdr:rowOff>
    </xdr:to>
    <xdr:sp macro="" textlink="">
      <xdr:nvSpPr>
        <xdr:cNvPr id="2" name="Elipse 1">
          <a:extLst>
            <a:ext uri="{FF2B5EF4-FFF2-40B4-BE49-F238E27FC236}">
              <a16:creationId xmlns:a16="http://schemas.microsoft.com/office/drawing/2014/main" id="{EE6D482E-D93E-4E6E-A15B-079FC55F9DF6}"/>
            </a:ext>
          </a:extLst>
        </xdr:cNvPr>
        <xdr:cNvSpPr/>
      </xdr:nvSpPr>
      <xdr:spPr>
        <a:xfrm flipH="1">
          <a:off x="13854024" y="11616471"/>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13</xdr:col>
      <xdr:colOff>1032942</xdr:colOff>
      <xdr:row>53</xdr:row>
      <xdr:rowOff>151305</xdr:rowOff>
    </xdr:from>
    <xdr:to>
      <xdr:col>13</xdr:col>
      <xdr:colOff>1258206</xdr:colOff>
      <xdr:row>54</xdr:row>
      <xdr:rowOff>183081</xdr:rowOff>
    </xdr:to>
    <xdr:sp macro="" textlink="">
      <xdr:nvSpPr>
        <xdr:cNvPr id="3" name="Elipse 2">
          <a:extLst>
            <a:ext uri="{FF2B5EF4-FFF2-40B4-BE49-F238E27FC236}">
              <a16:creationId xmlns:a16="http://schemas.microsoft.com/office/drawing/2014/main" id="{67F8E5FE-6DF9-4796-B606-EEC058E241F4}"/>
            </a:ext>
          </a:extLst>
        </xdr:cNvPr>
        <xdr:cNvSpPr/>
      </xdr:nvSpPr>
      <xdr:spPr>
        <a:xfrm flipH="1">
          <a:off x="16255083" y="1163488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1019327</xdr:colOff>
      <xdr:row>53</xdr:row>
      <xdr:rowOff>146387</xdr:rowOff>
    </xdr:from>
    <xdr:to>
      <xdr:col>14</xdr:col>
      <xdr:colOff>1244591</xdr:colOff>
      <xdr:row>54</xdr:row>
      <xdr:rowOff>178163</xdr:rowOff>
    </xdr:to>
    <xdr:sp macro="" textlink="">
      <xdr:nvSpPr>
        <xdr:cNvPr id="4" name="Elipse 3">
          <a:extLst>
            <a:ext uri="{FF2B5EF4-FFF2-40B4-BE49-F238E27FC236}">
              <a16:creationId xmlns:a16="http://schemas.microsoft.com/office/drawing/2014/main" id="{C18576E4-B710-40AA-9B36-FC44549DAAEF}"/>
            </a:ext>
          </a:extLst>
        </xdr:cNvPr>
        <xdr:cNvSpPr/>
      </xdr:nvSpPr>
      <xdr:spPr>
        <a:xfrm flipH="1">
          <a:off x="18640577" y="11629965"/>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38100</xdr:colOff>
      <xdr:row>21</xdr:row>
      <xdr:rowOff>85725</xdr:rowOff>
    </xdr:from>
    <xdr:to>
      <xdr:col>19</xdr:col>
      <xdr:colOff>263364</xdr:colOff>
      <xdr:row>21</xdr:row>
      <xdr:rowOff>308001</xdr:rowOff>
    </xdr:to>
    <xdr:sp macro="" textlink="">
      <xdr:nvSpPr>
        <xdr:cNvPr id="8" name="Elipse 7">
          <a:extLst>
            <a:ext uri="{FF2B5EF4-FFF2-40B4-BE49-F238E27FC236}">
              <a16:creationId xmlns:a16="http://schemas.microsoft.com/office/drawing/2014/main" id="{75A71602-2483-4F5D-B8B4-0EB510C2DCDD}"/>
            </a:ext>
          </a:extLst>
        </xdr:cNvPr>
        <xdr:cNvSpPr/>
      </xdr:nvSpPr>
      <xdr:spPr>
        <a:xfrm flipH="1">
          <a:off x="29603700" y="4267200"/>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40567</xdr:colOff>
      <xdr:row>22</xdr:row>
      <xdr:rowOff>90678</xdr:rowOff>
    </xdr:from>
    <xdr:to>
      <xdr:col>19</xdr:col>
      <xdr:colOff>265831</xdr:colOff>
      <xdr:row>22</xdr:row>
      <xdr:rowOff>312954</xdr:rowOff>
    </xdr:to>
    <xdr:sp macro="" textlink="">
      <xdr:nvSpPr>
        <xdr:cNvPr id="9" name="Elipse 8">
          <a:extLst>
            <a:ext uri="{FF2B5EF4-FFF2-40B4-BE49-F238E27FC236}">
              <a16:creationId xmlns:a16="http://schemas.microsoft.com/office/drawing/2014/main" id="{C4DB0841-7CEE-441A-9E2A-294D9FC37447}"/>
            </a:ext>
          </a:extLst>
        </xdr:cNvPr>
        <xdr:cNvSpPr/>
      </xdr:nvSpPr>
      <xdr:spPr>
        <a:xfrm flipH="1">
          <a:off x="29606167" y="467220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28194</xdr:colOff>
      <xdr:row>23</xdr:row>
      <xdr:rowOff>100202</xdr:rowOff>
    </xdr:from>
    <xdr:to>
      <xdr:col>19</xdr:col>
      <xdr:colOff>253458</xdr:colOff>
      <xdr:row>23</xdr:row>
      <xdr:rowOff>322478</xdr:rowOff>
    </xdr:to>
    <xdr:sp macro="" textlink="">
      <xdr:nvSpPr>
        <xdr:cNvPr id="10" name="Elipse 9">
          <a:extLst>
            <a:ext uri="{FF2B5EF4-FFF2-40B4-BE49-F238E27FC236}">
              <a16:creationId xmlns:a16="http://schemas.microsoft.com/office/drawing/2014/main" id="{D6EB3F1A-AD8D-4E94-8BB3-48E7729E3300}"/>
            </a:ext>
          </a:extLst>
        </xdr:cNvPr>
        <xdr:cNvSpPr/>
      </xdr:nvSpPr>
      <xdr:spPr>
        <a:xfrm flipH="1">
          <a:off x="29593794" y="5081777"/>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138653</xdr:colOff>
      <xdr:row>91</xdr:row>
      <xdr:rowOff>287594</xdr:rowOff>
    </xdr:from>
    <xdr:to>
      <xdr:col>19</xdr:col>
      <xdr:colOff>363917</xdr:colOff>
      <xdr:row>91</xdr:row>
      <xdr:rowOff>509870</xdr:rowOff>
    </xdr:to>
    <xdr:sp macro="" textlink="">
      <xdr:nvSpPr>
        <xdr:cNvPr id="14" name="Elipse 13">
          <a:extLst>
            <a:ext uri="{FF2B5EF4-FFF2-40B4-BE49-F238E27FC236}">
              <a16:creationId xmlns:a16="http://schemas.microsoft.com/office/drawing/2014/main" id="{01E96611-0157-4124-9625-11B63654C515}"/>
            </a:ext>
          </a:extLst>
        </xdr:cNvPr>
        <xdr:cNvSpPr/>
      </xdr:nvSpPr>
      <xdr:spPr>
        <a:xfrm flipH="1">
          <a:off x="28742228" y="22118894"/>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95872</xdr:colOff>
      <xdr:row>92</xdr:row>
      <xdr:rowOff>284936</xdr:rowOff>
    </xdr:from>
    <xdr:to>
      <xdr:col>19</xdr:col>
      <xdr:colOff>321136</xdr:colOff>
      <xdr:row>92</xdr:row>
      <xdr:rowOff>507212</xdr:rowOff>
    </xdr:to>
    <xdr:sp macro="" textlink="">
      <xdr:nvSpPr>
        <xdr:cNvPr id="15" name="Elipse 14">
          <a:extLst>
            <a:ext uri="{FF2B5EF4-FFF2-40B4-BE49-F238E27FC236}">
              <a16:creationId xmlns:a16="http://schemas.microsoft.com/office/drawing/2014/main" id="{09D3450B-CE3A-4822-9F51-44A14431F0BA}"/>
            </a:ext>
          </a:extLst>
        </xdr:cNvPr>
        <xdr:cNvSpPr/>
      </xdr:nvSpPr>
      <xdr:spPr>
        <a:xfrm flipH="1">
          <a:off x="28699447" y="22916336"/>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116159</xdr:colOff>
      <xdr:row>93</xdr:row>
      <xdr:rowOff>281574</xdr:rowOff>
    </xdr:from>
    <xdr:to>
      <xdr:col>19</xdr:col>
      <xdr:colOff>341423</xdr:colOff>
      <xdr:row>93</xdr:row>
      <xdr:rowOff>503850</xdr:rowOff>
    </xdr:to>
    <xdr:sp macro="" textlink="">
      <xdr:nvSpPr>
        <xdr:cNvPr id="16" name="Elipse 15">
          <a:extLst>
            <a:ext uri="{FF2B5EF4-FFF2-40B4-BE49-F238E27FC236}">
              <a16:creationId xmlns:a16="http://schemas.microsoft.com/office/drawing/2014/main" id="{B94F874E-FDED-4F74-A148-B72EC759D29D}"/>
            </a:ext>
          </a:extLst>
        </xdr:cNvPr>
        <xdr:cNvSpPr/>
      </xdr:nvSpPr>
      <xdr:spPr>
        <a:xfrm flipH="1">
          <a:off x="28714972" y="23742840"/>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02-cons ESTADO NC'!C3:D5" spid="_x0000_s242905"/>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02-cons ESTADO NC'!C20:D24" spid="_x0000_s242906"/>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02-cons ESTADO NC'!C7:D13" spid="_x0000_s242907"/>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02-cons ESTADO NC'!C15:D18" spid="_x0000_s242908"/>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02-cons ESTADO NC'!C26:D33" spid="_x0000_s242909"/>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02-cons ESTADO NC'!C35:D39" spid="_x0000_s242910"/>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02-cons ESTADO NC'!C41:D46" spid="_x0000_s242911"/>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02-cons ESTADO NC'!C48:D54" spid="_x0000_s242912"/>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371.430765277779" createdVersion="8" refreshedVersion="8" minRefreshableVersion="3" recordCount="107" xr:uid="{796F350C-5697-4601-9ED6-4FCF859458EE}">
  <cacheSource type="worksheet">
    <worksheetSource ref="A7:EC114" sheet="00-Monitoreo indicadores 2023"/>
  </cacheSource>
  <cacheFields count="133">
    <cacheField name="Cod_Sigemet" numFmtId="0">
      <sharedItems/>
    </cacheField>
    <cacheField name="CR.2" numFmtId="0">
      <sharedItems/>
    </cacheField>
    <cacheField name="Variable" numFmtId="0">
      <sharedItems/>
    </cacheField>
    <cacheField name="Nivel" numFmtId="0">
      <sharedItems count="3">
        <s v="NC"/>
        <s v="Region"/>
        <s v="Regiones" u="1"/>
      </sharedItems>
    </cacheField>
    <cacheField name="CR" numFmtId="0">
      <sharedItems count="30">
        <s v="DIPLAP"/>
        <s v="DAG"/>
        <s v="GABINETE SUBSE"/>
        <s v="GABINETE MINISTRO"/>
        <s v="UCE"/>
        <s v="DEG"/>
        <s v="CPEIP"/>
        <s v="JURÍDICA"/>
        <s v="Tarapacá"/>
        <s v="Antofagasta"/>
        <s v="Atacama"/>
        <s v="Coquimbo"/>
        <s v="Valparaíso"/>
        <s v="O'Higgins"/>
        <s v="Maule"/>
        <s v="Biobío"/>
        <s v="Araucanía"/>
        <s v="Los Lagos"/>
        <s v="Aysén"/>
        <s v="Magallanes"/>
        <s v="Los Ríos"/>
        <s v="Arica y Parinacota"/>
        <s v="Metropolitana"/>
        <s v="Ñuble"/>
        <s v="GABINETE" u="1"/>
        <s v=" Ayuda Mineduc" u="1"/>
        <s v="URAE" u="1"/>
        <s v="Subvenciones-Nivel Central" u="1"/>
        <s v="Gab Ministro" u="1"/>
        <s v="Gab Subse" u="1"/>
      </sharedItems>
    </cacheField>
    <cacheField name="CR inf" numFmtId="0">
      <sharedItems/>
    </cacheField>
    <cacheField name="Tipo" numFmtId="0">
      <sharedItems count="3">
        <s v="PMG"/>
        <s v="H"/>
        <s v="CDC"/>
      </sharedItems>
    </cacheField>
    <cacheField name="Nombre del Indicador" numFmtId="0">
      <sharedItems/>
    </cacheField>
    <cacheField name="Forma de Cálculo" numFmtId="0">
      <sharedItems longText="1"/>
    </cacheField>
    <cacheField name="Numerador 2024" numFmtId="0">
      <sharedItems containsMixedTypes="1" containsNumber="1" minValue="1" maxValue="18064755"/>
    </cacheField>
    <cacheField name="Denominador 2024" numFmtId="0">
      <sharedItems containsMixedTypes="1" containsNumber="1" containsInteger="1" minValue="2" maxValue="14966486"/>
    </cacheField>
    <cacheField name="Meta 2024" numFmtId="0">
      <sharedItems containsMixedTypes="1" containsNumber="1" minValue="0.1" maxValue="55"/>
    </cacheField>
    <cacheField name="Numerador enero" numFmtId="3">
      <sharedItems containsSemiMixedTypes="0" containsString="0" containsNumber="1" containsInteger="1" minValue="0" maxValue="27335"/>
    </cacheField>
    <cacheField name="Denominador enero" numFmtId="0">
      <sharedItems containsMixedTypes="1" containsNumber="1" minValue="0" maxValue="13500000"/>
    </cacheField>
    <cacheField name="Resultado enero" numFmtId="0">
      <sharedItems containsSemiMixedTypes="0" containsString="0" containsNumber="1" minValue="0" maxValue="2"/>
    </cacheField>
    <cacheField name="Riesgo (Alto - Medio- Bajo) enero" numFmtId="165">
      <sharedItems count="1">
        <s v="bajo"/>
      </sharedItems>
    </cacheField>
    <cacheField name="Análisis Resultado enero" numFmtId="165">
      <sharedItems longText="1"/>
    </cacheField>
    <cacheField name="Nombre medios de verificación de avance a enero" numFmtId="165">
      <sharedItems containsNonDate="0" containsString="0" containsBlank="1"/>
    </cacheField>
    <cacheField name="Cumplimiento c/r a meta anual enero" numFmtId="165">
      <sharedItems containsMixedTypes="1" containsNumber="1" minValue="0" maxValue="1.100020589997005"/>
    </cacheField>
    <cacheField name="Riesgo enero" numFmtId="165">
      <sharedItems/>
    </cacheField>
    <cacheField name=".." numFmtId="165">
      <sharedItems containsNonDate="0" containsString="0" containsBlank="1"/>
    </cacheField>
    <cacheField name="Análisis DPCG enero" numFmtId="165">
      <sharedItems longText="1"/>
    </cacheField>
    <cacheField name="Numerador febrero" numFmtId="3">
      <sharedItems containsSemiMixedTypes="0" containsString="0" containsNumber="1" containsInteger="1" minValue="0" maxValue="7857234"/>
    </cacheField>
    <cacheField name="Denominador febrero" numFmtId="0">
      <sharedItems containsMixedTypes="1" containsNumber="1" minValue="0" maxValue="13500000"/>
    </cacheField>
    <cacheField name="Resultado febrero" numFmtId="0">
      <sharedItems containsSemiMixedTypes="0" containsString="0" containsNumber="1" minValue="0" maxValue="7"/>
    </cacheField>
    <cacheField name="Riesgo (Alto - Medio- Bajo) febrero" numFmtId="0">
      <sharedItems/>
    </cacheField>
    <cacheField name="Análisis Resultado febrero" numFmtId="0">
      <sharedItems longText="1"/>
    </cacheField>
    <cacheField name="Nombre medios de verificación de avance a febrero" numFmtId="0">
      <sharedItems containsNonDate="0" containsString="0" containsBlank="1"/>
    </cacheField>
    <cacheField name="Cumplimiento c/r a meta anual febrero" numFmtId="0">
      <sharedItems containsBlank="1" containsMixedTypes="1" containsNumber="1" minValue="0" maxValue="1.0933375218380923"/>
    </cacheField>
    <cacheField name="Riesgo febrero" numFmtId="165">
      <sharedItems/>
    </cacheField>
    <cacheField name="..2" numFmtId="0">
      <sharedItems containsNonDate="0" containsString="0" containsBlank="1"/>
    </cacheField>
    <cacheField name="Análisis DPCG febrero" numFmtId="165">
      <sharedItems longText="1"/>
    </cacheField>
    <cacheField name="Numerador Mar" numFmtId="0">
      <sharedItems containsNonDate="0" containsString="0" containsBlank="1"/>
    </cacheField>
    <cacheField name="Denominador Mar" numFmtId="0">
      <sharedItems containsNonDate="0" containsString="0" containsBlank="1"/>
    </cacheField>
    <cacheField name="Dato acumulado marzo" numFmtId="0">
      <sharedItems containsNonDate="0" containsString="0" containsBlank="1"/>
    </cacheField>
    <cacheField name="Resultado Mar 2023" numFmtId="165">
      <sharedItems containsNonDate="0" containsString="0" containsBlank="1"/>
    </cacheField>
    <cacheField name="Riesgo (Alto - Medio- Bajo) Mar" numFmtId="3">
      <sharedItems containsNonDate="0" containsString="0" containsBlank="1"/>
    </cacheField>
    <cacheField name="Análisis Resultado Marzo" numFmtId="3">
      <sharedItems containsNonDate="0" containsString="0" containsBlank="1"/>
    </cacheField>
    <cacheField name="Nombre medios de verificación de avance a marzo" numFmtId="3">
      <sharedItems containsNonDate="0" containsString="0" containsBlank="1"/>
    </cacheField>
    <cacheField name="Cumplimiento c/r a meta anual Marzo" numFmtId="165">
      <sharedItems containsNonDate="0" containsString="0" containsBlank="1"/>
    </cacheField>
    <cacheField name="Riesgo Marzo" numFmtId="3">
      <sharedItems containsNonDate="0" containsString="0" containsBlank="1"/>
    </cacheField>
    <cacheField name="." numFmtId="166">
      <sharedItems containsNonDate="0" containsString="0" containsBlank="1"/>
    </cacheField>
    <cacheField name="Análisis DPCG Marzo" numFmtId="3">
      <sharedItems containsNonDate="0" containsString="0" containsBlank="1"/>
    </cacheField>
    <cacheField name="Numerador Abr" numFmtId="3">
      <sharedItems containsNonDate="0" containsString="0" containsBlank="1"/>
    </cacheField>
    <cacheField name="Denominador Abr" numFmtId="0">
      <sharedItems containsNonDate="0" containsString="0" containsBlank="1"/>
    </cacheField>
    <cacheField name="Resultado Abr" numFmtId="0">
      <sharedItems containsNonDate="0" containsString="0" containsBlank="1"/>
    </cacheField>
    <cacheField name="Riesgo (Alto - Medio- Bajo) Abr" numFmtId="3">
      <sharedItems containsNonDate="0" containsString="0" containsBlank="1"/>
    </cacheField>
    <cacheField name="Análisis Resultado Abril" numFmtId="3">
      <sharedItems containsNonDate="0" containsString="0" containsBlank="1"/>
    </cacheField>
    <cacheField name="Nombre medios de verificación de avance a Abril" numFmtId="3">
      <sharedItems containsNonDate="0" containsString="0" containsBlank="1"/>
    </cacheField>
    <cacheField name="Cumplimiento c/r a meta anual Abril" numFmtId="165">
      <sharedItems containsNonDate="0" containsString="0" containsBlank="1"/>
    </cacheField>
    <cacheField name="Riesgo Abril" numFmtId="3">
      <sharedItems containsNonDate="0" containsString="0" containsBlank="1"/>
    </cacheField>
    <cacheField name="..3" numFmtId="166">
      <sharedItems containsNonDate="0" containsString="0" containsBlank="1"/>
    </cacheField>
    <cacheField name="Análisis DPCG Abril" numFmtId="3">
      <sharedItems containsNonDate="0" containsString="0" containsBlank="1"/>
    </cacheField>
    <cacheField name="Numerador May" numFmtId="3">
      <sharedItems containsNonDate="0" containsString="0" containsBlank="1"/>
    </cacheField>
    <cacheField name="Denominador May" numFmtId="3">
      <sharedItems containsNonDate="0" containsString="0" containsBlank="1"/>
    </cacheField>
    <cacheField name="Resultado May" numFmtId="0">
      <sharedItems containsNonDate="0" containsString="0" containsBlank="1"/>
    </cacheField>
    <cacheField name="Riesgo (Alto - Medio- Bajo) May" numFmtId="3">
      <sharedItems containsNonDate="0" containsString="0" containsBlank="1"/>
    </cacheField>
    <cacheField name="Análisis Resultado Mayo" numFmtId="3">
      <sharedItems containsNonDate="0" containsString="0" containsBlank="1"/>
    </cacheField>
    <cacheField name="Nombre medios de verificación de avance a Mayo" numFmtId="3">
      <sharedItems containsNonDate="0" containsString="0" containsBlank="1"/>
    </cacheField>
    <cacheField name="Cumplimiento c/r a meta anual Mayo" numFmtId="165">
      <sharedItems containsNonDate="0" containsString="0" containsBlank="1"/>
    </cacheField>
    <cacheField name="Riesgo Mayo" numFmtId="3">
      <sharedItems containsNonDate="0" containsString="0" containsBlank="1"/>
    </cacheField>
    <cacheField name="..4" numFmtId="166">
      <sharedItems containsNonDate="0" containsString="0" containsBlank="1"/>
    </cacheField>
    <cacheField name="Análisis DPCG Mayo" numFmtId="0">
      <sharedItems containsNonDate="0" containsString="0" containsBlank="1"/>
    </cacheField>
    <cacheField name="Numerador Jun" numFmtId="0">
      <sharedItems containsNonDate="0" containsString="0" containsBlank="1"/>
    </cacheField>
    <cacheField name="Denominador Jun" numFmtId="0">
      <sharedItems containsNonDate="0" containsString="0" containsBlank="1"/>
    </cacheField>
    <cacheField name="Resultado Jun" numFmtId="0">
      <sharedItems containsNonDate="0" containsString="0" containsBlank="1"/>
    </cacheField>
    <cacheField name="Riesgo (Alto - Medio- Bajo) Jun" numFmtId="3">
      <sharedItems containsNonDate="0" containsBlank="1" count="4">
        <m/>
        <s v="Bajo" u="1"/>
        <s v="Medio" u="1"/>
        <s v="Alto" u="1"/>
      </sharedItems>
    </cacheField>
    <cacheField name="Análisis Resultado Junio" numFmtId="3">
      <sharedItems containsNonDate="0" containsString="0" containsBlank="1"/>
    </cacheField>
    <cacheField name="Nombre medios de verificación de avance a Junio" numFmtId="3">
      <sharedItems containsNonDate="0" containsString="0" containsBlank="1"/>
    </cacheField>
    <cacheField name="Cumplimiento c/r a meta anual Junio" numFmtId="165">
      <sharedItems containsNonDate="0" containsString="0" containsBlank="1"/>
    </cacheField>
    <cacheField name="Riesgo Junio" numFmtId="3">
      <sharedItems containsNonDate="0" containsString="0" containsBlank="1"/>
    </cacheField>
    <cacheField name="..5" numFmtId="166">
      <sharedItems containsNonDate="0" containsString="0" containsBlank="1"/>
    </cacheField>
    <cacheField name="Análisis DPCG Junio" numFmtId="3">
      <sharedItems containsNonDate="0" containsString="0" containsBlank="1"/>
    </cacheField>
    <cacheField name="Numerador Jul" numFmtId="3">
      <sharedItems containsNonDate="0" containsString="0" containsBlank="1"/>
    </cacheField>
    <cacheField name="Denominador Jul" numFmtId="3">
      <sharedItems containsNonDate="0" containsString="0" containsBlank="1"/>
    </cacheField>
    <cacheField name="Resultado Jul" numFmtId="0">
      <sharedItems containsNonDate="0" containsString="0" containsBlank="1"/>
    </cacheField>
    <cacheField name="Riesgo (Alto - Medio- Bajo) Jul" numFmtId="3">
      <sharedItems containsNonDate="0" containsString="0" containsBlank="1"/>
    </cacheField>
    <cacheField name="Análisis Resultado Julio" numFmtId="3">
      <sharedItems containsNonDate="0" containsString="0" containsBlank="1"/>
    </cacheField>
    <cacheField name="Nombre medios de verificación de avance a Julio" numFmtId="0">
      <sharedItems containsNonDate="0" containsString="0" containsBlank="1"/>
    </cacheField>
    <cacheField name="Cumplimiento c/r a meta anual Julio" numFmtId="165">
      <sharedItems containsNonDate="0" containsString="0" containsBlank="1"/>
    </cacheField>
    <cacheField name="Riesgo Julio" numFmtId="3">
      <sharedItems containsNonDate="0" containsString="0" containsBlank="1"/>
    </cacheField>
    <cacheField name="..6" numFmtId="166">
      <sharedItems containsNonDate="0" containsString="0" containsBlank="1"/>
    </cacheField>
    <cacheField name="Análisis DPCG Julio" numFmtId="3">
      <sharedItems containsNonDate="0" containsString="0" containsBlank="1"/>
    </cacheField>
    <cacheField name="Dato acumulado_x000a_Ago" numFmtId="0">
      <sharedItems containsNonDate="0" containsString="0" containsBlank="1"/>
    </cacheField>
    <cacheField name="Numerador Jul2" numFmtId="0">
      <sharedItems containsNonDate="0" containsString="0" containsBlank="1"/>
    </cacheField>
    <cacheField name="Denominador Jul2" numFmtId="0">
      <sharedItems containsNonDate="0" containsString="0" containsBlank="1"/>
    </cacheField>
    <cacheField name="Resultado Jul2" numFmtId="0">
      <sharedItems containsNonDate="0" containsString="0" containsBlank="1"/>
    </cacheField>
    <cacheField name="Riesgo (Alto - Medio- Bajo) Ago" numFmtId="0">
      <sharedItems containsNonDate="0" containsBlank="1" count="4">
        <m/>
        <s v="Bajo" u="1"/>
        <s v="Medio" u="1"/>
        <s v="Alto" u="1"/>
      </sharedItems>
    </cacheField>
    <cacheField name="Análisis Resultado Agosto" numFmtId="0">
      <sharedItems containsNonDate="0" containsString="0" containsBlank="1"/>
    </cacheField>
    <cacheField name="Cumplimiento c/r a meta anual Agosto" numFmtId="165">
      <sharedItems containsNonDate="0" containsString="0" containsBlank="1"/>
    </cacheField>
    <cacheField name="Riesgo Agosto" numFmtId="0">
      <sharedItems containsNonDate="0" containsString="0" containsBlank="1"/>
    </cacheField>
    <cacheField name="..7" numFmtId="166">
      <sharedItems containsNonDate="0" containsString="0" containsBlank="1"/>
    </cacheField>
    <cacheField name="Análisis DPCG agosto" numFmtId="0">
      <sharedItems containsNonDate="0" containsString="0" containsBlank="1"/>
    </cacheField>
    <cacheField name="Dato acumulado_x000a_Sep" numFmtId="0">
      <sharedItems containsNonDate="0" containsString="0" containsBlank="1"/>
    </cacheField>
    <cacheField name="Numerador sept" numFmtId="0">
      <sharedItems containsNonDate="0" containsString="0" containsBlank="1"/>
    </cacheField>
    <cacheField name="Denominador sept" numFmtId="0">
      <sharedItems containsNonDate="0" containsString="0" containsBlank="1"/>
    </cacheField>
    <cacheField name="Resultado sept" numFmtId="0">
      <sharedItems containsNonDate="0" containsString="0" containsBlank="1"/>
    </cacheField>
    <cacheField name="Riesgo (Alto - Medio- Bajo) sept" numFmtId="0">
      <sharedItems containsNonDate="0" containsString="0" containsBlank="1"/>
    </cacheField>
    <cacheField name="Análisis Resultado septiembre" numFmtId="0">
      <sharedItems containsNonDate="0" containsString="0" containsBlank="1"/>
    </cacheField>
    <cacheField name="Cumplimiento c/r a meta anual septiembre" numFmtId="165">
      <sharedItems containsNonDate="0" containsString="0" containsBlank="1"/>
    </cacheField>
    <cacheField name="Riesgo septiembre" numFmtId="0">
      <sharedItems containsNonDate="0" containsString="0" containsBlank="1"/>
    </cacheField>
    <cacheField name="..8" numFmtId="166">
      <sharedItems containsNonDate="0" containsString="0" containsBlank="1"/>
    </cacheField>
    <cacheField name="Análisis DPCG septiembre" numFmtId="0">
      <sharedItems containsNonDate="0" containsString="0" containsBlank="1"/>
    </cacheField>
    <cacheField name="Dato acumulado_x000a_Oct" numFmtId="0">
      <sharedItems containsNonDate="0" containsString="0" containsBlank="1"/>
    </cacheField>
    <cacheField name="Numerador oct" numFmtId="0">
      <sharedItems containsNonDate="0" containsString="0" containsBlank="1"/>
    </cacheField>
    <cacheField name="Denominador oct" numFmtId="0">
      <sharedItems containsNonDate="0" containsString="0" containsBlank="1"/>
    </cacheField>
    <cacheField name="Resultado Oct" numFmtId="0">
      <sharedItems containsNonDate="0" containsString="0" containsBlank="1"/>
    </cacheField>
    <cacheField name="Riesgo (Alto - Medio- Bajo) oct" numFmtId="49">
      <sharedItems containsNonDate="0" containsString="0" containsBlank="1"/>
    </cacheField>
    <cacheField name="Análisis Resultado Octubre" numFmtId="0">
      <sharedItems containsNonDate="0" containsString="0" containsBlank="1"/>
    </cacheField>
    <cacheField name="Cumplimiento c/r a meta anual Oct" numFmtId="165">
      <sharedItems containsNonDate="0" containsString="0" containsBlank="1"/>
    </cacheField>
    <cacheField name="Riesgo Octubre" numFmtId="49">
      <sharedItems containsNonDate="0" containsString="0" containsBlank="1"/>
    </cacheField>
    <cacheField name="..9" numFmtId="166">
      <sharedItems containsNonDate="0" containsString="0" containsBlank="1"/>
    </cacheField>
    <cacheField name="Análisis DPCG Octubre" numFmtId="0">
      <sharedItems containsNonDate="0" containsString="0" containsBlank="1"/>
    </cacheField>
    <cacheField name="Dato acumulado nov" numFmtId="0">
      <sharedItems containsNonDate="0" containsString="0" containsBlank="1"/>
    </cacheField>
    <cacheField name="Numerador Nov" numFmtId="0">
      <sharedItems containsNonDate="0" containsString="0" containsBlank="1"/>
    </cacheField>
    <cacheField name="Denominador Nov" numFmtId="0">
      <sharedItems containsNonDate="0" containsString="0" containsBlank="1"/>
    </cacheField>
    <cacheField name="Resultado nov" numFmtId="0">
      <sharedItems containsNonDate="0" containsString="0" containsBlank="1"/>
    </cacheField>
    <cacheField name="Riesgo (Alto - Medio- Bajo) Nov" numFmtId="0">
      <sharedItems containsNonDate="0" containsString="0" containsBlank="1"/>
    </cacheField>
    <cacheField name="Análisis Resultado noviembre" numFmtId="0">
      <sharedItems containsNonDate="0" containsString="0" containsBlank="1"/>
    </cacheField>
    <cacheField name="Cumplimiento c/r a meta anual nov" numFmtId="165">
      <sharedItems containsNonDate="0" containsString="0" containsBlank="1"/>
    </cacheField>
    <cacheField name="Riesgo noviembre" numFmtId="0">
      <sharedItems containsNonDate="0" containsString="0" containsBlank="1"/>
    </cacheField>
    <cacheField name="..10" numFmtId="166">
      <sharedItems containsNonDate="0" containsString="0" containsBlank="1"/>
    </cacheField>
    <cacheField name="Análisis DPCG noviembre" numFmtId="0">
      <sharedItems containsNonDate="0" containsString="0" containsBlank="1"/>
    </cacheField>
    <cacheField name="Dato acumulado dic" numFmtId="0">
      <sharedItems containsNonDate="0" containsString="0" containsBlank="1"/>
    </cacheField>
    <cacheField name="Numerador diciembre" numFmtId="0">
      <sharedItems containsNonDate="0" containsString="0" containsBlank="1"/>
    </cacheField>
    <cacheField name="Denominador diciembre" numFmtId="0">
      <sharedItems containsNonDate="0" containsString="0" containsBlank="1"/>
    </cacheField>
    <cacheField name="Resultado dic" numFmtId="0">
      <sharedItems containsNonDate="0" containsString="0" containsBlank="1"/>
    </cacheField>
    <cacheField name="Riesgo (Alto - Medio- Bajo) dic" numFmtId="165">
      <sharedItems containsNonDate="0" containsString="0" containsBlank="1"/>
    </cacheField>
    <cacheField name="Análisis Resultado diciembre" numFmtId="0">
      <sharedItems containsNonDate="0" containsString="0" containsBlank="1"/>
    </cacheField>
    <cacheField name="Cumplimiento c/r a meta anual dic" numFmtId="165">
      <sharedItems containsNonDate="0" containsString="0" containsBlank="1"/>
    </cacheField>
    <cacheField name="Riesgo diciembre" numFmtId="165">
      <sharedItems containsNonDate="0" containsString="0" containsBlank="1"/>
    </cacheField>
    <cacheField name="..11" numFmtId="166">
      <sharedItems containsNonDate="0" containsString="0" containsBlank="1"/>
    </cacheField>
    <cacheField name="Análisis DPCG diciemb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I23_006"/>
    <s v="DIPLAP "/>
    <s v="I23_006-DIPLAP "/>
    <x v="0"/>
    <x v="0"/>
    <s v="CNT"/>
    <x v="0"/>
    <s v="Transformación Digital"/>
    <s v="(N° de procedimientos administrativos electrónicos al año t/ N° total de procedimientos administrativos vigentes en el año t, registrados en el Catálogo de Procedimientos Administrativos y Trámites (CPAT)) * 100."/>
    <s v="Solo medir"/>
    <s v="Solo medir"/>
    <s v="Solo medir"/>
    <n v="0"/>
    <n v="28"/>
    <n v="0"/>
    <x v="0"/>
    <s v="Análisis de Resultado:_x000a_Se está organizando comité de todas las divisiones para levantar procedimientos administrativos. Se espera que durante el mes de marzo le pueda sesionar con el equipo completo._x000a_También estamos a la espera de los lineamientos 2024 de la red de expertos._x000a_--------------------------------------------------_x000a_Riesgos (Bajo, Medio o Alto):_x000a_Bajo_x000a_--------------------------------------------------_x000a_Acciones Correctivas:_x000a_AAtenta a las comunicaciones de la red experto y control con la PMO.cciones Correctivas:"/>
    <m/>
    <s v="Solo medir"/>
    <s v="bajo"/>
    <m/>
    <s v="EN PROCESO_x000a_Al cierre del mes de enero el CR informa que se mantiene el indicador tiene 28 procedimientos administrativos vigentes._x000a_Cabe señalar que este indicador PMG no compromete meta, solo medir correctamente."/>
    <n v="0"/>
    <n v="28"/>
    <n v="0"/>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Atenta a las comunicaciones de la red experto y control con la PMO.cciones Correctivas:"/>
    <m/>
    <s v="Solo medir"/>
    <s v="bajo"/>
    <m/>
    <s v="EN PROCESO_x000a_Al cierre del mes de febrero el CR informa que se mantiene el indicador tiene 28 procedimientos administrativos vigentes._x000a__x000a_Cabe señalar que este indicador PMG no compromete meta, solo medir correctamente._x000a__x000a_El CR informa que se está organizando comité para levantar procedimientos administrativos._x000a_Además, se está a la espera del envío de lineamientos por parte de la Red de Expertos._x000a_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3_019"/>
    <s v="DAG"/>
    <s v="I23_019-DAG"/>
    <x v="0"/>
    <x v="1"/>
    <s v="DAG"/>
    <x v="0"/>
    <s v="Sistema Estado Verde"/>
    <s v="N° de Requisitos Técnicos efectivamente cumplidos"/>
    <n v="25"/>
    <s v="No aplica"/>
    <n v="25"/>
    <n v="0"/>
    <s v="No aplica"/>
    <n v="0"/>
    <x v="0"/>
    <s v="Análisis de Resultado: EN PROCESO_x000a_De acuerdo con la planificación anual del indicador, para el periodo de reporte no se contempla informar cumplimiento de RT._x000a_Sin prejuicio de lo anterior, el equipo del PMG se encuentra recopilando la información correspondiente para reportar RT en las fechas planificadas._x000a_Se hace presente que, a la fecha, la red de expertos aún no ha dispuesto la guía metodológica para las etapas 1 y 2 del PMG SEV._x000a_--------------------------------------------------_x000a_Riesgos (Bajo, Medio o Alto): Bajo_x000a_--------------------------------------------------_x000a_Acciones Correctivas: No corresponde"/>
    <m/>
    <n v="0"/>
    <s v="bajo"/>
    <m/>
    <s v="EN PROCESO:_x000a_Al cierre del mes de en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n v="0"/>
    <s v="No aplica"/>
    <n v="0"/>
    <s v="bajo"/>
    <s v="Análisis de Resultado: EN PROCESO_x000a_De acuerdo con la planificación anual del indicador, para el periodo de reporte no se contempla informar cumplimiento de RT._x000a_--------------------------------------------------_x000a_Riesgos (Bajo, Medio o Alto): Bajo_x000a_--------------------------------------------------_x000a_Acciones Correctivas: No corresponde."/>
    <m/>
    <n v="0"/>
    <s v="bajo"/>
    <m/>
    <s v="EN PROCESO:_x000a_Al cierre del mes de febr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3_015"/>
    <s v="Gabinete Subsecretaría"/>
    <s v="I23_015-Gabinete Subsecretaría"/>
    <x v="0"/>
    <x v="2"/>
    <s v=" Ayuda Mineduc"/>
    <x v="0"/>
    <s v="Sistema Calidad de Servicio y Experiencia Usuaria"/>
    <s v="N° de Requisitos Técnicos efectivamente cumplidos"/>
    <n v="19"/>
    <s v="No aplica"/>
    <n v="19"/>
    <n v="0"/>
    <s v="No aplica"/>
    <n v="0"/>
    <x v="0"/>
    <s v="Análisis de Resultado:_x000a_Durante Enero no se produjeron avances en los indicadores correspondientes al PMG a la espera de indicaciones desde la Red de Expertos_x000a_--------------------------------------------------_x000a_Riesgos (Bajo, Medio o Alto):_x000a_Medio_x000a_--------------------------------------------------_x000a_Acciones Correctivas:"/>
    <m/>
    <n v="0"/>
    <s v="bajo"/>
    <m/>
    <s v="EN PROCESO:_x000a_Al cierre del mes de en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n v="0"/>
    <s v="No aplica"/>
    <n v="0"/>
    <s v="bajo"/>
    <s v="Análisis de Resultado:_x000a_Durante Febrero no se produjeron avances en los indicadores correspondientes al PMG a la espera de indicaciones desde la Red de Expertos_x000a_--------------------------------------------------_x000a_Riesgos (Bajo, Medio o Alto):_x000a_Medio_x000a_--------------------------------------------------_x000a_Acciones Correctivas:_x000a_Se envió correo electrónico a la Red de Expertos preguntando por el envío de las indicaciones y guía metodológica 2024"/>
    <m/>
    <n v="0"/>
    <s v="bajo"/>
    <m/>
    <s v="EN PROCESO:_x000a_Al cierre del mes de febr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1_001"/>
    <s v="Gabinete de ministro"/>
    <s v="I21_001-Gabinete de ministro"/>
    <x v="0"/>
    <x v="3"/>
    <s v="Inclusión Particiación Ciudadana y Equidad de Género"/>
    <x v="0"/>
    <s v="Medidas de Equidad de Género  "/>
    <s v="(Número de medidas para la igualdad de género implementadas en el año t/ Número total de medidas para la igualdad de género establecidas en el programa marco del año t) *100"/>
    <n v="4"/>
    <n v="8"/>
    <n v="0.5"/>
    <n v="0"/>
    <n v="8"/>
    <n v="0"/>
    <x v="0"/>
    <s v="Análisis de Resultado:_x000a_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_x000a_--------------------------------------------------_x000a_Riesgos (Bajo, Medio o Alto):_x000a_El nivel de riesgo es bajo en todas las medidas_x000a_--------------------------------------------------_x000a_Acciones Correctivas:_x000a_Acompañar el proceso de trabajo de las nuevas personas encargadas de la supervisión del PMG de Género."/>
    <m/>
    <n v="0"/>
    <s v="bajo"/>
    <m/>
    <s v="EN PROCESO._x000a_Al cierre del mes de enero el indicador presenta avance de 0 medidas implementadas de las 4 comprometidas. _x000a_Se realizaron reuniones de coordinación y formalización de los compromisos en todas las unidade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n v="0"/>
    <n v="8"/>
    <n v="0"/>
    <s v="bajo"/>
    <s v="Análisis de Resultado:_x000a_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_x000a_--------------------------------------------------_x000a_Riesgos (Bajo, Medio o Alto):_x000a_El nivel de riesgo es Bajo en los 4 compromisos contraídos por la Subsecretaría de Educación._x000a_--------------------------------------------------_x000a_Acciones Correctivas:_x000a_Acompañar y supervisar la ejecución de las medidas y el monitoreo de una nueva persona encargada del indicador PMG de Género Renata Barrera, a quien se le formalizó el traspaso, a solicitud de mi jefatura el día miércoles 06/03/24"/>
    <m/>
    <n v="0"/>
    <s v="bajo"/>
    <m/>
    <s v="EN PROCESO._x000a_Al cierre del mes de febrero el indicador presenta avance de 0 medidas implementadas de las 4 comprometidas. _x000a_Se inició la definición de las notas metodológicas en todos los centros de responsabilidad. _x000a_Entre los meses de marzo y abril se realizará la formulación del Programa de Género 2024 donde se detallará cada una de las medida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m/>
    <m/>
    <m/>
    <m/>
    <m/>
    <m/>
    <m/>
    <m/>
    <m/>
    <m/>
    <m/>
    <m/>
    <m/>
    <m/>
    <m/>
    <m/>
    <m/>
    <m/>
    <m/>
    <m/>
    <m/>
    <m/>
    <m/>
    <m/>
    <m/>
    <m/>
    <m/>
    <m/>
    <m/>
    <m/>
    <m/>
    <m/>
    <m/>
    <m/>
    <x v="0"/>
    <m/>
    <m/>
    <m/>
    <m/>
    <m/>
    <m/>
    <m/>
    <m/>
    <m/>
    <m/>
    <m/>
    <m/>
    <m/>
    <m/>
    <m/>
    <m/>
    <m/>
    <m/>
    <m/>
    <m/>
    <x v="0"/>
    <m/>
    <m/>
    <m/>
    <m/>
    <m/>
    <m/>
    <m/>
    <m/>
    <m/>
    <m/>
    <m/>
    <m/>
    <m/>
    <m/>
    <m/>
    <m/>
    <m/>
    <m/>
    <m/>
    <m/>
    <m/>
    <m/>
    <m/>
    <m/>
    <m/>
    <m/>
    <m/>
    <m/>
    <m/>
    <m/>
    <m/>
    <m/>
    <m/>
    <m/>
    <m/>
    <m/>
    <m/>
    <m/>
    <m/>
    <m/>
    <m/>
    <m/>
    <m/>
    <m/>
    <m/>
  </r>
  <r>
    <s v="I21_002"/>
    <s v="DIPLAP "/>
    <s v="I21_002-DIPLAP "/>
    <x v="0"/>
    <x v="0"/>
    <s v=" RRFF"/>
    <x v="0"/>
    <s v="Concentración del Gasto Subtítulos 22 y 29"/>
    <s v="((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
    <n v="18064755"/>
    <n v="14966486"/>
    <n v="1.2070000000000001"/>
    <n v="0"/>
    <n v="446521"/>
    <n v="0"/>
    <x v="0"/>
    <s v="Análisis de Resultado:_x000a_ 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enero el CR informa que no presenta avance._x000a_Por la naturaleza del indicador, este presentará avance distinto a cero desde el mes de julio._x000a_El CR no reporta riesgos significativos que comprometan el cumplimiento del indicador a la fecha."/>
    <n v="0"/>
    <n v="1050869"/>
    <n v="0"/>
    <s v="bajo"/>
    <s v="Análisis de Resultado: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febrero el CR reporta el mismo valor que el mes anterior._x000a_Por la naturaleza del indicador, este presentará avance distinto a cero desde el mes de julio.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6_062"/>
    <s v="UCE"/>
    <s v="I16_062-UCE"/>
    <x v="0"/>
    <x v="4"/>
    <s v="UCE"/>
    <x v="1"/>
    <s v="Porcentaje de Textos Escolares entregados a los establecimientos educacionales subvencionados a la fecha comprometida."/>
    <s v="(Nº de textos escolares entregados a los establecimientos educacionales subvencionados a la fecha comprometida/Nº de textos escolares totales a distribuir a los establecimientos educacionales subvencionados en el año t)*100"/>
    <n v="11700000"/>
    <n v="13000000"/>
    <n v="0.9"/>
    <n v="0"/>
    <n v="13500000"/>
    <n v="0"/>
    <x v="0"/>
    <s v="Análisis de Resultado: _x000a_Durante el mes de febrero se dará inicio al proceso de distribución de textos escolares._x000a_--------------------------------------------------_x000a_Riesgos (Bajo, Medio o Alto): _x000a_Bajo_x000a_--------------------------------------------------_x000a_Acciones Correctivas:"/>
    <m/>
    <n v="0"/>
    <s v="bajo"/>
    <m/>
    <s v="EN PROCESO _x000a_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_x000a__x000a_En lo que respecta al denominador, este sigue siendo un valor referencial y se obtendrá una vez que se tenga con certeza el N° total de matriculas correspondiente al año en curso, a fin de que con este dato se pueda definir la cantidad de textos escolares a distribuir. _x000a_Finalmente, desde la UCE han señalado que no existen riesgos de incumplimientos para el indicador identificados a la fecha enero. ,"/>
    <n v="7857234"/>
    <n v="13500000"/>
    <n v="0.58201733333333339"/>
    <s v="bajo"/>
    <s v="Análisis de Resultado: Al día 29 de febrero se ha distribuido un total de 7.944.739 unidades de textos escolares a 5.555 establecimientos educacionales._x000a__x000a_--------------------------------------------------_x000a_Riesgos (Bajo, Medio o Alto): Bajo_x000a__x000a__x000a_--------------------------------------------------_x000a_Acciones Correctivas:"/>
    <m/>
    <n v="0.646685925925926"/>
    <s v="bajo"/>
    <m/>
    <s v="EN PROCESO _x000a_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_x000a__x000a_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_x000a_Finalmente, la UCE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4"/>
    <s v="DEG"/>
    <s v="I24_014-DEG"/>
    <x v="0"/>
    <x v="5"/>
    <s v="DEG"/>
    <x v="1"/>
    <s v="Porcentaje de supervisores/as de educación (con formación en &quot;gestión técnica pedagógica y desarrollo curricular&quot;) que realizan acompañamiento a establecimientos educacionales con subvención del estado en el año t"/>
    <s v="(N° de supervisores/as de educación (con formación en &quot;gestión técnica pedagógica y desarrollo curricular&quot;) que realizan acompañamiento a establecimientos educacionales con subvención del estado en el año t/N° de supervisores de educación en el año t)*100"/>
    <n v="337"/>
    <n v="450"/>
    <n v="0.75"/>
    <n v="0"/>
    <n v="424"/>
    <n v="0"/>
    <x v="0"/>
    <s v="Análisis de Resultado:_x000a_Durante el mes de enero, no está programado realizar acciones formativas, dado el periodo de vacaciones. En enero y febrero se realiza la etapa de planificación, por lo que no se ha iniciado el acompañamiento ministerial.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m/>
    <n v="0"/>
    <s v="bajo"/>
    <m/>
    <s v="EN PROCESO _x000a_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n v="0"/>
    <n v="424"/>
    <n v="0"/>
    <s v="bajo"/>
    <s v="Análisis de Resultado:_x000a_Durante el mes de febrero, se desarrollaron dos acciones formativas que dan inicio al plan de formación 2024. Sin embargo, el plan de asesoría se empieza a implementar en el mes de marzo, por lo que a contar de ese mes se iniciará a evidenciar el avance del indicador.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Por otra parte, se reforzó durante febrero, la etapa de planificación de la asesoría ministerial, de manera que se pueda iniciar su implementación en el mes de marzo."/>
    <m/>
    <n v="0"/>
    <s v="bajo"/>
    <m/>
    <s v="EN PROCESO _x000a_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3_018"/>
    <s v="CPEIP"/>
    <s v="I23_018-CPEIP"/>
    <x v="0"/>
    <x v="6"/>
    <s v="CPEIP"/>
    <x v="1"/>
    <s v="Porcentaje de provincias que participan de las acciones del CPEIP para la difusión del Marco para la Buena Enseñanza (MBE) al año t"/>
    <s v="(N° de provincias que participan de las acciones del CPEIP para la difusión del MBE al año t/N° total de provincias a nivel nacional)*100"/>
    <n v="32"/>
    <n v="42"/>
    <n v="0.76"/>
    <n v="0"/>
    <n v="42"/>
    <n v="0"/>
    <x v="0"/>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n v="0"/>
    <n v="42"/>
    <n v="0"/>
    <s v="bajo"/>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4_013"/>
    <s v="Gabinete Subsecretaría"/>
    <s v="I24_013-Gabinete Subsecretaría"/>
    <x v="0"/>
    <x v="2"/>
    <s v="Reactivación"/>
    <x v="1"/>
    <s v="Porcentaje de estudiantes de enseñanza básica y media de establecimientos subvencionados por el estado, que acceden al menos a una sesión de tutoría respecto de los cupos establecidos para el año t"/>
    <s v="(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
    <n v="30491"/>
    <n v="101638"/>
    <n v="0.3"/>
    <n v="251"/>
    <n v="20000"/>
    <n v="1.255E-2"/>
    <x v="0"/>
    <s v="Análisis de Resultado:_x000a_Se desarrollaron tutorías antes de lo planificado, en el marco de apoyo al Servicio Local de Educación Pública (SLEP) de Atacama. _x000a_Se asignaron cupos para las tutorías de acuerdo al presupuesto._x000a_--------------------------------------------------_x000a_Riesgos (Bajo, Medio o Alto):_x000a_Bajo_x000a_--------------------------------------------------_x000a_Acciones Correctivas:_x000a_No se han realizado acciones correctivas/preventivas, ya que se ha avanzado de acuerdo a lo planificado."/>
    <m/>
    <n v="4.1833333333333333E-2"/>
    <s v="bajo"/>
    <m/>
    <s v="EN PROCESO _x000a_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_x000a__x000a_Se espera que para el mes de marzo, una vez que se inicien de manera regula las actividades académicas dentro de los establecimientos, el número de estudiantes que participen en estas tutorías aumente._x000a_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n v="251"/>
    <n v="20000"/>
    <n v="1.255E-2"/>
    <s v="bajo"/>
    <s v="Análisis de Resultado:_x000a_Durante febrero no se realizaron tutorías porque no se encontraban planificadas._x000a_Se mantiene la cantidad de cupos para las tutorías._x000a_--------------------------------------------------_x000a_Riesgos (Bajo, Medio o Alto):_x000a_Bajo_x000a_--------------------------------------------------_x000a_Acciones Correctivas:_x000a_No se han realizado acciones correctivas/preventivas, ya que se ha avanzado de acuerdo a lo planificado."/>
    <m/>
    <n v="4.1833333333333333E-2"/>
    <s v="bajo"/>
    <m/>
    <s v="EN PROCESO _x000a_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_x000a_Se espera que para el mes de marzo, una vez que se inicien de manera regula las actividades académicas dentro de los establecimientos, el número de estudiantes que participen en estas tutorías aumente.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5"/>
    <s v="Gabinete Subsecretaría"/>
    <s v="I24_015-Gabinete Subsecretaría"/>
    <x v="0"/>
    <x v="2"/>
    <s v="Gabinete"/>
    <x v="1"/>
    <s v="Porcentaje de establecimientos educacionales que reciben subvención y que utilizan el kit de material de Educación No Sexista en el año t "/>
    <s v="(N° de establecimientos educacionales que reciben subvención y que utilizan el kit de material de Educación No Sexista en el año t /Nº de establecimientos educacionales que reciben subvención en el año t)*100"/>
    <n v="789"/>
    <n v="7898"/>
    <n v="0.1"/>
    <n v="0"/>
    <n v="10418"/>
    <n v="0"/>
    <x v="0"/>
    <s v="Análisis de Resultado: _x000a_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_x000a_--------------------------------------------------_x000a_Riesgos: Bajo. _x000a_--------------------------------------------------_x000a_Acciones Correctivas: No corresponden. "/>
    <m/>
    <n v="0"/>
    <s v="bajo"/>
    <m/>
    <s v="EN PROCESO _x000a_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n v="0"/>
    <n v="10418"/>
    <n v="0"/>
    <s v="bajo"/>
    <s v="Análisis: _x000a_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_x000a_--------------------------------------------------_x000a_Riesgo: Bajo._x000a_--------------------------------------------------_x000a_Acciones Correctivas: No corresponden."/>
    <m/>
    <n v="0"/>
    <s v="bajo"/>
    <m/>
    <s v="EN PROCESO _x000a_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0_017"/>
    <s v="Gabinete Subsecretaría"/>
    <s v="I20_017-Gabinete Subsecretaría"/>
    <x v="0"/>
    <x v="2"/>
    <s v="Centro de Innovación Mineduc"/>
    <x v="1"/>
    <s v="Porcentaje de establecimientos educacionales que cuentan con servicio de conectividad a internet."/>
    <s v="(N° de establecimientos educacionales que cuentan con servicio de conectividad a internet/N° de establecimientos que reciben subvención y se encuentran funcionando con matrícula)*100"/>
    <n v="9800"/>
    <n v="10800"/>
    <n v="0.90700000000000003"/>
    <n v="9442"/>
    <n v="10512"/>
    <n v="0.89821156773211563"/>
    <x v="0"/>
    <s v="Análisis de Resultado:_x000a_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_x000a_La baja respecto del mes de diciembre  (9551) se debe al cierre de EE o renuncia al servicio de Conectividad 2011 o 2030.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n v="9442"/>
    <n v="10512"/>
    <n v="0.89821156773211563"/>
    <s v="bajo"/>
    <s v="Análisis de Resultado:_x000a_Se mantiene el valor reportado en enero 2024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19_012"/>
    <s v="DIPLAP"/>
    <s v="I19_012-DIPLAP"/>
    <x v="0"/>
    <x v="0"/>
    <s v="Subvenciones-Nivel Central"/>
    <x v="2"/>
    <s v="Porcentaje de transacciones realizadas a través del sistema SIGPA"/>
    <s v="(Número de transacciones  que se realizan a través del sistema SIGPA en el año t)/(Número de transacciones realizadas en el año t de las subvenciones implementadas en SIGPA)*100_x000a__x000a__x000a_"/>
    <n v="97"/>
    <n v="100"/>
    <n v="0.97"/>
    <n v="27335"/>
    <n v="27335"/>
    <n v="1"/>
    <x v="0"/>
    <s v="Análisis de Resultado:_x000a_Se cumple con el indicador mensual logrando un 100% de cumplimiento._x000a_--------------------------------------------------_x000a_Riesgos (Bajo, Medio o Alto):_x000a_Bajo_x000a_--------------------------------------------------_x000a_Acciones Correctivas:_x000a_No hay"/>
    <m/>
    <n v="1.0309278350515465"/>
    <s v="bajo"/>
    <m/>
    <s v="EN PROCESO_x000a_Al cierre del mes de enero, CR informa que indicador se encuentra en proceso de medición. Logrando para el periodo un cumplimiento del 100%, por lo que el número de transacciones que se realizan a través del sistema SIGPA es de 27.335 para el periodo._x000a_Finalmente CR informa que no existen riesgos de incumplimiento del indicador."/>
    <n v="14412"/>
    <n v="14551"/>
    <n v="0.99044739193182596"/>
    <s v="bajo"/>
    <s v="Análisis de Resultado:_x000a_Se cumple con el indicador logrando un 99,04% de cumplimiento._x000a_--------------------------------------------------_x000a_Riesgos (Bajo, Medio o Alto):_x000a_Bajo_x000a_--------------------------------------------------_x000a_Acciones Correctivas:_x000a_No hay"/>
    <m/>
    <n v="1.0210797854967277"/>
    <s v="bajo"/>
    <m/>
    <s v="EN PROCESO_x000a_Al cierre del mes de febrero, CR informa que indicador se encuentra en proceso de medición. Logrando para el periodo un cumplimiento del 99.04%, por lo que el número de transacciones que se realizan a través del sistema SIGPA es de 14.412 de 14.551 para el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43"/>
    <s v="DIPLAP"/>
    <s v="I16_043-DIPLAP"/>
    <x v="0"/>
    <x v="0"/>
    <s v="CNT"/>
    <x v="2"/>
    <s v="Porcentaje de tiempo en que los sistemas definidos como críticos por la institución están habilitados en el año t"/>
    <s v="(Tiempo en que los sistemas definidos como críticos por la institución están habilitados en el año t/ Total de tiempo que los sistemas definidos como críticos por la institución deben estar habilitados en el año t ) * 100"/>
    <s v="-"/>
    <s v="-"/>
    <n v="0.99"/>
    <n v="4464"/>
    <n v="4464"/>
    <n v="1"/>
    <x v="0"/>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enero, se ha logrado una disponibilidad de los sistemas del 100% del tiempo, superando la meta proyectada para el período._x000a_El CR no informa riesgos para el cumplimiento del indicador."/>
    <n v="8640"/>
    <n v="8640"/>
    <n v="1"/>
    <s v="bajo"/>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febrero, se ha logrado una disponibilidad de los sistemas del 100% del tiempo, superando la meta proyectada para el período._x000a_El CR no informa riesgos para el cumplimiento del indicador."/>
    <m/>
    <m/>
    <m/>
    <m/>
    <m/>
    <m/>
    <m/>
    <m/>
    <m/>
    <m/>
    <m/>
    <m/>
    <m/>
    <m/>
    <m/>
    <m/>
    <m/>
    <m/>
    <m/>
    <m/>
    <m/>
    <m/>
    <m/>
    <m/>
    <m/>
    <m/>
    <m/>
    <m/>
    <m/>
    <m/>
    <m/>
    <m/>
    <m/>
    <m/>
    <x v="0"/>
    <m/>
    <m/>
    <m/>
    <m/>
    <m/>
    <m/>
    <m/>
    <m/>
    <m/>
    <m/>
    <m/>
    <m/>
    <m/>
    <m/>
    <m/>
    <m/>
    <m/>
    <m/>
    <m/>
    <m/>
    <x v="0"/>
    <m/>
    <m/>
    <m/>
    <m/>
    <m/>
    <m/>
    <m/>
    <m/>
    <m/>
    <m/>
    <m/>
    <m/>
    <m/>
    <m/>
    <m/>
    <m/>
    <m/>
    <m/>
    <m/>
    <m/>
    <m/>
    <m/>
    <m/>
    <m/>
    <m/>
    <m/>
    <m/>
    <m/>
    <m/>
    <m/>
    <m/>
    <m/>
    <m/>
    <m/>
    <m/>
    <m/>
    <m/>
    <m/>
    <m/>
    <m/>
    <m/>
    <m/>
    <m/>
    <m/>
    <m/>
  </r>
  <r>
    <s v="I20_012"/>
    <s v="DIPLAP"/>
    <s v="I20_012-DIPLAP"/>
    <x v="0"/>
    <x v="0"/>
    <s v="CNT"/>
    <x v="2"/>
    <s v="Porcentaje de tickets de atención resueltos oportunamente en el año t"/>
    <s v="(N° de tickets de atención resueltos oportunamente en el año t /N° de tickets de atención generados en el año t)*100"/>
    <s v="-"/>
    <s v="-"/>
    <n v="0.96"/>
    <n v="1937"/>
    <n v="2049"/>
    <n v="0.94533918984870668"/>
    <x v="0"/>
    <s v="Análisis de Resultado:_x000a_El valor de enero es de un 94,53%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0.98472832275906952"/>
    <s v="bajo"/>
    <m/>
    <s v="EN PROCESO:_x000a_Al cierre del mes de enero, se lograron resolver de manera oportuna (5 días hábiles como máximo) 1937 ticket de los 2049 generados, logrando un 94,53% de cumplimiento ._x000a_De acuerdo a lo informado por el CR se reporta un riesgo bajo."/>
    <n v="2650"/>
    <n v="2713"/>
    <n v="0.97677847401400664"/>
    <s v="bajo"/>
    <s v="Análisis de Resultado:_x000a_El valor de febrero es de un 97,6%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1.0174775770979236"/>
    <s v="bajo"/>
    <m/>
    <s v="EN PROCESO:_x000a_Al cierre del mes de febrero, se lograron resolver de manera oportuna (5 días hábiles como máximo) 2650 ticket de los 2713 generados, logrando un 97,68% de cumplimient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4"/>
    <s v="Gabinete de ministro"/>
    <s v="I20_014-Gabinete de ministro"/>
    <x v="0"/>
    <x v="3"/>
    <s v="Departamento de Estudios y Desarrollo"/>
    <x v="2"/>
    <s v="Porcentaje de solicitudes de información respondidas oportunamente en el año t"/>
    <s v="(Nº de solicitudes de información respondidas oportunamente en el año t / Nº de solicitudes ingresadas en el año t) * 100"/>
    <s v="-"/>
    <s v="-"/>
    <n v="0.96"/>
    <n v="0"/>
    <n v="0"/>
    <n v="0"/>
    <x v="0"/>
    <s v="No hay movimiento durante el periodo"/>
    <m/>
    <n v="0"/>
    <s v="bajo"/>
    <m/>
    <s v="EN PROCESO_x000a_Al cierre de enero, CR reporta que el indicador no presenta movimientos durante el periodo._x000a_El CR no reporta riesgos significativos que comprometan el cumplimiento del indicador a la fecha"/>
    <n v="124"/>
    <n v="125"/>
    <n v="0.99199999999999999"/>
    <s v="bajo"/>
    <s v="Análisis de Resultado:_x000a_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_x000a_--------------------------------------------------_x000a_Riesgos (Bajo, Medio o Alto):_x000a_Bajo_x000a_--------------------------------------------------_x000a_Acciones Correctivas:_x000a_Para este período, no se registran acciones correctivas"/>
    <m/>
    <n v="1.0333333333333334"/>
    <s v="bajo"/>
    <m/>
    <s v="EN PROCESO_x000a_Al cierre de febrero, el indicador presenta un sobrecumplimiento respecto a lo proyectado. Este resultado, indica que el N° de solicitudes respondidas oportunamente fue mayor al proyectado para el mes.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9_026"/>
    <s v="Gabinete Subsecretaría"/>
    <s v="I19_026-Gabinete Subsecretaría"/>
    <x v="0"/>
    <x v="2"/>
    <s v=" Ayuda Mineduc"/>
    <x v="2"/>
    <s v="Porcentaje de solicitudes de certificados de estudio no disponibles en línea, derivadas a registro curriculares o la Unidad Nacional de Registro Curricular, que son resueltas en un plazo inferior o igual a 10 días hábiles en el año t."/>
    <s v="(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
    <s v="-"/>
    <s v="-"/>
    <n v="0.9"/>
    <n v="23507"/>
    <n v="23744"/>
    <n v="0.99001853099730464"/>
    <x v="0"/>
    <s v="Análisis de Resultado:_x000a_En el mes de enero se llegó a un 99% de solicitudes resueltas en &lt; =10 días hábiles._x000a_Se registraron 11 regiones con 100% de cumplimiento._x000a_La región de Los Lagos llegó al 87% de cumplimiento, 3 puntos por debajo del compromiso 2024 (90%)_x000a_--------------------------------------------------_x000a_Riesgos (Bajo, Medio o Alto):_x000a_Bajo_x000a_--------------------------------------------------_x000a_Acciones Correctivas:_x000a_Se toma contacto con el equipo de registro curricular de Los Lagos y se establece el compromiso de mejorara las condiciones para superar el rendimiento en el mes de febrero._x000a_Se implementa seguimiento semanal"/>
    <m/>
    <n v="1.100020589997005"/>
    <s v="bajo"/>
    <m/>
    <s v="EN PROCESO._x000a_Al cierre del mes de enero, el indicador presenta un cumplimiento del 99% de solicitudes de certificados no disponible en línea en un plazo igual o inferior a 10 días hábiles._x000a_CR no reporta riesgos asociados al indicador, sin embargo y como acción correctiva se establecen compromisos de mejora de rendimiento en la región de Los Lagos."/>
    <n v="39677"/>
    <n v="40322"/>
    <n v="0.98400376965428304"/>
    <s v="bajo"/>
    <s v="Análisis de Resultado:_x000a_En el mes de febrero se llegó a un 98% de solicitudes resueltas en el el plazo &lt;= a 10 días hábiles._x000a_Siete regiones registraron un 100%._x000a_Cinco regiones registraron sobre el 97%._x000a_Atacama, Aysén y Valparaiso registraron un porcentaje de de resolución bajo la meta (90%)._x000a_Sin embargo en el aculado enero-febrero solo Atacama (86 %) está bajo la meta._x000a_--------------------------------------------------_x000a_Riesgos (Bajo, Medio o Alto):_x000a_Medio_x000a_--------------------------------------------------_x000a_Acciones Correctivas:_x000a_Se toma contacto con los  equipos de registro curricular que estuvieron por debajo del 90%._x000a_Se conversa acerca de los motivos que pudieron generar esta situación (especiamente escaces de funcionarios por vacaciones)._x000a_Se implementa seguimiento semanal y se deja en Riesgo Medio."/>
    <m/>
    <n v="1.0933375218380923"/>
    <s v="bajo"/>
    <m/>
    <s v="EN PROCESO._x000a_Al cierre del mes de febrero, el indicador presenta un cumplimiento del 98,4% de solicitudes de certificados no disponible en línea en un plazo igual o inferior a 10 días hábiles._x000a_CR no reporta riesgos asociados al indicador, sin embargo y como acción correctiva se establecen compromisos de mejora de rendimiento en la región de Atacama, Aysén y Valparaíso donde se registran porcentaje bajo la meta definida."/>
    <m/>
    <m/>
    <m/>
    <m/>
    <m/>
    <m/>
    <m/>
    <m/>
    <m/>
    <m/>
    <m/>
    <m/>
    <m/>
    <m/>
    <m/>
    <m/>
    <m/>
    <m/>
    <m/>
    <m/>
    <m/>
    <m/>
    <m/>
    <m/>
    <m/>
    <m/>
    <m/>
    <m/>
    <m/>
    <m/>
    <m/>
    <m/>
    <m/>
    <m/>
    <x v="0"/>
    <m/>
    <m/>
    <m/>
    <m/>
    <m/>
    <m/>
    <m/>
    <m/>
    <m/>
    <m/>
    <m/>
    <m/>
    <m/>
    <m/>
    <m/>
    <m/>
    <m/>
    <m/>
    <m/>
    <m/>
    <x v="0"/>
    <m/>
    <m/>
    <m/>
    <m/>
    <m/>
    <m/>
    <m/>
    <m/>
    <m/>
    <m/>
    <m/>
    <m/>
    <m/>
    <m/>
    <m/>
    <m/>
    <m/>
    <m/>
    <m/>
    <m/>
    <m/>
    <m/>
    <m/>
    <m/>
    <m/>
    <m/>
    <m/>
    <m/>
    <m/>
    <m/>
    <m/>
    <m/>
    <m/>
    <m/>
    <m/>
    <m/>
    <m/>
    <m/>
    <m/>
    <m/>
    <m/>
    <m/>
    <m/>
    <m/>
    <m/>
  </r>
  <r>
    <s v="I21_007"/>
    <s v="DAG"/>
    <s v="I21_007-DAG"/>
    <x v="0"/>
    <x v="1"/>
    <s v="Servicio de Bienestar"/>
    <x v="2"/>
    <s v="Porcentaje de solicitudes de beneficios y/o préstamos otorgados por el Servicio de Bienestar pagados oportunamente"/>
    <s v="(N.º de solicitudes de beneficios y/o préstamos pagados oportunamente por el Servicio de Bienestar en el año t / N.º total de solicitudes de beneficios y/o préstamos recibidas por el Servicio de Bienestar en el año t)*100"/>
    <n v="2186"/>
    <n v="2350"/>
    <n v="0.93021276595744684"/>
    <n v="87"/>
    <n v="87"/>
    <n v="1"/>
    <x v="0"/>
    <s v="Análisis de Resultado: EN PROCESO_x000a_Para el periodo de reporte se han gestionado 87 solicitudes dentro del plazo, de las 87 presentadas, logrando un porcentaje de cumplimiento (100%) mayor al proyectado (95%)_x000a_--------------------------------------------------_x000a_Riesgos (Bajo, Medio o Alto): Bajo_x000a_--------------------------------------------------_x000a_Acciones Correctivas: No corresponde"/>
    <m/>
    <n v="1.0750228728270814"/>
    <s v="bajo"/>
    <m/>
    <s v="EN PROCESO:_x000a_Al cierre del mes de enero, se han logró gestionar 87 solicitudes de manera oportuna (en un plazo =&lt; a 4 días hábiles) de la totalidad presentada logrando un porcentaje de cumplimiento (99.59%) mayor al proyectado para el periodo (94%)._x000a_De acuerdo a lo informado por el CR se reporta un riesgo bajo."/>
    <n v="240"/>
    <n v="241"/>
    <n v="0.99585062240663902"/>
    <s v="bajo"/>
    <s v="Análisis de Resultado: EN PROCESO_x000a_Para el periodo de reporte se _x000a_han gestionado 240 solicitudes dentro del plazo, de las 241 presentadas, logrando un porcentaje de cumplimiento (99.6%) mayor al proyectado (94%)_x000a_--------------------------------------------------_x000a_Riesgos (Bajo, Medio o Alto): Bajo_x000a_--------------------------------------------------_x000a_Acciones Correctivas: No corresponde"/>
    <m/>
    <m/>
    <s v="bajo"/>
    <m/>
    <s v="EN PROCESO:_x000a_Al cierre del mes de febrero, se han logró gestionar 153 solicitudes adicionales de manera oportuna (en un plazo =&lt; a 4 días hábiles) de la totalidad presentada logrando un porcentaje de cumplimiento (99.59%) mayor al proyectado para el periodo (94%).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1"/>
    <s v="DIPLAP"/>
    <s v="I20_011-DIPLAP"/>
    <x v="0"/>
    <x v="0"/>
    <s v="CNT"/>
    <x v="2"/>
    <s v="Porcentaje de sitios web con certificados de sitio seguro"/>
    <s v="(N° de sitios web con certificados de sitio seguro en el año t/ N° total sitios web provistos por la Subsecretaría de Educación en el año t)*100"/>
    <s v="-"/>
    <s v="-"/>
    <n v="0.8"/>
    <n v="177"/>
    <n v="221"/>
    <n v="0.80090497737556565"/>
    <x v="0"/>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enero, son 177 los sitios seguros de un total de 221 definidos para el año t, logrando un 80,09% de avance sobre el 76% propuesto para el periodo._x000a_CR No informa riesgo de cumplir el indicador."/>
    <n v="177"/>
    <n v="221"/>
    <n v="0.80090497737556565"/>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febrero, se mantienen los 177 los sitios seguros del periodo anterior de un total de 221 definidos para el año t, logrando un 80,09% de avance sobre el 76% propuesto para el periodo._x000a_CR No informa riesgo de cumplir el indicador."/>
    <m/>
    <m/>
    <m/>
    <m/>
    <m/>
    <m/>
    <m/>
    <m/>
    <m/>
    <m/>
    <m/>
    <m/>
    <m/>
    <m/>
    <m/>
    <m/>
    <m/>
    <m/>
    <m/>
    <m/>
    <m/>
    <m/>
    <m/>
    <m/>
    <m/>
    <m/>
    <m/>
    <m/>
    <m/>
    <m/>
    <m/>
    <m/>
    <m/>
    <m/>
    <x v="0"/>
    <m/>
    <m/>
    <m/>
    <m/>
    <m/>
    <m/>
    <m/>
    <m/>
    <m/>
    <m/>
    <m/>
    <m/>
    <m/>
    <m/>
    <m/>
    <m/>
    <m/>
    <m/>
    <m/>
    <m/>
    <x v="0"/>
    <m/>
    <m/>
    <m/>
    <m/>
    <m/>
    <m/>
    <m/>
    <m/>
    <m/>
    <m/>
    <m/>
    <m/>
    <m/>
    <m/>
    <m/>
    <m/>
    <m/>
    <m/>
    <m/>
    <m/>
    <m/>
    <m/>
    <m/>
    <m/>
    <m/>
    <m/>
    <m/>
    <m/>
    <m/>
    <m/>
    <m/>
    <m/>
    <m/>
    <m/>
    <m/>
    <m/>
    <m/>
    <m/>
    <m/>
    <m/>
    <m/>
    <m/>
    <m/>
    <m/>
    <m/>
  </r>
  <r>
    <s v="I24_003"/>
    <s v="JURÍDICA"/>
    <s v="I24_003-JURÍDICA"/>
    <x v="0"/>
    <x v="7"/>
    <s v="COMITÉ DE PROCESOS"/>
    <x v="2"/>
    <s v="Porcentaje de recursos de apelación, reclamación, jerárquico y/o extraordinarios de revisión tramitados oportunamente en el año t"/>
    <s v="(Nº de recursos de apelación, reclamación, jerárquicos y/o extraordinarios de revisión tramitados oportunamente en el año t / Nº total recursos de apelación, reclamación, jerárquico y/o extraordinarios de revisión interpuestos en el año t) * 100"/>
    <s v="-"/>
    <s v="-"/>
    <n v="0.98"/>
    <n v="4"/>
    <n v="4"/>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_x000a_CR informa que no existen riesgos de incumplimiento del indicador."/>
    <n v="13"/>
    <n v="13"/>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7"/>
    <s v="JURÍDICA"/>
    <s v="I23_007-JURÍDICA"/>
    <x v="0"/>
    <x v="7"/>
    <s v="COMITÉ DE CONVENIOS"/>
    <x v="2"/>
    <s v="Porcentaje de propuestas de convenios o reformulación tramitadas oportunamente en el año t"/>
    <s v="(Nº de propuestas de convenios o reformulación tramitadas oportunamente en el año t / Nº total de propuestas de convenios o reformulación solicitados en el año t) * 100 "/>
    <s v="-"/>
    <s v="-"/>
    <n v="0.92"/>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_x000a_CR informa que no existen riesgos de incumplimiento del indicador."/>
    <n v="12"/>
    <n v="12"/>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0"/>
    <s v="DIPLAP"/>
    <s v="I24_010-DIPLAP"/>
    <x v="0"/>
    <x v="0"/>
    <s v="URAE"/>
    <x v="2"/>
    <s v="Porcentaje de procesos documentados de la Unidad de Reconocimiento y Adminisión Escolar."/>
    <s v="(N° de proceso documentados del año t)/ N° procesos totales vigentes para año t) *100"/>
    <n v="4"/>
    <n v="4"/>
    <n v="1"/>
    <n v="0"/>
    <n v="4"/>
    <n v="0"/>
    <x v="0"/>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n v="0"/>
    <n v="4"/>
    <n v="0"/>
    <s v="bajo"/>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7_001"/>
    <s v="DEG"/>
    <s v="I17_001-DEG"/>
    <x v="0"/>
    <x v="5"/>
    <s v="Unidad de Personas Jóvenes y Adultas"/>
    <x v="2"/>
    <s v="Porcentaje de personas jóvenes y adultas que se encuentran fuera del sistema escolar que se inscriben para iniciar, continuar y/o completar sus estudios de educación básica y/o su educación media a través de servicios educativos en el año t"/>
    <s v="(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
    <n v="30000"/>
    <n v="30000"/>
    <n v="1"/>
    <n v="0"/>
    <n v="0"/>
    <n v="0"/>
    <x v="0"/>
    <s v="Análisis de Resultado:_x000a_En enero inició el proceso de elaboración de las bases de licitación del servicio educativo de la modalidad flexible. Se da inicio a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_x000a_Finalmente CR informa que no existen riesgos de incumplimiento del indicador."/>
    <n v="0"/>
    <n v="30000"/>
    <n v="0"/>
    <s v="bajo"/>
    <s v="Análisis de Resultado:_x000a_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1"/>
    <s v="Gabinete Subsecretaría"/>
    <s v="I24_001-Gabinete Subsecretaría"/>
    <x v="0"/>
    <x v="2"/>
    <s v="Centro de Innovación Mineduc"/>
    <x v="2"/>
    <s v="Porcentaje de participación de  estudiantes, directivos, docentes, asistentes y/o profesionales de la educación de establecimientos educacionales en acciones formativas del Centro de Innovación en el año t"/>
    <s v="(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
    <n v="3750"/>
    <n v="5000"/>
    <n v="0.75"/>
    <n v="0"/>
    <n v="0"/>
    <n v="0"/>
    <x v="0"/>
    <s v="Análisis de Resultado:_x000a_Para el mes de en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enero, CR informa que indicador se encuentra en proceso de medición y no tiene movimientos ya que no se reportan acciones formativas._x000a_Finalmente CR informa que no existen riesgos de incumplimiento del indicador."/>
    <n v="0"/>
    <n v="0"/>
    <n v="0"/>
    <s v="bajo"/>
    <s v="Análisis de Resultado:_x000a_Para el mes de febr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febrero, CR informa que indicador se encuentra en proceso de medición y no tiene movimientos ya que no se reportan acciones formativ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3"/>
    <s v="DAG"/>
    <s v="I23_003-DAG"/>
    <x v="0"/>
    <x v="1"/>
    <s v="Departamento de Compras y Licitaciones"/>
    <x v="2"/>
    <s v="Porcentaje de Expedientes de compras por Convenio Marco ID 2239-1-LR22 &lt;600 UTM enviados oportunamente a la División Jurídica por parte del Departamento de Compras y Licitaciones"/>
    <s v="(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
    <n v="36"/>
    <n v="40"/>
    <n v="0.9"/>
    <n v="0"/>
    <n v="0"/>
    <n v="0"/>
    <x v="0"/>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n v="0"/>
    <s v="bajo"/>
    <m/>
    <s v="EN PROCESO_x000a_Al cierre del mes de enero, CR informa que indicador se encuentra en proceso de medición. _x000a_Finalmente CR informa que no existen riesgos de incumplimiento del indicador."/>
    <n v="0"/>
    <n v="0"/>
    <n v="0"/>
    <s v="bajo"/>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m/>
    <s v="bajo"/>
    <m/>
    <s v="EN PROCESO_x000a_Al cierre del mes de febrero, CR informa que indicador se encuentra en proceso de medición. 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4"/>
    <s v="DIPLAP"/>
    <s v="I16_054-DIPLAP"/>
    <x v="0"/>
    <x v="0"/>
    <s v="Subvenciones-Nivel Central"/>
    <x v="2"/>
    <s v="Porcentaje de establecimientos subvencionados vigentes que declaran asistencia vía SIGE"/>
    <s v="(N° de establecimientos subvencionados vigentes que declaran asistencia vía SIGE en el año t/  N° de establecimientos subvencionados vigentes en los procesos normales de pago de subvenciones en el año t) * 100_x000a__x000a_"/>
    <n v="98"/>
    <n v="100"/>
    <n v="0.98"/>
    <n v="0"/>
    <n v="0"/>
    <n v="0"/>
    <x v="0"/>
    <s v="Análisis de Resultado:_x000a_Indicador no se mide en este periodo_x000a_--------------------------------------------------_x000a_Riesgos (Bajo, Medio o Alto):_x000a_No aplica_x000a_--------------------------------------------------_x000a_Acciones Correctivas:_x000a_No aplica"/>
    <m/>
    <n v="0"/>
    <s v="bajo"/>
    <m/>
    <s v="EN PROCESO_x000a_Al cierre del mes de enero, CR informa que indicador se encuentra en proceso de medición, de manera adicional se informa que el medidor no se mide en este periodo._x000a_Finalmente CR informa que no existen riesgos de incumplimiento del indicador."/>
    <n v="0"/>
    <n v="0"/>
    <n v="0"/>
    <s v="bajo"/>
    <s v="Análisis de Resultado:_x000a_Indicador no se mide en este periodo_x000a_--------------------------------------------------_x000a_Riesgos (Bajo, Medio o Alto):_x000a_Bajo_x000a_--------------------------------------------------_x000a_Acciones Correctivas:_x000a_No aplica"/>
    <m/>
    <n v="0"/>
    <s v="bajo"/>
    <m/>
    <s v="EN PROCESO_x000a_Al cierre del mes de febrero, CR informa que indicador se encuentra en proceso de medición, de manera adicional se informa que el medidor no se mide en este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19"/>
    <s v="UCE"/>
    <s v="I19_019-UCE"/>
    <x v="0"/>
    <x v="4"/>
    <s v="Recursos Educativos - Textos Escolares"/>
    <x v="2"/>
    <s v="Porcentaje de ejecución del plan estratégico de la modernización de textos escol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1"/>
    <s v="UCE"/>
    <s v="I21_011-UCE"/>
    <x v="0"/>
    <x v="4"/>
    <s v="Desarrollo Curricular"/>
    <x v="2"/>
    <s v="Porcentaje de ejecución del plan estratégico de Desarrollo Curricular"/>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2_006"/>
    <s v="UCE"/>
    <s v="I22_006-UCE"/>
    <x v="0"/>
    <x v="4"/>
    <s v="Evaluación y Estándares"/>
    <x v="2"/>
    <s v="Porcentaje de ejecución del plan de Evaluación y Estánd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2"/>
    <s v="UCE"/>
    <s v="I21_012-UCE"/>
    <x v="0"/>
    <x v="4"/>
    <s v="Desarrollo Curricular"/>
    <x v="2"/>
    <s v="Porcentaje de ejecución del plan de difusión de instrumentos curriculares, evaluativos y estrategias pedagógicas para Directivos, Jefe de UTP, Profesores, Supervisores Técnicos, Apoderados, Encargados de Bibliotecas Escolares, Seremi y Deprov."/>
    <s v="(N° de actividades de difusión ejecutadas en el año t / N° de actividades de difusión planificada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20"/>
    <s v="UCE"/>
    <s v="I19_020-UCE"/>
    <x v="0"/>
    <x v="4"/>
    <s v="Recursos Educativos - Bibliotecas Escolares CRA"/>
    <x v="2"/>
    <s v="Porcentaje de ejecución del plan asociado al Centro de Recursos de Lectura, Aprendizaje y Bibliotecas Escolar CRA."/>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3"/>
    <s v="JURÍDICA"/>
    <s v="I16_053-JURÍDICA"/>
    <x v="0"/>
    <x v="7"/>
    <s v="COMITÉ DE SUMARIOS Y JUICIOS"/>
    <x v="2"/>
    <s v="Porcentaje de defensas a recursos de protección elaborados, presentados y cerrados en Sistema de Gestión Documental oportunamente en el año t"/>
    <s v="(Nº de defensas a recursos de protección elaborados, presentados y cerrados en SGD oportunamente en el año t/Nº total de defensas de recursos de protección solicitados en el año t)*100"/>
    <s v="-"/>
    <s v="-"/>
    <n v="0.98"/>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n v="4"/>
    <n v="4"/>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7"/>
    <s v="CPEIP"/>
    <s v="I24_007-CPEIP"/>
    <x v="0"/>
    <x v="6"/>
    <s v="Formación Inicial Docente (FID)"/>
    <x v="2"/>
    <s v="Porcentaje de cumplimiento de acciones del plan de estándares de la Formación inicial Docente en el año t_x000a__x000a__x000a_"/>
    <s v="(N° de acciones realizadas del plan en el año t/N° acciones planificadas para el año t)*100"/>
    <n v="4"/>
    <n v="4"/>
    <n v="1"/>
    <n v="0"/>
    <n v="4"/>
    <n v="0"/>
    <x v="0"/>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n v="0"/>
    <n v="4"/>
    <n v="0"/>
    <s v="bajo"/>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5"/>
    <s v="DAG"/>
    <s v="I20_005-DAG"/>
    <x v="0"/>
    <x v="1"/>
    <s v="Departamento de Gestión y Desarrollo de Personas"/>
    <x v="2"/>
    <s v="Porcentaje de contratos nuevos a honorarios de nivel central enviados oportunamente a firma de la autoridad por el Departamento de Gestión y Desarrollo de Personas."/>
    <s v="N.º de contratos nuevos a honorarios del Nivel Central enviados oportunamente por el Departamento de Gestión y Desarrollo de Personas a firma de la autoridad en el año t / N.º total de contratos nuevos a honorarios del Nivel Central)*100"/>
    <n v="126"/>
    <n v="130"/>
    <n v="0.96923076923076923"/>
    <n v="1"/>
    <n v="1"/>
    <n v="1"/>
    <x v="0"/>
    <s v="Análisis de Resultado: EN PROCESO_x000a_Para el periodo de reporte el resultado del indicador (100%) se encuentra sobre la meta proyectada (97%)_x000a_--------------------------------------------------_x000a_Riesgos (Bajo, Medio o Alto): Bajo_x000a_--------------------------------------------------_x000a_Acciones Correctivas: No corresponde"/>
    <m/>
    <n v="1.0317460317460319"/>
    <s v="bajo"/>
    <m/>
    <s v="EN PROCESO:_x000a_Al cierre del mes de enero, se ha logrado realizar la gestión oportuna de la totalidad de los contratos nuevos a honorarios de Nivel Central, logrando un porcentaje de cumplimiento efectivo del 100% mayor a lo proyectado (97%) con 1 contrato nuevo a honorario._x000a_De acuerdo a lo informado por el CR se reporta un riesgo bajo."/>
    <n v="13"/>
    <n v="13"/>
    <n v="1"/>
    <s v="bajo"/>
    <s v="Análisis de Resultado: EN PROCESO_x000a_Para el periodo de reporte el resultado del indicador (100%) se encuentra sobre la meta proyectada (97%)_x000a_--------------------------------------------------_x000a_Riesgos (Bajo, Medio o Alto): Bajo_x000a_--------------------------------------------------_x000a_Acciones Correctivas: No corresponde"/>
    <m/>
    <m/>
    <s v="bajo"/>
    <m/>
    <s v="EN PROCESO:_x000a_Al cierre del mes de febrero, se ha logrado realizar la gestión oportuna de la totalidad de los contratos nuevos a honorarios de Nivel Central, logrando un porcentaje de cumplimiento efectivo del 100% mayor a lo proyectado (97%) con 13 contratos nuevos a honorari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3_004"/>
    <s v="DEG"/>
    <s v="I23_004-DEG"/>
    <x v="0"/>
    <x v="5"/>
    <s v="Unidad de Personas Jóvenes y Adultas"/>
    <x v="2"/>
    <s v="Porcentaje de ciudadanos que se examinan en los procesos de examinación de validación de estudios en el año t"/>
    <s v="(Número de ciudadanos que se examinan en los procesos de examinación de validación de estudios en el año t / Número de ciudadanos autorizados para presentarse al proceso de examinación de validación de estudios en el año t)*100"/>
    <n v="16500"/>
    <n v="50000"/>
    <n v="0.33"/>
    <n v="0"/>
    <n v="0"/>
    <n v="0"/>
    <x v="0"/>
    <s v="Análisis de Resultado:_x000a_En enero inició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_x000a_se inicia la programación de los procesos de examinación._x000a_Finalmente CR informa que no existen riesgos de incumplimiento del indicador."/>
    <n v="0"/>
    <n v="50000"/>
    <n v="0"/>
    <s v="bajo"/>
    <s v="Análisis de Resultado:_x000a_En febrero continúa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_x000a_se inicia la programación de los procesos de examina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6"/>
    <s v="DAG"/>
    <s v="I20_006-DAG"/>
    <x v="0"/>
    <x v="1"/>
    <s v="Departamento de Gestión Contable y Financiera"/>
    <x v="2"/>
    <s v="Porcentaje de cierres contables oportunos"/>
    <s v="(N° de cierres contables oportunos en el año t /N° de cierres contables planificados en el año t)*100"/>
    <n v="725"/>
    <n v="732"/>
    <n v="0.9904371584699454"/>
    <n v="61"/>
    <n v="61"/>
    <n v="1"/>
    <x v="0"/>
    <s v="Análisis de Resultado: EN PROCESO_x000a_Para el periodo de reporte existían 61 cierres contables planificados, de los cuales el 100% fueron gestionados oportunamente, obteniendo un porcentaje de cumplimiento (100%) mayor al proyectado (99%). _x000a_Se hace presente que el primer cierre contable corresponde al mes de diciembre 2023, pero se solicitó prórroga hasta el día 12-01-2024, lo cual fue autorizado por CGR, de acuerdo con MV adjunto._x000a_--------------------------------------------------_x000a_Riesgos (Bajo, Medio o Alto): Bajo_x000a_--------------------------------------------------_x000a_Acciones Correctivas: No corresponde"/>
    <m/>
    <n v="1.009655172413793"/>
    <s v="bajo"/>
    <m/>
    <s v="EN PROCESO_x000a_Al cierre del mes de en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n v="122"/>
    <n v="122"/>
    <n v="1"/>
    <s v="bajo"/>
    <s v="Análisis de Resultado: EN PROCESO _x000a_Para el periodo de reporte existían 122 cierres contables planificados, de los cuales el 100% fueron gestionados oportunamente, _x000a_obteniendo un porcentaje de cumplimiento (100%) mayor al proyectado (99%). _x000a_--------------------------------------------------_x000a_Riesgos (Bajo, Medio o Alto):Bajo_x000a_--------------------------------------------------_x000a_Acciones Correctivas: No corresponde"/>
    <m/>
    <m/>
    <s v="bajo"/>
    <m/>
    <s v="EN PROCESO_x000a_Al cierre del mes de febr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m/>
    <m/>
    <m/>
    <m/>
    <m/>
    <m/>
    <m/>
    <m/>
    <m/>
    <m/>
    <m/>
    <m/>
    <m/>
    <m/>
    <m/>
    <m/>
    <m/>
    <m/>
    <m/>
    <m/>
    <m/>
    <m/>
    <m/>
    <m/>
    <m/>
    <m/>
    <m/>
    <m/>
    <m/>
    <m/>
    <m/>
    <m/>
    <m/>
    <m/>
    <x v="0"/>
    <m/>
    <m/>
    <m/>
    <m/>
    <m/>
    <m/>
    <m/>
    <m/>
    <m/>
    <m/>
    <m/>
    <m/>
    <m/>
    <m/>
    <m/>
    <m/>
    <m/>
    <m/>
    <m/>
    <m/>
    <x v="0"/>
    <m/>
    <m/>
    <m/>
    <m/>
    <m/>
    <m/>
    <m/>
    <m/>
    <m/>
    <m/>
    <m/>
    <m/>
    <m/>
    <m/>
    <m/>
    <m/>
    <m/>
    <m/>
    <m/>
    <m/>
    <m/>
    <m/>
    <m/>
    <m/>
    <m/>
    <m/>
    <m/>
    <m/>
    <m/>
    <m/>
    <m/>
    <m/>
    <m/>
    <m/>
    <m/>
    <m/>
    <m/>
    <m/>
    <m/>
    <m/>
    <m/>
    <m/>
    <m/>
    <m/>
    <m/>
  </r>
  <r>
    <s v="I16_002"/>
    <s v="Gabinete de ministro"/>
    <s v="I16_002-Gabinete de ministro"/>
    <x v="0"/>
    <x v="3"/>
    <s v="Auditoria Ministerial"/>
    <x v="2"/>
    <s v="Porcentaje de Auditorías del Plan Anual de Auditoría efectivamente realizadas en el año t"/>
    <s v="(Nº de Auditorías del Plan Anual de Auditoría efectivamente realizadas en el año t/ Nº Total de Auditorías del Plan Anual de Auditoría año t)*100"/>
    <s v="-"/>
    <s v="-"/>
    <n v="1"/>
    <n v="0"/>
    <n v="9"/>
    <n v="0"/>
    <x v="0"/>
    <s v="Análisis de Resultado:_x000a_De acuerdo al avance establecido en el Plan anual de Auditoría año 2024_x000a_--------------------------------------------------_x000a_Riesgos (Bajo, Medio o Alto):_x000a_Riesgo Bajo_x000a_--------------------------------------------------_x000a_Acciones Correctivas:_x000a_No aplican"/>
    <m/>
    <n v="0"/>
    <s v="bajo"/>
    <m/>
    <s v="EN PROCESO_x000a_Al cierre del mes de enero, CR informa que indicador se encuentra en proceso de medición. Además se establece la cantidad de auditorias del Plan Anual de Auditoría del año t._x000a_Finalmente CR informa que no existen riesgos de incumplimiento del indicador."/>
    <n v="2"/>
    <n v="9"/>
    <n v="0.22222222222222221"/>
    <s v="bajo"/>
    <s v="Análisis de Resultado:_x000a_De acuerdo con el avance establecido en el Plan anual de Auditoría Subsecretaría de Educación año 2024_x000a_--------------------------------------------------_x000a_Riesgos (Bajo, Medio o Alto):_x000a_bajo_x000a_--------------------------------------------------_x000a_Acciones Correctivas:_x000a_No aplica"/>
    <m/>
    <n v="0.22222222222222221"/>
    <s v="bajo"/>
    <m/>
    <s v="EN PROCESO._x000a_Al cierre del mes de febrero, se reporta un avance del 22,22% del total de las Auditorías indicadas en el Plan Anual de Auditoría. _x000a_A la fecha las 2 auditorías establecidas en el Plan de Auditoría realizadas, corresponden a:_x000a_1. Auditoria Servicio Bienestar _x000a_2. Auditoría de Aseguramiento de las obligaciones del artículo 2° de la Ley 21.131_x000a_CR no inform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2_008"/>
    <s v="JURÍDICA"/>
    <s v="I22_008-JURÍDICA"/>
    <x v="0"/>
    <x v="7"/>
    <s v="COMITÉ DE NORMATIVA"/>
    <x v="2"/>
    <s v="Porcentaje de actos administrativos que transfieren recursos financieros tramitados oportunamente en el año t_x000a_"/>
    <s v="(Nº de actos administrativos  que transfieren recursos financieros tramitados oportunamente en el año t / Nº total de actos administrativos  que transfieren recursos financieros solicitados en el año t) * 100"/>
    <s v="-"/>
    <s v="-"/>
    <n v="0.95"/>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n v="5"/>
    <n v="5"/>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1"/>
    <s v="JURÍDICA"/>
    <s v="I24_011-JURÍDICA"/>
    <x v="0"/>
    <x v="7"/>
    <s v="COMITÉ DE NORMATIVA"/>
    <x v="2"/>
    <s v="Porcentaje de actos administrativos que transfieren recursos financieros en el marco del artículo 11 de la Ley N°20.159 tramitados oportunamente en el año t"/>
    <s v="(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
    <s v="-"/>
    <s v="-"/>
    <n v="0.92"/>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_x000a_CR informa que no existen riesgos de incumplimiento del indicador."/>
    <n v="20"/>
    <n v="20"/>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2"/>
    <s v="JURÍDICA"/>
    <s v="I16_052-JURÍDICA"/>
    <x v="0"/>
    <x v="7"/>
    <s v="COMITÉ DE ACTOS Y CONTRATOS"/>
    <x v="2"/>
    <s v="Porcentaje de actos administrativos que Adjudican una Licitación Pública, elaborados oportunamente en el año t"/>
    <s v="(Nº de actos administrativos que Adjudican una Licitación Pública, elaborados oportunamente en el año t/ Nº total de actos administrativos que Adjudican una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_x000a_CR informa que no existen riesgos de incumplimiento del indicador"/>
    <n v="7"/>
    <n v="7"/>
    <n v="1"/>
    <s v="bajo"/>
    <s v="El indicador presenta un sobrecumplimiento gracias al constante monitoreo de los medios de verificación por parte de la Coordinación, Apoyo Administrativo y la UAP de la dependencia, con el fin de resguardar el cumplimiento de los plazos establecidos._x000a__x000a_--------------------------------------------------_x000a_Riesgos (Bajo, Medio o Alto):_x000a_BAJO_x000a__x000a_--------------------------------------------------_x000a_Acciones Correctivas:_x000a_Uso de planillas Excel para el monitoreo de la carga de trabajo y Reuniones de coordinación para ver los avances."/>
    <m/>
    <n v="1.0204081632653061"/>
    <s v="bajo"/>
    <m/>
    <s v="EN PROCESO_x000a_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9"/>
    <s v="DEG"/>
    <s v="I24_009-DEG"/>
    <x v="0"/>
    <x v="5"/>
    <s v="SEP-PIE"/>
    <x v="2"/>
    <s v="Porcentaje de acciones del Plan de difusión de adhesión de establecimientos educacionales al PIE, implementadas en el año t."/>
    <s v="(Número de acciones implementadas del Plan de difusión de adhesión de establecimientos educacionales al PIE en el año t / Número de acciones planificadas del Plan de difusión de adhesión de establecimientos educacionales al PIE en el año t) * 100"/>
    <n v="4"/>
    <n v="5"/>
    <n v="0.8"/>
    <n v="2"/>
    <n v="5"/>
    <n v="0.4"/>
    <x v="0"/>
    <s v="Análisis de Resultado:_x000a_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n v="0.5"/>
    <s v="bajo"/>
    <m/>
    <s v="EN PROCESO_x000a_Al cierre del mes de en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n v="2"/>
    <n v="5"/>
    <n v="0.4"/>
    <s v="bajo"/>
    <s v="Análisis de Resultado:_x000a_En febrero se realizó la revisión a la planificación de las acciones a ejecutarse durante el año, asociadas al Plan de difusión de adhesión de establecimientos educacionales al PIE.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m/>
    <s v="bajo"/>
    <m/>
    <s v="EN PROCESO_x000a_Al cierre del mes de febr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4"/>
    <s v="JURÍDICA"/>
    <s v="I24_004-JURÍDICA"/>
    <x v="0"/>
    <x v="7"/>
    <s v="COMITÉ DE ACTOS Y CONTRATOS"/>
    <x v="2"/>
    <s v="Porcentaje de  actos administrativos que Aprueban Bases Administrativas y Técnicas de Licitación Pública, elaborados oportunamente en el año t"/>
    <s v="(Nº de actos administrativos que Aprueban Bases Administrativas y Técnicas de Licitación Pública, elaborados oportunamente en el año t / Nº total de actos administrativos que Aprueban Bases Administrativas y Técnicas de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_x000a_CR informa que no existen riesgos de incumplimiento del indicador."/>
    <n v="6"/>
    <n v="6"/>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13"/>
    <s v="Gabinete de ministro"/>
    <s v="I20_013-Gabinete de ministro"/>
    <x v="0"/>
    <x v="3"/>
    <s v="Departamento de Estudios y Desarrollo"/>
    <x v="2"/>
    <s v="Número de documentos publicados en la web del Centro de Estudios en el año t."/>
    <s v="Número de documentos publicados en la web del Centro de Estudios en el año t."/>
    <n v="55"/>
    <s v="No aplica"/>
    <n v="55"/>
    <n v="2"/>
    <s v="No aplica"/>
    <n v="2"/>
    <x v="0"/>
    <s v="Análisis de Resultado:_x000a_en el periodo reportado, el indicador se comporta de acuerdo a lo estimado en las proyecciones._x000a_-------------------------------------------------_x000a_Riesgos (Bajo, Medio o Alto):Bajo_x000a_--------------------------------------------------_x000a_Acciones Correctivas:_x000a_No se requieren acciones correctivas"/>
    <m/>
    <n v="3.6363636363636362E-2"/>
    <s v="bajo"/>
    <m/>
    <s v="EN PROCESO_x000a_Al cierre del mes de enero, se reportan 2 documentos publicados en la web del Centro de Estudios, desagregados de la siguiente forma:_x000a_(1) Apuntes._x000a_(1) Documento de Trabajo_x000a_Si bien es cierto el indicador se encuentra levemente bajo la proyección del mes, el CR no reporta riesgos significativos que comprometan la meta."/>
    <n v="7"/>
    <s v="No aplica"/>
    <n v="7"/>
    <s v="bajo"/>
    <s v="Análisis de Resultado:_x000a_en el periodo reportado, el indicador se comporta de acuerdo a lo estimado en las proyecciones._x000a_--------------------------------------------------_x000a_Riesgos (Bajo, Medio o Alto):_x000a_Bajo_x000a_--------------------------------------------------_x000a_Acciones Correctivas:_x000a_No se requieren acciones correctivas"/>
    <m/>
    <n v="0.12727272727272726"/>
    <s v="bajo"/>
    <m/>
    <s v="EN PROCESO._x000a_Al cierre del mes de febrero, se reportan 2 documentos publicados en la web del Centro de Estudios, desagregados de la siguiente forma:_x000a_(4) Apuntes._x000a_(1) Documento de Trabajo_x000a_(2) Evidencias_x000a_Si bien es cierto el indicador se encuentra levemente bajo la proyección del mes, el CR no reporta riesgos significativos que comprometan la meta."/>
    <m/>
    <m/>
    <m/>
    <m/>
    <m/>
    <m/>
    <m/>
    <m/>
    <m/>
    <m/>
    <m/>
    <m/>
    <m/>
    <m/>
    <m/>
    <m/>
    <m/>
    <m/>
    <m/>
    <m/>
    <m/>
    <m/>
    <m/>
    <m/>
    <m/>
    <m/>
    <m/>
    <m/>
    <m/>
    <m/>
    <m/>
    <m/>
    <m/>
    <m/>
    <x v="0"/>
    <m/>
    <m/>
    <m/>
    <m/>
    <m/>
    <m/>
    <m/>
    <m/>
    <m/>
    <m/>
    <m/>
    <m/>
    <m/>
    <m/>
    <m/>
    <m/>
    <m/>
    <m/>
    <m/>
    <m/>
    <x v="0"/>
    <m/>
    <m/>
    <m/>
    <m/>
    <m/>
    <m/>
    <m/>
    <m/>
    <m/>
    <m/>
    <m/>
    <m/>
    <m/>
    <m/>
    <m/>
    <m/>
    <m/>
    <m/>
    <m/>
    <m/>
    <m/>
    <m/>
    <m/>
    <m/>
    <m/>
    <m/>
    <m/>
    <m/>
    <m/>
    <m/>
    <m/>
    <m/>
    <m/>
    <m/>
    <m/>
    <m/>
    <m/>
    <m/>
    <m/>
    <m/>
    <m/>
    <m/>
    <m/>
    <m/>
    <m/>
  </r>
  <r>
    <s v="I24_006"/>
    <s v="CPEIP"/>
    <s v="I24_006-CPEIP"/>
    <x v="0"/>
    <x v="6"/>
    <s v="Formación Continua (FC)"/>
    <x v="2"/>
    <s v="Diseño de propuesta de ofertas formativas enviada y aprobada en función a los diferentes tramos de desempeño docente entregados en el año t"/>
    <s v="Diseño de propuesta de ofertas formativas enviada y aprobada en función a los diferentes tramos de desempeño docente entregados en el año t"/>
    <n v="1"/>
    <s v="No aplica"/>
    <n v="1"/>
    <n v="0"/>
    <s v="No aplica"/>
    <n v="0"/>
    <x v="0"/>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8"/>
    <s v="CPEIP"/>
    <s v="I24_008-CPEIP"/>
    <x v="0"/>
    <x v="6"/>
    <s v="Liderazgo para el Desarrollo Profesional (LID)"/>
    <x v="2"/>
    <s v="Diseño de modelos de Inducción y acompañamiento docente enviado y aprobado en el año t"/>
    <s v="Diseño de modelos de Inducción y acompañamiento docente enviado y aprobado en el año t"/>
    <n v="1"/>
    <s v="No aplica"/>
    <n v="1"/>
    <n v="0"/>
    <s v="No aplica"/>
    <n v="0"/>
    <x v="0"/>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forma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2"/>
    <s v="Gabinete Subsecretaría"/>
    <s v="I24_002-Gabinete Subsecretaría"/>
    <x v="0"/>
    <x v="2"/>
    <s v="Secretaría Ejecutiva de Educación Técnico Profesional"/>
    <x v="2"/>
    <s v="Adjudicación oportuna de fondos a establecimientos técnicos profesionales para la compra de  equipamiento. _x000a_"/>
    <s v="Adjudicación oportuna de fondos a establecimientos técnicos profesionales para la compra de  equipamiento."/>
    <n v="1"/>
    <s v="No aplica"/>
    <n v="1"/>
    <n v="0"/>
    <s v="No aplica"/>
    <n v="0"/>
    <x v="0"/>
    <s v="Análisis de Resultado:_x000a_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_x000a_--------------------------------------------------_x000a_Riesgos (Bajo, Medio o Alto):_x000a_Bajo_x000a_--------------------------------------------------_x000a_Acciones Correctivas:_x000a_Se continua trabajo con División Jurídica"/>
    <m/>
    <n v="0"/>
    <s v="bajo"/>
    <m/>
    <s v="EN PROCESO_x000a_Al cierre del mes de enero, CR informa que indicador se encuentra en proceso de medición. Se inicia el trabajo colaborativo con Jurídica para avanzar en el diseño de los actos administrativos._x000a_Finalmente CR informa que no existen riesgos de incumplimiento del indicador."/>
    <n v="0"/>
    <s v="No aplica"/>
    <n v="0"/>
    <s v="bajo"/>
    <s v="Análisis de Resultado:_x000a_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_x000a__x000a_--------------------------------------------------_x000a_Riesgos (Bajo, Medio o Alto):_x000a_Bajo_x000a__x000a_--------------------------------------------------_x000a_Acciones Correctivas:_x000a_Se generan conversaciones con Dirección de Educación Pública para asegurar apoyo institucional al desarrollo de proyectos por parte de los SLEP que permita iniciar la tramitación de la resolución y la modificación presupuestaria asociada."/>
    <m/>
    <n v="0"/>
    <s v="bajo"/>
    <m/>
    <s v="EN PROCESO_x000a_Al cierre del mes de febrero, CR informa que indicador se encuentra en proceso de medición. Se inicia el trabajo colaborativo con Jurídica para avanzar en el diseño de los actos administrativo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1"/>
    <s v="I16_066-SECREDUC 01"/>
    <x v="1"/>
    <x v="8"/>
    <s v="SECREDUC 0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
    <s v="-"/>
    <s v="-"/>
    <n v="0.98"/>
    <n v="258"/>
    <n v="258"/>
    <n v="1"/>
    <x v="0"/>
    <s v="Análisis de Resultado: Este indicador históricamente posee un impecable cumplimiento gracias al compromiso de su equipo de trabajo regional_x000a_--------------------------------------------------_x000a_Riesgos (Bajo, Medio o Alto): Bajo_x000a_--------------------------------------------------_x000a_Acciones Correctivas:"/>
    <m/>
    <n v="1.0204081632653061"/>
    <s v="bajo"/>
    <m/>
    <s v="EN PROCESO_x000a_Al cierre del mes de enero, CR informa que indicador se encuentra en proceso de medición, logrando un cumplimiento del 100%, superior al 98% proyectado para el periodo con 258 solicitudes de certificados respondidas._x000a_Finalmente CR informa que no existen riesgos de incumplimiento del indicador."/>
    <n v="517"/>
    <n v="523"/>
    <n v="0.98852772466539196"/>
    <s v="bajo"/>
    <s v="Análisis de Resultado:  _x000a_Este indicador históricamente posee un impecable cumplimiento gracias al compromiso de su equipo de trabajo regional_x000a_--------------------------------------------------_x000a_Riesgos (Bajo, Medio o Alto): _x000a_Bajo_x000a_--------------------------------------------------_x000a_Acciones Correctivas:"/>
    <m/>
    <n v="1.0087017598626449"/>
    <s v="bajo"/>
    <m/>
    <s v="EN PROCESO_x000a_Al cierre del mes de febrero, CR informa que indicador se encuentra en proceso de medición, logrando un cumplimiento del 98,85%, superior al 98% proyectado para el periodo con 517solicitudes de certificados respondidas de las 523 derivadas a Registros Curriculares Regionale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2"/>
    <s v="I16_066-SECREDUC 02"/>
    <x v="1"/>
    <x v="9"/>
    <s v="SECREDUC 0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
    <s v="-"/>
    <s v="-"/>
    <n v="0.98"/>
    <n v="540"/>
    <n v="540"/>
    <n v="1"/>
    <x v="0"/>
    <s v="Datos Reportados: numerador (540) / denominador (540)_x000a_ _x000a_  -Análisis de Resultado: Se respondieron el total de las solicitudes de certificados alcanzando el 100%. _x000a_  Hay un total de 324 certificados, 111 licencias, 105 títulos TP._x000a_ _x000a_ -Riesgos (Bajo, Medio o Alto): Bajo. _x000a_ _x000a_ -Acciones Correctivas: Ninguna."/>
    <m/>
    <n v="1.0204081632653061"/>
    <s v="bajo"/>
    <m/>
    <s v="EN PROCESO_x000a_Al cierre del mes de enero, CR informa que indicador se encuentra en proceso de medición, logrando un cumplimiento del 100%, superior al 98% proyectado para el periodo con 540 solicitudes de certificados respondidas._x000a_Finalmente CR informa que no existen riesgos de incumplimiento del indicador."/>
    <n v="1157"/>
    <n v="1157"/>
    <n v="1"/>
    <s v="bajo"/>
    <s v="Análisis de Resultado: Se respondieron el total de las solicitudes de certificados alcanzando el 100%. _x000a_  Hay un total de 785 certificados, 250 licencias, 122 títulos TP._x000a_ _x000a_ -Riesgos (Bajo, Medio o Alto): Bajo. _x000a_ _x000a_ -Acciones Correctivas: Ninguna."/>
    <m/>
    <n v="1.0204081632653061"/>
    <s v="bajo"/>
    <m/>
    <s v="EN PROCESO_x000a_Al cierre del mes de febrero, CR informa que indicador se encuentra en proceso de medición, logrando un cumplimiento del 100%, superior al 98% proyectado para el periodo con 1157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3"/>
    <s v="I16_066-SECREDUC 03"/>
    <x v="1"/>
    <x v="10"/>
    <s v="SECREDUC 03"/>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
    <s v="-"/>
    <s v="-"/>
    <n v="0.98"/>
    <n v="516"/>
    <n v="516"/>
    <n v="1"/>
    <x v="0"/>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enero, CR informa que indicador se encuentra en proceso de medición, logrando un cumplimiento del 100%, superior al 98% proyectado para el periodo con 516 solicitudes de certificados respondidas._x000a_Finalmente CR informa que no existen riesgos de incumplimiento del indicador."/>
    <n v="516"/>
    <n v="516"/>
    <n v="1"/>
    <s v="bajo"/>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febrero, CR informa que indicador se encuentra en proceso de medición, logrando un cumplimiento del 100%, superior al 98% proyectado para el periodo con 51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4"/>
    <s v="I16_066-SECREDUC 04"/>
    <x v="1"/>
    <x v="11"/>
    <s v="SECREDUC 0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
    <s v="-"/>
    <s v="-"/>
    <n v="0.98"/>
    <n v="527"/>
    <n v="529"/>
    <n v="0.99621928166351603"/>
    <x v="0"/>
    <s v="Análisis de Resultado: _x000a_El indicador alcanzó la meta planteada durante el período comprendido entre el 01 de enero y el 15 de febrero. _x000a_--------------------------------------------------_x000a_Riesgos (Bajo, Medio o Alto):_x000a_Bajo_x000a_--------------------------------------------------_x000a_Acciones Correctivas: _x000a_Nivel de riesgo BAJO. No hay acciones correctivas."/>
    <m/>
    <n v="1.0165502874117511"/>
    <s v="bajo"/>
    <m/>
    <s v="EN PROCESO_x000a_Al cierre del mes de enero, CR informa que indicador se encuentra en proceso de medición, logrando un cumplimiento del 99.62%, superior al 98% proyectado para el periodo con 527 solicitudes de certificados respondidas._x000a_Finalmente CR informa que no existen riesgos de incumplimiento del indicador."/>
    <n v="1199"/>
    <n v="1228"/>
    <n v="0.9763843648208469"/>
    <s v="bajo"/>
    <s v="Análisis de Resultado: _x000a_El indicador alcanzó la meta planteada durante el período comprendido entre el 01 de enero y el 15 de febrero. _x000a_--------------------------------------------------_x000a_Riesgos (Bajo, Medio o Alto): _x000a_Bajo_x000a_--------------------------------------------------_x000a_Acciones Correctivas: _x000a_Nivel de riesgo BAJO. No hay acciones correctivas."/>
    <m/>
    <n v="0.99631057634780296"/>
    <s v="bajo"/>
    <m/>
    <s v="EN PROCESO_x000a_Al cierre del mes de febrero, CR informa que indicador se encuentra en proceso de medición, logrando un cumplimiento del 97.64%, superior al 98% proyectado para el periodo con 1199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5"/>
    <s v="I16_066-SECREDUC 05"/>
    <x v="1"/>
    <x v="12"/>
    <s v="SECREDUC 0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
    <s v="-"/>
    <s v="-"/>
    <n v="0.98"/>
    <n v="1473"/>
    <n v="1473"/>
    <n v="1"/>
    <x v="0"/>
    <s v="Análisis de Resultado:_x000a_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1473 solicitudes de certificados respondidas._x000a_Finalmente CR informa que no existen riesgos de incumplimiento del indicador."/>
    <n v="3258"/>
    <n v="3258"/>
    <n v="1"/>
    <s v="bajo"/>
    <s v="Análisis de Resultado:_x000a_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3258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6"/>
    <s v="I16_066-SECREDUC 06"/>
    <x v="1"/>
    <x v="13"/>
    <s v="SECREDUC 06"/>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
    <s v="-"/>
    <s v="-"/>
    <n v="0.98"/>
    <n v="478"/>
    <n v="478"/>
    <n v="1"/>
    <x v="0"/>
    <s v="Análisis de Resultado:_x000a_EQUIPO COMPROMETIDO Y COHESIONADO, REVISIÓN CONSTANTE DE LAS SOLICITUDES DE CERTIFICACIÓN, DE MANERA TAL QUE SE ENTREGUE EL CERTIFICADO SOLICITADO EN LA OPORTUNIDAD CORRESPONDIENTE_x000a_--------------------------------------------------_x000a_Riesgos (Bajo, Medio o Alto):_x000a_BAJO_x000a_--------------------------------------------------_x000a_Acciones Correctivas: NO SON NECESARIAS DE ACUERDO A LOS RESULTADOS OBTENIDOS."/>
    <m/>
    <n v="1.0204081632653061"/>
    <s v="bajo"/>
    <m/>
    <s v="EN PROCESO_x000a_Al cierre del mes de enero, CR informa que indicador se encuentra en proceso de medición, logrando un cumplimiento del 100%, superior al 98% proyectado para el periodo con 478 solicitudes de certificados respondidas._x000a_Finalmente CR informa que no existen riesgos de incumplimiento del indicador."/>
    <n v="1060"/>
    <n v="1060"/>
    <n v="1"/>
    <s v="bajo"/>
    <s v="Análisis de Resultado:_x000a_EQUIPO COMPROMETIDO Y COHESIONADO, REVISIÓN CONSTANTE DE LAS SOLICITUDES DE CERTIFICACIÓN, DE MANERA TAL QUE SE ENTREGUE EL CERTIFICADO SOLICITADO EN LA OPORTUNIDAD CORRESPONDIENTE._x000a_--------------------------------------------------_x000a_Riesgos (Bajo, Medio o Alto):_x000a__x000a_Bajo_x000a_--------------------------------------------------_x000a_Acciones Correctivas: NO SON NECESARIAS DE ACUERDO A LOS RESULTADOS OBTENIDOS."/>
    <m/>
    <n v="1.0204081632653061"/>
    <s v="bajo"/>
    <m/>
    <s v="EN PROCESO_x000a_Al cierre del mes de febrero, CR informa que indicador se encuentra en proceso de medición, logrando un cumplimiento del 100%, superior al 98% proyectado para el periodo con 106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7"/>
    <s v="I16_066-SECREDUC 07"/>
    <x v="1"/>
    <x v="14"/>
    <s v="SECREDUC 07"/>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
    <s v="-"/>
    <s v="-"/>
    <n v="0.98"/>
    <n v="653"/>
    <n v="653"/>
    <n v="1"/>
    <x v="0"/>
    <s v="Análisis de Resultado:_x000a_durante el mes de enero se recibieron y tramitaron 487 certificados , 154 licencias y 12 titulos TP, con un total de 653 solicitudes gestionadas cumpliendo un 100% de avance 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653 solicitudes de certificados respondidas._x000a_Finalmente CR informa que no existen riesgos de incumplimiento del indicador."/>
    <n v="1349"/>
    <n v="1349"/>
    <n v="1"/>
    <s v="bajo"/>
    <s v="Análisis de Resultado:_x000a_durante el mes de enero se recibieron y tramitaron 1020 certificados , 299 licencias y 30 titulos TP, con un total de 1349 solicitudes gestionadas cumpliendo un 100% de avance 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8"/>
    <s v="I16_066-SECREDUC 08"/>
    <x v="1"/>
    <x v="15"/>
    <s v="SECREDUC 08"/>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
    <s v="-"/>
    <s v="-"/>
    <n v="0.98"/>
    <n v="1641"/>
    <n v="1641"/>
    <n v="1"/>
    <x v="0"/>
    <s v="Análisis de Resultado: &quot;Se realizan búsquedas y cargas de certificados en las fechas correspondientes, enfocándonos en las peticiones PAES, DEMRE,  RECLAMOS, Rectificación DE NOMBRES Y/O APELLIDOS, CAMBIOS DE DE IPE A RUN Y CARGA DE VALIDACION DE MENORES DE EDAD.                                                                                                        _x000a_--------------------------------------------------_x000a_Riesgos (Bajo, Medio o Alto):Bajo_x000a_--------------------------------------------------_x000a_Acciones Correctivas: &quot;Se establece un plan de acción para el cumplimiento oportuno de metas."/>
    <m/>
    <n v="1.0204081632653061"/>
    <s v="bajo"/>
    <m/>
    <s v="EN PROCESO_x000a_Al cierre del mes de enero, CR informa que indicador se encuentra en proceso de medición, logrando un cumplimiento del 99.76%, superior al 98% proyectado para el periodo con 1641 solicitudes de certificados respondidas._x000a_Finalmente CR informa que no existen riesgos de incumplimiento del indicador."/>
    <n v="3755"/>
    <n v="3760"/>
    <n v="0.99867021276595747"/>
    <s v="bajo"/>
    <s v="Análisis de Resultado: &quot;Se realizan búsquedas y cargas de certificados en las fechas correspondientes, enfocándonos en las peticiones PAES, DEMRE,  RECLAMOS, Rectificación DE NOMBRES Y/O APELLIDOS, CAMBIOS DE DE IPE A RUN Y CARGA DE VALIDACION DE MENORES DE EDAD._x000a_                                                                                                         _x000a_--------------------------------------------------_x000a_Riesgos (Bajo, Medio o Alto): Bajo_x000a__x000a_--------------------------------------------------_x000a_Acciones Correctivas: &quot;Se establece un plan de acción para el cumplimiento oportuno de metas.&quot;"/>
    <m/>
    <n v="1.0190512375162832"/>
    <s v="bajo"/>
    <m/>
    <s v="EN PROCESO_x000a_Al cierre del mes de febrero, CR informa que indicador se encuentra en proceso de medición, logrando un cumplimiento del 99.87%,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9"/>
    <s v="I16_066-SECREDUC 09"/>
    <x v="1"/>
    <x v="16"/>
    <s v="SECREDUC 09"/>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
    <s v="-"/>
    <s v="-"/>
    <n v="0.98"/>
    <n v="1436"/>
    <n v="1436"/>
    <n v="1"/>
    <x v="0"/>
    <s v="Análisis de Resultado:_x000a_no hay comentarios_x000a_--------------------------------------------------_x000a_Riesgos (Bajo, Medio o Alto):_x000a_bajo_x000a_--------------------------------------------------_x000a_Acciones Correctivas: no"/>
    <m/>
    <n v="1.0204081632653061"/>
    <s v="bajo"/>
    <m/>
    <s v="EN PROCESO_x000a_Al cierre del mes de enero, CR informa que indicador se encuentra en proceso de medición, logrando un cumplimiento del 100%, superior al 98% proyectado para el periodo con 1436 solicitudes de certificados respondidas._x000a_Finalmente CR informa que no existen riesgos de incumplimiento del indicador."/>
    <n v="1436"/>
    <n v="1436"/>
    <n v="1"/>
    <s v="bajo"/>
    <s v="Análisis de Resultado:_x000a_No hay comentarios_x000a_--------------------------------------------------_x000a_Riesgos (Bajo, Medio o Alto):_x000a_bajo_x000a_--------------------------------------------------_x000a_Acciones Correctivas: No"/>
    <m/>
    <n v="1.0204081632653061"/>
    <s v="bajo"/>
    <m/>
    <s v="EN PROCESO_x000a_Al cierre del mes de febrero, CR informa que indicador se encuentra en proceso de medición, logrando un cumplimiento del 100%, superior al 98% proyectado para el periodo con 143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0"/>
    <s v="I16_066-SECREDUC 10"/>
    <x v="1"/>
    <x v="17"/>
    <s v="SECREDUC 10"/>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
    <s v="-"/>
    <s v="-"/>
    <n v="0.98"/>
    <n v="260"/>
    <n v="260"/>
    <n v="1"/>
    <x v="0"/>
    <s v="Análisis de Resultado:_x000a_ en el mes de enero no existen certificados pendientes._x000a_--------------------------------------------------_x000a_Riesgos (Bajo, Medio o Alto):_x000a_bajo_x000a_--------------------------------------------------_x000a_Acciones Correctivas:_x000a_sin información."/>
    <m/>
    <n v="1.0204081632653061"/>
    <s v="bajo"/>
    <m/>
    <s v="EN PROCESO_x000a_Al cierre del mes de enero, CR informa que indicador se encuentra en proceso de medición, logrando un cumplimiento del 100%, superior al 98% proyectado para el periodo con 260 solicitudes de certificados respondidas._x000a_Finalmente CR informa que no existen riesgos de incumplimiento del indicador."/>
    <n v="766"/>
    <n v="766"/>
    <n v="1"/>
    <s v="bajo"/>
    <s v="Análisis de Resultado:_x000a_En febrero no existen certificados pendientes._x000a_--------------------------------------------------_x000a_Riesgos (Bajo, Medio o Alto):_x000a_bajo_x000a_--------------------------------------------------_x000a_Acciones Correctivas:_x000a_sin antecedentes"/>
    <m/>
    <n v="1.0204081632653061"/>
    <s v="bajo"/>
    <m/>
    <s v="EN PROCESO_x000a_Al cierre del mes de febrero, CR informa que indicador se encuentra en proceso de medición, logrando un cumplimiento del 100%, superior al 98% proyectado para el periodo con 76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1"/>
    <s v="I16_066-SECREDUC 11"/>
    <x v="1"/>
    <x v="18"/>
    <s v="SECREDUC 1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
    <s v="-"/>
    <s v="-"/>
    <n v="0.98"/>
    <n v="54"/>
    <n v="54"/>
    <n v="1"/>
    <x v="0"/>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54 solicitudes de certificados respondidas._x000a_Finalmente CR informa que no existen riesgos de incumplimiento del indicador."/>
    <n v="130"/>
    <n v="130"/>
    <n v="1"/>
    <s v="bajo"/>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13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2"/>
    <s v="I16_066-SECREDUC 12"/>
    <x v="1"/>
    <x v="19"/>
    <s v="SECREDUC 1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
    <s v="-"/>
    <s v="-"/>
    <n v="0.98"/>
    <n v="244"/>
    <n v="244"/>
    <n v="1"/>
    <x v="0"/>
    <s v="Análisis de Resultado: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Riesgos (Bajo, Medio o Alto):_x000a_Nivel de Riesgo:  Bajo dado que se ha cumplido con la entrega de respuesta a todas las solicitudes recibidas, teniendo cumplimiento de 100%._x000a_--------------------------------------------------_x000a_Acciones Correctivas:"/>
    <m/>
    <n v="1.0204081632653061"/>
    <s v="bajo"/>
    <m/>
    <s v="EN PROCESO_x000a_Al cierre del mes de enero, CR informa que indicador se encuentra en proceso de medición, logrando un cumplimiento del 100%, superior al 98% proyectado para el periodo con 244 solicitudes de certificados respondidas._x000a_Finalmente CR informa que no existen riesgos de incumplimiento del indicador."/>
    <n v="244"/>
    <n v="244"/>
    <n v="1"/>
    <s v="bajo"/>
    <s v="Análisis de Resultado:_x000a_Análisis de resultado del indicador para el período ENERO-FEBRERO 2024:_x000a_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
    <m/>
    <n v="1.0204081632653061"/>
    <s v="bajo"/>
    <m/>
    <s v="EN PROCESO_x000a_Al cierre del mes de febrero, CR informa que indicador se encuentra en proceso de medición, logrando un cumplimiento del 100%, superior al 98% proyectado para el periodo con 244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4"/>
    <s v="I16_066-SECREDUC 14"/>
    <x v="1"/>
    <x v="20"/>
    <s v="SECREDUC 1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
    <s v="-"/>
    <s v="-"/>
    <n v="0.98"/>
    <n v="250"/>
    <n v="250"/>
    <n v="1"/>
    <x v="0"/>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enero, CR informa que indicador se encuentra en proceso de medición, logrando un cumplimiento del 100%, superior al 98% proyectado para el periodo con 250 solicitudes de certificados respondidas._x000a_Finalmente CR informa que no existen riesgos de incumplimiento del indicador."/>
    <n v="463"/>
    <n v="463"/>
    <n v="1"/>
    <s v="bajo"/>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febrero, CR informa que indicador se encuentra en proceso de medición, logrando un cumplimiento del 100%, superior al 98% proyectado para el periodo con 4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5"/>
    <s v="I16_066-SECREDUC 15"/>
    <x v="1"/>
    <x v="21"/>
    <s v="SECREDUC 1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
    <s v="-"/>
    <s v="-"/>
    <n v="0.98"/>
    <n v="357"/>
    <n v="357"/>
    <n v="1"/>
    <x v="0"/>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_x000a_--------------------------------------------------_x000a_Riesgos (Bajo, Medio o Alto):_x000a_Bajo_x000a_--------------------------------------------------_x000a_Acciones Correctivas:_x000a_No requiere"/>
    <m/>
    <n v="1.0204081632653061"/>
    <s v="bajo"/>
    <m/>
    <s v="EN PROCESO_x000a_Al cierre del mes de enero, CR informa que indicador se encuentra en proceso de medición, logrando un cumplimiento del 100%, superior al 98% proyectado para el periodo con 357 solicitudes de certificados respondidas._x000a_Finalmente CR informa que no existen riesgos de incumplimiento del indicador."/>
    <n v="663"/>
    <n v="663"/>
    <n v="1"/>
    <s v="bajo"/>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_x000a_--------------------------------------------------_x000a_Riesgos (Bajo, Medio o Alto):_x000a_Bajo_x000a_--------------------------------------------------_x000a_Acciones Correctivas:_x000a_No requiere"/>
    <m/>
    <n v="1.0204081632653061"/>
    <s v="bajo"/>
    <m/>
    <s v="EN PROCESO_x000a_Al cierre del mes de febrero, CR informa que indicador se encuentra en proceso de medición, logrando un cumplimiento del 100%, superior al 98% proyectado para el periodo con 6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1"/>
    <s v="SECREDUC 01"/>
    <s v="I24_12_01-SECREDUC 01"/>
    <x v="1"/>
    <x v="8"/>
    <s v="SECREDUC 0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0"/>
    <n v="1060.5"/>
    <n v="1515"/>
    <s v="70%_x000a_"/>
    <n v="0"/>
    <n v="0"/>
    <n v="0"/>
    <x v="0"/>
    <s v="Análisis de Resultado: _x000a_Los lineamientos para este indicador se detallarán en el mes de abril. Por lo anterior no posee avances_x000a_--------------------------------------------------_x000a_Riesgos (Bajo, Medio o Alto): 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os lineamientos para este indicador se detallarán en el mes de abril. Por lo anterior no posee avances_x000a_--------------------------------------------------_x000a_Riesgos (Bajo, Medio o Alto): 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2"/>
    <s v="SECREDUC 02"/>
    <s v="I24_12_02-SECREDUC 02"/>
    <x v="1"/>
    <x v="9"/>
    <s v="SECREDUC 0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1"/>
    <n v="1060.5"/>
    <n v="1515"/>
    <s v="70%_x000a_"/>
    <n v="0"/>
    <n v="0"/>
    <n v="0"/>
    <x v="0"/>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3"/>
    <s v="SECREDUC 03"/>
    <s v="I24_12_03-SECREDUC 03"/>
    <x v="1"/>
    <x v="10"/>
    <s v="SECREDUC 0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2"/>
    <n v="1060.5"/>
    <n v="1515"/>
    <s v="70%_x000a_"/>
    <n v="0"/>
    <n v="0"/>
    <n v="0"/>
    <x v="0"/>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4"/>
    <s v="SECREDUC 04"/>
    <s v="I24_12_04-SECREDUC 04"/>
    <x v="1"/>
    <x v="11"/>
    <s v="SECREDUC 0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3"/>
    <n v="1060.5"/>
    <n v="1515"/>
    <s v="70%_x000a_"/>
    <n v="0"/>
    <n v="0"/>
    <n v="0"/>
    <x v="0"/>
    <s v="Análisis de Resultado: _x000a_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_x000a_--------------------------------------------------_x000a_Riesgos (Bajo, Medio o Alto): Bajo_x000a_--------------------------------------------------_x000a_Acciones Correctivas: Nivel de riesgo BAJO. No hay 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Nivel de riesgo BAJO. No hay 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5"/>
    <s v="SECREDUC 05"/>
    <s v="I24_12_05-SECREDUC 05"/>
    <x v="1"/>
    <x v="12"/>
    <s v="SECREDUC 0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4"/>
    <n v="1060.5"/>
    <n v="1515"/>
    <s v="70%_x000a_"/>
    <n v="0"/>
    <n v="0"/>
    <n v="0"/>
    <x v="0"/>
    <s v="Análisis de Resultado:_x000a_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6"/>
    <s v="SECREDUC 06"/>
    <s v="I24_12_06-SECREDUC 06"/>
    <x v="1"/>
    <x v="13"/>
    <s v="SECREDUC 0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5"/>
    <n v="1060.5"/>
    <n v="1515"/>
    <s v="70%_x000a_"/>
    <n v="0"/>
    <n v="0"/>
    <n v="0"/>
    <x v="0"/>
    <s v="Análisis de Resultado:_x000a_ESTE INDICADOR NO TIENE MOVIMIENTO PARA ENERO DE 2024._x000a_--------------------------------------------------_x000a_Riesgos (Bajo, Medio o Alto):_x000a_Bajo_x000a_--------------------------------------------------_x000a_Acciones Correctivas: No correspond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STE INDICADOR NO TIENE MOVIMIENTO PARA FEBRERO DE 2024._x000a_--------------------------------------------------_x000a_Riesgos (Bajo, Medio o Alto):_x000a_BAJO_x000a_--------------------------------------------------_x000a_Acciones Correctivas: NO CORRESPOND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7"/>
    <s v="SECREDUC 07"/>
    <s v="I24_12_07-SECREDUC 07"/>
    <x v="1"/>
    <x v="14"/>
    <s v="SECREDUC 07"/>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6"/>
    <n v="1060.5"/>
    <n v="1515"/>
    <s v="70%_x000a_"/>
    <n v="0"/>
    <n v="0"/>
    <n v="0"/>
    <x v="0"/>
    <s v="Análisis de Resultado:_x000a_la nomina de establecimientos part. subvencionados con mas de 100 estudiantes se conocerá a mas tardar el ultimo día hábil de abril, por tanto  a la fecha no hay avance en el indicador 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omina de establecimientos part. subvencionados con mas de 100 alumnos matriculados se conocerá a fines del mes de abril, por lo que a la fecha el avance del indicador es cero 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8"/>
    <s v="SECREDUC 08"/>
    <s v="I24_12_08-SECREDUC 08"/>
    <x v="1"/>
    <x v="15"/>
    <s v="SECREDUC 08"/>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7"/>
    <n v="1060.5"/>
    <n v="1515"/>
    <s v="70%_x000a_"/>
    <n v="0"/>
    <n v="0"/>
    <n v="0"/>
    <x v="0"/>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9"/>
    <s v="SECREDUC 09"/>
    <s v="I24_12_09-SECREDUC 09"/>
    <x v="1"/>
    <x v="16"/>
    <s v="SECREDUC 09"/>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8"/>
    <n v="1060.5"/>
    <n v="1515"/>
    <s v="70%_x000a_"/>
    <n v="0"/>
    <n v="0"/>
    <n v="0"/>
    <x v="0"/>
    <s v="Análisis de Resultado:_x000a_De acuerdo a lo señalado por la Unidad de Reconocimiento Oficial y Admisión Escolar, durante la próxima semana estarán teniendo reuniones donde se abarcará este tema._x000a_--------------------------------------------------_x000a_Riesgos (Bajo, Medio o Alto):_x000a_bajo_x000a_--------------------------------------------------_x000a_Acciones Correctivas: n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De acuerdo a lo señalado por la Unidad de Reconocimiento Oficial y Admisión Escolar, durante la próxima semana estarán teniendo reuniones donde se abarcará este tema._x000a__x000a_--------------------------------------------------_x000a_Riesgos (Bajo, Medio o Alto):_x000a__x000a_bajo_x000a_--------------------------------------------------_x000a_Acciones Correctivas: no"/>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0"/>
    <s v="SECREDUC 10"/>
    <s v="I24_12_10-SECREDUC 10"/>
    <x v="1"/>
    <x v="17"/>
    <s v="SECREDUC 10"/>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9"/>
    <n v="1060.5"/>
    <n v="1515"/>
    <s v="70%_x000a_"/>
    <n v="0"/>
    <n v="0"/>
    <n v="0"/>
    <x v="0"/>
    <s v="Análisis de Resultado:_x000a_En este período no existen orientaciones ni insumos disponibles desde NC._x000a_--------------------------------------------------_x000a_Riesgos (Bajo, Medio o Alto):_x000a_bajo_x000a_--------------------------------------------------_x000a_Acciones Correctivas:_x000a_sin información"/>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 A la fecha no se ha regionalizado la base de datos de establecimientos educacionales sujetos de la intervención._x000a_--------------------------------------------------_x000a_Riesgos (Bajo, Medio o Alto):_x000a_bajo_x000a_--------------------------------------------------_x000a_Acciones Correctivas:_x000a_sin información"/>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1"/>
    <s v="SECREDUC 11"/>
    <s v="I24_12_11-SECREDUC 11"/>
    <x v="1"/>
    <x v="18"/>
    <s v="SECREDUC 1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0"/>
    <n v="1060.5"/>
    <n v="1515"/>
    <s v="70%_x000a_"/>
    <n v="0"/>
    <n v="0"/>
    <n v="0"/>
    <x v="0"/>
    <s v="Análisis de Resultado: _x000a_Se indica que, de acuerdo con la información del último día hábil del mes de Febrero, el indicador tiene por valor en su denominador _x000a_0 total de establecimientos particulares subvencionados con más de 100 estudiantes matriculados que se capacitan respecto a la Ley de Inclusión Escolar, y _x000a_por numerador, tiene por valor 0 Hitos establecimientos particulares subvencionados con más de 100 estudiantes matriculados que se capacitan respecto a la _x000a_Ley de Inclusión Escolar. Dicho esto, el indicador reportado, tiene un avance de 0% (numerador/denominador * 100). Según la proyección para este indicador, el _x000a_0% se logró los meses de Enero y febrero 2024._x000a_Para efectos del denominador. La nómina de los establecimientos educacionales particulares subvencionados con más de 100 estudiantes matriculados planificados _x000a_a capacitar se cerrará a más tardar el último día hábil de abril._x000a__x000a_Nivel de Riesgo: Baj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 indica que, de acuerdo con la información del último día hábil del mes de Febrero, el indicador tiene por valor en su denominador 0 _x000a_total de establecimientos particulares subvencionados con más de 100 estudiantes matriculados que se capacitan respecto a la Ley de Inclusión Escolar, y por numerador, _x000a_tiene por valor 0 Hitos establecimientos particulares subvencionados con más de 100 estudiantes matriculados que se capacitan respecto a la Ley de Inclusión Escolar. _x000a_Dicho esto, el indicador reportado, tiene un avance de 0% (numerador/denominador * 100). Según la proyección para este indicador, el 0% se logró los meses de Enero y _x000a_febrero 2024._x000a_Para efectos del denominador. La nómina de los establecimientos educacionales particulares subvencionados con más de 100 estudiantes matriculados planificados a _x000a_capacitar se cerrará a más tardar el último día hábil de abril._x000a__x000a_Nivel de Riesgo: Bajo._x000a_"/>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2"/>
    <s v="SECREDUC 12"/>
    <s v="I24_12_12-SECREDUC 12"/>
    <x v="1"/>
    <x v="19"/>
    <s v="SECREDUC 1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1"/>
    <n v="1060.5"/>
    <n v="1515"/>
    <s v="70%_x000a_"/>
    <n v="0"/>
    <n v="0"/>
    <n v="0"/>
    <x v="0"/>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3"/>
    <s v="SECREDUC 13"/>
    <s v="I24_12_13-SECREDUC 13"/>
    <x v="1"/>
    <x v="22"/>
    <s v="SECREDUC 1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2"/>
    <n v="1060.5"/>
    <n v="1515"/>
    <s v="70%_x000a_"/>
    <n v="0"/>
    <n v="1065.5"/>
    <n v="0"/>
    <x v="0"/>
    <s v="Análisis de Resultado:_x000a_Aun no planificado por inicio año escolar_x000a_--------------------------------------------------_x000a_Riesgos (Bajo, Medio o Alto):_x000a_Bajo_x000a__x000a_--------------------------------------------------_x000a_Acciones Correctivas:_x000a_No aplic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1065.5"/>
    <n v="0"/>
    <s v="bajo"/>
    <s v="Análisis de Resultado:_x000a_No se ha iniciado trabajo aun por inicio escolar_x000a_--------------------------------------------------_x000a_Riesgos (Bajo, Medio o Alto):_x000a_Bajo_x000a_--------------------------------------------------_x000a_Acciones Correctivas:_x000a_No aplic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4"/>
    <s v="SECREDUC 14"/>
    <s v="I24_12_14-SECREDUC 14"/>
    <x v="1"/>
    <x v="20"/>
    <s v="SECREDUC 1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3"/>
    <n v="1060.5"/>
    <n v="1515"/>
    <s v="70%_x000a_"/>
    <n v="0"/>
    <n v="0"/>
    <n v="0"/>
    <x v="0"/>
    <s v="Análisis de Resultado:_x000a_Indicador sin movimientos._x000a_--------------------------------------------------_x000a_Riesgos (Bajo, Medio o Alto):_x000a_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Indicador sin movimientos._x000a_--------------------------------------------------_x000a_Riesgos (Bajo, Medio o Alto):_x000a_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5"/>
    <s v="SECREDUC 15"/>
    <s v="I24_12_15-SECREDUC 15"/>
    <x v="1"/>
    <x v="21"/>
    <s v="SECREDUC 1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4"/>
    <n v="1060.5"/>
    <n v="1515"/>
    <s v="70%_x000a_"/>
    <n v="0"/>
    <n v="0"/>
    <n v="0"/>
    <x v="0"/>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6"/>
    <s v="SECREDUC 16"/>
    <s v="I24_12_16-SECREDUC 16"/>
    <x v="1"/>
    <x v="23"/>
    <s v="SECREDUC 1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5"/>
    <n v="1060.5"/>
    <n v="1515"/>
    <s v="70%_x000a_"/>
    <n v="0"/>
    <n v="0"/>
    <n v="0"/>
    <x v="0"/>
    <s v="Análisis de Resultado:_x000a_Análisis de Resultado: Para efectos del denominador. La nómina de los establecimientos educacionales particulares subvencionados con más de 100 estudiantes matriculados planificados a capacitar se cerrará a más tardar el último día hábil de abril._x000a_--------------------------------------------------_x000a_Riesgos (Bajo, Medio o Alto): BAJO_x000a_--------------------------------------------------_x000a_Acciones Correctivas: Durante esta y la próxima semana estaremos teniendo reuniones donde se abarcará este tem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_x000a_Durante esta y la próxima semana estaremos teniendo reuniones donde se abarcará este tem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1"/>
    <s v="I16_056-SECREDUC 01"/>
    <x v="1"/>
    <x v="8"/>
    <s v="SECREDUC 0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0"/>
    <n v="2"/>
    <n v="2"/>
    <n v="1"/>
    <n v="0"/>
    <n v="2"/>
    <n v="0"/>
    <x v="0"/>
    <s v="Análisis de Resultado: _x000a_Este indicador se comienza a gestionar durante el mes de Marzo con la vuelta a clases.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Este indicador se comienza a gestionar durante el mes de Marzo con la vuelta a clases.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2"/>
    <s v="I16_056-SECREDUC 02"/>
    <x v="1"/>
    <x v="9"/>
    <s v="SECREDUC 0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1"/>
    <n v="2"/>
    <n v="2"/>
    <n v="1"/>
    <n v="0"/>
    <n v="2"/>
    <n v="0"/>
    <x v="0"/>
    <s v="Datos Reportados: numerador (0) / denominador (2)_x000a_ _x000a_-Análisis de Resultado: No hay planificación de fechas para reuniones con sostenedores._x000a__x000a_-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No hay planificación de fechas para reuniones con sostenedores._x000a__x000a_-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3"/>
    <s v="I16_056-SECREDUC 03"/>
    <x v="1"/>
    <x v="10"/>
    <s v="SECREDUC 0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2"/>
    <n v="2"/>
    <n v="2"/>
    <n v="1"/>
    <n v="0"/>
    <n v="0"/>
    <n v="0"/>
    <x v="0"/>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4"/>
    <s v="I16_056-SECREDUC 04"/>
    <x v="1"/>
    <x v="11"/>
    <s v="SECREDUC 0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3"/>
    <n v="2"/>
    <n v="2"/>
    <n v="1"/>
    <n v="0"/>
    <n v="2"/>
    <n v="0"/>
    <x v="0"/>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5"/>
    <s v="I16_056-SECREDUC 05"/>
    <x v="1"/>
    <x v="12"/>
    <s v="SECREDUC 0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4"/>
    <n v="2"/>
    <n v="2"/>
    <n v="1"/>
    <n v="0"/>
    <n v="2"/>
    <n v="0"/>
    <x v="0"/>
    <s v="Análisis de Resultado:_x000a_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6"/>
    <s v="I16_056-SECREDUC 06"/>
    <x v="1"/>
    <x v="13"/>
    <s v="SECREDUC 0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5"/>
    <n v="2"/>
    <n v="2"/>
    <n v="1"/>
    <n v="0"/>
    <n v="2"/>
    <n v="0"/>
    <x v="0"/>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7"/>
    <s v="I16_056-SECREDUC 07"/>
    <x v="1"/>
    <x v="14"/>
    <s v="SECREDUC 07"/>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6"/>
    <n v="2"/>
    <n v="2"/>
    <n v="1"/>
    <n v="0"/>
    <n v="2"/>
    <n v="0"/>
    <x v="0"/>
    <s v="Análisis de Resultado:_x000a_durante el mes de enero no se realizó ninguna capacitación a sostenedores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mes de febrero no se ha realizado capacitaciones a sostenedores desde unidad de pago, se programa la primera capacitación en el mes de marzo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8"/>
    <s v="I16_056-SECREDUC 08"/>
    <x v="1"/>
    <x v="15"/>
    <s v="SECREDUC 08"/>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7"/>
    <n v="2"/>
    <n v="2"/>
    <n v="1"/>
    <n v="0"/>
    <n v="2"/>
    <n v="0"/>
    <x v="0"/>
    <s v="Análisis de Resultado: _x000a_Se definirá fecha de la primera capacitación a sostenedores después de terminar  los  procesos de carga del inicio del año escolar 2024._x000a_--------------------------------------------------_x000a_Riesgos (Bajo, Medio o Alto):_x000a_Bajo_x000a_--------------------------------------------------_x000a_Acciones Correctivas: 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 definirá fecha de la primera capacitación a sostenedores después de terminar  los  procesos de carga del inicio del año escolar 2024._x000a_--------------------------------------------------_x000a_Riesgos (Bajo, Medio o Alto): _x000a_Bajo_x000a_--------------------------------------------------_x000a_Acciones Correctivas: 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9"/>
    <s v="I16_056-SECREDUC 09"/>
    <x v="1"/>
    <x v="16"/>
    <s v="SECREDUC 09"/>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8"/>
    <n v="2"/>
    <n v="2"/>
    <n v="1"/>
    <n v="0"/>
    <n v="2"/>
    <n v="0"/>
    <x v="0"/>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0"/>
    <s v="I16_056-SECREDUC 10"/>
    <x v="1"/>
    <x v="17"/>
    <s v="SECREDUC 10"/>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9"/>
    <n v="2"/>
    <n v="2"/>
    <n v="1"/>
    <n v="0"/>
    <n v="2"/>
    <n v="0"/>
    <x v="0"/>
    <s v="Análisis de Resultado:_x000a_no existe definición de las fechas programadas con la coordinación nacion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no existe definición de las fechas programadas con la coordinación nacion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1"/>
    <s v="I16_056-SECREDUC 11"/>
    <x v="1"/>
    <x v="18"/>
    <s v="SECREDUC 1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0"/>
    <n v="2"/>
    <n v="2"/>
    <n v="1"/>
    <n v="0"/>
    <n v="2"/>
    <n v="0"/>
    <x v="0"/>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2"/>
    <s v="I16_056-SECREDUC 12"/>
    <x v="1"/>
    <x v="19"/>
    <s v="SECREDUC 1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1"/>
    <n v="2"/>
    <n v="2"/>
    <n v="1"/>
    <n v="0"/>
    <n v="2"/>
    <n v="0"/>
    <x v="0"/>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3"/>
    <s v="I16_056-SECREDUC 13"/>
    <x v="1"/>
    <x v="22"/>
    <s v="SECREDUC 1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2"/>
    <n v="2"/>
    <n v="2"/>
    <n v="1"/>
    <n v="0"/>
    <n v="2"/>
    <n v="0"/>
    <x v="0"/>
    <s v="Análisis de Resultado:_x000a_No aplica aun según planificación_x000a_--------------------------------------------------_x000a_Riesgos (Bajo, Medio o Alto):_x000a_Bajo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un no planificadas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4"/>
    <s v="I16_056-SECREDUC 14"/>
    <x v="1"/>
    <x v="20"/>
    <s v="SECREDUC 1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3"/>
    <n v="2"/>
    <n v="2"/>
    <n v="1"/>
    <n v="0"/>
    <n v="2"/>
    <n v="0"/>
    <x v="0"/>
    <s v="Análisis de Resultado:_x000a_Indicador sin movimiento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Indicador sin avance, el equipo regional informa que esta en proceso de programación de la actividad.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5"/>
    <s v="I16_056-SECREDUC 15"/>
    <x v="1"/>
    <x v="21"/>
    <s v="SECREDUC 1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4"/>
    <n v="2"/>
    <n v="2"/>
    <n v="1"/>
    <n v="0"/>
    <n v="2"/>
    <n v="0"/>
    <x v="0"/>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6"/>
    <s v="I16_056-SECREDUC 16"/>
    <x v="1"/>
    <x v="23"/>
    <s v="SECREDUC 1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5"/>
    <n v="2"/>
    <n v="2"/>
    <n v="1"/>
    <n v="0"/>
    <n v="2"/>
    <n v="0"/>
    <x v="0"/>
    <s v="Análisis de Resultado:_x000a_Durante el mes de enero y  febrero al encontrarse en período de vacaciones los establecimientos educacionales, no se realizan actividades tendientes a cumplir con este ítem_x000a_--------------------------------------------------_x000a_Riesgos (Bajo, Medio o Alto): BAJO_x000a_BAJO, primera actividad se programará a partir del mes de abril_x000a_--------------------------------------------------_x000a_Acciones Correctivas:_x000a_De acuerdo a la planificación realizada por la Unidad Regional de Subvenciones las dos Jornadas de Capacitación se distribuirán entre el primer y segundo semestre, realizándose la primera durante el mes de abri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_x000a_Riesgos (Bajo, Medio o Alto):_x000a_Bajo, se planificarán capacitaciones a partir del mes de abril, dado que el mes de marzo  hay cumplimiento de requisitos necesarios para impetrar la subvención anual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1"/>
    <s v="I23_014-SECREDUC 01"/>
    <x v="1"/>
    <x v="8"/>
    <s v="SECREDUC 01"/>
    <x v="2"/>
    <s v="Porcentaje de acciones del plan regional ejecutadas en el año t"/>
    <s v="(N° total de acciones del plan regional ejecutadas en el año t / N° total de acciones del plan regional planificadas en el año t)*100"/>
    <s v="-"/>
    <s v="-"/>
    <n v="0.7"/>
    <n v="0"/>
    <n v="14"/>
    <n v="0"/>
    <x v="0"/>
    <s v="Análisis de Resultado: _x000a_La planificación regional está proyectada para comenzar en Marzo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 _x000a_La planificación regional está proyectada para comenzar en Marzo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2"/>
    <s v="I23_014-SECREDUC 02"/>
    <x v="1"/>
    <x v="9"/>
    <s v="SECREDUC 02"/>
    <x v="2"/>
    <s v="Porcentaje de acciones del plan regional ejecutadas en el año t"/>
    <s v="(N° total de acciones del plan regional ejecutadas en el año t / N° total de acciones del plan regional planificadas en el año t)*101"/>
    <s v="-"/>
    <s v="-"/>
    <n v="0.7"/>
    <n v="0"/>
    <n v="4"/>
    <n v="0"/>
    <x v="0"/>
    <s v="Análisis de Resultado: Las actividades comienzan en Marzo._x000a__x000a_ -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4"/>
    <n v="0"/>
    <s v="bajo"/>
    <s v="Análisis de Resultado: Las actividades comienzan en Marzo._x000a__x000a_ -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3"/>
    <s v="I23_014-SECREDUC 03"/>
    <x v="1"/>
    <x v="10"/>
    <s v="SECREDUC 03"/>
    <x v="2"/>
    <s v="Porcentaje de acciones del plan regional ejecutadas en el año t"/>
    <s v="(N° total de acciones del plan regional ejecutadas en el año t / N° total de acciones del plan regional planificadas en el año t)*102"/>
    <s v="-"/>
    <s v="-"/>
    <n v="0.7"/>
    <n v="0"/>
    <n v="0"/>
    <n v="0"/>
    <x v="0"/>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4"/>
    <s v="I23_014-SECREDUC 04"/>
    <x v="1"/>
    <x v="11"/>
    <s v="SECREDUC 04"/>
    <x v="2"/>
    <s v="Porcentaje de acciones del plan regional ejecutadas en el año t"/>
    <s v="(N° total de acciones del plan regional ejecutadas en el año t / N° total de acciones del plan regional planificadas en el año t)*103"/>
    <s v="-"/>
    <s v="-"/>
    <n v="0.7"/>
    <n v="0"/>
    <n v="10"/>
    <n v="0"/>
    <x v="0"/>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 Bajo_x000a_--------------------------------------------------_x000a_Acciones Correctivas: 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0"/>
    <n v="0"/>
    <s v="bajo"/>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Bajo_x000a_--------------------------------------------------_x000a_Acciones Correctivas: 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5"/>
    <s v="I23_014-SECREDUC 05"/>
    <x v="1"/>
    <x v="12"/>
    <s v="SECREDUC 05"/>
    <x v="2"/>
    <s v="Porcentaje de acciones del plan regional ejecutadas en el año t"/>
    <s v="(N° total de acciones del plan regional ejecutadas en el año t / N° total de acciones del plan regional planificadas en el año t)*104"/>
    <s v="-"/>
    <s v="-"/>
    <n v="0.7"/>
    <n v="0"/>
    <n v="21"/>
    <n v="0"/>
    <x v="0"/>
    <s v="Análisis de Resultado:_x000a_El Plan Regional 2024 de la Región de Valparaíso contempla autorizado para el periodo 2024 un total de 21 acciones a ejecutar. Hasta el cierre del mes de en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1"/>
    <n v="0"/>
    <s v="bajo"/>
    <s v="Análisis de Resultado:_x000a_El Plan Regional 2024 de la Región de Valparaíso contempla autorizado para el periodo 2024 un total de 21 acciones a ejecutar. Hasta el cierre del mes de febr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6"/>
    <s v="I23_014-SECREDUC 06"/>
    <x v="1"/>
    <x v="13"/>
    <s v="SECREDUC 06"/>
    <x v="2"/>
    <s v="Porcentaje de acciones del plan regional ejecutadas en el año t"/>
    <s v="(N° total de acciones del plan regional ejecutadas en el año t / N° total de acciones del plan regional planificadas en el año t)*105"/>
    <s v="-"/>
    <s v="-"/>
    <n v="0.7"/>
    <n v="0"/>
    <n v="14"/>
    <n v="0"/>
    <x v="0"/>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7"/>
    <s v="I23_014-SECREDUC 07"/>
    <x v="1"/>
    <x v="14"/>
    <s v="SECREDUC 07"/>
    <x v="2"/>
    <s v="Porcentaje de acciones del plan regional ejecutadas en el año t"/>
    <s v="(N° total de acciones del plan regional ejecutadas en el año t / N° total de acciones del plan regional planificadas en el año t)*106"/>
    <s v="-"/>
    <s v="-"/>
    <n v="0.7"/>
    <n v="0"/>
    <n v="0"/>
    <n v="0"/>
    <x v="0"/>
    <s v="Análisis de Resultado:_x000a_de acuerdo a lo informado, durante el mes de enero hay cero avance de cumplimiento ya que el plan regional se encuentra en proceso de revis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la fecha el plan regional se encuentra en revisión con una propuesta de 13 iniciativas_x000a_--------------------------------------------------_x000a_Riesgos (Bajo, Medio o Alto):_x000a_bajo_x000a_--------------------------------------------------_x000a_Acciones Correctivas: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8"/>
    <s v="I23_014-SECREDUC 08"/>
    <x v="1"/>
    <x v="15"/>
    <s v="SECREDUC 08"/>
    <x v="2"/>
    <s v="Porcentaje de acciones del plan regional ejecutadas en el año t"/>
    <s v="(N° total de acciones del plan regional ejecutadas en el año t / N° total de acciones del plan regional planificadas en el año t)*107"/>
    <s v="-"/>
    <s v="-"/>
    <n v="0.7"/>
    <n v="0"/>
    <n v="36"/>
    <n v="0"/>
    <x v="0"/>
    <s v="Análisis de Resultado:Etapa de elaboración participativa del Plan Regional 2024. Durante el mes de febrero se envía a la DEG para su revisión y aprobación; proceso que incluye observaciones y correcciones necesarias para su aprobación._x000a_--------------------------------------------------_x000a_Riesgos (Bajo, Medio o Alto):Alto_x000a_--------------------------------------------------_x000a_Acciones Correctivas: Se efectúa justificación de recursos solicitados y ajustes presupuestarios en base a observaciones de la DEG. El 22-02-2024 el Plan Regional 2024 fue aprobado por la División de Educación Genera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6"/>
    <n v="0"/>
    <s v="bajo"/>
    <s v="Análisis de Resultado:Etapa de elaboración participativa del Plan Regional 2024. Durante el mes de febrero se envía a la DEG para su revisión y aprobación; proceso que incluye observaciones y correcciones necesarias para su aprobación._x000a__x000a_--------------------------------------------------_x000a_Riesgos (Bajo, Medio o Alto):Alto_x000a_--------------------------------------------------_x000a_Acciones Correctivas:Se efectúa justificación de recursos solicitados y ajustes presupuestarios en base a observaciones de la DEG. El 22-02-2024 el Plan Regional 2024 fue aprobado por la División de Educación General."/>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9"/>
    <s v="I23_014-SECREDUC 09"/>
    <x v="1"/>
    <x v="16"/>
    <s v="SECREDUC 09"/>
    <x v="2"/>
    <s v="Porcentaje de acciones del plan regional ejecutadas en el año t"/>
    <s v="(N° total de acciones del plan regional ejecutadas en el año t / N° total de acciones del plan regional planificadas en el año t)*108"/>
    <s v="-"/>
    <s v="-"/>
    <n v="0.7"/>
    <n v="0"/>
    <n v="38"/>
    <n v="0"/>
    <x v="0"/>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8"/>
    <n v="0"/>
    <s v="bajo"/>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0"/>
    <s v="I23_014-SECREDUC 10"/>
    <x v="1"/>
    <x v="17"/>
    <s v="SECREDUC 10"/>
    <x v="2"/>
    <s v="Porcentaje de acciones del plan regional ejecutadas en el año t"/>
    <s v="(N° total de acciones del plan regional ejecutadas en el año t / N° total de acciones del plan regional planificadas en el año t)*109"/>
    <s v="-"/>
    <s v="-"/>
    <n v="0.7"/>
    <n v="0"/>
    <n v="31"/>
    <n v="0"/>
    <x v="0"/>
    <s v="Análisis de Resultado:_x000a_durante el mes de enero el departamento de educación envío a NC el plan regional para su aprobac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1"/>
    <n v="0"/>
    <s v="bajo"/>
    <s v="Análisis de Resultado:_x000a_sin información asociada a la aprobación del plan.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1"/>
    <s v="I23_014-SECREDUC 11"/>
    <x v="1"/>
    <x v="18"/>
    <s v="SECREDUC 11"/>
    <x v="2"/>
    <s v="Porcentaje de acciones del plan regional ejecutadas en el año t"/>
    <s v="(N° total de acciones del plan regional ejecutadas en el año t / N° total de acciones del plan regional planificadas en el año t)*110"/>
    <s v="-"/>
    <s v="-"/>
    <n v="0.7"/>
    <n v="0"/>
    <n v="0"/>
    <n v="0"/>
    <x v="0"/>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2"/>
    <s v="I23_014-SECREDUC 12"/>
    <x v="1"/>
    <x v="19"/>
    <s v="SECREDUC 12"/>
    <x v="2"/>
    <s v="Porcentaje de acciones del plan regional ejecutadas en el año t"/>
    <s v="(N° total de acciones del plan regional ejecutadas en el año t / N° total de acciones del plan regional planificadas en el año t)*111"/>
    <s v="-"/>
    <s v="-"/>
    <n v="0.7"/>
    <n v="0"/>
    <n v="6"/>
    <n v="0"/>
    <x v="0"/>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6"/>
    <n v="0"/>
    <s v="bajo"/>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3"/>
    <s v="I23_014-SECREDUC 13"/>
    <x v="1"/>
    <x v="22"/>
    <s v="SECREDUC 13"/>
    <x v="2"/>
    <s v="Porcentaje de acciones del plan regional ejecutadas en el año t"/>
    <s v="(N° total de acciones del plan regional ejecutadas en el año t / N° total de acciones del plan regional planificadas en el año t)*112"/>
    <s v="-"/>
    <s v="-"/>
    <n v="0.7"/>
    <n v="0"/>
    <n v="15"/>
    <n v="0"/>
    <x v="0"/>
    <s v="Análisis de Resultado:_x000a_Aun no comienzan acciones dado el año escolar_x000a__x000a_--------------------------------------------------_x000a_Riesgos (Bajo, Medio o Alto):_x000a_Bajo_x000a_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5"/>
    <n v="0"/>
    <s v="bajo"/>
    <s v="Análisis de Resultado:_x000a_Aun no inicia año escolar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4"/>
    <s v="I23_014-SECREDUC 14"/>
    <x v="1"/>
    <x v="20"/>
    <s v="SECREDUC 14"/>
    <x v="2"/>
    <s v="Porcentaje de acciones del plan regional ejecutadas en el año t"/>
    <s v="(N° total de acciones del plan regional ejecutadas en el año t / N° total de acciones del plan regional planificadas en el año t)*113"/>
    <s v="-"/>
    <s v="-"/>
    <n v="0.7"/>
    <n v="0"/>
    <n v="30"/>
    <n v="0"/>
    <x v="0"/>
    <s v="Análisis de Resultado:_x000a_Indicador sin avance, se informa que esta en proceso de planificación y organización de las accione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0"/>
    <n v="0"/>
    <s v="bajo"/>
    <s v="Análisis de Resultado:_x000a_Indicador sin avance, se informa que esta en proceso de planificación y organización de las acciones.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5"/>
    <s v="I23_014-SECREDUC 15"/>
    <x v="1"/>
    <x v="21"/>
    <s v="SECREDUC 15"/>
    <x v="2"/>
    <s v="Porcentaje de acciones del plan regional ejecutadas en el año t"/>
    <s v="(N° total de acciones del plan regional ejecutadas en el año t / N° total de acciones del plan regional planificadas en el año t)*114"/>
    <s v="-"/>
    <s v="-"/>
    <n v="0.7"/>
    <n v="0"/>
    <n v="0"/>
    <n v="0"/>
    <x v="0"/>
    <s v="Análisis de Resultado:_x000a_Al mes de Enero de 2024 el PAR se encuentra pendiente de aprobación. 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9"/>
    <n v="0"/>
    <s v="bajo"/>
    <s v="Análisis de Resultado:_x000a_Durante el mes de febrero se aprueba el PAR. Cronograma de actividades se definen en marzo. 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6"/>
    <s v="I23_014-SECREDUC 16"/>
    <x v="1"/>
    <x v="23"/>
    <s v="SECREDUC 16"/>
    <x v="2"/>
    <s v="Porcentaje de acciones del plan regional ejecutadas en el año t"/>
    <s v="(N° total de acciones del plan regional ejecutadas en el año t / N° total de acciones del plan regional planificadas en el año t)*115"/>
    <s v="-"/>
    <s v="-"/>
    <n v="0.7"/>
    <n v="0"/>
    <n v="37"/>
    <n v="0"/>
    <x v="0"/>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7"/>
    <n v="0"/>
    <s v="bajo"/>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A6CF5B-4CFC-4867-A5C8-2CEE539C5873}"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4" firstHeaderRow="1" firstDataRow="2" firstDataCol="1" rowPageCount="1" colPageCount="1"/>
  <pivotFields count="133">
    <pivotField showAll="0"/>
    <pivotField showAll="0"/>
    <pivotField showAll="0"/>
    <pivotField axis="axisPage" multipleItemSelectionAllowed="1" showAll="0">
      <items count="4">
        <item x="0"/>
        <item h="1" m="1" x="2"/>
        <item h="1" x="1"/>
        <item t="default"/>
      </items>
    </pivotField>
    <pivotField axis="axisRow" showAll="0">
      <items count="31">
        <item x="6"/>
        <item x="1"/>
        <item x="5"/>
        <item x="0"/>
        <item m="1" x="28"/>
        <item m="1" x="29"/>
        <item x="7"/>
        <item x="4"/>
        <item x="21"/>
        <item x="8"/>
        <item x="9"/>
        <item x="10"/>
        <item x="11"/>
        <item x="12"/>
        <item x="22"/>
        <item x="13"/>
        <item x="14"/>
        <item x="23"/>
        <item x="15"/>
        <item x="20"/>
        <item x="17"/>
        <item x="18"/>
        <item x="19"/>
        <item x="16"/>
        <item m="1" x="24"/>
        <item m="1" x="25"/>
        <item m="1" x="26"/>
        <item m="1" x="27"/>
        <item x="2"/>
        <item x="3"/>
        <item t="default"/>
      </items>
    </pivotField>
    <pivotField showAll="0"/>
    <pivotField axis="axisRow" showAll="0">
      <items count="4">
        <item x="0"/>
        <item x="1"/>
        <item x="2"/>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20">
    <i>
      <x/>
    </i>
    <i r="1">
      <x v="1"/>
    </i>
    <i r="1">
      <x v="3"/>
    </i>
    <i r="1">
      <x v="28"/>
    </i>
    <i r="1">
      <x v="29"/>
    </i>
    <i>
      <x v="1"/>
    </i>
    <i r="1">
      <x/>
    </i>
    <i r="1">
      <x v="2"/>
    </i>
    <i r="1">
      <x v="7"/>
    </i>
    <i r="1">
      <x v="28"/>
    </i>
    <i>
      <x v="2"/>
    </i>
    <i r="1">
      <x/>
    </i>
    <i r="1">
      <x v="1"/>
    </i>
    <i r="1">
      <x v="2"/>
    </i>
    <i r="1">
      <x v="3"/>
    </i>
    <i r="1">
      <x v="6"/>
    </i>
    <i r="1">
      <x v="7"/>
    </i>
    <i r="1">
      <x v="28"/>
    </i>
    <i r="1">
      <x v="29"/>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formats count="6">
    <format dxfId="6">
      <pivotArea type="origin" dataOnly="0" labelOnly="1" outline="0" fieldPosition="0"/>
    </format>
    <format dxfId="5">
      <pivotArea field="66" type="button" dataOnly="0" labelOnly="1" outline="0"/>
    </format>
    <format dxfId="4">
      <pivotArea type="topRight" dataOnly="0" labelOnly="1" outline="0" fieldPosition="0"/>
    </format>
    <format dxfId="3">
      <pivotArea field="6" type="button" dataOnly="0" labelOnly="1" outline="0" axis="axisRow" fieldPosition="0"/>
    </format>
    <format dxfId="2">
      <pivotArea dataOnly="0" labelOnly="1" grandCol="1" outline="0" fieldPosition="0"/>
    </format>
    <format dxfId="1">
      <pivotArea field="87"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E34D4-E5AB-4F2C-86D7-FC0C5744B305}"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6:C55" firstHeaderRow="1" firstDataRow="2" firstDataCol="1" rowPageCount="1" colPageCount="1"/>
  <pivotFields count="133">
    <pivotField showAll="0"/>
    <pivotField showAll="0"/>
    <pivotField showAll="0"/>
    <pivotField axis="axisPage" multipleItemSelectionAllowed="1" showAll="0">
      <items count="4">
        <item h="1" x="0"/>
        <item m="1" x="2"/>
        <item x="1"/>
        <item t="default"/>
      </items>
    </pivotField>
    <pivotField axis="axisRow" showAll="0">
      <items count="31">
        <item x="6"/>
        <item x="1"/>
        <item x="5"/>
        <item x="0"/>
        <item m="1" x="28"/>
        <item m="1" x="29"/>
        <item x="7"/>
        <item x="4"/>
        <item x="8"/>
        <item x="9"/>
        <item x="10"/>
        <item x="11"/>
        <item x="12"/>
        <item x="13"/>
        <item x="14"/>
        <item x="15"/>
        <item x="16"/>
        <item x="17"/>
        <item x="18"/>
        <item x="19"/>
        <item x="22"/>
        <item x="20"/>
        <item x="21"/>
        <item x="23"/>
        <item m="1" x="24"/>
        <item m="1" x="25"/>
        <item m="1" x="26"/>
        <item m="1" x="27"/>
        <item x="2"/>
        <item x="3"/>
        <item t="default"/>
      </items>
    </pivotField>
    <pivotField showAll="0"/>
    <pivotField axis="axisRow" showAll="0">
      <items count="4">
        <item x="2"/>
        <item x="1"/>
        <item x="0"/>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18">
    <i>
      <x/>
    </i>
    <i r="1">
      <x v="8"/>
    </i>
    <i r="1">
      <x v="9"/>
    </i>
    <i r="1">
      <x v="10"/>
    </i>
    <i r="1">
      <x v="11"/>
    </i>
    <i r="1">
      <x v="12"/>
    </i>
    <i r="1">
      <x v="13"/>
    </i>
    <i r="1">
      <x v="14"/>
    </i>
    <i r="1">
      <x v="15"/>
    </i>
    <i r="1">
      <x v="16"/>
    </i>
    <i r="1">
      <x v="17"/>
    </i>
    <i r="1">
      <x v="18"/>
    </i>
    <i r="1">
      <x v="19"/>
    </i>
    <i r="1">
      <x v="20"/>
    </i>
    <i r="1">
      <x v="21"/>
    </i>
    <i r="1">
      <x v="22"/>
    </i>
    <i r="1">
      <x v="23"/>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view="pageBreakPreview" topLeftCell="A13" zoomScale="55" zoomScaleNormal="70" zoomScaleSheetLayoutView="55" zoomScalePageLayoutView="25" workbookViewId="0">
      <selection activeCell="AB27" sqref="AB27"/>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203"/>
      <c r="B1" s="204"/>
      <c r="C1" s="204"/>
      <c r="D1" s="204"/>
      <c r="E1" s="204"/>
      <c r="F1" s="204"/>
      <c r="G1" s="204"/>
      <c r="H1" s="204"/>
      <c r="I1" s="204"/>
      <c r="J1" s="204"/>
      <c r="K1" s="204"/>
      <c r="L1" s="204"/>
      <c r="M1" s="204"/>
      <c r="N1" s="204"/>
      <c r="O1" s="204"/>
      <c r="P1" s="204"/>
      <c r="Q1" s="204"/>
      <c r="R1" s="204"/>
      <c r="S1" s="188"/>
    </row>
    <row r="2" spans="1:19" ht="37.35" customHeight="1" x14ac:dyDescent="0.25">
      <c r="A2" s="190"/>
      <c r="B2" s="744" t="s">
        <v>0</v>
      </c>
      <c r="C2" s="744"/>
      <c r="D2" s="744"/>
      <c r="E2" s="744"/>
      <c r="F2" s="744"/>
      <c r="G2" s="744"/>
      <c r="H2" s="744"/>
      <c r="I2" s="744"/>
      <c r="J2" s="744"/>
      <c r="K2" s="744"/>
      <c r="L2" s="744"/>
      <c r="M2" s="744"/>
      <c r="N2" s="744"/>
      <c r="O2" s="744"/>
      <c r="P2" s="744"/>
      <c r="Q2" s="744"/>
      <c r="R2" s="744"/>
      <c r="S2" s="189"/>
    </row>
    <row r="3" spans="1:19" ht="7.35" customHeight="1" x14ac:dyDescent="0.55000000000000004">
      <c r="A3" s="190"/>
      <c r="B3" s="205"/>
      <c r="C3" s="205"/>
      <c r="D3" s="205"/>
      <c r="E3" s="205"/>
      <c r="F3" s="205"/>
      <c r="G3" s="205"/>
      <c r="H3" s="205"/>
      <c r="I3" s="205"/>
      <c r="J3" s="205"/>
      <c r="K3" s="205"/>
      <c r="L3" s="205"/>
      <c r="M3" s="205"/>
      <c r="N3" s="205"/>
      <c r="O3" s="205"/>
      <c r="P3" s="205"/>
      <c r="Q3" s="205"/>
      <c r="R3" s="205"/>
      <c r="S3" s="189"/>
    </row>
    <row r="4" spans="1:19" ht="43.5" customHeight="1" x14ac:dyDescent="0.25">
      <c r="A4" s="190"/>
      <c r="B4" s="745" t="s">
        <v>1</v>
      </c>
      <c r="C4" s="746"/>
      <c r="D4" s="746"/>
      <c r="E4" s="746"/>
      <c r="F4" s="746"/>
      <c r="G4" s="746"/>
      <c r="H4" s="746"/>
      <c r="I4" s="746"/>
      <c r="J4" s="746"/>
      <c r="K4" s="746"/>
      <c r="L4" s="746"/>
      <c r="M4" s="746"/>
      <c r="N4" s="746"/>
      <c r="O4" s="746"/>
      <c r="P4" s="746"/>
      <c r="Q4" s="746"/>
      <c r="R4" s="746"/>
      <c r="S4" s="189"/>
    </row>
    <row r="5" spans="1:19" ht="18" customHeight="1" x14ac:dyDescent="0.55000000000000004">
      <c r="A5" s="190"/>
      <c r="B5" s="205"/>
      <c r="C5" s="205"/>
      <c r="D5" s="205"/>
      <c r="E5" s="205"/>
      <c r="F5" s="205"/>
      <c r="G5" s="205"/>
      <c r="H5" s="205"/>
      <c r="I5" s="205"/>
      <c r="J5" s="205"/>
      <c r="K5" s="205"/>
      <c r="L5" s="205"/>
      <c r="M5" s="205"/>
      <c r="N5" s="205"/>
      <c r="O5" s="205"/>
      <c r="P5" s="205"/>
      <c r="Q5" s="205"/>
      <c r="R5" s="205"/>
      <c r="S5" s="189"/>
    </row>
    <row r="6" spans="1:19" ht="12.75" hidden="1" customHeight="1" x14ac:dyDescent="0.25">
      <c r="A6" s="190"/>
    </row>
    <row r="7" spans="1:19" ht="45.75" customHeight="1" x14ac:dyDescent="0.25">
      <c r="A7" s="190"/>
      <c r="G7" s="481" t="s">
        <v>2</v>
      </c>
      <c r="H7" s="394"/>
      <c r="I7" s="394"/>
      <c r="J7" s="394"/>
      <c r="K7" s="395" t="s">
        <v>3</v>
      </c>
      <c r="L7" s="394"/>
      <c r="M7" s="395" t="s">
        <v>4</v>
      </c>
      <c r="N7" s="394"/>
      <c r="O7" s="395" t="s">
        <v>5</v>
      </c>
      <c r="P7" s="394"/>
      <c r="Q7" s="394"/>
      <c r="R7" s="480" t="s">
        <v>6</v>
      </c>
      <c r="S7" s="189"/>
    </row>
    <row r="8" spans="1:19" ht="23.25" customHeight="1" x14ac:dyDescent="0.35">
      <c r="A8" s="190"/>
      <c r="G8" s="396"/>
      <c r="H8" s="397"/>
      <c r="I8" s="397"/>
      <c r="J8" s="397"/>
      <c r="K8" s="397"/>
      <c r="L8" s="397"/>
      <c r="M8" s="397"/>
      <c r="N8" s="397"/>
      <c r="O8" s="397"/>
      <c r="P8" s="397"/>
      <c r="Q8" s="397"/>
      <c r="R8" s="398"/>
      <c r="S8" s="189"/>
    </row>
    <row r="9" spans="1:19" ht="42" customHeight="1" x14ac:dyDescent="0.35">
      <c r="A9" s="190"/>
      <c r="G9" s="399" t="s">
        <v>7</v>
      </c>
      <c r="H9" s="400"/>
      <c r="I9" s="400"/>
      <c r="J9" s="390"/>
      <c r="K9" s="401">
        <v>4</v>
      </c>
      <c r="L9" s="400"/>
      <c r="M9" s="390">
        <v>1</v>
      </c>
      <c r="N9" s="400"/>
      <c r="O9" s="390">
        <v>0</v>
      </c>
      <c r="P9" s="400"/>
      <c r="Q9" s="400"/>
      <c r="R9" s="402">
        <v>5</v>
      </c>
      <c r="S9" s="189"/>
    </row>
    <row r="10" spans="1:19" ht="36" customHeight="1" x14ac:dyDescent="0.35">
      <c r="A10" s="190"/>
      <c r="G10" s="403" t="s">
        <v>8</v>
      </c>
      <c r="H10" s="400"/>
      <c r="I10" s="400"/>
      <c r="J10" s="390"/>
      <c r="K10" s="401">
        <v>4</v>
      </c>
      <c r="L10" s="400"/>
      <c r="M10" s="390">
        <v>2</v>
      </c>
      <c r="N10" s="400"/>
      <c r="O10" s="390">
        <v>0</v>
      </c>
      <c r="P10" s="400"/>
      <c r="Q10" s="400"/>
      <c r="R10" s="402">
        <v>6</v>
      </c>
      <c r="S10" s="189"/>
    </row>
    <row r="11" spans="1:19" ht="43.5" customHeight="1" x14ac:dyDescent="0.35">
      <c r="A11" s="190"/>
      <c r="C11" s="747" t="s">
        <v>9</v>
      </c>
      <c r="D11" s="747"/>
      <c r="E11" s="747"/>
      <c r="G11" s="404" t="s">
        <v>10</v>
      </c>
      <c r="H11" s="400"/>
      <c r="I11" s="400"/>
      <c r="J11" s="390"/>
      <c r="K11" s="401">
        <v>34</v>
      </c>
      <c r="L11" s="400"/>
      <c r="M11" s="390">
        <v>0</v>
      </c>
      <c r="N11" s="400"/>
      <c r="O11" s="390">
        <v>0</v>
      </c>
      <c r="P11" s="400"/>
      <c r="Q11" s="400"/>
      <c r="R11" s="402">
        <v>34</v>
      </c>
      <c r="S11" s="189"/>
    </row>
    <row r="12" spans="1:19" ht="36.75" customHeight="1" x14ac:dyDescent="0.35">
      <c r="A12" s="190"/>
      <c r="G12" s="405" t="s">
        <v>11</v>
      </c>
      <c r="H12" s="406"/>
      <c r="I12" s="400"/>
      <c r="J12" s="390"/>
      <c r="K12" s="401">
        <v>59</v>
      </c>
      <c r="L12" s="400"/>
      <c r="M12" s="390">
        <v>3</v>
      </c>
      <c r="N12" s="400"/>
      <c r="O12" s="390">
        <v>0</v>
      </c>
      <c r="P12" s="400"/>
      <c r="Q12" s="400"/>
      <c r="R12" s="402">
        <v>62</v>
      </c>
      <c r="S12" s="189"/>
    </row>
    <row r="13" spans="1:19" ht="53.25" customHeight="1" x14ac:dyDescent="0.35">
      <c r="A13" s="190"/>
      <c r="C13" s="747" t="s">
        <v>6</v>
      </c>
      <c r="D13" s="747"/>
      <c r="E13" s="747"/>
      <c r="G13" s="411" t="s">
        <v>12</v>
      </c>
      <c r="H13" s="407"/>
      <c r="I13" s="408"/>
      <c r="J13" s="409"/>
      <c r="K13" s="409">
        <f>SUM(K9:K12)</f>
        <v>101</v>
      </c>
      <c r="L13" s="408"/>
      <c r="M13" s="409">
        <f>SUM(M9:M12)</f>
        <v>6</v>
      </c>
      <c r="N13" s="408"/>
      <c r="O13" s="409">
        <v>0</v>
      </c>
      <c r="P13" s="408"/>
      <c r="Q13" s="408"/>
      <c r="R13" s="410">
        <f>SUM(R9:R12)</f>
        <v>107</v>
      </c>
      <c r="S13" s="189"/>
    </row>
    <row r="14" spans="1:19" ht="38.25" customHeight="1" x14ac:dyDescent="0.25">
      <c r="A14" s="190"/>
      <c r="C14" s="392" t="s">
        <v>7</v>
      </c>
      <c r="D14" s="748">
        <v>5</v>
      </c>
      <c r="E14" s="748"/>
      <c r="H14" s="389"/>
      <c r="M14" s="389"/>
      <c r="N14" s="389"/>
      <c r="O14" s="389"/>
      <c r="S14" s="189"/>
    </row>
    <row r="15" spans="1:19" ht="27" customHeight="1" x14ac:dyDescent="0.25">
      <c r="A15" s="190"/>
      <c r="C15" s="393" t="s">
        <v>8</v>
      </c>
      <c r="D15" s="748">
        <v>6</v>
      </c>
      <c r="E15" s="748"/>
      <c r="H15" s="390"/>
      <c r="O15" s="390"/>
      <c r="S15" s="189"/>
    </row>
    <row r="16" spans="1:19" ht="30.75" customHeight="1" x14ac:dyDescent="0.25">
      <c r="A16" s="190"/>
      <c r="C16" s="393" t="s">
        <v>10</v>
      </c>
      <c r="D16" s="748">
        <v>34</v>
      </c>
      <c r="E16" s="748"/>
      <c r="S16" s="189"/>
    </row>
    <row r="17" spans="1:19" ht="28.5" customHeight="1" x14ac:dyDescent="0.25">
      <c r="A17" s="190"/>
      <c r="C17" s="393" t="s">
        <v>11</v>
      </c>
      <c r="D17" s="748">
        <v>62</v>
      </c>
      <c r="E17" s="748"/>
      <c r="S17" s="189"/>
    </row>
    <row r="18" spans="1:19" ht="40.5" customHeight="1" x14ac:dyDescent="0.25">
      <c r="A18" s="190"/>
      <c r="C18" s="391" t="s">
        <v>13</v>
      </c>
      <c r="D18" s="743">
        <f>SUM(D14:E17)</f>
        <v>107</v>
      </c>
      <c r="E18" s="743"/>
      <c r="S18" s="189"/>
    </row>
    <row r="19" spans="1:19" ht="15" customHeight="1" x14ac:dyDescent="0.25">
      <c r="A19" s="190"/>
      <c r="S19" s="189"/>
    </row>
    <row r="20" spans="1:19" ht="9.75" customHeight="1" x14ac:dyDescent="0.25">
      <c r="A20" s="190"/>
      <c r="S20" s="189"/>
    </row>
    <row r="21" spans="1:19" ht="11.25" customHeight="1" x14ac:dyDescent="0.25">
      <c r="A21" s="190"/>
      <c r="S21" s="189"/>
    </row>
    <row r="22" spans="1:19" ht="9.75" customHeight="1" x14ac:dyDescent="0.25">
      <c r="A22" s="190"/>
      <c r="S22" s="189"/>
    </row>
    <row r="23" spans="1:19" ht="50.25" customHeight="1" x14ac:dyDescent="0.25">
      <c r="A23" s="190"/>
      <c r="C23" s="749" t="s">
        <v>14</v>
      </c>
      <c r="D23" s="750"/>
      <c r="E23" s="751"/>
      <c r="S23" s="189"/>
    </row>
    <row r="24" spans="1:19" ht="32.25" customHeight="1" x14ac:dyDescent="0.25">
      <c r="A24" s="190"/>
      <c r="C24" s="392" t="s">
        <v>7</v>
      </c>
      <c r="D24" s="752">
        <v>1</v>
      </c>
      <c r="E24" s="753"/>
      <c r="S24" s="189"/>
    </row>
    <row r="25" spans="1:19" ht="33.75" customHeight="1" x14ac:dyDescent="0.25">
      <c r="A25" s="190"/>
      <c r="C25" s="393" t="s">
        <v>8</v>
      </c>
      <c r="D25" s="752">
        <v>2</v>
      </c>
      <c r="E25" s="753"/>
      <c r="S25" s="189"/>
    </row>
    <row r="26" spans="1:19" ht="38.25" customHeight="1" x14ac:dyDescent="0.25">
      <c r="A26" s="190"/>
      <c r="C26" s="393" t="s">
        <v>10</v>
      </c>
      <c r="D26" s="748">
        <v>0</v>
      </c>
      <c r="E26" s="748"/>
      <c r="S26" s="189"/>
    </row>
    <row r="27" spans="1:19" ht="25.5" customHeight="1" x14ac:dyDescent="0.25">
      <c r="A27" s="190"/>
      <c r="C27" s="393" t="s">
        <v>11</v>
      </c>
      <c r="D27" s="748">
        <v>3</v>
      </c>
      <c r="E27" s="748"/>
      <c r="S27" s="189"/>
    </row>
    <row r="28" spans="1:19" ht="33" customHeight="1" x14ac:dyDescent="0.25">
      <c r="A28" s="190"/>
      <c r="C28" s="391" t="s">
        <v>13</v>
      </c>
      <c r="D28" s="743">
        <f>SUM(D24:E27)</f>
        <v>6</v>
      </c>
      <c r="E28" s="743"/>
      <c r="S28" s="189"/>
    </row>
    <row r="29" spans="1:19" x14ac:dyDescent="0.25">
      <c r="A29" s="190"/>
      <c r="S29" s="189"/>
    </row>
    <row r="30" spans="1:19" x14ac:dyDescent="0.25">
      <c r="A30" s="190"/>
      <c r="S30" s="189"/>
    </row>
    <row r="31" spans="1:19" hidden="1" x14ac:dyDescent="0.25">
      <c r="A31" s="190"/>
      <c r="S31" s="189"/>
    </row>
    <row r="32" spans="1:19" ht="15" customHeight="1" x14ac:dyDescent="0.25">
      <c r="A32" s="190"/>
      <c r="S32" s="189"/>
    </row>
    <row r="33" spans="1:19" x14ac:dyDescent="0.25">
      <c r="A33" s="190"/>
      <c r="S33" s="189"/>
    </row>
    <row r="34" spans="1:19" x14ac:dyDescent="0.25">
      <c r="A34" s="190"/>
      <c r="S34" s="189"/>
    </row>
    <row r="35" spans="1:19" x14ac:dyDescent="0.25">
      <c r="A35" s="190"/>
      <c r="S35" s="189"/>
    </row>
    <row r="36" spans="1:19" x14ac:dyDescent="0.25">
      <c r="A36" s="190"/>
      <c r="S36" s="189"/>
    </row>
    <row r="37" spans="1:19" x14ac:dyDescent="0.25">
      <c r="A37" s="190"/>
      <c r="S37" s="189"/>
    </row>
    <row r="38" spans="1:19" x14ac:dyDescent="0.25">
      <c r="A38" s="190"/>
      <c r="S38" s="189"/>
    </row>
    <row r="39" spans="1:19" x14ac:dyDescent="0.25">
      <c r="A39" s="190"/>
      <c r="S39" s="189"/>
    </row>
    <row r="40" spans="1:19" x14ac:dyDescent="0.25">
      <c r="A40" s="190"/>
      <c r="S40" s="189"/>
    </row>
    <row r="41" spans="1:19" x14ac:dyDescent="0.25">
      <c r="A41" s="190"/>
      <c r="S41" s="189"/>
    </row>
    <row r="42" spans="1:19" x14ac:dyDescent="0.25">
      <c r="A42" s="190"/>
      <c r="S42" s="189"/>
    </row>
    <row r="43" spans="1:19" x14ac:dyDescent="0.25">
      <c r="A43" s="190"/>
      <c r="S43" s="189"/>
    </row>
    <row r="44" spans="1:19" x14ac:dyDescent="0.25">
      <c r="A44" s="190"/>
      <c r="S44" s="189"/>
    </row>
    <row r="45" spans="1:19" ht="72" customHeight="1" x14ac:dyDescent="0.25">
      <c r="A45" s="190"/>
      <c r="S45" s="189"/>
    </row>
    <row r="46" spans="1:19" ht="51.75" customHeight="1" x14ac:dyDescent="0.25">
      <c r="A46" s="190"/>
      <c r="S46" s="189"/>
    </row>
    <row r="47" spans="1:19" ht="26.25" customHeight="1" x14ac:dyDescent="0.25">
      <c r="A47" s="190"/>
    </row>
    <row r="48" spans="1:19" ht="33.75" hidden="1" customHeight="1" x14ac:dyDescent="0.25">
      <c r="A48" s="190"/>
      <c r="S48" s="189"/>
    </row>
    <row r="49" spans="1:19" ht="8.25" hidden="1" customHeight="1" x14ac:dyDescent="0.25">
      <c r="A49" s="190"/>
      <c r="S49" s="189"/>
    </row>
    <row r="50" spans="1:19" ht="18.75" customHeight="1" thickBot="1" x14ac:dyDescent="0.3">
      <c r="A50" s="191"/>
      <c r="B50" s="192"/>
      <c r="C50" s="192"/>
      <c r="D50" s="192"/>
      <c r="E50" s="192"/>
      <c r="F50" s="192"/>
      <c r="G50" s="192"/>
      <c r="H50" s="192"/>
      <c r="I50" s="192"/>
      <c r="J50" s="192"/>
      <c r="K50" s="192"/>
      <c r="L50" s="192"/>
      <c r="M50" s="192"/>
      <c r="N50" s="192"/>
      <c r="O50" s="192"/>
      <c r="P50" s="192"/>
      <c r="Q50" s="192"/>
      <c r="R50" s="192"/>
      <c r="S50" s="193"/>
    </row>
    <row r="51" spans="1:19" ht="31.5" customHeight="1" x14ac:dyDescent="0.25"/>
    <row r="52" spans="1:19" ht="14.45" customHeight="1" x14ac:dyDescent="0.25"/>
    <row r="84" spans="47:47" x14ac:dyDescent="0.25">
      <c r="AU84" s="27"/>
    </row>
  </sheetData>
  <mergeCells count="15">
    <mergeCell ref="D28:E28"/>
    <mergeCell ref="D18:E18"/>
    <mergeCell ref="B2:R2"/>
    <mergeCell ref="B4:R4"/>
    <mergeCell ref="C11:E11"/>
    <mergeCell ref="C13:E13"/>
    <mergeCell ref="D14:E14"/>
    <mergeCell ref="D15:E15"/>
    <mergeCell ref="D16:E16"/>
    <mergeCell ref="D17:E17"/>
    <mergeCell ref="C23:E23"/>
    <mergeCell ref="D24:E24"/>
    <mergeCell ref="D25:E25"/>
    <mergeCell ref="D26:E26"/>
    <mergeCell ref="D27:E27"/>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zoomScale="40" zoomScaleNormal="40" workbookViewId="0">
      <selection activeCell="M22" sqref="M22"/>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72"/>
      <c r="C1" s="872"/>
    </row>
    <row r="2" spans="2:13" ht="36" x14ac:dyDescent="0.25">
      <c r="B2" s="704" t="s">
        <v>1216</v>
      </c>
      <c r="H2" s="877" t="s">
        <v>1219</v>
      </c>
      <c r="I2" s="877"/>
      <c r="J2" s="877"/>
    </row>
    <row r="3" spans="2:13" s="714" customFormat="1" ht="22.5" customHeight="1" x14ac:dyDescent="0.25">
      <c r="B3" s="714" t="s">
        <v>1217</v>
      </c>
    </row>
    <row r="4" spans="2:13" s="716" customFormat="1" ht="25.5" customHeight="1" x14ac:dyDescent="0.25">
      <c r="B4" s="715" t="s">
        <v>1218</v>
      </c>
    </row>
    <row r="5" spans="2:13" ht="78" customHeight="1" x14ac:dyDescent="0.25">
      <c r="B5" s="713" t="s">
        <v>1201</v>
      </c>
      <c r="C5" s="710" t="s">
        <v>1202</v>
      </c>
      <c r="D5" s="710" t="s">
        <v>1204</v>
      </c>
      <c r="E5" s="710" t="s">
        <v>1203</v>
      </c>
      <c r="F5" s="710" t="s">
        <v>1204</v>
      </c>
      <c r="G5" s="712" t="s">
        <v>1205</v>
      </c>
      <c r="H5" s="712" t="s">
        <v>1206</v>
      </c>
      <c r="I5" s="712" t="s">
        <v>1207</v>
      </c>
      <c r="J5" s="711" t="s">
        <v>1208</v>
      </c>
    </row>
    <row r="6" spans="2:13" ht="72.75" customHeight="1" x14ac:dyDescent="0.25">
      <c r="B6" s="717" t="s">
        <v>1209</v>
      </c>
      <c r="C6" s="707"/>
      <c r="D6" s="708"/>
      <c r="E6" s="708"/>
      <c r="F6" s="708"/>
      <c r="G6" s="708"/>
      <c r="H6" s="708"/>
      <c r="I6" s="708"/>
      <c r="J6" s="709"/>
    </row>
    <row r="7" spans="2:13" ht="62.25" customHeight="1" x14ac:dyDescent="0.25">
      <c r="B7" s="718" t="s">
        <v>1210</v>
      </c>
      <c r="C7" s="30"/>
      <c r="D7" s="30"/>
      <c r="E7" s="30"/>
      <c r="F7" s="30"/>
      <c r="G7" s="30"/>
      <c r="H7" s="30"/>
      <c r="I7" s="30"/>
      <c r="J7" s="688"/>
    </row>
    <row r="8" spans="2:13" ht="59.25" customHeight="1" x14ac:dyDescent="0.25">
      <c r="B8" s="718" t="s">
        <v>1211</v>
      </c>
      <c r="C8" s="30"/>
      <c r="D8" s="30"/>
      <c r="E8" s="30"/>
      <c r="F8" s="30"/>
      <c r="G8" s="30"/>
      <c r="H8" s="30"/>
      <c r="I8" s="30"/>
      <c r="J8" s="688"/>
    </row>
    <row r="9" spans="2:13" ht="56.25" customHeight="1" x14ac:dyDescent="0.25">
      <c r="B9" s="718" t="s">
        <v>1212</v>
      </c>
      <c r="C9" s="30"/>
      <c r="D9" s="30"/>
      <c r="E9" s="30"/>
      <c r="F9" s="30"/>
      <c r="G9" s="30"/>
      <c r="H9" s="30"/>
      <c r="I9" s="30"/>
      <c r="J9" s="688"/>
    </row>
    <row r="10" spans="2:13" ht="67.5" customHeight="1" x14ac:dyDescent="0.25">
      <c r="B10" s="718" t="s">
        <v>1213</v>
      </c>
      <c r="C10" s="30"/>
      <c r="D10" s="30"/>
      <c r="E10" s="30"/>
      <c r="F10" s="30"/>
      <c r="G10" s="30"/>
      <c r="H10" s="30"/>
      <c r="I10" s="30"/>
      <c r="J10" s="688"/>
    </row>
    <row r="11" spans="2:13" ht="53.25" customHeight="1" x14ac:dyDescent="0.25">
      <c r="B11" s="718" t="s">
        <v>1214</v>
      </c>
      <c r="C11" s="30"/>
      <c r="D11" s="30"/>
      <c r="E11" s="30"/>
      <c r="F11" s="30"/>
      <c r="G11" s="30"/>
      <c r="H11" s="30"/>
      <c r="I11" s="30"/>
      <c r="J11" s="688"/>
    </row>
    <row r="12" spans="2:13" ht="63.75" customHeight="1" thickBot="1" x14ac:dyDescent="0.3">
      <c r="B12" s="719" t="s">
        <v>1215</v>
      </c>
      <c r="C12" s="689"/>
      <c r="D12" s="689"/>
      <c r="E12" s="689"/>
      <c r="F12" s="689"/>
      <c r="G12" s="689"/>
      <c r="H12" s="689"/>
      <c r="I12" s="689"/>
      <c r="J12" s="690"/>
    </row>
    <row r="13" spans="2:13" ht="15.75" thickBot="1" x14ac:dyDescent="0.3"/>
    <row r="14" spans="2:13" ht="21" x14ac:dyDescent="0.35">
      <c r="B14" s="698" t="s">
        <v>1223</v>
      </c>
      <c r="D14" s="705" t="s">
        <v>1224</v>
      </c>
      <c r="E14" s="691"/>
      <c r="F14" s="692"/>
      <c r="G14" s="692"/>
      <c r="H14" s="692"/>
      <c r="I14" s="692"/>
      <c r="J14" s="693"/>
    </row>
    <row r="15" spans="2:13" ht="18.75" x14ac:dyDescent="0.3">
      <c r="B15" s="706"/>
      <c r="D15" s="694"/>
      <c r="J15" s="695"/>
    </row>
    <row r="16" spans="2:13" ht="55.5" customHeight="1" x14ac:dyDescent="0.25">
      <c r="B16" s="696" t="s">
        <v>1220</v>
      </c>
      <c r="D16" s="700" t="s">
        <v>1226</v>
      </c>
      <c r="E16" s="870" t="s">
        <v>1237</v>
      </c>
      <c r="F16" s="870"/>
      <c r="G16" s="870"/>
      <c r="H16" s="870"/>
      <c r="I16" s="870"/>
      <c r="J16" s="871"/>
      <c r="K16" s="699"/>
      <c r="L16" s="699"/>
      <c r="M16" s="699"/>
    </row>
    <row r="17" spans="2:15" ht="70.5" customHeight="1" thickBot="1" x14ac:dyDescent="0.3">
      <c r="B17" s="696" t="s">
        <v>1221</v>
      </c>
      <c r="D17" s="700" t="s">
        <v>1225</v>
      </c>
      <c r="E17" s="870" t="s">
        <v>1232</v>
      </c>
      <c r="F17" s="870"/>
      <c r="G17" s="870"/>
      <c r="H17" s="870"/>
      <c r="I17" s="870"/>
      <c r="J17" s="871"/>
      <c r="K17" s="699"/>
      <c r="L17" s="699"/>
      <c r="M17" s="699"/>
    </row>
    <row r="18" spans="2:15" ht="72.75" customHeight="1" thickBot="1" x14ac:dyDescent="0.3">
      <c r="B18" s="697" t="s">
        <v>1222</v>
      </c>
      <c r="D18" s="701" t="s">
        <v>1227</v>
      </c>
      <c r="E18" s="870" t="s">
        <v>1233</v>
      </c>
      <c r="F18" s="870"/>
      <c r="G18" s="870"/>
      <c r="H18" s="870"/>
      <c r="I18" s="870"/>
      <c r="J18" s="871"/>
      <c r="K18" s="699"/>
      <c r="L18" s="699"/>
      <c r="M18" s="703"/>
      <c r="N18" s="699"/>
    </row>
    <row r="19" spans="2:15" ht="43.5" customHeight="1" x14ac:dyDescent="0.25">
      <c r="D19" s="700" t="s">
        <v>1228</v>
      </c>
      <c r="E19" s="870" t="s">
        <v>1234</v>
      </c>
      <c r="F19" s="870"/>
      <c r="G19" s="870"/>
      <c r="H19" s="870"/>
      <c r="I19" s="870"/>
      <c r="J19" s="871"/>
      <c r="K19" s="699"/>
      <c r="L19" s="699"/>
      <c r="M19" s="699"/>
      <c r="N19" s="699"/>
    </row>
    <row r="20" spans="2:15" ht="64.5" customHeight="1" x14ac:dyDescent="0.25">
      <c r="D20" s="701" t="s">
        <v>1229</v>
      </c>
      <c r="E20" s="870" t="s">
        <v>1238</v>
      </c>
      <c r="F20" s="870"/>
      <c r="G20" s="870"/>
      <c r="H20" s="870"/>
      <c r="I20" s="870"/>
      <c r="J20" s="871"/>
      <c r="K20" s="699"/>
      <c r="L20" s="699"/>
      <c r="M20" s="699"/>
      <c r="N20" s="699"/>
    </row>
    <row r="21" spans="2:15" ht="56.25" customHeight="1" x14ac:dyDescent="0.25">
      <c r="D21" s="700" t="s">
        <v>1230</v>
      </c>
      <c r="E21" s="875" t="s">
        <v>1235</v>
      </c>
      <c r="F21" s="875"/>
      <c r="G21" s="875"/>
      <c r="H21" s="875"/>
      <c r="I21" s="875"/>
      <c r="J21" s="876"/>
      <c r="K21" s="699"/>
      <c r="L21" s="699"/>
      <c r="M21" s="699"/>
      <c r="N21" s="699"/>
    </row>
    <row r="22" spans="2:15" ht="90.75" customHeight="1" thickBot="1" x14ac:dyDescent="0.3">
      <c r="D22" s="702" t="s">
        <v>1231</v>
      </c>
      <c r="E22" s="873" t="s">
        <v>1236</v>
      </c>
      <c r="F22" s="873"/>
      <c r="G22" s="873"/>
      <c r="H22" s="873"/>
      <c r="I22" s="873"/>
      <c r="J22" s="874"/>
      <c r="K22" s="699"/>
      <c r="L22" s="699"/>
      <c r="M22" s="699"/>
      <c r="N22" s="699"/>
      <c r="O22" s="699"/>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38" customWidth="1" outlineLevel="1"/>
    <col min="2" max="2" width="13.85546875" style="138" customWidth="1" outlineLevel="1"/>
    <col min="3" max="3" width="23.140625" style="138" customWidth="1" outlineLevel="1"/>
    <col min="4" max="4" width="13.42578125" style="138" customWidth="1" outlineLevel="1"/>
    <col min="5" max="5" width="8.28515625" style="138" customWidth="1"/>
    <col min="6" max="6" width="4.7109375" style="138" customWidth="1"/>
    <col min="7" max="7" width="23.85546875" style="138" customWidth="1"/>
    <col min="8" max="8" width="27" style="138" customWidth="1"/>
    <col min="9" max="9" width="10.85546875" style="155" customWidth="1"/>
    <col min="10" max="10" width="9" style="156" customWidth="1"/>
    <col min="11" max="11" width="11.28515625" style="137" customWidth="1"/>
    <col min="12" max="12" width="13.140625" style="137" customWidth="1"/>
    <col min="13" max="13" width="9.140625" style="136" customWidth="1"/>
    <col min="14" max="14" width="6.28515625" style="137" customWidth="1"/>
    <col min="15" max="15" width="5.28515625" style="279" customWidth="1"/>
    <col min="16" max="16" width="13.85546875" style="157" customWidth="1"/>
    <col min="17" max="17" width="83.140625" style="138" customWidth="1"/>
    <col min="18" max="18" width="21.7109375" style="138" customWidth="1"/>
    <col min="19" max="16384" width="11.42578125" style="138"/>
  </cols>
  <sheetData>
    <row r="1" spans="1:17" s="288" customFormat="1" ht="12.75" x14ac:dyDescent="0.2">
      <c r="I1" s="878" t="s">
        <v>969</v>
      </c>
      <c r="J1" s="878"/>
      <c r="K1" s="878"/>
      <c r="L1" s="878"/>
      <c r="M1" s="289"/>
      <c r="N1" s="287"/>
      <c r="O1" s="290"/>
      <c r="P1" s="291"/>
    </row>
    <row r="2" spans="1:17" s="287" customFormat="1" ht="38.25" x14ac:dyDescent="0.25">
      <c r="A2" s="280" t="s">
        <v>190</v>
      </c>
      <c r="B2" s="280" t="s">
        <v>323</v>
      </c>
      <c r="C2" s="280" t="s">
        <v>87</v>
      </c>
      <c r="D2" s="280" t="s">
        <v>15</v>
      </c>
      <c r="E2" s="281" t="s">
        <v>324</v>
      </c>
      <c r="F2" s="281" t="s">
        <v>42</v>
      </c>
      <c r="G2" s="281" t="s">
        <v>970</v>
      </c>
      <c r="H2" s="281" t="s">
        <v>971</v>
      </c>
      <c r="I2" s="282" t="s">
        <v>972</v>
      </c>
      <c r="J2" s="283" t="s">
        <v>973</v>
      </c>
      <c r="K2" s="281" t="s">
        <v>974</v>
      </c>
      <c r="L2" s="281" t="s">
        <v>975</v>
      </c>
      <c r="M2" s="284" t="s">
        <v>976</v>
      </c>
      <c r="N2" s="285" t="s">
        <v>1189</v>
      </c>
      <c r="O2" s="286"/>
      <c r="P2" s="283" t="s">
        <v>1190</v>
      </c>
      <c r="Q2" s="281" t="s">
        <v>979</v>
      </c>
    </row>
    <row r="3" spans="1:17" s="139" customFormat="1" ht="120" hidden="1" x14ac:dyDescent="0.25">
      <c r="A3" s="3" t="s">
        <v>451</v>
      </c>
      <c r="B3" s="333" t="s">
        <v>452</v>
      </c>
      <c r="C3" s="3" t="s">
        <v>145</v>
      </c>
      <c r="D3" s="100" t="s">
        <v>16</v>
      </c>
      <c r="E3" s="3" t="s">
        <v>28</v>
      </c>
      <c r="F3" s="5" t="s">
        <v>7</v>
      </c>
      <c r="G3" s="3" t="s">
        <v>454</v>
      </c>
      <c r="H3" s="3" t="s">
        <v>455</v>
      </c>
      <c r="I3" s="161">
        <v>0.05</v>
      </c>
      <c r="J3" s="333" t="s">
        <v>456</v>
      </c>
      <c r="K3" s="360">
        <f>VLOOKUP(C3,'00-Monitoreo indicadores 2023'!C7:$EC$114,21,FALSE)</f>
        <v>0</v>
      </c>
      <c r="L3" s="343">
        <f>VLOOKUP(C3,'00-Monitoreo indicadores 2023'!C7:EC114,22,FALSE)</f>
        <v>28</v>
      </c>
      <c r="M3" s="162">
        <f>K3/L3</f>
        <v>0</v>
      </c>
      <c r="N3" s="163" t="str">
        <f>VLOOKUP(C3,'00-Monitoreo indicadores 2023'!C7:EC114,24,FALSE)</f>
        <v>bajo</v>
      </c>
      <c r="O3" s="292">
        <v>0</v>
      </c>
      <c r="P3" s="164">
        <v>0</v>
      </c>
      <c r="Q3" s="165"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39" customFormat="1" ht="120" hidden="1" x14ac:dyDescent="0.25">
      <c r="A4" s="3" t="s">
        <v>461</v>
      </c>
      <c r="B4" s="334" t="s">
        <v>27</v>
      </c>
      <c r="C4" s="3" t="s">
        <v>155</v>
      </c>
      <c r="D4" s="100" t="s">
        <v>16</v>
      </c>
      <c r="E4" s="3" t="s">
        <v>27</v>
      </c>
      <c r="F4" s="5" t="s">
        <v>7</v>
      </c>
      <c r="G4" s="3" t="s">
        <v>462</v>
      </c>
      <c r="H4" s="3" t="s">
        <v>463</v>
      </c>
      <c r="I4" s="161">
        <v>0.27</v>
      </c>
      <c r="J4" s="166">
        <v>25</v>
      </c>
      <c r="K4" s="360">
        <f>VLOOKUP(C4,'00-Monitoreo indicadores 2023'!C8:$EC$114,21,FALSE)</f>
        <v>0</v>
      </c>
      <c r="L4" s="343" t="str">
        <f>VLOOKUP(C4,'00-Monitoreo indicadores 2023'!C8:EC115,22,FALSE)</f>
        <v>No aplica</v>
      </c>
      <c r="M4" s="387">
        <v>0</v>
      </c>
      <c r="N4" s="163" t="str">
        <f>VLOOKUP(C4,'00-Monitoreo indicadores 2023'!C8:EC115,24,FALSE)</f>
        <v>bajo</v>
      </c>
      <c r="O4" s="292">
        <v>0</v>
      </c>
      <c r="P4" s="164">
        <f t="shared" ref="P4:P61" si="0">M4/J4</f>
        <v>0</v>
      </c>
      <c r="Q4" s="165"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39" customFormat="1" ht="108" hidden="1" x14ac:dyDescent="0.25">
      <c r="A5" s="3" t="s">
        <v>468</v>
      </c>
      <c r="B5" s="158" t="s">
        <v>287</v>
      </c>
      <c r="C5" s="3" t="s">
        <v>107</v>
      </c>
      <c r="D5" s="100" t="s">
        <v>16</v>
      </c>
      <c r="E5" s="3" t="s">
        <v>988</v>
      </c>
      <c r="F5" s="5" t="s">
        <v>7</v>
      </c>
      <c r="G5" s="3" t="s">
        <v>470</v>
      </c>
      <c r="H5" s="3" t="s">
        <v>463</v>
      </c>
      <c r="I5" s="161">
        <v>0.27</v>
      </c>
      <c r="J5" s="166">
        <v>19</v>
      </c>
      <c r="K5" s="360">
        <f>VLOOKUP(C5,'00-Monitoreo indicadores 2023'!C9:$EC$114,21,FALSE)</f>
        <v>0</v>
      </c>
      <c r="L5" s="343" t="str">
        <f>VLOOKUP(C5,'00-Monitoreo indicadores 2023'!C9:EC116,22,FALSE)</f>
        <v>No aplica</v>
      </c>
      <c r="M5" s="387">
        <v>0</v>
      </c>
      <c r="N5" s="163" t="str">
        <f>VLOOKUP(C5,'00-Monitoreo indicadores 2023'!C9:EC116,24,FALSE)</f>
        <v>bajo</v>
      </c>
      <c r="O5" s="292">
        <v>0</v>
      </c>
      <c r="P5" s="164">
        <f t="shared" si="0"/>
        <v>0</v>
      </c>
      <c r="Q5" s="165"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39" customFormat="1" ht="216" hidden="1" x14ac:dyDescent="0.25">
      <c r="A6" s="3" t="s">
        <v>475</v>
      </c>
      <c r="B6" s="158" t="s">
        <v>476</v>
      </c>
      <c r="C6" s="3" t="s">
        <v>97</v>
      </c>
      <c r="D6" s="100" t="s">
        <v>16</v>
      </c>
      <c r="E6" s="3" t="s">
        <v>988</v>
      </c>
      <c r="F6" s="5" t="s">
        <v>7</v>
      </c>
      <c r="G6" s="3" t="s">
        <v>478</v>
      </c>
      <c r="H6" s="3" t="s">
        <v>479</v>
      </c>
      <c r="I6" s="161">
        <v>0.23</v>
      </c>
      <c r="J6" s="337">
        <v>0.5</v>
      </c>
      <c r="K6" s="360">
        <f>VLOOKUP(C6,'00-Monitoreo indicadores 2023'!C10:$EC$114,21,FALSE)</f>
        <v>0</v>
      </c>
      <c r="L6" s="343">
        <f>VLOOKUP(C6,'00-Monitoreo indicadores 2023'!C10:EC117,22,FALSE)</f>
        <v>8</v>
      </c>
      <c r="M6" s="162">
        <f t="shared" ref="M6:M61" si="1">K6/L6</f>
        <v>0</v>
      </c>
      <c r="N6" s="163" t="str">
        <f>VLOOKUP(C6,'00-Monitoreo indicadores 2023'!C10:EC117,24,FALSE)</f>
        <v>bajo</v>
      </c>
      <c r="O6" s="292">
        <v>0</v>
      </c>
      <c r="P6" s="164">
        <f t="shared" si="0"/>
        <v>0</v>
      </c>
      <c r="Q6" s="165"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39" customFormat="1" ht="90" hidden="1" x14ac:dyDescent="0.25">
      <c r="A7" s="3" t="s">
        <v>484</v>
      </c>
      <c r="B7" s="158" t="s">
        <v>452</v>
      </c>
      <c r="C7" s="3" t="s">
        <v>143</v>
      </c>
      <c r="D7" s="100" t="s">
        <v>16</v>
      </c>
      <c r="E7" s="3" t="s">
        <v>28</v>
      </c>
      <c r="F7" s="5" t="s">
        <v>7</v>
      </c>
      <c r="G7" s="3" t="s">
        <v>486</v>
      </c>
      <c r="H7" s="3" t="s">
        <v>487</v>
      </c>
      <c r="I7" s="161">
        <v>0.18</v>
      </c>
      <c r="J7" s="337">
        <v>1.2070000000000001</v>
      </c>
      <c r="K7" s="360">
        <f>VLOOKUP(C7,'00-Monitoreo indicadores 2023'!C11:$EC$114,21,FALSE)</f>
        <v>0</v>
      </c>
      <c r="L7" s="343">
        <f>VLOOKUP(C7,'00-Monitoreo indicadores 2023'!C11:EC118,22,FALSE)</f>
        <v>1050869</v>
      </c>
      <c r="M7" s="162">
        <f t="shared" si="1"/>
        <v>0</v>
      </c>
      <c r="N7" s="163" t="str">
        <f>VLOOKUP(C7,'00-Monitoreo indicadores 2023'!C11:EC118,24,FALSE)</f>
        <v>bajo</v>
      </c>
      <c r="O7" s="292">
        <v>0</v>
      </c>
      <c r="P7" s="164">
        <f t="shared" si="0"/>
        <v>0</v>
      </c>
      <c r="Q7" s="165"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39" customFormat="1" ht="144" hidden="1" x14ac:dyDescent="0.25">
      <c r="A8" s="3" t="s">
        <v>492</v>
      </c>
      <c r="B8" s="158" t="s">
        <v>37</v>
      </c>
      <c r="C8" s="3" t="s">
        <v>167</v>
      </c>
      <c r="D8" s="100" t="s">
        <v>16</v>
      </c>
      <c r="E8" s="3" t="s">
        <v>37</v>
      </c>
      <c r="F8" s="5" t="s">
        <v>8</v>
      </c>
      <c r="G8" s="3" t="s">
        <v>493</v>
      </c>
      <c r="H8" s="3" t="s">
        <v>494</v>
      </c>
      <c r="I8" s="161">
        <v>0.17</v>
      </c>
      <c r="J8" s="337">
        <v>0.9</v>
      </c>
      <c r="K8" s="360">
        <f>VLOOKUP(C8,'00-Monitoreo indicadores 2023'!C12:$EC$114,21,FALSE)</f>
        <v>7857234</v>
      </c>
      <c r="L8" s="343">
        <f>VLOOKUP(C8,'00-Monitoreo indicadores 2023'!C12:EC119,22,FALSE)</f>
        <v>13500000</v>
      </c>
      <c r="M8" s="162">
        <f t="shared" si="1"/>
        <v>0.58201733333333339</v>
      </c>
      <c r="N8" s="163" t="str">
        <f>VLOOKUP(C8,'00-Monitoreo indicadores 2023'!C12:EC119,24,FALSE)</f>
        <v>bajo</v>
      </c>
      <c r="O8" s="292">
        <v>0</v>
      </c>
      <c r="P8" s="164">
        <f t="shared" si="0"/>
        <v>0.646685925925926</v>
      </c>
      <c r="Q8" s="165"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39" customFormat="1" ht="132" hidden="1" x14ac:dyDescent="0.25">
      <c r="A9" s="3" t="s">
        <v>499</v>
      </c>
      <c r="B9" s="158" t="s">
        <v>36</v>
      </c>
      <c r="C9" s="3" t="s">
        <v>129</v>
      </c>
      <c r="D9" s="100" t="s">
        <v>16</v>
      </c>
      <c r="E9" s="3" t="s">
        <v>36</v>
      </c>
      <c r="F9" s="5" t="s">
        <v>8</v>
      </c>
      <c r="G9" s="3" t="s">
        <v>500</v>
      </c>
      <c r="H9" s="3" t="s">
        <v>501</v>
      </c>
      <c r="I9" s="161">
        <v>0.17</v>
      </c>
      <c r="J9" s="337">
        <v>0.75</v>
      </c>
      <c r="K9" s="360">
        <f>VLOOKUP(C9,'00-Monitoreo indicadores 2023'!C13:$EC$114,21,FALSE)</f>
        <v>0</v>
      </c>
      <c r="L9" s="343">
        <f>VLOOKUP(C9,'00-Monitoreo indicadores 2023'!C13:EC120,22,FALSE)</f>
        <v>424</v>
      </c>
      <c r="M9" s="162">
        <f t="shared" si="1"/>
        <v>0</v>
      </c>
      <c r="N9" s="163" t="str">
        <f>VLOOKUP(C9,'00-Monitoreo indicadores 2023'!C13:EC120,24,FALSE)</f>
        <v>bajo</v>
      </c>
      <c r="O9" s="292">
        <v>0</v>
      </c>
      <c r="P9" s="164">
        <f t="shared" si="0"/>
        <v>0</v>
      </c>
      <c r="Q9" s="165"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39" customFormat="1" ht="108" hidden="1" x14ac:dyDescent="0.25">
      <c r="A10" s="3" t="s">
        <v>506</v>
      </c>
      <c r="B10" s="158" t="s">
        <v>31</v>
      </c>
      <c r="C10" s="3" t="s">
        <v>121</v>
      </c>
      <c r="D10" s="100" t="s">
        <v>16</v>
      </c>
      <c r="E10" s="3" t="s">
        <v>31</v>
      </c>
      <c r="F10" s="5" t="s">
        <v>8</v>
      </c>
      <c r="G10" s="3" t="s">
        <v>507</v>
      </c>
      <c r="H10" s="3" t="s">
        <v>508</v>
      </c>
      <c r="I10" s="161">
        <v>0.17</v>
      </c>
      <c r="J10" s="337">
        <v>0.76</v>
      </c>
      <c r="K10" s="360">
        <f>VLOOKUP(C10,'00-Monitoreo indicadores 2023'!C14:$EC$114,21,FALSE)</f>
        <v>0</v>
      </c>
      <c r="L10" s="343">
        <f>VLOOKUP(C10,'00-Monitoreo indicadores 2023'!C14:EC121,22,FALSE)</f>
        <v>42</v>
      </c>
      <c r="M10" s="162">
        <f t="shared" si="1"/>
        <v>0</v>
      </c>
      <c r="N10" s="163" t="str">
        <f>VLOOKUP(C10,'00-Monitoreo indicadores 2023'!C14:EC121,24,FALSE)</f>
        <v>bajo</v>
      </c>
      <c r="O10" s="292">
        <v>0</v>
      </c>
      <c r="P10" s="164">
        <f t="shared" si="0"/>
        <v>0</v>
      </c>
      <c r="Q10" s="165"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39" customFormat="1" ht="144" hidden="1" x14ac:dyDescent="0.25">
      <c r="A11" s="3" t="s">
        <v>512</v>
      </c>
      <c r="B11" s="158" t="s">
        <v>287</v>
      </c>
      <c r="C11" s="3" t="s">
        <v>113</v>
      </c>
      <c r="D11" s="100" t="s">
        <v>16</v>
      </c>
      <c r="E11" s="3" t="s">
        <v>988</v>
      </c>
      <c r="F11" s="5" t="s">
        <v>8</v>
      </c>
      <c r="G11" s="3" t="s">
        <v>514</v>
      </c>
      <c r="H11" s="3" t="s">
        <v>515</v>
      </c>
      <c r="I11" s="161">
        <v>0.17</v>
      </c>
      <c r="J11" s="339">
        <v>0.3</v>
      </c>
      <c r="K11" s="360">
        <f>VLOOKUP(C11,'00-Monitoreo indicadores 2023'!C15:$EC$114,21,FALSE)</f>
        <v>251</v>
      </c>
      <c r="L11" s="343">
        <f>VLOOKUP(C11,'00-Monitoreo indicadores 2023'!C15:EC122,22,FALSE)</f>
        <v>20000</v>
      </c>
      <c r="M11" s="162">
        <f t="shared" si="1"/>
        <v>1.255E-2</v>
      </c>
      <c r="N11" s="163" t="str">
        <f>VLOOKUP(C11,'00-Monitoreo indicadores 2023'!C15:EC122,24,FALSE)</f>
        <v>bajo</v>
      </c>
      <c r="O11" s="292">
        <v>0</v>
      </c>
      <c r="P11" s="164">
        <f t="shared" si="0"/>
        <v>4.1833333333333333E-2</v>
      </c>
      <c r="Q11" s="165"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39" customFormat="1" ht="132" hidden="1" x14ac:dyDescent="0.25">
      <c r="A12" s="3" t="s">
        <v>520</v>
      </c>
      <c r="B12" s="158" t="s">
        <v>287</v>
      </c>
      <c r="C12" s="3" t="s">
        <v>109</v>
      </c>
      <c r="D12" s="100" t="s">
        <v>16</v>
      </c>
      <c r="E12" s="3" t="s">
        <v>988</v>
      </c>
      <c r="F12" s="5" t="s">
        <v>8</v>
      </c>
      <c r="G12" s="3" t="s">
        <v>522</v>
      </c>
      <c r="H12" s="3" t="s">
        <v>523</v>
      </c>
      <c r="I12" s="161">
        <v>0.17</v>
      </c>
      <c r="J12" s="337">
        <v>0.1</v>
      </c>
      <c r="K12" s="360">
        <f>VLOOKUP(C12,'00-Monitoreo indicadores 2023'!C16:$EC$114,21,FALSE)</f>
        <v>0</v>
      </c>
      <c r="L12" s="343">
        <f>VLOOKUP(C12,'00-Monitoreo indicadores 2023'!C16:EC123,22,FALSE)</f>
        <v>10418</v>
      </c>
      <c r="M12" s="162">
        <f t="shared" si="1"/>
        <v>0</v>
      </c>
      <c r="N12" s="163" t="str">
        <f>VLOOKUP(C12,'00-Monitoreo indicadores 2023'!C16:EC123,24,FALSE)</f>
        <v>bajo</v>
      </c>
      <c r="O12" s="292">
        <v>0</v>
      </c>
      <c r="P12" s="164">
        <f t="shared" si="0"/>
        <v>0</v>
      </c>
      <c r="Q12" s="165"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39" customFormat="1" ht="132" hidden="1" x14ac:dyDescent="0.25">
      <c r="A13" s="3" t="s">
        <v>528</v>
      </c>
      <c r="B13" s="158" t="s">
        <v>287</v>
      </c>
      <c r="C13" s="3" t="s">
        <v>111</v>
      </c>
      <c r="D13" s="100" t="s">
        <v>16</v>
      </c>
      <c r="E13" s="3" t="s">
        <v>988</v>
      </c>
      <c r="F13" s="5" t="s">
        <v>8</v>
      </c>
      <c r="G13" s="3" t="s">
        <v>530</v>
      </c>
      <c r="H13" s="3" t="s">
        <v>531</v>
      </c>
      <c r="I13" s="161">
        <v>0.17</v>
      </c>
      <c r="J13" s="337">
        <v>0.90700000000000003</v>
      </c>
      <c r="K13" s="360">
        <f>VLOOKUP(C13,'00-Monitoreo indicadores 2023'!C17:$EC$114,21,FALSE)</f>
        <v>9442</v>
      </c>
      <c r="L13" s="343">
        <f>VLOOKUP(C13,'00-Monitoreo indicadores 2023'!C17:EC124,22,FALSE)</f>
        <v>10512</v>
      </c>
      <c r="M13" s="162">
        <f t="shared" si="1"/>
        <v>0.89821156773211563</v>
      </c>
      <c r="N13" s="163" t="str">
        <f>VLOOKUP(C13,'00-Monitoreo indicadores 2023'!C17:EC124,24,FALSE)</f>
        <v>bajo</v>
      </c>
      <c r="O13" s="292">
        <v>0</v>
      </c>
      <c r="P13" s="164">
        <f t="shared" si="0"/>
        <v>0.99031043851390921</v>
      </c>
      <c r="Q13" s="165"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39" customFormat="1" ht="101.25" hidden="1" x14ac:dyDescent="0.25">
      <c r="A14" s="3" t="s">
        <v>536</v>
      </c>
      <c r="B14" s="99" t="s">
        <v>28</v>
      </c>
      <c r="C14" s="3" t="s">
        <v>139</v>
      </c>
      <c r="D14" s="100" t="s">
        <v>16</v>
      </c>
      <c r="E14" s="375" t="s">
        <v>28</v>
      </c>
      <c r="F14" s="5" t="s">
        <v>38</v>
      </c>
      <c r="G14" s="3" t="s">
        <v>538</v>
      </c>
      <c r="H14" s="3" t="s">
        <v>539</v>
      </c>
      <c r="I14" s="161">
        <v>0.17</v>
      </c>
      <c r="J14" s="342">
        <v>0.97</v>
      </c>
      <c r="K14" s="360">
        <f>VLOOKUP(C14,'00-Monitoreo indicadores 2023'!C18:$EC$114,21,FALSE)</f>
        <v>14412</v>
      </c>
      <c r="L14" s="343">
        <f>VLOOKUP(C14,'00-Monitoreo indicadores 2023'!C18:EC125,22,FALSE)</f>
        <v>14551</v>
      </c>
      <c r="M14" s="162">
        <f t="shared" si="1"/>
        <v>0.99044739193182596</v>
      </c>
      <c r="N14" s="163" t="str">
        <f>VLOOKUP(C14,'00-Monitoreo indicadores 2023'!C18:EC125,24,FALSE)</f>
        <v>bajo</v>
      </c>
      <c r="O14" s="292">
        <v>0</v>
      </c>
      <c r="P14" s="164">
        <f t="shared" si="0"/>
        <v>1.0210797854967277</v>
      </c>
      <c r="Q14" s="165"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39" customFormat="1" ht="78.75" hidden="1" x14ac:dyDescent="0.25">
      <c r="A15" s="3" t="s">
        <v>544</v>
      </c>
      <c r="B15" s="99" t="s">
        <v>28</v>
      </c>
      <c r="C15" s="3" t="s">
        <v>135</v>
      </c>
      <c r="D15" s="100" t="s">
        <v>16</v>
      </c>
      <c r="E15" s="375" t="s">
        <v>28</v>
      </c>
      <c r="F15" s="5" t="s">
        <v>38</v>
      </c>
      <c r="G15" s="3" t="s">
        <v>545</v>
      </c>
      <c r="H15" s="3" t="s">
        <v>546</v>
      </c>
      <c r="I15" s="161">
        <v>0.17</v>
      </c>
      <c r="J15" s="342">
        <v>0.99</v>
      </c>
      <c r="K15" s="360">
        <f>VLOOKUP(C15,'00-Monitoreo indicadores 2023'!C19:$EC$114,21,FALSE)</f>
        <v>8640</v>
      </c>
      <c r="L15" s="343">
        <f>VLOOKUP(C15,'00-Monitoreo indicadores 2023'!C19:EC126,22,FALSE)</f>
        <v>8640</v>
      </c>
      <c r="M15" s="162">
        <f t="shared" si="1"/>
        <v>1</v>
      </c>
      <c r="N15" s="163" t="str">
        <f>VLOOKUP(C15,'00-Monitoreo indicadores 2023'!C19:EC126,24,FALSE)</f>
        <v>bajo</v>
      </c>
      <c r="O15" s="292">
        <v>0</v>
      </c>
      <c r="P15" s="164">
        <f t="shared" si="0"/>
        <v>1.0101010101010102</v>
      </c>
      <c r="Q15" s="165"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39" customFormat="1" ht="48" hidden="1" x14ac:dyDescent="0.25">
      <c r="A16" s="3" t="s">
        <v>550</v>
      </c>
      <c r="B16" s="99" t="s">
        <v>28</v>
      </c>
      <c r="C16" s="3" t="s">
        <v>131</v>
      </c>
      <c r="D16" s="100" t="s">
        <v>16</v>
      </c>
      <c r="E16" s="375" t="s">
        <v>28</v>
      </c>
      <c r="F16" s="5" t="s">
        <v>38</v>
      </c>
      <c r="G16" s="3" t="s">
        <v>551</v>
      </c>
      <c r="H16" s="3" t="s">
        <v>552</v>
      </c>
      <c r="I16" s="161">
        <v>0.17</v>
      </c>
      <c r="J16" s="342">
        <v>0.96</v>
      </c>
      <c r="K16" s="360">
        <f>VLOOKUP(C16,'00-Monitoreo indicadores 2023'!C20:$EC$114,21,FALSE)</f>
        <v>2650</v>
      </c>
      <c r="L16" s="343">
        <f>VLOOKUP(C16,'00-Monitoreo indicadores 2023'!C20:EC127,22,FALSE)</f>
        <v>2713</v>
      </c>
      <c r="M16" s="162">
        <f t="shared" si="1"/>
        <v>0.97677847401400664</v>
      </c>
      <c r="N16" s="163" t="str">
        <f>VLOOKUP(C16,'00-Monitoreo indicadores 2023'!C20:EC127,24,FALSE)</f>
        <v>bajo</v>
      </c>
      <c r="O16" s="292">
        <v>0</v>
      </c>
      <c r="P16" s="164">
        <f t="shared" si="0"/>
        <v>1.0174775770979236</v>
      </c>
      <c r="Q16" s="165"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39" customFormat="1" ht="48" hidden="1" x14ac:dyDescent="0.25">
      <c r="A17" s="3" t="s">
        <v>557</v>
      </c>
      <c r="B17" s="158" t="s">
        <v>476</v>
      </c>
      <c r="C17" s="3" t="s">
        <v>93</v>
      </c>
      <c r="D17" s="100" t="s">
        <v>16</v>
      </c>
      <c r="E17" s="375" t="s">
        <v>988</v>
      </c>
      <c r="F17" s="5" t="s">
        <v>38</v>
      </c>
      <c r="G17" s="3" t="s">
        <v>559</v>
      </c>
      <c r="H17" s="3" t="s">
        <v>560</v>
      </c>
      <c r="I17" s="161">
        <v>0.16</v>
      </c>
      <c r="J17" s="342">
        <v>0.96</v>
      </c>
      <c r="K17" s="360">
        <f>VLOOKUP(C17,'00-Monitoreo indicadores 2023'!C21:$EC$114,21,FALSE)</f>
        <v>124</v>
      </c>
      <c r="L17" s="343">
        <f>VLOOKUP(C17,'00-Monitoreo indicadores 2023'!C21:EC128,22,FALSE)</f>
        <v>125</v>
      </c>
      <c r="M17" s="162">
        <f t="shared" si="1"/>
        <v>0.99199999999999999</v>
      </c>
      <c r="N17" s="163" t="str">
        <f>VLOOKUP(C17,'00-Monitoreo indicadores 2023'!C21:EC128,24,FALSE)</f>
        <v>bajo</v>
      </c>
      <c r="O17" s="292">
        <v>0</v>
      </c>
      <c r="P17" s="164">
        <f t="shared" si="0"/>
        <v>1.0333333333333334</v>
      </c>
      <c r="Q17" s="165"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39" customFormat="1" ht="135" hidden="1" x14ac:dyDescent="0.25">
      <c r="A18" s="3" t="s">
        <v>565</v>
      </c>
      <c r="B18" s="158" t="s">
        <v>287</v>
      </c>
      <c r="C18" s="3" t="s">
        <v>101</v>
      </c>
      <c r="D18" s="100" t="s">
        <v>16</v>
      </c>
      <c r="E18" s="375" t="s">
        <v>988</v>
      </c>
      <c r="F18" s="5" t="s">
        <v>38</v>
      </c>
      <c r="G18" s="3" t="s">
        <v>566</v>
      </c>
      <c r="H18" s="3" t="s">
        <v>567</v>
      </c>
      <c r="I18" s="161">
        <v>0.17</v>
      </c>
      <c r="J18" s="342">
        <v>0.9</v>
      </c>
      <c r="K18" s="360">
        <f>VLOOKUP(C18,'00-Monitoreo indicadores 2023'!C22:$EC$114,21,FALSE)</f>
        <v>39677</v>
      </c>
      <c r="L18" s="343">
        <f>VLOOKUP(C18,'00-Monitoreo indicadores 2023'!C22:EC129,22,FALSE)</f>
        <v>40322</v>
      </c>
      <c r="M18" s="162">
        <f t="shared" si="1"/>
        <v>0.98400376965428304</v>
      </c>
      <c r="N18" s="163" t="str">
        <f>VLOOKUP(C18,'00-Monitoreo indicadores 2023'!C22:EC129,24,FALSE)</f>
        <v>bajo</v>
      </c>
      <c r="O18" s="292">
        <v>0</v>
      </c>
      <c r="P18" s="164">
        <f t="shared" si="0"/>
        <v>1.0933375218380923</v>
      </c>
      <c r="Q18" s="165"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39" customFormat="1" ht="78.75" hidden="1" x14ac:dyDescent="0.25">
      <c r="A19" s="3" t="s">
        <v>572</v>
      </c>
      <c r="B19" s="99" t="s">
        <v>27</v>
      </c>
      <c r="C19" s="3" t="s">
        <v>147</v>
      </c>
      <c r="D19" s="100" t="s">
        <v>16</v>
      </c>
      <c r="E19" s="375" t="s">
        <v>27</v>
      </c>
      <c r="F19" s="5" t="s">
        <v>38</v>
      </c>
      <c r="G19" s="3" t="s">
        <v>574</v>
      </c>
      <c r="H19" s="3" t="s">
        <v>575</v>
      </c>
      <c r="I19" s="161">
        <v>0.25</v>
      </c>
      <c r="J19" s="342">
        <v>0.93021276595744684</v>
      </c>
      <c r="K19" s="360">
        <f>VLOOKUP(C19,'00-Monitoreo indicadores 2023'!C23:$EC$114,21,FALSE)</f>
        <v>240</v>
      </c>
      <c r="L19" s="343">
        <f>VLOOKUP(C19,'00-Monitoreo indicadores 2023'!C23:EC130,22,FALSE)</f>
        <v>241</v>
      </c>
      <c r="M19" s="162">
        <f t="shared" si="1"/>
        <v>0.99585062240663902</v>
      </c>
      <c r="N19" s="163" t="str">
        <f>VLOOKUP(C19,'00-Monitoreo indicadores 2023'!C23:EC130,24,FALSE)</f>
        <v>bajo</v>
      </c>
      <c r="O19" s="292">
        <v>0</v>
      </c>
      <c r="P19" s="164">
        <f t="shared" si="0"/>
        <v>1.0705621970062222</v>
      </c>
      <c r="Q19" s="165"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39" customFormat="1" ht="48" hidden="1" x14ac:dyDescent="0.25">
      <c r="A20" s="3" t="s">
        <v>580</v>
      </c>
      <c r="B20" s="99" t="s">
        <v>28</v>
      </c>
      <c r="C20" s="3" t="s">
        <v>133</v>
      </c>
      <c r="D20" s="100" t="s">
        <v>16</v>
      </c>
      <c r="E20" s="375" t="s">
        <v>28</v>
      </c>
      <c r="F20" s="5" t="s">
        <v>38</v>
      </c>
      <c r="G20" s="3" t="s">
        <v>581</v>
      </c>
      <c r="H20" s="3" t="s">
        <v>582</v>
      </c>
      <c r="I20" s="161">
        <v>0.17</v>
      </c>
      <c r="J20" s="342">
        <v>0.8</v>
      </c>
      <c r="K20" s="360">
        <f>VLOOKUP(C20,'00-Monitoreo indicadores 2023'!C24:$EC$114,21,FALSE)</f>
        <v>177</v>
      </c>
      <c r="L20" s="343">
        <f>VLOOKUP(C20,'00-Monitoreo indicadores 2023'!C24:EC131,22,FALSE)</f>
        <v>221</v>
      </c>
      <c r="M20" s="162">
        <f t="shared" si="1"/>
        <v>0.80090497737556565</v>
      </c>
      <c r="N20" s="163" t="str">
        <f>VLOOKUP(C20,'00-Monitoreo indicadores 2023'!C24:EC131,24,FALSE)</f>
        <v>bajo</v>
      </c>
      <c r="O20" s="292">
        <v>0</v>
      </c>
      <c r="P20" s="164">
        <f t="shared" si="0"/>
        <v>1.001131221719457</v>
      </c>
      <c r="Q20" s="165"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39" customFormat="1" ht="90" hidden="1" x14ac:dyDescent="0.25">
      <c r="A21" s="3" t="s">
        <v>586</v>
      </c>
      <c r="B21" s="99" t="s">
        <v>51</v>
      </c>
      <c r="C21" s="3" t="s">
        <v>169</v>
      </c>
      <c r="D21" s="100" t="s">
        <v>16</v>
      </c>
      <c r="E21" s="375" t="s">
        <v>51</v>
      </c>
      <c r="F21" s="5" t="s">
        <v>38</v>
      </c>
      <c r="G21" s="3" t="s">
        <v>588</v>
      </c>
      <c r="H21" s="3" t="s">
        <v>589</v>
      </c>
      <c r="I21" s="161">
        <v>0.15</v>
      </c>
      <c r="J21" s="342">
        <v>0.98</v>
      </c>
      <c r="K21" s="360">
        <f>VLOOKUP(C21,'00-Monitoreo indicadores 2023'!C25:$EC$114,21,FALSE)</f>
        <v>13</v>
      </c>
      <c r="L21" s="343">
        <f>VLOOKUP(C21,'00-Monitoreo indicadores 2023'!C25:EC132,22,FALSE)</f>
        <v>13</v>
      </c>
      <c r="M21" s="162">
        <f t="shared" si="1"/>
        <v>1</v>
      </c>
      <c r="N21" s="163" t="str">
        <f>VLOOKUP(C21,'00-Monitoreo indicadores 2023'!C25:EC132,24,FALSE)</f>
        <v>bajo</v>
      </c>
      <c r="O21" s="292">
        <v>0</v>
      </c>
      <c r="P21" s="164">
        <f t="shared" si="0"/>
        <v>1.0204081632653061</v>
      </c>
      <c r="Q21" s="165"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39" customFormat="1" ht="67.5" hidden="1" x14ac:dyDescent="0.25">
      <c r="A22" s="3" t="s">
        <v>593</v>
      </c>
      <c r="B22" s="99" t="s">
        <v>51</v>
      </c>
      <c r="C22" s="3" t="s">
        <v>173</v>
      </c>
      <c r="D22" s="100" t="s">
        <v>16</v>
      </c>
      <c r="E22" s="375" t="s">
        <v>51</v>
      </c>
      <c r="F22" s="5" t="s">
        <v>38</v>
      </c>
      <c r="G22" s="3" t="s">
        <v>595</v>
      </c>
      <c r="H22" s="3" t="s">
        <v>596</v>
      </c>
      <c r="I22" s="161">
        <v>0.15</v>
      </c>
      <c r="J22" s="342">
        <v>0.92</v>
      </c>
      <c r="K22" s="360">
        <f>VLOOKUP(C22,'00-Monitoreo indicadores 2023'!C26:$EC$114,21,FALSE)</f>
        <v>12</v>
      </c>
      <c r="L22" s="343">
        <f>VLOOKUP(C22,'00-Monitoreo indicadores 2023'!C26:EC133,22,FALSE)</f>
        <v>12</v>
      </c>
      <c r="M22" s="162">
        <f t="shared" si="1"/>
        <v>1</v>
      </c>
      <c r="N22" s="163" t="str">
        <f>VLOOKUP(C22,'00-Monitoreo indicadores 2023'!C26:EC133,24,FALSE)</f>
        <v>bajo</v>
      </c>
      <c r="O22" s="292">
        <v>0</v>
      </c>
      <c r="P22" s="164">
        <f t="shared" si="0"/>
        <v>1.0869565217391304</v>
      </c>
      <c r="Q22" s="165"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39" customFormat="1" ht="60" hidden="1" x14ac:dyDescent="0.25">
      <c r="A23" s="3" t="s">
        <v>599</v>
      </c>
      <c r="B23" s="99" t="s">
        <v>28</v>
      </c>
      <c r="C23" s="3" t="s">
        <v>141</v>
      </c>
      <c r="D23" s="100" t="s">
        <v>16</v>
      </c>
      <c r="E23" s="375" t="s">
        <v>28</v>
      </c>
      <c r="F23" s="5" t="s">
        <v>38</v>
      </c>
      <c r="G23" s="3" t="s">
        <v>601</v>
      </c>
      <c r="H23" s="3" t="s">
        <v>602</v>
      </c>
      <c r="I23" s="161">
        <v>0.16</v>
      </c>
      <c r="J23" s="349">
        <v>1</v>
      </c>
      <c r="K23" s="360">
        <f>VLOOKUP(C23,'00-Monitoreo indicadores 2023'!C27:$EC$114,21,FALSE)</f>
        <v>0</v>
      </c>
      <c r="L23" s="343">
        <f>VLOOKUP(C23,'00-Monitoreo indicadores 2023'!C27:EC134,22,FALSE)</f>
        <v>4</v>
      </c>
      <c r="M23" s="162">
        <f t="shared" si="1"/>
        <v>0</v>
      </c>
      <c r="N23" s="163" t="str">
        <f>VLOOKUP(C23,'00-Monitoreo indicadores 2023'!C27:EC134,24,FALSE)</f>
        <v>bajo</v>
      </c>
      <c r="O23" s="292">
        <v>0</v>
      </c>
      <c r="P23" s="164">
        <f t="shared" si="0"/>
        <v>0</v>
      </c>
      <c r="Q23" s="165"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39" customFormat="1" ht="112.5" hidden="1" x14ac:dyDescent="0.25">
      <c r="A24" s="3" t="s">
        <v>606</v>
      </c>
      <c r="B24" s="99" t="s">
        <v>36</v>
      </c>
      <c r="C24" s="3" t="s">
        <v>123</v>
      </c>
      <c r="D24" s="100" t="s">
        <v>16</v>
      </c>
      <c r="E24" s="375" t="s">
        <v>36</v>
      </c>
      <c r="F24" s="5" t="s">
        <v>38</v>
      </c>
      <c r="G24" s="3" t="s">
        <v>608</v>
      </c>
      <c r="H24" s="3" t="s">
        <v>609</v>
      </c>
      <c r="I24" s="161">
        <v>0.35</v>
      </c>
      <c r="J24" s="349">
        <v>1</v>
      </c>
      <c r="K24" s="360">
        <f>VLOOKUP(C24,'00-Monitoreo indicadores 2023'!C28:$EC$114,21,FALSE)</f>
        <v>0</v>
      </c>
      <c r="L24" s="343">
        <f>VLOOKUP(C24,'00-Monitoreo indicadores 2023'!C28:EC135,22,FALSE)</f>
        <v>30000</v>
      </c>
      <c r="M24" s="162">
        <f t="shared" si="1"/>
        <v>0</v>
      </c>
      <c r="N24" s="163" t="str">
        <f>VLOOKUP(C24,'00-Monitoreo indicadores 2023'!C28:EC135,24,FALSE)</f>
        <v>bajo</v>
      </c>
      <c r="O24" s="292">
        <v>0</v>
      </c>
      <c r="P24" s="164">
        <f t="shared" si="0"/>
        <v>0</v>
      </c>
      <c r="Q24" s="165"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39" customFormat="1" ht="123.75" hidden="1" x14ac:dyDescent="0.25">
      <c r="A25" s="3" t="s">
        <v>614</v>
      </c>
      <c r="B25" s="158" t="s">
        <v>287</v>
      </c>
      <c r="C25" s="3" t="s">
        <v>103</v>
      </c>
      <c r="D25" s="100" t="s">
        <v>16</v>
      </c>
      <c r="E25" s="375" t="s">
        <v>988</v>
      </c>
      <c r="F25" s="5" t="s">
        <v>38</v>
      </c>
      <c r="G25" s="3" t="s">
        <v>615</v>
      </c>
      <c r="H25" s="3" t="s">
        <v>616</v>
      </c>
      <c r="I25" s="161">
        <v>0.17</v>
      </c>
      <c r="J25" s="354">
        <v>0.75</v>
      </c>
      <c r="K25" s="360">
        <f>VLOOKUP(C25,'00-Monitoreo indicadores 2023'!C29:$EC$114,21,FALSE)</f>
        <v>0</v>
      </c>
      <c r="L25" s="343">
        <f>VLOOKUP(C25,'00-Monitoreo indicadores 2023'!C29:EC136,22,FALSE)</f>
        <v>0</v>
      </c>
      <c r="M25" s="162">
        <v>0</v>
      </c>
      <c r="N25" s="163" t="str">
        <f>VLOOKUP(C25,'00-Monitoreo indicadores 2023'!C29:EC136,24,FALSE)</f>
        <v>bajo</v>
      </c>
      <c r="O25" s="292">
        <v>0</v>
      </c>
      <c r="P25" s="164">
        <f t="shared" si="0"/>
        <v>0</v>
      </c>
      <c r="Q25" s="165"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39" customFormat="1" ht="146.25" hidden="1" x14ac:dyDescent="0.25">
      <c r="A26" s="3" t="s">
        <v>621</v>
      </c>
      <c r="B26" s="99" t="s">
        <v>27</v>
      </c>
      <c r="C26" s="3" t="s">
        <v>149</v>
      </c>
      <c r="D26" s="100" t="s">
        <v>16</v>
      </c>
      <c r="E26" s="375" t="s">
        <v>27</v>
      </c>
      <c r="F26" s="5" t="s">
        <v>38</v>
      </c>
      <c r="G26" s="3" t="s">
        <v>623</v>
      </c>
      <c r="H26" s="3" t="s">
        <v>624</v>
      </c>
      <c r="I26" s="161">
        <v>0.25</v>
      </c>
      <c r="J26" s="355">
        <v>0.9</v>
      </c>
      <c r="K26" s="360">
        <f>VLOOKUP(C26,'00-Monitoreo indicadores 2023'!C30:$EC$114,21,FALSE)</f>
        <v>0</v>
      </c>
      <c r="L26" s="343">
        <f>VLOOKUP(C26,'00-Monitoreo indicadores 2023'!C30:EC137,22,FALSE)</f>
        <v>0</v>
      </c>
      <c r="M26" s="162">
        <v>0</v>
      </c>
      <c r="N26" s="163" t="str">
        <f>VLOOKUP(C26,'00-Monitoreo indicadores 2023'!C30:EC137,24,FALSE)</f>
        <v>bajo</v>
      </c>
      <c r="O26" s="292">
        <v>0</v>
      </c>
      <c r="P26" s="164">
        <f t="shared" si="0"/>
        <v>0</v>
      </c>
      <c r="Q26" s="165" t="s">
        <v>1191</v>
      </c>
    </row>
    <row r="27" spans="1:17" s="139" customFormat="1" ht="101.25" hidden="1" x14ac:dyDescent="0.25">
      <c r="A27" s="3" t="s">
        <v>628</v>
      </c>
      <c r="B27" s="99" t="s">
        <v>28</v>
      </c>
      <c r="C27" s="3" t="s">
        <v>137</v>
      </c>
      <c r="D27" s="100" t="s">
        <v>16</v>
      </c>
      <c r="E27" s="375" t="s">
        <v>28</v>
      </c>
      <c r="F27" s="5" t="s">
        <v>38</v>
      </c>
      <c r="G27" s="3" t="s">
        <v>629</v>
      </c>
      <c r="H27" s="3" t="s">
        <v>630</v>
      </c>
      <c r="I27" s="161">
        <v>0.16</v>
      </c>
      <c r="J27" s="342">
        <v>0.98</v>
      </c>
      <c r="K27" s="360">
        <f>VLOOKUP(C27,'00-Monitoreo indicadores 2023'!C31:$EC$114,21,FALSE)</f>
        <v>0</v>
      </c>
      <c r="L27" s="343">
        <f>VLOOKUP(C27,'00-Monitoreo indicadores 2023'!C31:EC138,22,FALSE)</f>
        <v>0</v>
      </c>
      <c r="M27" s="162">
        <v>0</v>
      </c>
      <c r="N27" s="163" t="str">
        <f>VLOOKUP(C27,'00-Monitoreo indicadores 2023'!C31:EC138,24,FALSE)</f>
        <v>bajo</v>
      </c>
      <c r="O27" s="292">
        <v>0</v>
      </c>
      <c r="P27" s="164">
        <f t="shared" si="0"/>
        <v>0</v>
      </c>
      <c r="Q27" s="165"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39" customFormat="1" ht="48" hidden="1" x14ac:dyDescent="0.25">
      <c r="A28" s="3" t="s">
        <v>635</v>
      </c>
      <c r="B28" s="99" t="s">
        <v>37</v>
      </c>
      <c r="C28" s="3" t="s">
        <v>163</v>
      </c>
      <c r="D28" s="100" t="s">
        <v>16</v>
      </c>
      <c r="E28" s="375" t="s">
        <v>37</v>
      </c>
      <c r="F28" s="5" t="s">
        <v>38</v>
      </c>
      <c r="G28" s="3" t="s">
        <v>637</v>
      </c>
      <c r="H28" s="3" t="s">
        <v>638</v>
      </c>
      <c r="I28" s="161">
        <v>0.4</v>
      </c>
      <c r="J28" s="356">
        <v>1</v>
      </c>
      <c r="K28" s="360">
        <f>VLOOKUP(C28,'00-Monitoreo indicadores 2023'!C32:$EC$114,21,FALSE)</f>
        <v>0</v>
      </c>
      <c r="L28" s="343">
        <f>VLOOKUP(C28,'00-Monitoreo indicadores 2023'!C32:EC139,22,FALSE)</f>
        <v>0</v>
      </c>
      <c r="M28" s="162">
        <v>0</v>
      </c>
      <c r="N28" s="163" t="str">
        <f>VLOOKUP(C28,'00-Monitoreo indicadores 2023'!C32:EC139,24,FALSE)</f>
        <v>bajo</v>
      </c>
      <c r="O28" s="292">
        <v>0</v>
      </c>
      <c r="P28" s="164">
        <f t="shared" si="0"/>
        <v>0</v>
      </c>
      <c r="Q28" s="165"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39" customFormat="1" ht="48" hidden="1" x14ac:dyDescent="0.25">
      <c r="A29" s="3" t="s">
        <v>643</v>
      </c>
      <c r="B29" s="99" t="s">
        <v>37</v>
      </c>
      <c r="C29" s="3" t="s">
        <v>159</v>
      </c>
      <c r="D29" s="100" t="s">
        <v>16</v>
      </c>
      <c r="E29" s="375" t="s">
        <v>37</v>
      </c>
      <c r="F29" s="5" t="s">
        <v>38</v>
      </c>
      <c r="G29" s="3" t="s">
        <v>645</v>
      </c>
      <c r="H29" s="3" t="s">
        <v>638</v>
      </c>
      <c r="I29" s="161">
        <v>0.1</v>
      </c>
      <c r="J29" s="356">
        <v>1</v>
      </c>
      <c r="K29" s="360">
        <f>VLOOKUP(C29,'00-Monitoreo indicadores 2023'!C33:$EC$114,21,FALSE)</f>
        <v>0</v>
      </c>
      <c r="L29" s="343">
        <f>VLOOKUP(C29,'00-Monitoreo indicadores 2023'!C33:EC140,22,FALSE)</f>
        <v>0</v>
      </c>
      <c r="M29" s="162">
        <v>0</v>
      </c>
      <c r="N29" s="163" t="str">
        <f>VLOOKUP(C29,'00-Monitoreo indicadores 2023'!C33:EC140,24,FALSE)</f>
        <v>bajo</v>
      </c>
      <c r="O29" s="292">
        <v>0</v>
      </c>
      <c r="P29" s="164">
        <f t="shared" si="0"/>
        <v>0</v>
      </c>
      <c r="Q29" s="165"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39" customFormat="1" ht="48" hidden="1" x14ac:dyDescent="0.25">
      <c r="A30" s="3" t="s">
        <v>646</v>
      </c>
      <c r="B30" s="99" t="s">
        <v>37</v>
      </c>
      <c r="C30" s="3" t="s">
        <v>165</v>
      </c>
      <c r="D30" s="100" t="s">
        <v>16</v>
      </c>
      <c r="E30" s="375" t="s">
        <v>37</v>
      </c>
      <c r="F30" s="5" t="s">
        <v>38</v>
      </c>
      <c r="G30" s="3" t="s">
        <v>648</v>
      </c>
      <c r="H30" s="3" t="s">
        <v>638</v>
      </c>
      <c r="I30" s="161">
        <v>0.1</v>
      </c>
      <c r="J30" s="356">
        <v>1</v>
      </c>
      <c r="K30" s="360">
        <f>VLOOKUP(C30,'00-Monitoreo indicadores 2023'!C34:$EC$114,21,FALSE)</f>
        <v>0</v>
      </c>
      <c r="L30" s="343">
        <f>VLOOKUP(C30,'00-Monitoreo indicadores 2023'!C34:EC141,22,FALSE)</f>
        <v>0</v>
      </c>
      <c r="M30" s="162">
        <v>0</v>
      </c>
      <c r="N30" s="163" t="str">
        <f>VLOOKUP(C30,'00-Monitoreo indicadores 2023'!C34:EC141,24,FALSE)</f>
        <v>bajo</v>
      </c>
      <c r="O30" s="292">
        <v>0</v>
      </c>
      <c r="P30" s="164">
        <f t="shared" si="0"/>
        <v>0</v>
      </c>
      <c r="Q30" s="165"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39" customFormat="1" ht="101.25" hidden="1" x14ac:dyDescent="0.25">
      <c r="A31" s="3" t="s">
        <v>649</v>
      </c>
      <c r="B31" s="99" t="s">
        <v>37</v>
      </c>
      <c r="C31" s="3" t="s">
        <v>161</v>
      </c>
      <c r="D31" s="100" t="s">
        <v>16</v>
      </c>
      <c r="E31" s="375" t="s">
        <v>37</v>
      </c>
      <c r="F31" s="5" t="s">
        <v>38</v>
      </c>
      <c r="G31" s="3" t="s">
        <v>650</v>
      </c>
      <c r="H31" s="3" t="s">
        <v>651</v>
      </c>
      <c r="I31" s="161">
        <v>0.1</v>
      </c>
      <c r="J31" s="356">
        <v>1</v>
      </c>
      <c r="K31" s="360">
        <f>VLOOKUP(C31,'00-Monitoreo indicadores 2023'!C35:$EC$114,21,FALSE)</f>
        <v>0</v>
      </c>
      <c r="L31" s="343">
        <f>VLOOKUP(C31,'00-Monitoreo indicadores 2023'!C35:EC142,22,FALSE)</f>
        <v>0</v>
      </c>
      <c r="M31" s="162">
        <v>0</v>
      </c>
      <c r="N31" s="163" t="str">
        <f>VLOOKUP(C31,'00-Monitoreo indicadores 2023'!C35:EC142,24,FALSE)</f>
        <v>bajo</v>
      </c>
      <c r="O31" s="292">
        <v>0</v>
      </c>
      <c r="P31" s="164">
        <f t="shared" si="0"/>
        <v>0</v>
      </c>
      <c r="Q31" s="165"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39" customFormat="1" ht="48" hidden="1" x14ac:dyDescent="0.25">
      <c r="A32" s="3" t="s">
        <v>652</v>
      </c>
      <c r="B32" s="99" t="s">
        <v>37</v>
      </c>
      <c r="C32" s="3" t="s">
        <v>157</v>
      </c>
      <c r="D32" s="100" t="s">
        <v>16</v>
      </c>
      <c r="E32" s="375" t="s">
        <v>37</v>
      </c>
      <c r="F32" s="5" t="s">
        <v>38</v>
      </c>
      <c r="G32" s="3" t="s">
        <v>654</v>
      </c>
      <c r="H32" s="3" t="s">
        <v>638</v>
      </c>
      <c r="I32" s="161">
        <v>0.3</v>
      </c>
      <c r="J32" s="356">
        <v>1</v>
      </c>
      <c r="K32" s="360">
        <f>VLOOKUP(C32,'00-Monitoreo indicadores 2023'!C36:$EC$114,21,FALSE)</f>
        <v>0</v>
      </c>
      <c r="L32" s="343">
        <f>VLOOKUP(C32,'00-Monitoreo indicadores 2023'!C36:EC143,22,FALSE)</f>
        <v>0</v>
      </c>
      <c r="M32" s="162">
        <v>0</v>
      </c>
      <c r="N32" s="163" t="str">
        <f>VLOOKUP(C32,'00-Monitoreo indicadores 2023'!C36:EC143,24,FALSE)</f>
        <v>bajo</v>
      </c>
      <c r="O32" s="292">
        <v>0</v>
      </c>
      <c r="P32" s="164">
        <f t="shared" si="0"/>
        <v>0</v>
      </c>
      <c r="Q32" s="165"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39" customFormat="1" ht="67.5" hidden="1" x14ac:dyDescent="0.25">
      <c r="A33" s="3" t="s">
        <v>655</v>
      </c>
      <c r="B33" s="99" t="s">
        <v>51</v>
      </c>
      <c r="C33" s="3" t="s">
        <v>181</v>
      </c>
      <c r="D33" s="100" t="s">
        <v>16</v>
      </c>
      <c r="E33" s="375" t="s">
        <v>51</v>
      </c>
      <c r="F33" s="5" t="s">
        <v>38</v>
      </c>
      <c r="G33" s="3" t="s">
        <v>657</v>
      </c>
      <c r="H33" s="3" t="s">
        <v>658</v>
      </c>
      <c r="I33" s="161">
        <v>0.15</v>
      </c>
      <c r="J33" s="342">
        <v>0.98</v>
      </c>
      <c r="K33" s="360">
        <f>VLOOKUP(C33,'00-Monitoreo indicadores 2023'!C37:$EC$114,21,FALSE)</f>
        <v>4</v>
      </c>
      <c r="L33" s="343">
        <f>VLOOKUP(C33,'00-Monitoreo indicadores 2023'!C37:EC144,22,FALSE)</f>
        <v>4</v>
      </c>
      <c r="M33" s="162">
        <f t="shared" si="1"/>
        <v>1</v>
      </c>
      <c r="N33" s="163" t="str">
        <f>VLOOKUP(C33,'00-Monitoreo indicadores 2023'!C37:EC144,24,FALSE)</f>
        <v>bajo</v>
      </c>
      <c r="O33" s="292">
        <v>0</v>
      </c>
      <c r="P33" s="164">
        <f t="shared" si="0"/>
        <v>1.0204081632653061</v>
      </c>
      <c r="Q33" s="165"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39" customFormat="1" ht="78.75" hidden="1" x14ac:dyDescent="0.25">
      <c r="A34" s="3" t="s">
        <v>661</v>
      </c>
      <c r="B34" s="99" t="s">
        <v>31</v>
      </c>
      <c r="C34" s="3" t="s">
        <v>115</v>
      </c>
      <c r="D34" s="100" t="s">
        <v>16</v>
      </c>
      <c r="E34" s="375" t="s">
        <v>31</v>
      </c>
      <c r="F34" s="5" t="s">
        <v>38</v>
      </c>
      <c r="G34" s="3" t="s">
        <v>663</v>
      </c>
      <c r="H34" s="3" t="s">
        <v>664</v>
      </c>
      <c r="I34" s="161">
        <v>0.3</v>
      </c>
      <c r="J34" s="358">
        <v>1</v>
      </c>
      <c r="K34" s="360">
        <f>VLOOKUP(C34,'00-Monitoreo indicadores 2023'!C38:$EC$114,21,FALSE)</f>
        <v>0</v>
      </c>
      <c r="L34" s="343">
        <f>VLOOKUP(C34,'00-Monitoreo indicadores 2023'!C38:EC145,22,FALSE)</f>
        <v>4</v>
      </c>
      <c r="M34" s="162">
        <f t="shared" si="1"/>
        <v>0</v>
      </c>
      <c r="N34" s="163" t="str">
        <f>VLOOKUP(C34,'00-Monitoreo indicadores 2023'!C38:EC145,24,FALSE)</f>
        <v>bajo</v>
      </c>
      <c r="O34" s="292">
        <v>0</v>
      </c>
      <c r="P34" s="164">
        <f t="shared" si="0"/>
        <v>0</v>
      </c>
      <c r="Q34" s="165"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39" customFormat="1" ht="78.75" hidden="1" x14ac:dyDescent="0.25">
      <c r="A35" s="3" t="s">
        <v>669</v>
      </c>
      <c r="B35" s="99" t="s">
        <v>27</v>
      </c>
      <c r="C35" s="3" t="s">
        <v>153</v>
      </c>
      <c r="D35" s="100" t="s">
        <v>16</v>
      </c>
      <c r="E35" s="375" t="s">
        <v>27</v>
      </c>
      <c r="F35" s="5" t="s">
        <v>38</v>
      </c>
      <c r="G35" s="3" t="s">
        <v>671</v>
      </c>
      <c r="H35" s="3" t="s">
        <v>672</v>
      </c>
      <c r="I35" s="161">
        <v>0.25</v>
      </c>
      <c r="J35" s="342">
        <v>0.96923076923076923</v>
      </c>
      <c r="K35" s="360">
        <f>VLOOKUP(C35,'00-Monitoreo indicadores 2023'!C39:$EC$114,21,FALSE)</f>
        <v>13</v>
      </c>
      <c r="L35" s="343">
        <f>VLOOKUP(C35,'00-Monitoreo indicadores 2023'!C39:EC146,22,FALSE)</f>
        <v>13</v>
      </c>
      <c r="M35" s="162">
        <f t="shared" si="1"/>
        <v>1</v>
      </c>
      <c r="N35" s="163" t="str">
        <f>VLOOKUP(C35,'00-Monitoreo indicadores 2023'!C39:EC146,24,FALSE)</f>
        <v>bajo</v>
      </c>
      <c r="O35" s="292">
        <v>0</v>
      </c>
      <c r="P35" s="164">
        <f t="shared" si="0"/>
        <v>1.0317460317460319</v>
      </c>
      <c r="Q35" s="165"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39" customFormat="1" ht="90" hidden="1" x14ac:dyDescent="0.25">
      <c r="A36" s="3" t="s">
        <v>676</v>
      </c>
      <c r="B36" s="99" t="s">
        <v>36</v>
      </c>
      <c r="C36" s="3" t="s">
        <v>127</v>
      </c>
      <c r="D36" s="100" t="s">
        <v>16</v>
      </c>
      <c r="E36" s="375" t="s">
        <v>36</v>
      </c>
      <c r="F36" s="5" t="s">
        <v>38</v>
      </c>
      <c r="G36" s="3" t="s">
        <v>677</v>
      </c>
      <c r="H36" s="3" t="s">
        <v>678</v>
      </c>
      <c r="I36" s="161">
        <v>0.35</v>
      </c>
      <c r="J36" s="342">
        <v>0.33</v>
      </c>
      <c r="K36" s="360">
        <f>VLOOKUP(C36,'00-Monitoreo indicadores 2023'!C40:$EC$114,21,FALSE)</f>
        <v>0</v>
      </c>
      <c r="L36" s="343">
        <f>VLOOKUP(C36,'00-Monitoreo indicadores 2023'!C40:EC147,22,FALSE)</f>
        <v>50000</v>
      </c>
      <c r="M36" s="162">
        <f t="shared" si="1"/>
        <v>0</v>
      </c>
      <c r="N36" s="163" t="str">
        <f>VLOOKUP(C36,'00-Monitoreo indicadores 2023'!C40:EC147,24,FALSE)</f>
        <v>bajo</v>
      </c>
      <c r="O36" s="292">
        <v>0</v>
      </c>
      <c r="P36" s="164">
        <f t="shared" si="0"/>
        <v>0</v>
      </c>
      <c r="Q36" s="165"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39" customFormat="1" ht="60" hidden="1" x14ac:dyDescent="0.25">
      <c r="A37" s="3" t="s">
        <v>683</v>
      </c>
      <c r="B37" s="99" t="s">
        <v>27</v>
      </c>
      <c r="C37" s="3" t="s">
        <v>151</v>
      </c>
      <c r="D37" s="100" t="s">
        <v>16</v>
      </c>
      <c r="E37" s="375" t="s">
        <v>27</v>
      </c>
      <c r="F37" s="5" t="s">
        <v>38</v>
      </c>
      <c r="G37" s="3" t="s">
        <v>685</v>
      </c>
      <c r="H37" s="3" t="s">
        <v>686</v>
      </c>
      <c r="I37" s="161">
        <v>0.25</v>
      </c>
      <c r="J37" s="342">
        <v>0.9904371584699454</v>
      </c>
      <c r="K37" s="360">
        <f>VLOOKUP(C37,'00-Monitoreo indicadores 2023'!C41:$EC$114,21,FALSE)</f>
        <v>122</v>
      </c>
      <c r="L37" s="343">
        <f>VLOOKUP(C37,'00-Monitoreo indicadores 2023'!C41:EC148,22,FALSE)</f>
        <v>122</v>
      </c>
      <c r="M37" s="162">
        <f t="shared" si="1"/>
        <v>1</v>
      </c>
      <c r="N37" s="163" t="str">
        <f>VLOOKUP(C37,'00-Monitoreo indicadores 2023'!C41:EC148,24,FALSE)</f>
        <v>bajo</v>
      </c>
      <c r="O37" s="292">
        <v>0</v>
      </c>
      <c r="P37" s="164">
        <f t="shared" si="0"/>
        <v>1.009655172413793</v>
      </c>
      <c r="Q37" s="165"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39" customFormat="1" ht="84" hidden="1" x14ac:dyDescent="0.25">
      <c r="A38" s="3" t="s">
        <v>691</v>
      </c>
      <c r="B38" s="158" t="s">
        <v>476</v>
      </c>
      <c r="C38" s="3" t="s">
        <v>91</v>
      </c>
      <c r="D38" s="100" t="s">
        <v>16</v>
      </c>
      <c r="E38" s="375" t="s">
        <v>988</v>
      </c>
      <c r="F38" s="5" t="s">
        <v>38</v>
      </c>
      <c r="G38" s="3" t="s">
        <v>693</v>
      </c>
      <c r="H38" s="3" t="s">
        <v>694</v>
      </c>
      <c r="I38" s="161">
        <v>0.17</v>
      </c>
      <c r="J38" s="342">
        <v>1</v>
      </c>
      <c r="K38" s="360">
        <f>VLOOKUP(C38,'00-Monitoreo indicadores 2023'!C42:$EC$114,21,FALSE)</f>
        <v>2</v>
      </c>
      <c r="L38" s="343">
        <f>VLOOKUP(C38,'00-Monitoreo indicadores 2023'!C42:EC149,22,FALSE)</f>
        <v>9</v>
      </c>
      <c r="M38" s="162">
        <f t="shared" si="1"/>
        <v>0.22222222222222221</v>
      </c>
      <c r="N38" s="163" t="str">
        <f>VLOOKUP(C38,'00-Monitoreo indicadores 2023'!C42:EC149,24,FALSE)</f>
        <v>bajo</v>
      </c>
      <c r="O38" s="292">
        <v>0</v>
      </c>
      <c r="P38" s="164">
        <f t="shared" si="0"/>
        <v>0.22222222222222221</v>
      </c>
      <c r="Q38" s="165"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39" customFormat="1" ht="67.5" hidden="1" x14ac:dyDescent="0.25">
      <c r="A39" s="3" t="s">
        <v>699</v>
      </c>
      <c r="B39" s="99" t="s">
        <v>51</v>
      </c>
      <c r="C39" s="3" t="s">
        <v>175</v>
      </c>
      <c r="D39" s="100" t="s">
        <v>16</v>
      </c>
      <c r="E39" s="375" t="s">
        <v>51</v>
      </c>
      <c r="F39" s="5" t="s">
        <v>38</v>
      </c>
      <c r="G39" s="3" t="s">
        <v>701</v>
      </c>
      <c r="H39" s="3" t="s">
        <v>702</v>
      </c>
      <c r="I39" s="161">
        <v>0.14000000000000001</v>
      </c>
      <c r="J39" s="342">
        <v>0.95</v>
      </c>
      <c r="K39" s="360">
        <f>VLOOKUP(C39,'00-Monitoreo indicadores 2023'!C43:$EC$114,21,FALSE)</f>
        <v>5</v>
      </c>
      <c r="L39" s="343">
        <f>VLOOKUP(C39,'00-Monitoreo indicadores 2023'!C43:EC150,22,FALSE)</f>
        <v>5</v>
      </c>
      <c r="M39" s="162">
        <f t="shared" si="1"/>
        <v>1</v>
      </c>
      <c r="N39" s="163" t="str">
        <f>VLOOKUP(C39,'00-Monitoreo indicadores 2023'!C43:EC150,24,FALSE)</f>
        <v>bajo</v>
      </c>
      <c r="O39" s="292">
        <v>0</v>
      </c>
      <c r="P39" s="164">
        <f t="shared" si="0"/>
        <v>1.0526315789473684</v>
      </c>
      <c r="Q39" s="165"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39" customFormat="1" ht="101.25" hidden="1" x14ac:dyDescent="0.25">
      <c r="A40" s="3" t="s">
        <v>705</v>
      </c>
      <c r="B40" s="99" t="s">
        <v>51</v>
      </c>
      <c r="C40" s="3" t="s">
        <v>177</v>
      </c>
      <c r="D40" s="100" t="s">
        <v>16</v>
      </c>
      <c r="E40" s="375" t="s">
        <v>51</v>
      </c>
      <c r="F40" s="5" t="s">
        <v>38</v>
      </c>
      <c r="G40" s="3" t="s">
        <v>706</v>
      </c>
      <c r="H40" s="3" t="s">
        <v>707</v>
      </c>
      <c r="I40" s="161">
        <v>0.15</v>
      </c>
      <c r="J40" s="361">
        <v>0.92</v>
      </c>
      <c r="K40" s="360">
        <f>VLOOKUP(C40,'00-Monitoreo indicadores 2023'!C44:$EC$114,21,FALSE)</f>
        <v>20</v>
      </c>
      <c r="L40" s="343">
        <f>VLOOKUP(C40,'00-Monitoreo indicadores 2023'!C44:EC151,22,FALSE)</f>
        <v>20</v>
      </c>
      <c r="M40" s="162">
        <f t="shared" si="1"/>
        <v>1</v>
      </c>
      <c r="N40" s="163" t="str">
        <f>VLOOKUP(C40,'00-Monitoreo indicadores 2023'!C44:EC151,24,FALSE)</f>
        <v>bajo</v>
      </c>
      <c r="O40" s="292">
        <v>0</v>
      </c>
      <c r="P40" s="164">
        <f t="shared" si="0"/>
        <v>1.0869565217391304</v>
      </c>
      <c r="Q40" s="165"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39" customFormat="1" ht="72" hidden="1" x14ac:dyDescent="0.25">
      <c r="A41" s="3" t="s">
        <v>710</v>
      </c>
      <c r="B41" s="99" t="s">
        <v>51</v>
      </c>
      <c r="C41" s="3" t="s">
        <v>171</v>
      </c>
      <c r="D41" s="100" t="s">
        <v>16</v>
      </c>
      <c r="E41" s="375" t="s">
        <v>51</v>
      </c>
      <c r="F41" s="5" t="s">
        <v>38</v>
      </c>
      <c r="G41" s="3" t="s">
        <v>712</v>
      </c>
      <c r="H41" s="3" t="s">
        <v>713</v>
      </c>
      <c r="I41" s="161">
        <v>0.13</v>
      </c>
      <c r="J41" s="342">
        <v>0.98</v>
      </c>
      <c r="K41" s="360">
        <f>VLOOKUP(C41,'00-Monitoreo indicadores 2023'!C45:$EC$114,21,FALSE)</f>
        <v>7</v>
      </c>
      <c r="L41" s="343">
        <f>VLOOKUP(C41,'00-Monitoreo indicadores 2023'!C45:EC152,22,FALSE)</f>
        <v>7</v>
      </c>
      <c r="M41" s="162">
        <f t="shared" si="1"/>
        <v>1</v>
      </c>
      <c r="N41" s="163" t="str">
        <f>VLOOKUP(C41,'00-Monitoreo indicadores 2023'!C45:EC152,24,FALSE)</f>
        <v>bajo</v>
      </c>
      <c r="O41" s="292">
        <v>0</v>
      </c>
      <c r="P41" s="164">
        <f t="shared" si="0"/>
        <v>1.0204081632653061</v>
      </c>
      <c r="Q41" s="165"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39" customFormat="1" ht="90" hidden="1" x14ac:dyDescent="0.25">
      <c r="A42" s="3" t="s">
        <v>718</v>
      </c>
      <c r="B42" s="99" t="s">
        <v>36</v>
      </c>
      <c r="C42" s="3" t="s">
        <v>125</v>
      </c>
      <c r="D42" s="100" t="s">
        <v>16</v>
      </c>
      <c r="E42" s="375" t="s">
        <v>36</v>
      </c>
      <c r="F42" s="5" t="s">
        <v>38</v>
      </c>
      <c r="G42" s="3" t="s">
        <v>720</v>
      </c>
      <c r="H42" s="3" t="s">
        <v>721</v>
      </c>
      <c r="I42" s="161">
        <v>0.3</v>
      </c>
      <c r="J42" s="362">
        <v>0.8</v>
      </c>
      <c r="K42" s="360">
        <f>VLOOKUP(C42,'00-Monitoreo indicadores 2023'!C46:$EC$114,21,FALSE)</f>
        <v>2</v>
      </c>
      <c r="L42" s="343">
        <f>VLOOKUP(C42,'00-Monitoreo indicadores 2023'!C46:EC153,22,FALSE)</f>
        <v>5</v>
      </c>
      <c r="M42" s="162">
        <f t="shared" si="1"/>
        <v>0.4</v>
      </c>
      <c r="N42" s="163" t="str">
        <f>VLOOKUP(C42,'00-Monitoreo indicadores 2023'!C46:EC153,24,FALSE)</f>
        <v>bajo</v>
      </c>
      <c r="O42" s="292">
        <v>0</v>
      </c>
      <c r="P42" s="164">
        <f t="shared" si="0"/>
        <v>0.5</v>
      </c>
      <c r="Q42" s="165"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39" customFormat="1" ht="101.25" hidden="1" x14ac:dyDescent="0.25">
      <c r="A43" s="3" t="s">
        <v>726</v>
      </c>
      <c r="B43" s="99" t="s">
        <v>51</v>
      </c>
      <c r="C43" s="3" t="s">
        <v>179</v>
      </c>
      <c r="D43" s="100" t="s">
        <v>16</v>
      </c>
      <c r="E43" s="375" t="s">
        <v>51</v>
      </c>
      <c r="F43" s="5" t="s">
        <v>38</v>
      </c>
      <c r="G43" s="3" t="s">
        <v>727</v>
      </c>
      <c r="H43" s="3" t="s">
        <v>728</v>
      </c>
      <c r="I43" s="161">
        <v>0.13</v>
      </c>
      <c r="J43" s="342">
        <v>0.98</v>
      </c>
      <c r="K43" s="360">
        <f>VLOOKUP(C43,'00-Monitoreo indicadores 2023'!C47:$EC$114,21,FALSE)</f>
        <v>6</v>
      </c>
      <c r="L43" s="343">
        <f>VLOOKUP(C43,'00-Monitoreo indicadores 2023'!C47:EC154,22,FALSE)</f>
        <v>6</v>
      </c>
      <c r="M43" s="162">
        <f t="shared" si="1"/>
        <v>1</v>
      </c>
      <c r="N43" s="163" t="str">
        <f>VLOOKUP(C43,'00-Monitoreo indicadores 2023'!C47:EC154,24,FALSE)</f>
        <v>bajo</v>
      </c>
      <c r="O43" s="292">
        <v>0</v>
      </c>
      <c r="P43" s="164">
        <f t="shared" si="0"/>
        <v>1.0204081632653061</v>
      </c>
      <c r="Q43" s="165"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39" customFormat="1" ht="96" hidden="1" x14ac:dyDescent="0.25">
      <c r="A44" s="3" t="s">
        <v>731</v>
      </c>
      <c r="B44" s="158" t="s">
        <v>476</v>
      </c>
      <c r="C44" s="3" t="s">
        <v>95</v>
      </c>
      <c r="D44" s="100" t="s">
        <v>16</v>
      </c>
      <c r="E44" s="375" t="s">
        <v>988</v>
      </c>
      <c r="F44" s="5" t="s">
        <v>38</v>
      </c>
      <c r="G44" s="3" t="s">
        <v>732</v>
      </c>
      <c r="H44" s="3" t="s">
        <v>732</v>
      </c>
      <c r="I44" s="161">
        <v>0.16</v>
      </c>
      <c r="J44" s="341">
        <v>55</v>
      </c>
      <c r="K44" s="360">
        <f>VLOOKUP(C44,'00-Monitoreo indicadores 2023'!C48:$EC$114,21,FALSE)</f>
        <v>7</v>
      </c>
      <c r="L44" s="343" t="str">
        <f>VLOOKUP(C44,'00-Monitoreo indicadores 2023'!C48:EC155,22,FALSE)</f>
        <v>No aplica</v>
      </c>
      <c r="M44" s="387" t="s">
        <v>1192</v>
      </c>
      <c r="N44" s="163" t="str">
        <f>VLOOKUP(C44,'00-Monitoreo indicadores 2023'!C48:EC155,24,FALSE)</f>
        <v>bajo</v>
      </c>
      <c r="O44" s="292">
        <v>0</v>
      </c>
      <c r="P44" s="164">
        <f>M44/J44</f>
        <v>0.12727272727272726</v>
      </c>
      <c r="Q44" s="165"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39" customFormat="1" ht="56.25" hidden="1" x14ac:dyDescent="0.25">
      <c r="A45" s="3" t="s">
        <v>737</v>
      </c>
      <c r="B45" s="99" t="s">
        <v>31</v>
      </c>
      <c r="C45" s="3" t="s">
        <v>117</v>
      </c>
      <c r="D45" s="100" t="s">
        <v>16</v>
      </c>
      <c r="E45" s="375" t="s">
        <v>31</v>
      </c>
      <c r="F45" s="5" t="s">
        <v>38</v>
      </c>
      <c r="G45" s="3" t="s">
        <v>739</v>
      </c>
      <c r="H45" s="3" t="s">
        <v>739</v>
      </c>
      <c r="I45" s="161">
        <v>0.3</v>
      </c>
      <c r="J45" s="363">
        <v>1</v>
      </c>
      <c r="K45" s="360">
        <f>VLOOKUP(C45,'00-Monitoreo indicadores 2023'!C49:$EC$114,21,FALSE)</f>
        <v>0</v>
      </c>
      <c r="L45" s="343" t="str">
        <f>VLOOKUP(C45,'00-Monitoreo indicadores 2023'!C49:EC156,22,FALSE)</f>
        <v>No aplica</v>
      </c>
      <c r="M45" s="388">
        <v>0</v>
      </c>
      <c r="N45" s="163" t="str">
        <f>VLOOKUP(C45,'00-Monitoreo indicadores 2023'!C49:EC156,24,FALSE)</f>
        <v>bajo</v>
      </c>
      <c r="O45" s="292">
        <v>0</v>
      </c>
      <c r="P45" s="164">
        <f t="shared" si="0"/>
        <v>0</v>
      </c>
      <c r="Q45" s="165"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39" customFormat="1" ht="48" hidden="1" x14ac:dyDescent="0.25">
      <c r="A46" s="3" t="s">
        <v>743</v>
      </c>
      <c r="B46" s="99" t="s">
        <v>31</v>
      </c>
      <c r="C46" s="3" t="s">
        <v>119</v>
      </c>
      <c r="D46" s="100" t="s">
        <v>16</v>
      </c>
      <c r="E46" s="375" t="s">
        <v>31</v>
      </c>
      <c r="F46" s="5" t="s">
        <v>38</v>
      </c>
      <c r="G46" s="3" t="s">
        <v>745</v>
      </c>
      <c r="H46" s="3" t="s">
        <v>745</v>
      </c>
      <c r="I46" s="161">
        <v>0.4</v>
      </c>
      <c r="J46" s="363">
        <v>1</v>
      </c>
      <c r="K46" s="360">
        <f>VLOOKUP(C46,'00-Monitoreo indicadores 2023'!C50:$EC$114,21,FALSE)</f>
        <v>0</v>
      </c>
      <c r="L46" s="343" t="str">
        <f>VLOOKUP(C46,'00-Monitoreo indicadores 2023'!C50:EC157,22,FALSE)</f>
        <v>No aplica</v>
      </c>
      <c r="M46" s="388">
        <v>0</v>
      </c>
      <c r="N46" s="163" t="str">
        <f>VLOOKUP(C46,'00-Monitoreo indicadores 2023'!C50:EC157,24,FALSE)</f>
        <v>bajo</v>
      </c>
      <c r="O46" s="292">
        <v>0</v>
      </c>
      <c r="P46" s="164">
        <f t="shared" si="0"/>
        <v>0</v>
      </c>
      <c r="Q46" s="165"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39" customFormat="1" ht="56.25" hidden="1" x14ac:dyDescent="0.25">
      <c r="A47" s="3" t="s">
        <v>748</v>
      </c>
      <c r="B47" s="158" t="s">
        <v>287</v>
      </c>
      <c r="C47" s="3" t="s">
        <v>105</v>
      </c>
      <c r="D47" s="100" t="s">
        <v>16</v>
      </c>
      <c r="E47" s="375" t="s">
        <v>988</v>
      </c>
      <c r="F47" s="5" t="s">
        <v>38</v>
      </c>
      <c r="G47" s="3" t="s">
        <v>750</v>
      </c>
      <c r="H47" s="3" t="s">
        <v>751</v>
      </c>
      <c r="I47" s="161">
        <v>0.17</v>
      </c>
      <c r="J47" s="364">
        <v>1</v>
      </c>
      <c r="K47" s="360">
        <f>VLOOKUP(C47,'00-Monitoreo indicadores 2023'!C51:$EC$114,21,FALSE)</f>
        <v>0</v>
      </c>
      <c r="L47" s="343" t="str">
        <f>VLOOKUP(C47,'00-Monitoreo indicadores 2023'!C51:EC158,22,FALSE)</f>
        <v>No aplica</v>
      </c>
      <c r="M47" s="388">
        <v>0</v>
      </c>
      <c r="N47" s="163" t="str">
        <f>VLOOKUP(C47,'00-Monitoreo indicadores 2023'!C51:EC158,24,FALSE)</f>
        <v>bajo</v>
      </c>
      <c r="O47" s="292">
        <v>0</v>
      </c>
      <c r="P47" s="164">
        <f t="shared" si="0"/>
        <v>0</v>
      </c>
      <c r="Q47" s="165"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39" customFormat="1" ht="108" hidden="1" x14ac:dyDescent="0.25">
      <c r="A48" s="3" t="s">
        <v>212</v>
      </c>
      <c r="B48" s="333" t="s">
        <v>756</v>
      </c>
      <c r="C48" s="3" t="s">
        <v>213</v>
      </c>
      <c r="D48" s="100" t="s">
        <v>61</v>
      </c>
      <c r="E48" s="158" t="s">
        <v>286</v>
      </c>
      <c r="F48" s="5" t="s">
        <v>38</v>
      </c>
      <c r="G48" s="340" t="s">
        <v>757</v>
      </c>
      <c r="H48" s="367" t="s">
        <v>758</v>
      </c>
      <c r="I48" s="161">
        <v>0.25</v>
      </c>
      <c r="J48" s="361">
        <v>0.98</v>
      </c>
      <c r="K48" s="360">
        <f>VLOOKUP(C48,'00-Monitoreo indicadores 2023'!C52:$EC$114,21,FALSE)</f>
        <v>517</v>
      </c>
      <c r="L48" s="343">
        <f>VLOOKUP(C48,'00-Monitoreo indicadores 2023'!C52:EC159,22,FALSE)</f>
        <v>523</v>
      </c>
      <c r="M48" s="162">
        <f t="shared" si="1"/>
        <v>0.98852772466539196</v>
      </c>
      <c r="N48" s="163" t="str">
        <f>VLOOKUP(C48,'00-Monitoreo indicadores 2023'!C52:EC159,24,FALSE)</f>
        <v>bajo</v>
      </c>
      <c r="O48" s="292">
        <v>0</v>
      </c>
      <c r="P48" s="164">
        <f t="shared" si="0"/>
        <v>1.0087017598626449</v>
      </c>
      <c r="Q48" s="165"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39" customFormat="1" ht="108" hidden="1" x14ac:dyDescent="0.25">
      <c r="A49" s="3" t="s">
        <v>212</v>
      </c>
      <c r="B49" s="333" t="s">
        <v>763</v>
      </c>
      <c r="C49" s="3" t="s">
        <v>214</v>
      </c>
      <c r="D49" s="100" t="s">
        <v>61</v>
      </c>
      <c r="E49" s="158" t="s">
        <v>66</v>
      </c>
      <c r="F49" s="5" t="s">
        <v>38</v>
      </c>
      <c r="G49" s="340" t="s">
        <v>757</v>
      </c>
      <c r="H49" s="367" t="s">
        <v>758</v>
      </c>
      <c r="I49" s="161">
        <v>0.25</v>
      </c>
      <c r="J49" s="361">
        <v>0.98</v>
      </c>
      <c r="K49" s="360">
        <f>VLOOKUP(C49,'00-Monitoreo indicadores 2023'!C53:$EC$114,21,FALSE)</f>
        <v>1157</v>
      </c>
      <c r="L49" s="343">
        <f>VLOOKUP(C49,'00-Monitoreo indicadores 2023'!C53:EC160,22,FALSE)</f>
        <v>1157</v>
      </c>
      <c r="M49" s="162">
        <f t="shared" si="1"/>
        <v>1</v>
      </c>
      <c r="N49" s="163" t="str">
        <f>VLOOKUP(C49,'00-Monitoreo indicadores 2023'!C53:EC160,24,FALSE)</f>
        <v>bajo</v>
      </c>
      <c r="O49" s="292">
        <v>0</v>
      </c>
      <c r="P49" s="164">
        <f t="shared" si="0"/>
        <v>1.0204081632653061</v>
      </c>
      <c r="Q49" s="165"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39" customFormat="1" ht="108" hidden="1" x14ac:dyDescent="0.25">
      <c r="A50" s="3" t="s">
        <v>212</v>
      </c>
      <c r="B50" s="365" t="s">
        <v>769</v>
      </c>
      <c r="C50" s="3" t="s">
        <v>215</v>
      </c>
      <c r="D50" s="100" t="s">
        <v>61</v>
      </c>
      <c r="E50" s="366" t="s">
        <v>67</v>
      </c>
      <c r="F50" s="5" t="s">
        <v>38</v>
      </c>
      <c r="G50" s="368" t="s">
        <v>757</v>
      </c>
      <c r="H50" s="369" t="s">
        <v>758</v>
      </c>
      <c r="I50" s="161">
        <v>0.25</v>
      </c>
      <c r="J50" s="361">
        <v>0.98</v>
      </c>
      <c r="K50" s="360">
        <f>VLOOKUP(C50,'00-Monitoreo indicadores 2023'!C54:$EC$114,21,FALSE)</f>
        <v>516</v>
      </c>
      <c r="L50" s="343">
        <f>VLOOKUP(C50,'00-Monitoreo indicadores 2023'!C54:EC161,22,FALSE)</f>
        <v>516</v>
      </c>
      <c r="M50" s="162">
        <f t="shared" si="1"/>
        <v>1</v>
      </c>
      <c r="N50" s="163" t="str">
        <f>VLOOKUP(C50,'00-Monitoreo indicadores 2023'!C54:EC161,24,FALSE)</f>
        <v>bajo</v>
      </c>
      <c r="O50" s="292">
        <v>0</v>
      </c>
      <c r="P50" s="164">
        <f t="shared" si="0"/>
        <v>1.0204081632653061</v>
      </c>
      <c r="Q50" s="165"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39" customFormat="1" ht="108" hidden="1" x14ac:dyDescent="0.25">
      <c r="A51" s="3" t="s">
        <v>212</v>
      </c>
      <c r="B51" s="333" t="s">
        <v>774</v>
      </c>
      <c r="C51" s="3" t="s">
        <v>216</v>
      </c>
      <c r="D51" s="100" t="s">
        <v>61</v>
      </c>
      <c r="E51" s="158" t="s">
        <v>68</v>
      </c>
      <c r="F51" s="5" t="s">
        <v>38</v>
      </c>
      <c r="G51" s="340" t="s">
        <v>757</v>
      </c>
      <c r="H51" s="367" t="s">
        <v>758</v>
      </c>
      <c r="I51" s="161">
        <v>0.25</v>
      </c>
      <c r="J51" s="361">
        <v>0.98</v>
      </c>
      <c r="K51" s="360">
        <f>VLOOKUP(C51,'00-Monitoreo indicadores 2023'!C55:$EC$114,21,FALSE)</f>
        <v>1199</v>
      </c>
      <c r="L51" s="343">
        <f>VLOOKUP(C51,'00-Monitoreo indicadores 2023'!C55:EC162,22,FALSE)</f>
        <v>1228</v>
      </c>
      <c r="M51" s="162">
        <f t="shared" si="1"/>
        <v>0.9763843648208469</v>
      </c>
      <c r="N51" s="163" t="str">
        <f>VLOOKUP(C51,'00-Monitoreo indicadores 2023'!C55:EC162,24,FALSE)</f>
        <v>bajo</v>
      </c>
      <c r="O51" s="292">
        <v>0</v>
      </c>
      <c r="P51" s="164">
        <f t="shared" si="0"/>
        <v>0.99631057634780296</v>
      </c>
      <c r="Q51" s="165"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39" customFormat="1" ht="108" hidden="1" x14ac:dyDescent="0.25">
      <c r="A52" s="3" t="s">
        <v>212</v>
      </c>
      <c r="B52" s="333" t="s">
        <v>780</v>
      </c>
      <c r="C52" s="3" t="s">
        <v>217</v>
      </c>
      <c r="D52" s="100" t="s">
        <v>61</v>
      </c>
      <c r="E52" s="158" t="s">
        <v>69</v>
      </c>
      <c r="F52" s="5" t="s">
        <v>38</v>
      </c>
      <c r="G52" s="340" t="s">
        <v>757</v>
      </c>
      <c r="H52" s="367" t="s">
        <v>758</v>
      </c>
      <c r="I52" s="161">
        <v>0.25</v>
      </c>
      <c r="J52" s="361">
        <v>0.98</v>
      </c>
      <c r="K52" s="360">
        <f>VLOOKUP(C52,'00-Monitoreo indicadores 2023'!C56:$EC$114,21,FALSE)</f>
        <v>3258</v>
      </c>
      <c r="L52" s="343">
        <f>VLOOKUP(C52,'00-Monitoreo indicadores 2023'!C56:EC163,22,FALSE)</f>
        <v>3258</v>
      </c>
      <c r="M52" s="162">
        <f t="shared" si="1"/>
        <v>1</v>
      </c>
      <c r="N52" s="163" t="str">
        <f>VLOOKUP(C52,'00-Monitoreo indicadores 2023'!C56:EC163,24,FALSE)</f>
        <v>bajo</v>
      </c>
      <c r="O52" s="292">
        <v>0</v>
      </c>
      <c r="P52" s="164">
        <f t="shared" si="0"/>
        <v>1.0204081632653061</v>
      </c>
      <c r="Q52" s="165"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39" customFormat="1" ht="108" hidden="1" x14ac:dyDescent="0.25">
      <c r="A53" s="3" t="s">
        <v>212</v>
      </c>
      <c r="B53" s="333" t="s">
        <v>786</v>
      </c>
      <c r="C53" s="3" t="s">
        <v>218</v>
      </c>
      <c r="D53" s="100" t="s">
        <v>61</v>
      </c>
      <c r="E53" s="158" t="s">
        <v>70</v>
      </c>
      <c r="F53" s="5" t="s">
        <v>38</v>
      </c>
      <c r="G53" s="340" t="s">
        <v>757</v>
      </c>
      <c r="H53" s="367" t="s">
        <v>758</v>
      </c>
      <c r="I53" s="161">
        <v>0.25</v>
      </c>
      <c r="J53" s="361">
        <v>0.98</v>
      </c>
      <c r="K53" s="360">
        <f>VLOOKUP(C53,'00-Monitoreo indicadores 2023'!C57:$EC$114,21,FALSE)</f>
        <v>1060</v>
      </c>
      <c r="L53" s="343">
        <f>VLOOKUP(C53,'00-Monitoreo indicadores 2023'!C57:EC164,22,FALSE)</f>
        <v>1060</v>
      </c>
      <c r="M53" s="162">
        <f t="shared" si="1"/>
        <v>1</v>
      </c>
      <c r="N53" s="163" t="str">
        <f>VLOOKUP(C53,'00-Monitoreo indicadores 2023'!C57:EC164,24,FALSE)</f>
        <v>bajo</v>
      </c>
      <c r="O53" s="292">
        <v>0</v>
      </c>
      <c r="P53" s="164">
        <f t="shared" si="0"/>
        <v>1.0204081632653061</v>
      </c>
      <c r="Q53" s="165"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39" customFormat="1" ht="108" hidden="1" x14ac:dyDescent="0.25">
      <c r="A54" s="3" t="s">
        <v>212</v>
      </c>
      <c r="B54" s="333" t="s">
        <v>792</v>
      </c>
      <c r="C54" s="3" t="s">
        <v>219</v>
      </c>
      <c r="D54" s="100" t="s">
        <v>61</v>
      </c>
      <c r="E54" s="158" t="s">
        <v>71</v>
      </c>
      <c r="F54" s="5" t="s">
        <v>38</v>
      </c>
      <c r="G54" s="340" t="s">
        <v>757</v>
      </c>
      <c r="H54" s="367" t="s">
        <v>758</v>
      </c>
      <c r="I54" s="161">
        <v>0.25</v>
      </c>
      <c r="J54" s="361">
        <v>0.98</v>
      </c>
      <c r="K54" s="360">
        <f>VLOOKUP(C54,'00-Monitoreo indicadores 2023'!C58:$EC$114,21,FALSE)</f>
        <v>1349</v>
      </c>
      <c r="L54" s="343">
        <f>VLOOKUP(C54,'00-Monitoreo indicadores 2023'!C58:EC165,22,FALSE)</f>
        <v>1349</v>
      </c>
      <c r="M54" s="162">
        <f t="shared" si="1"/>
        <v>1</v>
      </c>
      <c r="N54" s="163" t="str">
        <f>VLOOKUP(C54,'00-Monitoreo indicadores 2023'!C58:EC165,24,FALSE)</f>
        <v>bajo</v>
      </c>
      <c r="O54" s="292">
        <v>0</v>
      </c>
      <c r="P54" s="164">
        <f t="shared" si="0"/>
        <v>1.0204081632653061</v>
      </c>
      <c r="Q54" s="165"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39" customFormat="1" ht="108" hidden="1" x14ac:dyDescent="0.25">
      <c r="A55" s="3" t="s">
        <v>212</v>
      </c>
      <c r="B55" s="333" t="s">
        <v>798</v>
      </c>
      <c r="C55" s="3" t="s">
        <v>220</v>
      </c>
      <c r="D55" s="100" t="s">
        <v>61</v>
      </c>
      <c r="E55" s="158" t="s">
        <v>72</v>
      </c>
      <c r="F55" s="5" t="s">
        <v>38</v>
      </c>
      <c r="G55" s="340" t="s">
        <v>757</v>
      </c>
      <c r="H55" s="367" t="s">
        <v>758</v>
      </c>
      <c r="I55" s="161">
        <v>0.25</v>
      </c>
      <c r="J55" s="361">
        <v>0.98</v>
      </c>
      <c r="K55" s="360">
        <f>VLOOKUP(C55,'00-Monitoreo indicadores 2023'!C59:$EC$114,21,FALSE)</f>
        <v>3755</v>
      </c>
      <c r="L55" s="343">
        <f>VLOOKUP(C55,'00-Monitoreo indicadores 2023'!C59:EC166,22,FALSE)</f>
        <v>3760</v>
      </c>
      <c r="M55" s="162">
        <f t="shared" si="1"/>
        <v>0.99867021276595747</v>
      </c>
      <c r="N55" s="163" t="str">
        <f>VLOOKUP(C55,'00-Monitoreo indicadores 2023'!C59:EC166,24,FALSE)</f>
        <v>bajo</v>
      </c>
      <c r="O55" s="292">
        <v>0</v>
      </c>
      <c r="P55" s="164">
        <f t="shared" si="0"/>
        <v>1.0190512375162832</v>
      </c>
      <c r="Q55" s="165"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39" customFormat="1" ht="108" hidden="1" x14ac:dyDescent="0.25">
      <c r="A56" s="3" t="s">
        <v>212</v>
      </c>
      <c r="B56" s="333" t="s">
        <v>804</v>
      </c>
      <c r="C56" s="3" t="s">
        <v>221</v>
      </c>
      <c r="D56" s="100" t="s">
        <v>61</v>
      </c>
      <c r="E56" s="158" t="s">
        <v>73</v>
      </c>
      <c r="F56" s="5" t="s">
        <v>38</v>
      </c>
      <c r="G56" s="340" t="s">
        <v>757</v>
      </c>
      <c r="H56" s="367" t="s">
        <v>758</v>
      </c>
      <c r="I56" s="161">
        <v>0.25</v>
      </c>
      <c r="J56" s="361">
        <v>0.98</v>
      </c>
      <c r="K56" s="360">
        <f>VLOOKUP(C56,'00-Monitoreo indicadores 2023'!C60:$EC$114,21,FALSE)</f>
        <v>1436</v>
      </c>
      <c r="L56" s="343">
        <f>VLOOKUP(C56,'00-Monitoreo indicadores 2023'!C60:EC167,22,FALSE)</f>
        <v>1436</v>
      </c>
      <c r="M56" s="162">
        <f t="shared" si="1"/>
        <v>1</v>
      </c>
      <c r="N56" s="163" t="str">
        <f>VLOOKUP(C56,'00-Monitoreo indicadores 2023'!C60:EC167,24,FALSE)</f>
        <v>bajo</v>
      </c>
      <c r="O56" s="292">
        <v>0</v>
      </c>
      <c r="P56" s="164">
        <f t="shared" si="0"/>
        <v>1.0204081632653061</v>
      </c>
      <c r="Q56" s="165"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39" customFormat="1" ht="108" hidden="1" x14ac:dyDescent="0.25">
      <c r="A57" s="3" t="s">
        <v>212</v>
      </c>
      <c r="B57" s="333" t="s">
        <v>810</v>
      </c>
      <c r="C57" s="3" t="s">
        <v>222</v>
      </c>
      <c r="D57" s="100" t="s">
        <v>61</v>
      </c>
      <c r="E57" s="158" t="s">
        <v>74</v>
      </c>
      <c r="F57" s="5" t="s">
        <v>38</v>
      </c>
      <c r="G57" s="340" t="s">
        <v>757</v>
      </c>
      <c r="H57" s="367" t="s">
        <v>758</v>
      </c>
      <c r="I57" s="161">
        <v>0.25</v>
      </c>
      <c r="J57" s="361">
        <v>0.98</v>
      </c>
      <c r="K57" s="360">
        <f>VLOOKUP(C57,'00-Monitoreo indicadores 2023'!C61:$EC$114,21,FALSE)</f>
        <v>766</v>
      </c>
      <c r="L57" s="343">
        <f>VLOOKUP(C57,'00-Monitoreo indicadores 2023'!C61:EC168,22,FALSE)</f>
        <v>766</v>
      </c>
      <c r="M57" s="162">
        <f t="shared" si="1"/>
        <v>1</v>
      </c>
      <c r="N57" s="163" t="str">
        <f>VLOOKUP(C57,'00-Monitoreo indicadores 2023'!C61:EC168,24,FALSE)</f>
        <v>bajo</v>
      </c>
      <c r="O57" s="292">
        <v>0</v>
      </c>
      <c r="P57" s="164">
        <f t="shared" si="0"/>
        <v>1.0204081632653061</v>
      </c>
      <c r="Q57" s="165"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39" customFormat="1" ht="108" hidden="1" x14ac:dyDescent="0.25">
      <c r="A58" s="3" t="s">
        <v>212</v>
      </c>
      <c r="B58" s="333" t="s">
        <v>816</v>
      </c>
      <c r="C58" s="3" t="s">
        <v>223</v>
      </c>
      <c r="D58" s="100" t="s">
        <v>61</v>
      </c>
      <c r="E58" s="158" t="s">
        <v>75</v>
      </c>
      <c r="F58" s="5" t="s">
        <v>38</v>
      </c>
      <c r="G58" s="340" t="s">
        <v>757</v>
      </c>
      <c r="H58" s="367" t="s">
        <v>758</v>
      </c>
      <c r="I58" s="161">
        <v>0.25</v>
      </c>
      <c r="J58" s="361">
        <v>0.98</v>
      </c>
      <c r="K58" s="360">
        <f>VLOOKUP(C58,'00-Monitoreo indicadores 2023'!C62:$EC$114,21,FALSE)</f>
        <v>130</v>
      </c>
      <c r="L58" s="343">
        <f>VLOOKUP(C58,'00-Monitoreo indicadores 2023'!C62:EC169,22,FALSE)</f>
        <v>130</v>
      </c>
      <c r="M58" s="162">
        <f t="shared" si="1"/>
        <v>1</v>
      </c>
      <c r="N58" s="163" t="str">
        <f>VLOOKUP(C58,'00-Monitoreo indicadores 2023'!C62:EC169,24,FALSE)</f>
        <v>bajo</v>
      </c>
      <c r="O58" s="292">
        <v>0</v>
      </c>
      <c r="P58" s="164">
        <f t="shared" si="0"/>
        <v>1.0204081632653061</v>
      </c>
      <c r="Q58" s="165"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39" customFormat="1" ht="108" hidden="1" x14ac:dyDescent="0.25">
      <c r="A59" s="3" t="s">
        <v>212</v>
      </c>
      <c r="B59" s="333" t="s">
        <v>821</v>
      </c>
      <c r="C59" s="3" t="s">
        <v>224</v>
      </c>
      <c r="D59" s="100" t="s">
        <v>61</v>
      </c>
      <c r="E59" s="158" t="s">
        <v>76</v>
      </c>
      <c r="F59" s="5" t="s">
        <v>38</v>
      </c>
      <c r="G59" s="340" t="s">
        <v>757</v>
      </c>
      <c r="H59" s="367" t="s">
        <v>758</v>
      </c>
      <c r="I59" s="161">
        <v>0.25</v>
      </c>
      <c r="J59" s="361">
        <v>0.98</v>
      </c>
      <c r="K59" s="360">
        <f>VLOOKUP(C59,'00-Monitoreo indicadores 2023'!C63:$EC$114,21,FALSE)</f>
        <v>244</v>
      </c>
      <c r="L59" s="343">
        <f>VLOOKUP(C59,'00-Monitoreo indicadores 2023'!C63:EC170,22,FALSE)</f>
        <v>244</v>
      </c>
      <c r="M59" s="162">
        <f t="shared" si="1"/>
        <v>1</v>
      </c>
      <c r="N59" s="163" t="str">
        <f>VLOOKUP(C59,'00-Monitoreo indicadores 2023'!C63:EC170,24,FALSE)</f>
        <v>bajo</v>
      </c>
      <c r="O59" s="292">
        <v>0</v>
      </c>
      <c r="P59" s="164">
        <f t="shared" si="0"/>
        <v>1.0204081632653061</v>
      </c>
      <c r="Q59" s="165"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39" customFormat="1" ht="108" hidden="1" x14ac:dyDescent="0.25">
      <c r="A60" s="3" t="s">
        <v>212</v>
      </c>
      <c r="B60" s="333" t="s">
        <v>827</v>
      </c>
      <c r="C60" s="3" t="s">
        <v>226</v>
      </c>
      <c r="D60" s="100" t="s">
        <v>61</v>
      </c>
      <c r="E60" s="158" t="s">
        <v>78</v>
      </c>
      <c r="F60" s="5" t="s">
        <v>38</v>
      </c>
      <c r="G60" s="340" t="s">
        <v>757</v>
      </c>
      <c r="H60" s="367" t="s">
        <v>758</v>
      </c>
      <c r="I60" s="161">
        <v>0.25</v>
      </c>
      <c r="J60" s="361">
        <v>0.98</v>
      </c>
      <c r="K60" s="360">
        <f>VLOOKUP(C60,'00-Monitoreo indicadores 2023'!C64:$EC$114,21,FALSE)</f>
        <v>463</v>
      </c>
      <c r="L60" s="343">
        <f>VLOOKUP(C60,'00-Monitoreo indicadores 2023'!C64:EC171,22,FALSE)</f>
        <v>463</v>
      </c>
      <c r="M60" s="162">
        <f t="shared" si="1"/>
        <v>1</v>
      </c>
      <c r="N60" s="163" t="str">
        <f>VLOOKUP(C60,'00-Monitoreo indicadores 2023'!C64:EC171,24,FALSE)</f>
        <v>bajo</v>
      </c>
      <c r="O60" s="292">
        <v>0</v>
      </c>
      <c r="P60" s="164">
        <f t="shared" si="0"/>
        <v>1.0204081632653061</v>
      </c>
      <c r="Q60" s="165"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39" customFormat="1" ht="108" hidden="1" x14ac:dyDescent="0.25">
      <c r="A61" s="3" t="s">
        <v>212</v>
      </c>
      <c r="B61" s="333" t="s">
        <v>832</v>
      </c>
      <c r="C61" s="3" t="s">
        <v>227</v>
      </c>
      <c r="D61" s="100" t="s">
        <v>61</v>
      </c>
      <c r="E61" s="158" t="s">
        <v>79</v>
      </c>
      <c r="F61" s="5" t="s">
        <v>38</v>
      </c>
      <c r="G61" s="340" t="s">
        <v>757</v>
      </c>
      <c r="H61" s="367" t="s">
        <v>758</v>
      </c>
      <c r="I61" s="161">
        <v>0.25</v>
      </c>
      <c r="J61" s="361">
        <v>0.98</v>
      </c>
      <c r="K61" s="360">
        <f>VLOOKUP(C61,'00-Monitoreo indicadores 2023'!C65:$EC$114,21,FALSE)</f>
        <v>663</v>
      </c>
      <c r="L61" s="343">
        <f>VLOOKUP(C61,'00-Monitoreo indicadores 2023'!C65:EC172,22,FALSE)</f>
        <v>663</v>
      </c>
      <c r="M61" s="162">
        <f t="shared" si="1"/>
        <v>1</v>
      </c>
      <c r="N61" s="163" t="str">
        <f>VLOOKUP(C61,'00-Monitoreo indicadores 2023'!C65:EC172,24,FALSE)</f>
        <v>bajo</v>
      </c>
      <c r="O61" s="292">
        <v>0</v>
      </c>
      <c r="P61" s="164">
        <f t="shared" si="0"/>
        <v>1.0204081632653061</v>
      </c>
      <c r="Q61" s="165"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39" customFormat="1" ht="120" hidden="1" x14ac:dyDescent="0.25">
      <c r="A62" s="3" t="s">
        <v>229</v>
      </c>
      <c r="B62" s="333" t="s">
        <v>756</v>
      </c>
      <c r="C62" s="3" t="s">
        <v>230</v>
      </c>
      <c r="D62" s="100" t="s">
        <v>61</v>
      </c>
      <c r="E62" s="158" t="s">
        <v>286</v>
      </c>
      <c r="F62" s="5" t="s">
        <v>38</v>
      </c>
      <c r="G62" s="370" t="s">
        <v>838</v>
      </c>
      <c r="H62" s="370" t="s">
        <v>839</v>
      </c>
      <c r="I62" s="161">
        <v>0.25</v>
      </c>
      <c r="J62" s="372" t="s">
        <v>840</v>
      </c>
      <c r="K62" s="360">
        <f>VLOOKUP(C62,'00-Monitoreo indicadores 2023'!C66:$EC$114,21,FALSE)</f>
        <v>0</v>
      </c>
      <c r="L62" s="343">
        <f>VLOOKUP(C62,'00-Monitoreo indicadores 2023'!C66:EC173,22,FALSE)</f>
        <v>0</v>
      </c>
      <c r="M62" s="162">
        <v>0</v>
      </c>
      <c r="N62" s="163" t="str">
        <f>VLOOKUP(C62,'00-Monitoreo indicadores 2023'!C66:EC173,24,FALSE)</f>
        <v>bajo</v>
      </c>
      <c r="O62" s="292">
        <v>0</v>
      </c>
      <c r="P62" s="164">
        <v>0</v>
      </c>
      <c r="Q62" s="165"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39" customFormat="1" ht="120" hidden="1" x14ac:dyDescent="0.25">
      <c r="A63" s="3" t="s">
        <v>232</v>
      </c>
      <c r="B63" s="333" t="s">
        <v>763</v>
      </c>
      <c r="C63" s="3" t="s">
        <v>233</v>
      </c>
      <c r="D63" s="100" t="s">
        <v>61</v>
      </c>
      <c r="E63" s="158" t="s">
        <v>66</v>
      </c>
      <c r="F63" s="5" t="s">
        <v>38</v>
      </c>
      <c r="G63" s="370" t="s">
        <v>838</v>
      </c>
      <c r="H63" s="370" t="s">
        <v>839</v>
      </c>
      <c r="I63" s="161">
        <v>0.25</v>
      </c>
      <c r="J63" s="372" t="s">
        <v>840</v>
      </c>
      <c r="K63" s="360">
        <f>VLOOKUP(C63,'00-Monitoreo indicadores 2023'!C67:$EC$114,21,FALSE)</f>
        <v>0</v>
      </c>
      <c r="L63" s="343">
        <f>VLOOKUP(C63,'00-Monitoreo indicadores 2023'!C67:EC174,22,FALSE)</f>
        <v>0</v>
      </c>
      <c r="M63" s="162">
        <v>0</v>
      </c>
      <c r="N63" s="163" t="str">
        <f>VLOOKUP(C63,'00-Monitoreo indicadores 2023'!C67:EC174,24,FALSE)</f>
        <v>bajo</v>
      </c>
      <c r="O63" s="292">
        <v>0</v>
      </c>
      <c r="P63" s="164">
        <v>0</v>
      </c>
      <c r="Q63" s="165"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39" customFormat="1" ht="120" hidden="1" x14ac:dyDescent="0.25">
      <c r="A64" s="3" t="s">
        <v>234</v>
      </c>
      <c r="B64" s="333" t="s">
        <v>769</v>
      </c>
      <c r="C64" s="3" t="s">
        <v>235</v>
      </c>
      <c r="D64" s="100" t="s">
        <v>61</v>
      </c>
      <c r="E64" s="366" t="s">
        <v>67</v>
      </c>
      <c r="F64" s="5" t="s">
        <v>38</v>
      </c>
      <c r="G64" s="370" t="s">
        <v>838</v>
      </c>
      <c r="H64" s="370" t="s">
        <v>839</v>
      </c>
      <c r="I64" s="161">
        <v>0.25</v>
      </c>
      <c r="J64" s="372" t="s">
        <v>840</v>
      </c>
      <c r="K64" s="360">
        <f>VLOOKUP(C64,'00-Monitoreo indicadores 2023'!C68:$EC$114,21,FALSE)</f>
        <v>0</v>
      </c>
      <c r="L64" s="343">
        <f>VLOOKUP(C64,'00-Monitoreo indicadores 2023'!C68:EC175,22,FALSE)</f>
        <v>0</v>
      </c>
      <c r="M64" s="162">
        <v>0</v>
      </c>
      <c r="N64" s="163" t="str">
        <f>VLOOKUP(C64,'00-Monitoreo indicadores 2023'!C68:EC175,24,FALSE)</f>
        <v>bajo</v>
      </c>
      <c r="O64" s="292">
        <v>0</v>
      </c>
      <c r="P64" s="164">
        <v>0</v>
      </c>
      <c r="Q64" s="165"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39" customFormat="1" ht="120" hidden="1" x14ac:dyDescent="0.25">
      <c r="A65" s="3" t="s">
        <v>236</v>
      </c>
      <c r="B65" s="333" t="s">
        <v>774</v>
      </c>
      <c r="C65" s="3" t="s">
        <v>237</v>
      </c>
      <c r="D65" s="100" t="s">
        <v>61</v>
      </c>
      <c r="E65" s="158" t="s">
        <v>68</v>
      </c>
      <c r="F65" s="5" t="s">
        <v>38</v>
      </c>
      <c r="G65" s="370" t="s">
        <v>838</v>
      </c>
      <c r="H65" s="370" t="s">
        <v>839</v>
      </c>
      <c r="I65" s="161">
        <v>0.25</v>
      </c>
      <c r="J65" s="372" t="s">
        <v>840</v>
      </c>
      <c r="K65" s="360">
        <f>VLOOKUP(C65,'00-Monitoreo indicadores 2023'!C69:$EC$114,21,FALSE)</f>
        <v>0</v>
      </c>
      <c r="L65" s="343">
        <f>VLOOKUP(C65,'00-Monitoreo indicadores 2023'!C69:EC176,22,FALSE)</f>
        <v>0</v>
      </c>
      <c r="M65" s="162">
        <v>0</v>
      </c>
      <c r="N65" s="163" t="str">
        <f>VLOOKUP(C65,'00-Monitoreo indicadores 2023'!C69:EC176,24,FALSE)</f>
        <v>bajo</v>
      </c>
      <c r="O65" s="292">
        <v>0</v>
      </c>
      <c r="P65" s="164">
        <v>0</v>
      </c>
      <c r="Q65" s="165"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39" customFormat="1" ht="120" hidden="1" x14ac:dyDescent="0.25">
      <c r="A66" s="3" t="s">
        <v>238</v>
      </c>
      <c r="B66" s="333" t="s">
        <v>780</v>
      </c>
      <c r="C66" s="3" t="s">
        <v>239</v>
      </c>
      <c r="D66" s="100" t="s">
        <v>61</v>
      </c>
      <c r="E66" s="158" t="s">
        <v>69</v>
      </c>
      <c r="F66" s="5" t="s">
        <v>38</v>
      </c>
      <c r="G66" s="370" t="s">
        <v>838</v>
      </c>
      <c r="H66" s="370" t="s">
        <v>839</v>
      </c>
      <c r="I66" s="161">
        <v>0.25</v>
      </c>
      <c r="J66" s="372" t="s">
        <v>840</v>
      </c>
      <c r="K66" s="360">
        <f>VLOOKUP(C66,'00-Monitoreo indicadores 2023'!C70:$EC$114,21,FALSE)</f>
        <v>0</v>
      </c>
      <c r="L66" s="343">
        <f>VLOOKUP(C66,'00-Monitoreo indicadores 2023'!C70:EC177,22,FALSE)</f>
        <v>0</v>
      </c>
      <c r="M66" s="162">
        <v>0</v>
      </c>
      <c r="N66" s="163" t="str">
        <f>VLOOKUP(C66,'00-Monitoreo indicadores 2023'!C70:EC177,24,FALSE)</f>
        <v>bajo</v>
      </c>
      <c r="O66" s="292">
        <v>0</v>
      </c>
      <c r="P66" s="164">
        <v>0</v>
      </c>
      <c r="Q66" s="165"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39" customFormat="1" ht="120" hidden="1" x14ac:dyDescent="0.25">
      <c r="A67" s="3" t="s">
        <v>240</v>
      </c>
      <c r="B67" s="333" t="s">
        <v>786</v>
      </c>
      <c r="C67" s="3" t="s">
        <v>241</v>
      </c>
      <c r="D67" s="100" t="s">
        <v>61</v>
      </c>
      <c r="E67" s="158" t="s">
        <v>70</v>
      </c>
      <c r="F67" s="5" t="s">
        <v>38</v>
      </c>
      <c r="G67" s="370" t="s">
        <v>838</v>
      </c>
      <c r="H67" s="370" t="s">
        <v>839</v>
      </c>
      <c r="I67" s="161">
        <v>0.25</v>
      </c>
      <c r="J67" s="372" t="s">
        <v>840</v>
      </c>
      <c r="K67" s="360">
        <f>VLOOKUP(C67,'00-Monitoreo indicadores 2023'!C71:$EC$114,21,FALSE)</f>
        <v>0</v>
      </c>
      <c r="L67" s="343">
        <f>VLOOKUP(C67,'00-Monitoreo indicadores 2023'!C71:EC178,22,FALSE)</f>
        <v>0</v>
      </c>
      <c r="M67" s="162">
        <v>0</v>
      </c>
      <c r="N67" s="163" t="str">
        <f>VLOOKUP(C67,'00-Monitoreo indicadores 2023'!C71:EC178,24,FALSE)</f>
        <v>bajo</v>
      </c>
      <c r="O67" s="292">
        <v>0</v>
      </c>
      <c r="P67" s="164">
        <v>0</v>
      </c>
      <c r="Q67" s="165"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39" customFormat="1" ht="120" hidden="1" x14ac:dyDescent="0.25">
      <c r="A68" s="3" t="s">
        <v>242</v>
      </c>
      <c r="B68" s="333" t="s">
        <v>792</v>
      </c>
      <c r="C68" s="3" t="s">
        <v>243</v>
      </c>
      <c r="D68" s="100" t="s">
        <v>61</v>
      </c>
      <c r="E68" s="158" t="s">
        <v>71</v>
      </c>
      <c r="F68" s="5" t="s">
        <v>38</v>
      </c>
      <c r="G68" s="370" t="s">
        <v>838</v>
      </c>
      <c r="H68" s="370" t="s">
        <v>839</v>
      </c>
      <c r="I68" s="161">
        <v>0.25</v>
      </c>
      <c r="J68" s="372" t="s">
        <v>840</v>
      </c>
      <c r="K68" s="360">
        <f>VLOOKUP(C68,'00-Monitoreo indicadores 2023'!C72:$EC$114,21,FALSE)</f>
        <v>0</v>
      </c>
      <c r="L68" s="343">
        <f>VLOOKUP(C68,'00-Monitoreo indicadores 2023'!C72:EC179,22,FALSE)</f>
        <v>0</v>
      </c>
      <c r="M68" s="162">
        <v>0</v>
      </c>
      <c r="N68" s="163" t="str">
        <f>VLOOKUP(C68,'00-Monitoreo indicadores 2023'!C72:EC179,24,FALSE)</f>
        <v>bajo</v>
      </c>
      <c r="O68" s="292">
        <v>0</v>
      </c>
      <c r="P68" s="164">
        <v>0</v>
      </c>
      <c r="Q68" s="165"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39" customFormat="1" ht="142.5" hidden="1" customHeight="1" x14ac:dyDescent="0.25">
      <c r="A69" s="3" t="s">
        <v>244</v>
      </c>
      <c r="B69" s="333" t="s">
        <v>798</v>
      </c>
      <c r="C69" s="3" t="s">
        <v>245</v>
      </c>
      <c r="D69" s="100" t="s">
        <v>61</v>
      </c>
      <c r="E69" s="158" t="s">
        <v>72</v>
      </c>
      <c r="F69" s="5" t="s">
        <v>38</v>
      </c>
      <c r="G69" s="370" t="s">
        <v>838</v>
      </c>
      <c r="H69" s="370" t="s">
        <v>839</v>
      </c>
      <c r="I69" s="161">
        <v>0.25</v>
      </c>
      <c r="J69" s="372" t="s">
        <v>840</v>
      </c>
      <c r="K69" s="360">
        <f>VLOOKUP(C69,'00-Monitoreo indicadores 2023'!C73:$EC$114,21,FALSE)</f>
        <v>0</v>
      </c>
      <c r="L69" s="343">
        <f>VLOOKUP(C69,'00-Monitoreo indicadores 2023'!C73:EC180,22,FALSE)</f>
        <v>0</v>
      </c>
      <c r="M69" s="162">
        <v>0</v>
      </c>
      <c r="N69" s="163" t="str">
        <f>VLOOKUP(C69,'00-Monitoreo indicadores 2023'!C73:EC180,24,FALSE)</f>
        <v>bajo</v>
      </c>
      <c r="O69" s="292">
        <v>0</v>
      </c>
      <c r="P69" s="164">
        <v>0</v>
      </c>
      <c r="Q69" s="165"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39" customFormat="1" ht="120" hidden="1" x14ac:dyDescent="0.25">
      <c r="A70" s="3" t="s">
        <v>246</v>
      </c>
      <c r="B70" s="333" t="s">
        <v>804</v>
      </c>
      <c r="C70" s="3" t="s">
        <v>247</v>
      </c>
      <c r="D70" s="100" t="s">
        <v>61</v>
      </c>
      <c r="E70" s="158" t="s">
        <v>73</v>
      </c>
      <c r="F70" s="5" t="s">
        <v>38</v>
      </c>
      <c r="G70" s="370" t="s">
        <v>838</v>
      </c>
      <c r="H70" s="370" t="s">
        <v>839</v>
      </c>
      <c r="I70" s="161">
        <v>0.25</v>
      </c>
      <c r="J70" s="372" t="s">
        <v>840</v>
      </c>
      <c r="K70" s="360">
        <f>VLOOKUP(C70,'00-Monitoreo indicadores 2023'!C74:$EC$114,21,FALSE)</f>
        <v>0</v>
      </c>
      <c r="L70" s="343">
        <f>VLOOKUP(C70,'00-Monitoreo indicadores 2023'!C74:EC181,22,FALSE)</f>
        <v>0</v>
      </c>
      <c r="M70" s="162">
        <v>0</v>
      </c>
      <c r="N70" s="163" t="str">
        <f>VLOOKUP(C70,'00-Monitoreo indicadores 2023'!C74:EC181,24,FALSE)</f>
        <v>bajo</v>
      </c>
      <c r="O70" s="292">
        <v>0</v>
      </c>
      <c r="P70" s="164">
        <v>0</v>
      </c>
      <c r="Q70" s="165"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39" customFormat="1" ht="120" hidden="1" x14ac:dyDescent="0.25">
      <c r="A71" s="3" t="s">
        <v>248</v>
      </c>
      <c r="B71" s="333" t="s">
        <v>810</v>
      </c>
      <c r="C71" s="3" t="s">
        <v>249</v>
      </c>
      <c r="D71" s="100" t="s">
        <v>61</v>
      </c>
      <c r="E71" s="158" t="s">
        <v>74</v>
      </c>
      <c r="F71" s="5" t="s">
        <v>38</v>
      </c>
      <c r="G71" s="370" t="s">
        <v>838</v>
      </c>
      <c r="H71" s="370" t="s">
        <v>839</v>
      </c>
      <c r="I71" s="161">
        <v>0.25</v>
      </c>
      <c r="J71" s="372" t="s">
        <v>840</v>
      </c>
      <c r="K71" s="360">
        <f>VLOOKUP(C71,'00-Monitoreo indicadores 2023'!C75:$EC$114,21,FALSE)</f>
        <v>0</v>
      </c>
      <c r="L71" s="343">
        <f>VLOOKUP(C71,'00-Monitoreo indicadores 2023'!C75:EC182,22,FALSE)</f>
        <v>0</v>
      </c>
      <c r="M71" s="162">
        <v>0</v>
      </c>
      <c r="N71" s="163" t="str">
        <f>VLOOKUP(C71,'00-Monitoreo indicadores 2023'!C75:EC182,24,FALSE)</f>
        <v>bajo</v>
      </c>
      <c r="O71" s="292">
        <v>0</v>
      </c>
      <c r="P71" s="164">
        <v>0</v>
      </c>
      <c r="Q71" s="165"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39" customFormat="1" ht="120" hidden="1" x14ac:dyDescent="0.25">
      <c r="A72" s="3" t="s">
        <v>250</v>
      </c>
      <c r="B72" s="333" t="s">
        <v>816</v>
      </c>
      <c r="C72" s="3" t="s">
        <v>251</v>
      </c>
      <c r="D72" s="100" t="s">
        <v>61</v>
      </c>
      <c r="E72" s="158" t="s">
        <v>75</v>
      </c>
      <c r="F72" s="5" t="s">
        <v>38</v>
      </c>
      <c r="G72" s="370" t="s">
        <v>838</v>
      </c>
      <c r="H72" s="370" t="s">
        <v>839</v>
      </c>
      <c r="I72" s="161">
        <v>0.25</v>
      </c>
      <c r="J72" s="372" t="s">
        <v>840</v>
      </c>
      <c r="K72" s="360">
        <f>VLOOKUP(C72,'00-Monitoreo indicadores 2023'!C76:$EC$114,21,FALSE)</f>
        <v>0</v>
      </c>
      <c r="L72" s="343">
        <f>VLOOKUP(C72,'00-Monitoreo indicadores 2023'!C76:EC183,22,FALSE)</f>
        <v>0</v>
      </c>
      <c r="M72" s="162">
        <v>0</v>
      </c>
      <c r="N72" s="163" t="str">
        <f>VLOOKUP(C72,'00-Monitoreo indicadores 2023'!C76:EC183,24,FALSE)</f>
        <v>bajo</v>
      </c>
      <c r="O72" s="292">
        <v>0</v>
      </c>
      <c r="P72" s="164">
        <v>0</v>
      </c>
      <c r="Q72" s="165"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39" customFormat="1" ht="120" hidden="1" x14ac:dyDescent="0.25">
      <c r="A73" s="3" t="s">
        <v>252</v>
      </c>
      <c r="B73" s="333" t="s">
        <v>821</v>
      </c>
      <c r="C73" s="3" t="s">
        <v>253</v>
      </c>
      <c r="D73" s="100" t="s">
        <v>61</v>
      </c>
      <c r="E73" s="158" t="s">
        <v>76</v>
      </c>
      <c r="F73" s="5" t="s">
        <v>38</v>
      </c>
      <c r="G73" s="370" t="s">
        <v>838</v>
      </c>
      <c r="H73" s="370" t="s">
        <v>839</v>
      </c>
      <c r="I73" s="161">
        <v>0.25</v>
      </c>
      <c r="J73" s="372" t="s">
        <v>840</v>
      </c>
      <c r="K73" s="360">
        <f>VLOOKUP(C73,'00-Monitoreo indicadores 2023'!C77:$EC$114,21,FALSE)</f>
        <v>0</v>
      </c>
      <c r="L73" s="343">
        <f>VLOOKUP(C73,'00-Monitoreo indicadores 2023'!C77:EC184,22,FALSE)</f>
        <v>0</v>
      </c>
      <c r="M73" s="162">
        <v>0</v>
      </c>
      <c r="N73" s="163" t="str">
        <f>VLOOKUP(C73,'00-Monitoreo indicadores 2023'!C77:EC184,24,FALSE)</f>
        <v>bajo</v>
      </c>
      <c r="O73" s="292">
        <v>0</v>
      </c>
      <c r="P73" s="164">
        <v>0</v>
      </c>
      <c r="Q73" s="165"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39" customFormat="1" ht="120" hidden="1" x14ac:dyDescent="0.25">
      <c r="A74" s="3" t="s">
        <v>254</v>
      </c>
      <c r="B74" s="333" t="s">
        <v>873</v>
      </c>
      <c r="C74" s="3" t="s">
        <v>255</v>
      </c>
      <c r="D74" s="100" t="s">
        <v>61</v>
      </c>
      <c r="E74" s="333" t="s">
        <v>77</v>
      </c>
      <c r="F74" s="5" t="s">
        <v>38</v>
      </c>
      <c r="G74" s="370" t="s">
        <v>838</v>
      </c>
      <c r="H74" s="370" t="s">
        <v>839</v>
      </c>
      <c r="I74" s="161">
        <v>0.33</v>
      </c>
      <c r="J74" s="372" t="s">
        <v>840</v>
      </c>
      <c r="K74" s="360">
        <f>VLOOKUP(C74,'00-Monitoreo indicadores 2023'!C78:$EC$114,21,FALSE)</f>
        <v>0</v>
      </c>
      <c r="L74" s="343">
        <f>VLOOKUP(C74,'00-Monitoreo indicadores 2023'!C78:EC185,22,FALSE)</f>
        <v>1065.5</v>
      </c>
      <c r="M74" s="162">
        <f t="shared" ref="M74:M109" si="2">K74/L74</f>
        <v>0</v>
      </c>
      <c r="N74" s="163" t="str">
        <f>VLOOKUP(C74,'00-Monitoreo indicadores 2023'!C78:EC185,24,FALSE)</f>
        <v>bajo</v>
      </c>
      <c r="O74" s="292">
        <v>0</v>
      </c>
      <c r="P74" s="164">
        <v>0</v>
      </c>
      <c r="Q74" s="165"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39" customFormat="1" ht="120" hidden="1" x14ac:dyDescent="0.25">
      <c r="A75" s="3" t="s">
        <v>256</v>
      </c>
      <c r="B75" s="333" t="s">
        <v>827</v>
      </c>
      <c r="C75" s="3" t="s">
        <v>257</v>
      </c>
      <c r="D75" s="100" t="s">
        <v>61</v>
      </c>
      <c r="E75" s="158" t="s">
        <v>78</v>
      </c>
      <c r="F75" s="5" t="s">
        <v>38</v>
      </c>
      <c r="G75" s="370" t="s">
        <v>838</v>
      </c>
      <c r="H75" s="370" t="s">
        <v>839</v>
      </c>
      <c r="I75" s="161">
        <v>0.25</v>
      </c>
      <c r="J75" s="372" t="s">
        <v>840</v>
      </c>
      <c r="K75" s="360">
        <f>VLOOKUP(C75,'00-Monitoreo indicadores 2023'!C79:$EC$114,21,FALSE)</f>
        <v>0</v>
      </c>
      <c r="L75" s="343">
        <f>VLOOKUP(C75,'00-Monitoreo indicadores 2023'!C79:EC186,22,FALSE)</f>
        <v>0</v>
      </c>
      <c r="M75" s="162">
        <v>0</v>
      </c>
      <c r="N75" s="163" t="str">
        <f>VLOOKUP(C75,'00-Monitoreo indicadores 2023'!C79:EC186,24,FALSE)</f>
        <v>bajo</v>
      </c>
      <c r="O75" s="292">
        <v>0</v>
      </c>
      <c r="P75" s="164">
        <v>0</v>
      </c>
      <c r="Q75" s="165"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39" customFormat="1" ht="120" hidden="1" x14ac:dyDescent="0.25">
      <c r="A76" s="3" t="s">
        <v>258</v>
      </c>
      <c r="B76" s="333" t="s">
        <v>832</v>
      </c>
      <c r="C76" s="3" t="s">
        <v>259</v>
      </c>
      <c r="D76" s="100" t="s">
        <v>61</v>
      </c>
      <c r="E76" s="158" t="s">
        <v>79</v>
      </c>
      <c r="F76" s="5" t="s">
        <v>38</v>
      </c>
      <c r="G76" s="370" t="s">
        <v>838</v>
      </c>
      <c r="H76" s="370" t="s">
        <v>839</v>
      </c>
      <c r="I76" s="161">
        <v>0.25</v>
      </c>
      <c r="J76" s="372" t="s">
        <v>840</v>
      </c>
      <c r="K76" s="360">
        <f>VLOOKUP(C76,'00-Monitoreo indicadores 2023'!C80:$EC$114,21,FALSE)</f>
        <v>0</v>
      </c>
      <c r="L76" s="343">
        <f>VLOOKUP(C76,'00-Monitoreo indicadores 2023'!C80:EC187,22,FALSE)</f>
        <v>0</v>
      </c>
      <c r="M76" s="162">
        <v>0</v>
      </c>
      <c r="N76" s="163" t="str">
        <f>VLOOKUP(C76,'00-Monitoreo indicadores 2023'!C80:EC187,24,FALSE)</f>
        <v>bajo</v>
      </c>
      <c r="O76" s="292">
        <v>0</v>
      </c>
      <c r="P76" s="164">
        <v>0</v>
      </c>
      <c r="Q76" s="165"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39" customFormat="1" ht="120" x14ac:dyDescent="0.25">
      <c r="A77" s="3" t="s">
        <v>260</v>
      </c>
      <c r="B77" s="333" t="s">
        <v>881</v>
      </c>
      <c r="C77" s="3" t="s">
        <v>261</v>
      </c>
      <c r="D77" s="100" t="s">
        <v>61</v>
      </c>
      <c r="E77" s="333" t="s">
        <v>80</v>
      </c>
      <c r="F77" s="5" t="s">
        <v>38</v>
      </c>
      <c r="G77" s="370" t="s">
        <v>838</v>
      </c>
      <c r="H77" s="370" t="s">
        <v>839</v>
      </c>
      <c r="I77" s="161">
        <v>0.33</v>
      </c>
      <c r="J77" s="372" t="s">
        <v>840</v>
      </c>
      <c r="K77" s="360">
        <f>VLOOKUP(C77,'00-Monitoreo indicadores 2023'!C81:$EC$114,21,FALSE)</f>
        <v>0</v>
      </c>
      <c r="L77" s="343">
        <f>VLOOKUP(C77,'00-Monitoreo indicadores 2023'!C81:EC188,22,FALSE)</f>
        <v>0</v>
      </c>
      <c r="M77" s="162">
        <v>0</v>
      </c>
      <c r="N77" s="163" t="str">
        <f>VLOOKUP(C77,'00-Monitoreo indicadores 2023'!C81:EC188,24,FALSE)</f>
        <v>bajo</v>
      </c>
      <c r="O77" s="292">
        <v>0</v>
      </c>
      <c r="P77" s="164">
        <v>0</v>
      </c>
      <c r="Q77" s="165"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39" customFormat="1" ht="120" hidden="1" x14ac:dyDescent="0.25">
      <c r="A78" s="3" t="s">
        <v>262</v>
      </c>
      <c r="B78" s="333" t="s">
        <v>756</v>
      </c>
      <c r="C78" s="3" t="s">
        <v>263</v>
      </c>
      <c r="D78" s="100" t="s">
        <v>61</v>
      </c>
      <c r="E78" s="158" t="s">
        <v>286</v>
      </c>
      <c r="F78" s="5" t="s">
        <v>38</v>
      </c>
      <c r="G78" s="367" t="s">
        <v>885</v>
      </c>
      <c r="H78" s="367" t="s">
        <v>886</v>
      </c>
      <c r="I78" s="161">
        <v>0.25</v>
      </c>
      <c r="J78" s="342">
        <v>1</v>
      </c>
      <c r="K78" s="360">
        <f>VLOOKUP(C78,'00-Monitoreo indicadores 2023'!C82:$EC$114,21,FALSE)</f>
        <v>0</v>
      </c>
      <c r="L78" s="343">
        <f>VLOOKUP(C78,'00-Monitoreo indicadores 2023'!C82:EC189,22,FALSE)</f>
        <v>2</v>
      </c>
      <c r="M78" s="162">
        <f t="shared" si="2"/>
        <v>0</v>
      </c>
      <c r="N78" s="163" t="str">
        <f>VLOOKUP(C78,'00-Monitoreo indicadores 2023'!C82:EC189,24,FALSE)</f>
        <v>bajo</v>
      </c>
      <c r="O78" s="292">
        <v>0</v>
      </c>
      <c r="P78" s="164">
        <f t="shared" ref="P78:P109" si="3">M78/J78</f>
        <v>0</v>
      </c>
      <c r="Q78" s="165"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39" customFormat="1" ht="120" hidden="1" x14ac:dyDescent="0.25">
      <c r="A79" s="3" t="s">
        <v>262</v>
      </c>
      <c r="B79" s="333" t="s">
        <v>763</v>
      </c>
      <c r="C79" s="3" t="s">
        <v>264</v>
      </c>
      <c r="D79" s="100" t="s">
        <v>61</v>
      </c>
      <c r="E79" s="158" t="s">
        <v>66</v>
      </c>
      <c r="F79" s="5" t="s">
        <v>38</v>
      </c>
      <c r="G79" s="367" t="s">
        <v>885</v>
      </c>
      <c r="H79" s="367" t="s">
        <v>886</v>
      </c>
      <c r="I79" s="161">
        <v>0.25</v>
      </c>
      <c r="J79" s="342">
        <v>1</v>
      </c>
      <c r="K79" s="360">
        <f>VLOOKUP(C79,'00-Monitoreo indicadores 2023'!C83:$EC$114,21,FALSE)</f>
        <v>0</v>
      </c>
      <c r="L79" s="343">
        <f>VLOOKUP(C79,'00-Monitoreo indicadores 2023'!C83:EC190,22,FALSE)</f>
        <v>2</v>
      </c>
      <c r="M79" s="162">
        <f t="shared" si="2"/>
        <v>0</v>
      </c>
      <c r="N79" s="163" t="str">
        <f>VLOOKUP(C79,'00-Monitoreo indicadores 2023'!C83:EC190,24,FALSE)</f>
        <v>bajo</v>
      </c>
      <c r="O79" s="292">
        <v>0</v>
      </c>
      <c r="P79" s="164">
        <f t="shared" si="3"/>
        <v>0</v>
      </c>
      <c r="Q79" s="165"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39" customFormat="1" ht="120" hidden="1" x14ac:dyDescent="0.25">
      <c r="A80" s="3" t="s">
        <v>262</v>
      </c>
      <c r="B80" s="333" t="s">
        <v>769</v>
      </c>
      <c r="C80" s="3" t="s">
        <v>265</v>
      </c>
      <c r="D80" s="100" t="s">
        <v>61</v>
      </c>
      <c r="E80" s="366" t="s">
        <v>67</v>
      </c>
      <c r="F80" s="5" t="s">
        <v>38</v>
      </c>
      <c r="G80" s="367" t="s">
        <v>885</v>
      </c>
      <c r="H80" s="367" t="s">
        <v>886</v>
      </c>
      <c r="I80" s="161">
        <v>0.25</v>
      </c>
      <c r="J80" s="342">
        <v>1</v>
      </c>
      <c r="K80" s="360">
        <f>VLOOKUP(C80,'00-Monitoreo indicadores 2023'!C84:$EC$114,21,FALSE)</f>
        <v>0</v>
      </c>
      <c r="L80" s="343">
        <f>VLOOKUP(C80,'00-Monitoreo indicadores 2023'!C84:EC191,22,FALSE)</f>
        <v>0</v>
      </c>
      <c r="M80" s="162">
        <v>0</v>
      </c>
      <c r="N80" s="163" t="str">
        <f>VLOOKUP(C80,'00-Monitoreo indicadores 2023'!C84:EC191,24,FALSE)</f>
        <v>bajo</v>
      </c>
      <c r="O80" s="292">
        <v>0</v>
      </c>
      <c r="P80" s="164">
        <f t="shared" si="3"/>
        <v>0</v>
      </c>
      <c r="Q80" s="165"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39" customFormat="1" ht="120" hidden="1" x14ac:dyDescent="0.25">
      <c r="A81" s="3" t="s">
        <v>262</v>
      </c>
      <c r="B81" s="333" t="s">
        <v>774</v>
      </c>
      <c r="C81" s="3" t="s">
        <v>266</v>
      </c>
      <c r="D81" s="100" t="s">
        <v>61</v>
      </c>
      <c r="E81" s="158" t="s">
        <v>68</v>
      </c>
      <c r="F81" s="5" t="s">
        <v>38</v>
      </c>
      <c r="G81" s="367" t="s">
        <v>885</v>
      </c>
      <c r="H81" s="367" t="s">
        <v>886</v>
      </c>
      <c r="I81" s="161">
        <v>0.25</v>
      </c>
      <c r="J81" s="342">
        <v>1</v>
      </c>
      <c r="K81" s="360">
        <f>VLOOKUP(C81,'00-Monitoreo indicadores 2023'!C85:$EC$114,21,FALSE)</f>
        <v>0</v>
      </c>
      <c r="L81" s="343">
        <f>VLOOKUP(C81,'00-Monitoreo indicadores 2023'!C85:EC192,22,FALSE)</f>
        <v>2</v>
      </c>
      <c r="M81" s="162">
        <f t="shared" si="2"/>
        <v>0</v>
      </c>
      <c r="N81" s="163" t="str">
        <f>VLOOKUP(C81,'00-Monitoreo indicadores 2023'!C85:EC192,24,FALSE)</f>
        <v>bajo</v>
      </c>
      <c r="O81" s="292">
        <v>0</v>
      </c>
      <c r="P81" s="164">
        <f t="shared" si="3"/>
        <v>0</v>
      </c>
      <c r="Q81" s="165"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39" customFormat="1" ht="120" hidden="1" x14ac:dyDescent="0.25">
      <c r="A82" s="3" t="s">
        <v>262</v>
      </c>
      <c r="B82" s="333" t="s">
        <v>780</v>
      </c>
      <c r="C82" s="3" t="s">
        <v>267</v>
      </c>
      <c r="D82" s="100" t="s">
        <v>61</v>
      </c>
      <c r="E82" s="158" t="s">
        <v>69</v>
      </c>
      <c r="F82" s="5" t="s">
        <v>38</v>
      </c>
      <c r="G82" s="367" t="s">
        <v>885</v>
      </c>
      <c r="H82" s="367" t="s">
        <v>886</v>
      </c>
      <c r="I82" s="161">
        <v>0.25</v>
      </c>
      <c r="J82" s="342">
        <v>1</v>
      </c>
      <c r="K82" s="360">
        <f>VLOOKUP(C82,'00-Monitoreo indicadores 2023'!C86:$EC$114,21,FALSE)</f>
        <v>0</v>
      </c>
      <c r="L82" s="343">
        <f>VLOOKUP(C82,'00-Monitoreo indicadores 2023'!C86:EC193,22,FALSE)</f>
        <v>2</v>
      </c>
      <c r="M82" s="162">
        <f t="shared" si="2"/>
        <v>0</v>
      </c>
      <c r="N82" s="163" t="str">
        <f>VLOOKUP(C82,'00-Monitoreo indicadores 2023'!C86:EC193,24,FALSE)</f>
        <v>bajo</v>
      </c>
      <c r="O82" s="292">
        <v>0</v>
      </c>
      <c r="P82" s="164">
        <f t="shared" si="3"/>
        <v>0</v>
      </c>
      <c r="Q82" s="165"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39" customFormat="1" ht="120" hidden="1" x14ac:dyDescent="0.25">
      <c r="A83" s="3" t="s">
        <v>262</v>
      </c>
      <c r="B83" s="333" t="s">
        <v>786</v>
      </c>
      <c r="C83" s="3" t="s">
        <v>268</v>
      </c>
      <c r="D83" s="100" t="s">
        <v>61</v>
      </c>
      <c r="E83" s="158" t="s">
        <v>70</v>
      </c>
      <c r="F83" s="5" t="s">
        <v>38</v>
      </c>
      <c r="G83" s="367" t="s">
        <v>885</v>
      </c>
      <c r="H83" s="367" t="s">
        <v>886</v>
      </c>
      <c r="I83" s="161">
        <v>0.25</v>
      </c>
      <c r="J83" s="342">
        <v>1</v>
      </c>
      <c r="K83" s="360">
        <f>VLOOKUP(C83,'00-Monitoreo indicadores 2023'!C87:$EC$114,21,FALSE)</f>
        <v>0</v>
      </c>
      <c r="L83" s="343">
        <f>VLOOKUP(C83,'00-Monitoreo indicadores 2023'!C87:EC194,22,FALSE)</f>
        <v>2</v>
      </c>
      <c r="M83" s="162">
        <f t="shared" si="2"/>
        <v>0</v>
      </c>
      <c r="N83" s="163" t="str">
        <f>VLOOKUP(C83,'00-Monitoreo indicadores 2023'!C87:EC194,24,FALSE)</f>
        <v>bajo</v>
      </c>
      <c r="O83" s="292">
        <v>0</v>
      </c>
      <c r="P83" s="164">
        <f t="shared" si="3"/>
        <v>0</v>
      </c>
      <c r="Q83" s="165"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39" customFormat="1" ht="120" hidden="1" x14ac:dyDescent="0.25">
      <c r="A84" s="3" t="s">
        <v>262</v>
      </c>
      <c r="B84" s="333" t="s">
        <v>792</v>
      </c>
      <c r="C84" s="3" t="s">
        <v>269</v>
      </c>
      <c r="D84" s="100" t="s">
        <v>61</v>
      </c>
      <c r="E84" s="158" t="s">
        <v>71</v>
      </c>
      <c r="F84" s="5" t="s">
        <v>38</v>
      </c>
      <c r="G84" s="367" t="s">
        <v>885</v>
      </c>
      <c r="H84" s="367" t="s">
        <v>886</v>
      </c>
      <c r="I84" s="161">
        <v>0.25</v>
      </c>
      <c r="J84" s="342">
        <v>1</v>
      </c>
      <c r="K84" s="360">
        <f>VLOOKUP(C84,'00-Monitoreo indicadores 2023'!C88:$EC$114,21,FALSE)</f>
        <v>0</v>
      </c>
      <c r="L84" s="343">
        <f>VLOOKUP(C84,'00-Monitoreo indicadores 2023'!C88:EC195,22,FALSE)</f>
        <v>2</v>
      </c>
      <c r="M84" s="162">
        <f t="shared" si="2"/>
        <v>0</v>
      </c>
      <c r="N84" s="163" t="str">
        <f>VLOOKUP(C84,'00-Monitoreo indicadores 2023'!C88:EC195,24,FALSE)</f>
        <v>bajo</v>
      </c>
      <c r="O84" s="292">
        <v>0</v>
      </c>
      <c r="P84" s="164">
        <f t="shared" si="3"/>
        <v>0</v>
      </c>
      <c r="Q84" s="165"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39" customFormat="1" ht="120" hidden="1" x14ac:dyDescent="0.25">
      <c r="A85" s="3" t="s">
        <v>262</v>
      </c>
      <c r="B85" s="333" t="s">
        <v>798</v>
      </c>
      <c r="C85" s="3" t="s">
        <v>270</v>
      </c>
      <c r="D85" s="100" t="s">
        <v>61</v>
      </c>
      <c r="E85" s="158" t="s">
        <v>72</v>
      </c>
      <c r="F85" s="5" t="s">
        <v>38</v>
      </c>
      <c r="G85" s="367" t="s">
        <v>885</v>
      </c>
      <c r="H85" s="367" t="s">
        <v>886</v>
      </c>
      <c r="I85" s="161">
        <v>0.25</v>
      </c>
      <c r="J85" s="342">
        <v>1</v>
      </c>
      <c r="K85" s="360">
        <f>VLOOKUP(C85,'00-Monitoreo indicadores 2023'!C89:$EC$114,21,FALSE)</f>
        <v>0</v>
      </c>
      <c r="L85" s="343">
        <f>VLOOKUP(C85,'00-Monitoreo indicadores 2023'!C89:EC196,22,FALSE)</f>
        <v>2</v>
      </c>
      <c r="M85" s="162">
        <f t="shared" si="2"/>
        <v>0</v>
      </c>
      <c r="N85" s="163" t="str">
        <f>VLOOKUP(C85,'00-Monitoreo indicadores 2023'!C89:EC196,24,FALSE)</f>
        <v>bajo</v>
      </c>
      <c r="O85" s="292">
        <v>0</v>
      </c>
      <c r="P85" s="164">
        <f t="shared" si="3"/>
        <v>0</v>
      </c>
      <c r="Q85" s="165"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39" customFormat="1" ht="120" hidden="1" x14ac:dyDescent="0.25">
      <c r="A86" s="3" t="s">
        <v>262</v>
      </c>
      <c r="B86" s="333" t="s">
        <v>804</v>
      </c>
      <c r="C86" s="3" t="s">
        <v>271</v>
      </c>
      <c r="D86" s="100" t="s">
        <v>61</v>
      </c>
      <c r="E86" s="158" t="s">
        <v>73</v>
      </c>
      <c r="F86" s="5" t="s">
        <v>38</v>
      </c>
      <c r="G86" s="367" t="s">
        <v>885</v>
      </c>
      <c r="H86" s="367" t="s">
        <v>886</v>
      </c>
      <c r="I86" s="161">
        <v>0.25</v>
      </c>
      <c r="J86" s="342">
        <v>1</v>
      </c>
      <c r="K86" s="360">
        <f>VLOOKUP(C86,'00-Monitoreo indicadores 2023'!C90:$EC$114,21,FALSE)</f>
        <v>0</v>
      </c>
      <c r="L86" s="343">
        <f>VLOOKUP(C86,'00-Monitoreo indicadores 2023'!C90:EC197,22,FALSE)</f>
        <v>2</v>
      </c>
      <c r="M86" s="162">
        <f t="shared" si="2"/>
        <v>0</v>
      </c>
      <c r="N86" s="163" t="str">
        <f>VLOOKUP(C86,'00-Monitoreo indicadores 2023'!C90:EC197,24,FALSE)</f>
        <v>bajo</v>
      </c>
      <c r="O86" s="292">
        <v>0</v>
      </c>
      <c r="P86" s="164">
        <f t="shared" si="3"/>
        <v>0</v>
      </c>
      <c r="Q86" s="165"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39" customFormat="1" ht="120" hidden="1" x14ac:dyDescent="0.25">
      <c r="A87" s="3" t="s">
        <v>262</v>
      </c>
      <c r="B87" s="333" t="s">
        <v>810</v>
      </c>
      <c r="C87" s="3" t="s">
        <v>272</v>
      </c>
      <c r="D87" s="100" t="s">
        <v>61</v>
      </c>
      <c r="E87" s="158" t="s">
        <v>74</v>
      </c>
      <c r="F87" s="5" t="s">
        <v>38</v>
      </c>
      <c r="G87" s="367" t="s">
        <v>885</v>
      </c>
      <c r="H87" s="367" t="s">
        <v>886</v>
      </c>
      <c r="I87" s="161">
        <v>0.25</v>
      </c>
      <c r="J87" s="342">
        <v>1</v>
      </c>
      <c r="K87" s="360">
        <f>VLOOKUP(C87,'00-Monitoreo indicadores 2023'!C91:$EC$114,21,FALSE)</f>
        <v>0</v>
      </c>
      <c r="L87" s="343">
        <f>VLOOKUP(C87,'00-Monitoreo indicadores 2023'!C91:EC198,22,FALSE)</f>
        <v>2</v>
      </c>
      <c r="M87" s="162">
        <f t="shared" si="2"/>
        <v>0</v>
      </c>
      <c r="N87" s="163" t="str">
        <f>VLOOKUP(C87,'00-Monitoreo indicadores 2023'!C91:EC198,24,FALSE)</f>
        <v>bajo</v>
      </c>
      <c r="O87" s="292">
        <v>0</v>
      </c>
      <c r="P87" s="164">
        <f t="shared" si="3"/>
        <v>0</v>
      </c>
      <c r="Q87" s="165"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39" customFormat="1" ht="120" hidden="1" x14ac:dyDescent="0.25">
      <c r="A88" s="3" t="s">
        <v>262</v>
      </c>
      <c r="B88" s="333" t="s">
        <v>816</v>
      </c>
      <c r="C88" s="3" t="s">
        <v>273</v>
      </c>
      <c r="D88" s="100" t="s">
        <v>61</v>
      </c>
      <c r="E88" s="158" t="s">
        <v>75</v>
      </c>
      <c r="F88" s="5" t="s">
        <v>38</v>
      </c>
      <c r="G88" s="367" t="s">
        <v>885</v>
      </c>
      <c r="H88" s="367" t="s">
        <v>886</v>
      </c>
      <c r="I88" s="161">
        <v>0.25</v>
      </c>
      <c r="J88" s="342">
        <v>1</v>
      </c>
      <c r="K88" s="360">
        <f>VLOOKUP(C88,'00-Monitoreo indicadores 2023'!C92:$EC$114,21,FALSE)</f>
        <v>0</v>
      </c>
      <c r="L88" s="343">
        <f>VLOOKUP(C88,'00-Monitoreo indicadores 2023'!C92:EC199,22,FALSE)</f>
        <v>2</v>
      </c>
      <c r="M88" s="162">
        <f t="shared" si="2"/>
        <v>0</v>
      </c>
      <c r="N88" s="163" t="str">
        <f>VLOOKUP(C88,'00-Monitoreo indicadores 2023'!C92:EC199,24,FALSE)</f>
        <v>bajo</v>
      </c>
      <c r="O88" s="292">
        <v>0</v>
      </c>
      <c r="P88" s="164">
        <f t="shared" si="3"/>
        <v>0</v>
      </c>
      <c r="Q88" s="165"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39" customFormat="1" ht="120" hidden="1" x14ac:dyDescent="0.25">
      <c r="A89" s="3" t="s">
        <v>262</v>
      </c>
      <c r="B89" s="333" t="s">
        <v>821</v>
      </c>
      <c r="C89" s="3" t="s">
        <v>274</v>
      </c>
      <c r="D89" s="100" t="s">
        <v>61</v>
      </c>
      <c r="E89" s="158" t="s">
        <v>76</v>
      </c>
      <c r="F89" s="5" t="s">
        <v>38</v>
      </c>
      <c r="G89" s="367" t="s">
        <v>885</v>
      </c>
      <c r="H89" s="367" t="s">
        <v>886</v>
      </c>
      <c r="I89" s="161">
        <v>0.25</v>
      </c>
      <c r="J89" s="342">
        <v>1</v>
      </c>
      <c r="K89" s="360">
        <f>VLOOKUP(C89,'00-Monitoreo indicadores 2023'!C93:$EC$114,21,FALSE)</f>
        <v>0</v>
      </c>
      <c r="L89" s="343">
        <f>VLOOKUP(C89,'00-Monitoreo indicadores 2023'!C93:EC200,22,FALSE)</f>
        <v>2</v>
      </c>
      <c r="M89" s="162">
        <f t="shared" si="2"/>
        <v>0</v>
      </c>
      <c r="N89" s="163" t="str">
        <f>VLOOKUP(C89,'00-Monitoreo indicadores 2023'!C93:EC200,24,FALSE)</f>
        <v>bajo</v>
      </c>
      <c r="O89" s="292">
        <v>0</v>
      </c>
      <c r="P89" s="164">
        <f t="shared" si="3"/>
        <v>0</v>
      </c>
      <c r="Q89" s="165"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39" customFormat="1" ht="120" hidden="1" x14ac:dyDescent="0.25">
      <c r="A90" s="3" t="s">
        <v>262</v>
      </c>
      <c r="B90" s="333" t="s">
        <v>873</v>
      </c>
      <c r="C90" s="3" t="s">
        <v>275</v>
      </c>
      <c r="D90" s="100" t="s">
        <v>61</v>
      </c>
      <c r="E90" s="333" t="s">
        <v>77</v>
      </c>
      <c r="F90" s="5" t="s">
        <v>38</v>
      </c>
      <c r="G90" s="367" t="s">
        <v>885</v>
      </c>
      <c r="H90" s="367" t="s">
        <v>886</v>
      </c>
      <c r="I90" s="161">
        <v>0.34</v>
      </c>
      <c r="J90" s="342">
        <v>1</v>
      </c>
      <c r="K90" s="360">
        <f>VLOOKUP(C90,'00-Monitoreo indicadores 2023'!C94:$EC$114,21,FALSE)</f>
        <v>0</v>
      </c>
      <c r="L90" s="343">
        <f>VLOOKUP(C90,'00-Monitoreo indicadores 2023'!C94:EC201,22,FALSE)</f>
        <v>2</v>
      </c>
      <c r="M90" s="162">
        <f t="shared" si="2"/>
        <v>0</v>
      </c>
      <c r="N90" s="163" t="str">
        <f>VLOOKUP(C90,'00-Monitoreo indicadores 2023'!C94:EC201,24,FALSE)</f>
        <v>bajo</v>
      </c>
      <c r="O90" s="292">
        <v>0</v>
      </c>
      <c r="P90" s="164">
        <f t="shared" si="3"/>
        <v>0</v>
      </c>
      <c r="Q90" s="165"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39" customFormat="1" ht="120" hidden="1" x14ac:dyDescent="0.25">
      <c r="A91" s="3" t="s">
        <v>262</v>
      </c>
      <c r="B91" s="333" t="s">
        <v>827</v>
      </c>
      <c r="C91" s="3" t="s">
        <v>276</v>
      </c>
      <c r="D91" s="100" t="s">
        <v>61</v>
      </c>
      <c r="E91" s="158" t="s">
        <v>78</v>
      </c>
      <c r="F91" s="5" t="s">
        <v>38</v>
      </c>
      <c r="G91" s="367" t="s">
        <v>885</v>
      </c>
      <c r="H91" s="367" t="s">
        <v>886</v>
      </c>
      <c r="I91" s="161">
        <v>0.25</v>
      </c>
      <c r="J91" s="342">
        <v>1</v>
      </c>
      <c r="K91" s="360">
        <f>VLOOKUP(C91,'00-Monitoreo indicadores 2023'!C95:$EC$114,21,FALSE)</f>
        <v>0</v>
      </c>
      <c r="L91" s="343">
        <f>VLOOKUP(C91,'00-Monitoreo indicadores 2023'!C95:EC202,22,FALSE)</f>
        <v>2</v>
      </c>
      <c r="M91" s="162">
        <f t="shared" si="2"/>
        <v>0</v>
      </c>
      <c r="N91" s="163" t="str">
        <f>VLOOKUP(C91,'00-Monitoreo indicadores 2023'!C95:EC202,24,FALSE)</f>
        <v>bajo</v>
      </c>
      <c r="O91" s="292">
        <v>0</v>
      </c>
      <c r="P91" s="164">
        <f t="shared" si="3"/>
        <v>0</v>
      </c>
      <c r="Q91" s="165"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39" customFormat="1" ht="120" hidden="1" x14ac:dyDescent="0.25">
      <c r="A92" s="3" t="s">
        <v>262</v>
      </c>
      <c r="B92" s="333" t="s">
        <v>832</v>
      </c>
      <c r="C92" s="3" t="s">
        <v>277</v>
      </c>
      <c r="D92" s="100" t="s">
        <v>61</v>
      </c>
      <c r="E92" s="158" t="s">
        <v>79</v>
      </c>
      <c r="F92" s="5" t="s">
        <v>38</v>
      </c>
      <c r="G92" s="367" t="s">
        <v>885</v>
      </c>
      <c r="H92" s="367" t="s">
        <v>886</v>
      </c>
      <c r="I92" s="161">
        <v>0.25</v>
      </c>
      <c r="J92" s="342">
        <v>1</v>
      </c>
      <c r="K92" s="360">
        <f>VLOOKUP(C92,'00-Monitoreo indicadores 2023'!C96:$EC$114,21,FALSE)</f>
        <v>0</v>
      </c>
      <c r="L92" s="343">
        <f>VLOOKUP(C92,'00-Monitoreo indicadores 2023'!C96:EC203,22,FALSE)</f>
        <v>2</v>
      </c>
      <c r="M92" s="162">
        <f t="shared" si="2"/>
        <v>0</v>
      </c>
      <c r="N92" s="163" t="str">
        <f>VLOOKUP(C92,'00-Monitoreo indicadores 2023'!C96:EC203,24,FALSE)</f>
        <v>bajo</v>
      </c>
      <c r="O92" s="292">
        <v>0</v>
      </c>
      <c r="P92" s="164">
        <f t="shared" si="3"/>
        <v>0</v>
      </c>
      <c r="Q92" s="165"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39" customFormat="1" ht="120" x14ac:dyDescent="0.25">
      <c r="A93" s="3" t="s">
        <v>262</v>
      </c>
      <c r="B93" s="333" t="s">
        <v>881</v>
      </c>
      <c r="C93" s="3" t="s">
        <v>278</v>
      </c>
      <c r="D93" s="100" t="s">
        <v>61</v>
      </c>
      <c r="E93" s="333" t="s">
        <v>80</v>
      </c>
      <c r="F93" s="5" t="s">
        <v>38</v>
      </c>
      <c r="G93" s="367" t="s">
        <v>885</v>
      </c>
      <c r="H93" s="367" t="s">
        <v>886</v>
      </c>
      <c r="I93" s="161">
        <v>0.34</v>
      </c>
      <c r="J93" s="342">
        <v>1</v>
      </c>
      <c r="K93" s="360">
        <f>VLOOKUP(C93,'00-Monitoreo indicadores 2023'!C97:$EC$114,21,FALSE)</f>
        <v>0</v>
      </c>
      <c r="L93" s="343">
        <f>VLOOKUP(C93,'00-Monitoreo indicadores 2023'!C97:EC204,22,FALSE)</f>
        <v>2</v>
      </c>
      <c r="M93" s="162">
        <f t="shared" si="2"/>
        <v>0</v>
      </c>
      <c r="N93" s="163" t="str">
        <f>VLOOKUP(C93,'00-Monitoreo indicadores 2023'!C97:EC204,24,FALSE)</f>
        <v>bajo</v>
      </c>
      <c r="O93" s="292">
        <v>0</v>
      </c>
      <c r="P93" s="164">
        <f t="shared" si="3"/>
        <v>0</v>
      </c>
      <c r="Q93" s="165"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39" customFormat="1" ht="48" hidden="1" x14ac:dyDescent="0.25">
      <c r="A94" s="3" t="s">
        <v>194</v>
      </c>
      <c r="B94" s="333" t="s">
        <v>756</v>
      </c>
      <c r="C94" s="3" t="s">
        <v>195</v>
      </c>
      <c r="D94" s="100" t="s">
        <v>61</v>
      </c>
      <c r="E94" s="158" t="s">
        <v>286</v>
      </c>
      <c r="F94" s="5" t="s">
        <v>38</v>
      </c>
      <c r="G94" s="333" t="s">
        <v>928</v>
      </c>
      <c r="H94" s="333" t="s">
        <v>929</v>
      </c>
      <c r="I94" s="161">
        <v>0.25</v>
      </c>
      <c r="J94" s="372">
        <v>0.7</v>
      </c>
      <c r="K94" s="360">
        <f>VLOOKUP(C94,'00-Monitoreo indicadores 2023'!C98:$EC$114,21,FALSE)</f>
        <v>0</v>
      </c>
      <c r="L94" s="343">
        <f>VLOOKUP(C94,'00-Monitoreo indicadores 2023'!C98:EC205,22,FALSE)</f>
        <v>14</v>
      </c>
      <c r="M94" s="162">
        <f t="shared" si="2"/>
        <v>0</v>
      </c>
      <c r="N94" s="163" t="str">
        <f>VLOOKUP(C94,'00-Monitoreo indicadores 2023'!C98:EC205,24,FALSE)</f>
        <v>bajo</v>
      </c>
      <c r="O94" s="292">
        <v>0</v>
      </c>
      <c r="P94" s="164">
        <f t="shared" si="3"/>
        <v>0</v>
      </c>
      <c r="Q94" s="165"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39" customFormat="1" ht="48" hidden="1" x14ac:dyDescent="0.25">
      <c r="A95" s="3" t="s">
        <v>194</v>
      </c>
      <c r="B95" s="333" t="s">
        <v>763</v>
      </c>
      <c r="C95" s="3" t="s">
        <v>197</v>
      </c>
      <c r="D95" s="100" t="s">
        <v>61</v>
      </c>
      <c r="E95" s="158" t="s">
        <v>66</v>
      </c>
      <c r="F95" s="5" t="s">
        <v>38</v>
      </c>
      <c r="G95" s="333" t="s">
        <v>928</v>
      </c>
      <c r="H95" s="333" t="s">
        <v>929</v>
      </c>
      <c r="I95" s="161">
        <v>0.25</v>
      </c>
      <c r="J95" s="372">
        <v>0.7</v>
      </c>
      <c r="K95" s="360">
        <f>VLOOKUP(C95,'00-Monitoreo indicadores 2023'!C99:$EC$114,21,FALSE)</f>
        <v>0</v>
      </c>
      <c r="L95" s="343">
        <f>VLOOKUP(C95,'00-Monitoreo indicadores 2023'!C99:EC206,22,FALSE)</f>
        <v>4</v>
      </c>
      <c r="M95" s="162">
        <f t="shared" si="2"/>
        <v>0</v>
      </c>
      <c r="N95" s="163" t="str">
        <f>VLOOKUP(C95,'00-Monitoreo indicadores 2023'!C99:EC206,24,FALSE)</f>
        <v>bajo</v>
      </c>
      <c r="O95" s="292">
        <v>0</v>
      </c>
      <c r="P95" s="164">
        <f t="shared" si="3"/>
        <v>0</v>
      </c>
      <c r="Q95" s="165"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39" customFormat="1" ht="48" hidden="1" x14ac:dyDescent="0.25">
      <c r="A96" s="3" t="s">
        <v>194</v>
      </c>
      <c r="B96" s="333" t="s">
        <v>769</v>
      </c>
      <c r="C96" s="3" t="s">
        <v>198</v>
      </c>
      <c r="D96" s="100" t="s">
        <v>61</v>
      </c>
      <c r="E96" s="366" t="s">
        <v>67</v>
      </c>
      <c r="F96" s="5" t="s">
        <v>38</v>
      </c>
      <c r="G96" s="333" t="s">
        <v>928</v>
      </c>
      <c r="H96" s="333" t="s">
        <v>929</v>
      </c>
      <c r="I96" s="161">
        <v>0.25</v>
      </c>
      <c r="J96" s="372">
        <v>0.7</v>
      </c>
      <c r="K96" s="360">
        <f>VLOOKUP(C96,'00-Monitoreo indicadores 2023'!C100:$EC$114,21,FALSE)</f>
        <v>0</v>
      </c>
      <c r="L96" s="343">
        <f>VLOOKUP(C96,'00-Monitoreo indicadores 2023'!C100:EC207,22,FALSE)</f>
        <v>0</v>
      </c>
      <c r="M96" s="162">
        <v>0</v>
      </c>
      <c r="N96" s="163" t="str">
        <f>VLOOKUP(C96,'00-Monitoreo indicadores 2023'!C100:EC207,24,FALSE)</f>
        <v>bajo</v>
      </c>
      <c r="O96" s="292">
        <v>0</v>
      </c>
      <c r="P96" s="164">
        <f t="shared" si="3"/>
        <v>0</v>
      </c>
      <c r="Q96" s="165"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39" customFormat="1" ht="48" hidden="1" x14ac:dyDescent="0.25">
      <c r="A97" s="3" t="s">
        <v>194</v>
      </c>
      <c r="B97" s="333" t="s">
        <v>774</v>
      </c>
      <c r="C97" s="3" t="s">
        <v>199</v>
      </c>
      <c r="D97" s="100" t="s">
        <v>61</v>
      </c>
      <c r="E97" s="158" t="s">
        <v>68</v>
      </c>
      <c r="F97" s="5" t="s">
        <v>38</v>
      </c>
      <c r="G97" s="333" t="s">
        <v>928</v>
      </c>
      <c r="H97" s="333" t="s">
        <v>929</v>
      </c>
      <c r="I97" s="161">
        <v>0.25</v>
      </c>
      <c r="J97" s="372">
        <v>0.7</v>
      </c>
      <c r="K97" s="360">
        <f>VLOOKUP(C97,'00-Monitoreo indicadores 2023'!C101:$EC$114,21,FALSE)</f>
        <v>0</v>
      </c>
      <c r="L97" s="343">
        <f>VLOOKUP(C97,'00-Monitoreo indicadores 2023'!C101:EC208,22,FALSE)</f>
        <v>10</v>
      </c>
      <c r="M97" s="162">
        <f t="shared" si="2"/>
        <v>0</v>
      </c>
      <c r="N97" s="163" t="str">
        <f>VLOOKUP(C97,'00-Monitoreo indicadores 2023'!C101:EC208,24,FALSE)</f>
        <v>bajo</v>
      </c>
      <c r="O97" s="292">
        <v>0</v>
      </c>
      <c r="P97" s="164">
        <f t="shared" si="3"/>
        <v>0</v>
      </c>
      <c r="Q97" s="165"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39" customFormat="1" ht="48" hidden="1" x14ac:dyDescent="0.25">
      <c r="A98" s="3" t="s">
        <v>194</v>
      </c>
      <c r="B98" s="333" t="s">
        <v>780</v>
      </c>
      <c r="C98" s="3" t="s">
        <v>200</v>
      </c>
      <c r="D98" s="100" t="s">
        <v>61</v>
      </c>
      <c r="E98" s="158" t="s">
        <v>69</v>
      </c>
      <c r="F98" s="5" t="s">
        <v>38</v>
      </c>
      <c r="G98" s="333" t="s">
        <v>928</v>
      </c>
      <c r="H98" s="333" t="s">
        <v>929</v>
      </c>
      <c r="I98" s="161">
        <v>0.25</v>
      </c>
      <c r="J98" s="372">
        <v>0.7</v>
      </c>
      <c r="K98" s="360">
        <f>VLOOKUP(C98,'00-Monitoreo indicadores 2023'!C102:$EC$114,21,FALSE)</f>
        <v>0</v>
      </c>
      <c r="L98" s="343">
        <f>VLOOKUP(C98,'00-Monitoreo indicadores 2023'!C102:EC209,22,FALSE)</f>
        <v>21</v>
      </c>
      <c r="M98" s="162">
        <f t="shared" si="2"/>
        <v>0</v>
      </c>
      <c r="N98" s="163" t="str">
        <f>VLOOKUP(C98,'00-Monitoreo indicadores 2023'!C102:EC209,24,FALSE)</f>
        <v>bajo</v>
      </c>
      <c r="O98" s="292">
        <v>0</v>
      </c>
      <c r="P98" s="164">
        <f t="shared" si="3"/>
        <v>0</v>
      </c>
      <c r="Q98" s="165"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39" customFormat="1" ht="48" hidden="1" x14ac:dyDescent="0.25">
      <c r="A99" s="3" t="s">
        <v>194</v>
      </c>
      <c r="B99" s="333" t="s">
        <v>786</v>
      </c>
      <c r="C99" s="3" t="s">
        <v>201</v>
      </c>
      <c r="D99" s="100" t="s">
        <v>61</v>
      </c>
      <c r="E99" s="158" t="s">
        <v>70</v>
      </c>
      <c r="F99" s="5" t="s">
        <v>38</v>
      </c>
      <c r="G99" s="333" t="s">
        <v>928</v>
      </c>
      <c r="H99" s="333" t="s">
        <v>929</v>
      </c>
      <c r="I99" s="161">
        <v>0.25</v>
      </c>
      <c r="J99" s="372">
        <v>0.7</v>
      </c>
      <c r="K99" s="360">
        <f>VLOOKUP(C99,'00-Monitoreo indicadores 2023'!C103:$EC$114,21,FALSE)</f>
        <v>0</v>
      </c>
      <c r="L99" s="343">
        <f>VLOOKUP(C99,'00-Monitoreo indicadores 2023'!C103:EC210,22,FALSE)</f>
        <v>14</v>
      </c>
      <c r="M99" s="162">
        <f t="shared" si="2"/>
        <v>0</v>
      </c>
      <c r="N99" s="163" t="str">
        <f>VLOOKUP(C99,'00-Monitoreo indicadores 2023'!C103:EC210,24,FALSE)</f>
        <v>bajo</v>
      </c>
      <c r="O99" s="292">
        <v>0</v>
      </c>
      <c r="P99" s="164">
        <f t="shared" si="3"/>
        <v>0</v>
      </c>
      <c r="Q99" s="165"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39" customFormat="1" ht="48" hidden="1" x14ac:dyDescent="0.25">
      <c r="A100" s="3" t="s">
        <v>194</v>
      </c>
      <c r="B100" s="333" t="s">
        <v>792</v>
      </c>
      <c r="C100" s="3" t="s">
        <v>202</v>
      </c>
      <c r="D100" s="100" t="s">
        <v>61</v>
      </c>
      <c r="E100" s="158" t="s">
        <v>71</v>
      </c>
      <c r="F100" s="5" t="s">
        <v>38</v>
      </c>
      <c r="G100" s="333" t="s">
        <v>928</v>
      </c>
      <c r="H100" s="333" t="s">
        <v>929</v>
      </c>
      <c r="I100" s="161">
        <v>0.25</v>
      </c>
      <c r="J100" s="372">
        <v>0.7</v>
      </c>
      <c r="K100" s="360">
        <f>VLOOKUP(C100,'00-Monitoreo indicadores 2023'!C104:$EC$114,21,FALSE)</f>
        <v>0</v>
      </c>
      <c r="L100" s="343">
        <f>VLOOKUP(C100,'00-Monitoreo indicadores 2023'!C104:EC211,22,FALSE)</f>
        <v>0</v>
      </c>
      <c r="M100" s="162">
        <v>0</v>
      </c>
      <c r="N100" s="163" t="str">
        <f>VLOOKUP(C100,'00-Monitoreo indicadores 2023'!C104:EC211,24,FALSE)</f>
        <v>bajo</v>
      </c>
      <c r="O100" s="292">
        <v>0</v>
      </c>
      <c r="P100" s="164">
        <f t="shared" si="3"/>
        <v>0</v>
      </c>
      <c r="Q100" s="165"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39" customFormat="1" ht="48" hidden="1" x14ac:dyDescent="0.25">
      <c r="A101" s="3" t="s">
        <v>194</v>
      </c>
      <c r="B101" s="333" t="s">
        <v>798</v>
      </c>
      <c r="C101" s="3" t="s">
        <v>203</v>
      </c>
      <c r="D101" s="100" t="s">
        <v>61</v>
      </c>
      <c r="E101" s="158" t="s">
        <v>72</v>
      </c>
      <c r="F101" s="5" t="s">
        <v>38</v>
      </c>
      <c r="G101" s="333" t="s">
        <v>928</v>
      </c>
      <c r="H101" s="333" t="s">
        <v>929</v>
      </c>
      <c r="I101" s="161">
        <v>0.25</v>
      </c>
      <c r="J101" s="372">
        <v>0.7</v>
      </c>
      <c r="K101" s="360">
        <f>VLOOKUP(C101,'00-Monitoreo indicadores 2023'!C105:$EC$114,21,FALSE)</f>
        <v>0</v>
      </c>
      <c r="L101" s="343">
        <f>VLOOKUP(C101,'00-Monitoreo indicadores 2023'!C105:EC212,22,FALSE)</f>
        <v>36</v>
      </c>
      <c r="M101" s="162">
        <f t="shared" si="2"/>
        <v>0</v>
      </c>
      <c r="N101" s="163" t="str">
        <f>VLOOKUP(C101,'00-Monitoreo indicadores 2023'!C105:EC212,24,FALSE)</f>
        <v>bajo</v>
      </c>
      <c r="O101" s="292">
        <v>0</v>
      </c>
      <c r="P101" s="164">
        <f t="shared" si="3"/>
        <v>0</v>
      </c>
      <c r="Q101" s="165"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39" customFormat="1" ht="48" hidden="1" x14ac:dyDescent="0.25">
      <c r="A102" s="3" t="s">
        <v>194</v>
      </c>
      <c r="B102" s="333" t="s">
        <v>804</v>
      </c>
      <c r="C102" s="3" t="s">
        <v>204</v>
      </c>
      <c r="D102" s="100" t="s">
        <v>61</v>
      </c>
      <c r="E102" s="158" t="s">
        <v>73</v>
      </c>
      <c r="F102" s="5" t="s">
        <v>38</v>
      </c>
      <c r="G102" s="333" t="s">
        <v>928</v>
      </c>
      <c r="H102" s="333" t="s">
        <v>929</v>
      </c>
      <c r="I102" s="161">
        <v>0.25</v>
      </c>
      <c r="J102" s="372">
        <v>0.7</v>
      </c>
      <c r="K102" s="360">
        <f>VLOOKUP(C102,'00-Monitoreo indicadores 2023'!C106:$EC$114,21,FALSE)</f>
        <v>0</v>
      </c>
      <c r="L102" s="343">
        <f>VLOOKUP(C102,'00-Monitoreo indicadores 2023'!C106:EC213,22,FALSE)</f>
        <v>38</v>
      </c>
      <c r="M102" s="162">
        <f t="shared" si="2"/>
        <v>0</v>
      </c>
      <c r="N102" s="163" t="str">
        <f>VLOOKUP(C102,'00-Monitoreo indicadores 2023'!C106:EC213,24,FALSE)</f>
        <v>bajo</v>
      </c>
      <c r="O102" s="292">
        <v>0</v>
      </c>
      <c r="P102" s="164">
        <f t="shared" si="3"/>
        <v>0</v>
      </c>
      <c r="Q102" s="165"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39" customFormat="1" ht="48" hidden="1" x14ac:dyDescent="0.25">
      <c r="A103" s="3" t="s">
        <v>194</v>
      </c>
      <c r="B103" s="333" t="s">
        <v>810</v>
      </c>
      <c r="C103" s="3" t="s">
        <v>205</v>
      </c>
      <c r="D103" s="100" t="s">
        <v>61</v>
      </c>
      <c r="E103" s="158" t="s">
        <v>74</v>
      </c>
      <c r="F103" s="5" t="s">
        <v>38</v>
      </c>
      <c r="G103" s="333" t="s">
        <v>928</v>
      </c>
      <c r="H103" s="333" t="s">
        <v>929</v>
      </c>
      <c r="I103" s="161">
        <v>0.25</v>
      </c>
      <c r="J103" s="372">
        <v>0.7</v>
      </c>
      <c r="K103" s="360">
        <f>VLOOKUP(C103,'00-Monitoreo indicadores 2023'!C107:$EC$114,21,FALSE)</f>
        <v>0</v>
      </c>
      <c r="L103" s="343">
        <f>VLOOKUP(C103,'00-Monitoreo indicadores 2023'!C107:EC214,22,FALSE)</f>
        <v>31</v>
      </c>
      <c r="M103" s="162">
        <f t="shared" si="2"/>
        <v>0</v>
      </c>
      <c r="N103" s="163" t="str">
        <f>VLOOKUP(C103,'00-Monitoreo indicadores 2023'!C107:EC214,24,FALSE)</f>
        <v>bajo</v>
      </c>
      <c r="O103" s="292">
        <v>0</v>
      </c>
      <c r="P103" s="164">
        <f t="shared" si="3"/>
        <v>0</v>
      </c>
      <c r="Q103" s="165"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39" customFormat="1" ht="48" hidden="1" x14ac:dyDescent="0.25">
      <c r="A104" s="3" t="s">
        <v>194</v>
      </c>
      <c r="B104" s="333" t="s">
        <v>816</v>
      </c>
      <c r="C104" s="3" t="s">
        <v>206</v>
      </c>
      <c r="D104" s="100" t="s">
        <v>61</v>
      </c>
      <c r="E104" s="158" t="s">
        <v>75</v>
      </c>
      <c r="F104" s="5" t="s">
        <v>38</v>
      </c>
      <c r="G104" s="333" t="s">
        <v>928</v>
      </c>
      <c r="H104" s="333" t="s">
        <v>929</v>
      </c>
      <c r="I104" s="161">
        <v>0.25</v>
      </c>
      <c r="J104" s="372">
        <v>0.7</v>
      </c>
      <c r="K104" s="360">
        <f>VLOOKUP(C104,'00-Monitoreo indicadores 2023'!C108:$EC$114,21,FALSE)</f>
        <v>0</v>
      </c>
      <c r="L104" s="343">
        <f>VLOOKUP(C104,'00-Monitoreo indicadores 2023'!C108:EC215,22,FALSE)</f>
        <v>0</v>
      </c>
      <c r="M104" s="162">
        <v>0</v>
      </c>
      <c r="N104" s="163" t="str">
        <f>VLOOKUP(C104,'00-Monitoreo indicadores 2023'!C108:EC215,24,FALSE)</f>
        <v>bajo</v>
      </c>
      <c r="O104" s="292">
        <v>0</v>
      </c>
      <c r="P104" s="164">
        <f t="shared" si="3"/>
        <v>0</v>
      </c>
      <c r="Q104" s="165"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39" customFormat="1" ht="48" hidden="1" x14ac:dyDescent="0.25">
      <c r="A105" s="3" t="s">
        <v>194</v>
      </c>
      <c r="B105" s="333" t="s">
        <v>821</v>
      </c>
      <c r="C105" s="3" t="s">
        <v>207</v>
      </c>
      <c r="D105" s="100" t="s">
        <v>61</v>
      </c>
      <c r="E105" s="158" t="s">
        <v>76</v>
      </c>
      <c r="F105" s="5" t="s">
        <v>38</v>
      </c>
      <c r="G105" s="333" t="s">
        <v>928</v>
      </c>
      <c r="H105" s="333" t="s">
        <v>929</v>
      </c>
      <c r="I105" s="161">
        <v>0.25</v>
      </c>
      <c r="J105" s="372">
        <v>0.7</v>
      </c>
      <c r="K105" s="360">
        <f>VLOOKUP(C105,'00-Monitoreo indicadores 2023'!C109:$EC$114,21,FALSE)</f>
        <v>0</v>
      </c>
      <c r="L105" s="343">
        <f>VLOOKUP(C105,'00-Monitoreo indicadores 2023'!C109:EC216,22,FALSE)</f>
        <v>6</v>
      </c>
      <c r="M105" s="162">
        <f t="shared" si="2"/>
        <v>0</v>
      </c>
      <c r="N105" s="163" t="str">
        <f>VLOOKUP(C105,'00-Monitoreo indicadores 2023'!C109:EC216,24,FALSE)</f>
        <v>bajo</v>
      </c>
      <c r="O105" s="292">
        <v>0</v>
      </c>
      <c r="P105" s="164">
        <f t="shared" si="3"/>
        <v>0</v>
      </c>
      <c r="Q105" s="165"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39" customFormat="1" ht="48" hidden="1" x14ac:dyDescent="0.25">
      <c r="A106" s="3" t="s">
        <v>194</v>
      </c>
      <c r="B106" s="333" t="s">
        <v>873</v>
      </c>
      <c r="C106" s="3" t="s">
        <v>208</v>
      </c>
      <c r="D106" s="100" t="s">
        <v>61</v>
      </c>
      <c r="E106" s="333" t="s">
        <v>77</v>
      </c>
      <c r="F106" s="5" t="s">
        <v>38</v>
      </c>
      <c r="G106" s="333" t="s">
        <v>928</v>
      </c>
      <c r="H106" s="333" t="s">
        <v>929</v>
      </c>
      <c r="I106" s="161">
        <v>0.33</v>
      </c>
      <c r="J106" s="372">
        <v>0.7</v>
      </c>
      <c r="K106" s="360">
        <f>VLOOKUP(C106,'00-Monitoreo indicadores 2023'!C110:$EC$114,21,FALSE)</f>
        <v>0</v>
      </c>
      <c r="L106" s="343">
        <f>VLOOKUP(C106,'00-Monitoreo indicadores 2023'!C110:EC217,22,FALSE)</f>
        <v>15</v>
      </c>
      <c r="M106" s="162">
        <f t="shared" si="2"/>
        <v>0</v>
      </c>
      <c r="N106" s="163" t="str">
        <f>VLOOKUP(C106,'00-Monitoreo indicadores 2023'!C110:EC217,24,FALSE)</f>
        <v>bajo</v>
      </c>
      <c r="O106" s="292">
        <v>0</v>
      </c>
      <c r="P106" s="164">
        <f t="shared" si="3"/>
        <v>0</v>
      </c>
      <c r="Q106" s="165"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39" customFormat="1" ht="48" hidden="1" x14ac:dyDescent="0.25">
      <c r="A107" s="3" t="s">
        <v>194</v>
      </c>
      <c r="B107" s="333" t="s">
        <v>827</v>
      </c>
      <c r="C107" s="3" t="s">
        <v>209</v>
      </c>
      <c r="D107" s="100" t="s">
        <v>61</v>
      </c>
      <c r="E107" s="158" t="s">
        <v>78</v>
      </c>
      <c r="F107" s="5" t="s">
        <v>38</v>
      </c>
      <c r="G107" s="333" t="s">
        <v>928</v>
      </c>
      <c r="H107" s="333" t="s">
        <v>929</v>
      </c>
      <c r="I107" s="161">
        <v>0.25</v>
      </c>
      <c r="J107" s="372">
        <v>0.7</v>
      </c>
      <c r="K107" s="360">
        <f>VLOOKUP(C107,'00-Monitoreo indicadores 2023'!C111:$EC$114,21,FALSE)</f>
        <v>0</v>
      </c>
      <c r="L107" s="343">
        <f>VLOOKUP(C107,'00-Monitoreo indicadores 2023'!C111:EC218,22,FALSE)</f>
        <v>30</v>
      </c>
      <c r="M107" s="162">
        <f t="shared" si="2"/>
        <v>0</v>
      </c>
      <c r="N107" s="163" t="str">
        <f>VLOOKUP(C107,'00-Monitoreo indicadores 2023'!C111:EC218,24,FALSE)</f>
        <v>bajo</v>
      </c>
      <c r="O107" s="292">
        <v>0</v>
      </c>
      <c r="P107" s="164">
        <f t="shared" si="3"/>
        <v>0</v>
      </c>
      <c r="Q107" s="165"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39" customFormat="1" ht="48" hidden="1" x14ac:dyDescent="0.25">
      <c r="A108" s="3" t="s">
        <v>194</v>
      </c>
      <c r="B108" s="333" t="s">
        <v>832</v>
      </c>
      <c r="C108" s="3" t="s">
        <v>210</v>
      </c>
      <c r="D108" s="100" t="s">
        <v>61</v>
      </c>
      <c r="E108" s="158" t="s">
        <v>79</v>
      </c>
      <c r="F108" s="5" t="s">
        <v>38</v>
      </c>
      <c r="G108" s="333" t="s">
        <v>928</v>
      </c>
      <c r="H108" s="333" t="s">
        <v>929</v>
      </c>
      <c r="I108" s="161">
        <v>0.25</v>
      </c>
      <c r="J108" s="372">
        <v>0.7</v>
      </c>
      <c r="K108" s="360">
        <f>VLOOKUP(C108,'00-Monitoreo indicadores 2023'!C112:$EC$114,21,FALSE)</f>
        <v>0</v>
      </c>
      <c r="L108" s="343">
        <f>VLOOKUP(C108,'00-Monitoreo indicadores 2023'!C112:EC219,22,FALSE)</f>
        <v>19</v>
      </c>
      <c r="M108" s="162">
        <f t="shared" si="2"/>
        <v>0</v>
      </c>
      <c r="N108" s="163" t="str">
        <f>VLOOKUP(C108,'00-Monitoreo indicadores 2023'!C112:EC219,24,FALSE)</f>
        <v>bajo</v>
      </c>
      <c r="O108" s="292">
        <v>0</v>
      </c>
      <c r="P108" s="164">
        <f t="shared" si="3"/>
        <v>0</v>
      </c>
      <c r="Q108" s="165"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39" customFormat="1" ht="48" x14ac:dyDescent="0.25">
      <c r="A109" s="3" t="s">
        <v>194</v>
      </c>
      <c r="B109" s="333" t="s">
        <v>881</v>
      </c>
      <c r="C109" s="3" t="s">
        <v>211</v>
      </c>
      <c r="D109" s="100" t="s">
        <v>61</v>
      </c>
      <c r="E109" s="333" t="s">
        <v>80</v>
      </c>
      <c r="F109" s="5" t="s">
        <v>38</v>
      </c>
      <c r="G109" s="333" t="s">
        <v>928</v>
      </c>
      <c r="H109" s="333" t="s">
        <v>929</v>
      </c>
      <c r="I109" s="161">
        <v>0.33</v>
      </c>
      <c r="J109" s="372">
        <v>0.7</v>
      </c>
      <c r="K109" s="360">
        <f>VLOOKUP(C109,'00-Monitoreo indicadores 2023'!C113:$EC$114,21,FALSE)</f>
        <v>0</v>
      </c>
      <c r="L109" s="343">
        <f>VLOOKUP(C109,'00-Monitoreo indicadores 2023'!C113:EC220,22,FALSE)</f>
        <v>37</v>
      </c>
      <c r="M109" s="162">
        <f t="shared" si="2"/>
        <v>0</v>
      </c>
      <c r="N109" s="163" t="str">
        <f>VLOOKUP(C109,'00-Monitoreo indicadores 2023'!C113:EC220,24,FALSE)</f>
        <v>bajo</v>
      </c>
      <c r="O109" s="292">
        <v>0</v>
      </c>
      <c r="P109" s="164">
        <f t="shared" si="3"/>
        <v>0</v>
      </c>
      <c r="Q109" s="165"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39"/>
    </row>
    <row r="113" spans="7:7" x14ac:dyDescent="0.25">
      <c r="G113" s="139"/>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213" customWidth="1"/>
    <col min="2" max="2" width="4.7109375" style="213" customWidth="1"/>
    <col min="3" max="3" width="23.85546875" style="213" customWidth="1"/>
    <col min="4" max="4" width="26.85546875" style="213" customWidth="1"/>
    <col min="5" max="5" width="10.7109375" style="214" customWidth="1"/>
    <col min="6" max="6" width="8.85546875" style="215" customWidth="1"/>
    <col min="7" max="7" width="11.28515625" style="213" customWidth="1"/>
    <col min="8" max="8" width="13.140625" style="213" customWidth="1"/>
    <col min="9" max="9" width="9" style="213" customWidth="1"/>
    <col min="10" max="10" width="6.42578125" style="213" customWidth="1"/>
    <col min="11" max="11" width="5.42578125" style="213" customWidth="1"/>
    <col min="12" max="12" width="13.7109375" style="213" customWidth="1"/>
    <col min="13" max="13" width="83.140625" style="213" customWidth="1"/>
    <col min="14" max="16384" width="11.42578125" style="213"/>
  </cols>
  <sheetData>
    <row r="3" spans="1:13" ht="15.75" x14ac:dyDescent="0.25">
      <c r="B3" s="847" t="s">
        <v>968</v>
      </c>
      <c r="C3" s="847"/>
      <c r="D3" s="847"/>
    </row>
    <row r="4" spans="1:13" ht="12.75" x14ac:dyDescent="0.2">
      <c r="A4" s="236"/>
      <c r="B4" s="236"/>
      <c r="C4" s="236"/>
      <c r="D4" s="236"/>
      <c r="E4" s="237"/>
      <c r="F4" s="856" t="s">
        <v>1193</v>
      </c>
      <c r="G4" s="856"/>
      <c r="H4" s="856"/>
      <c r="I4" s="236"/>
      <c r="J4" s="236"/>
      <c r="K4" s="236"/>
      <c r="L4" s="236"/>
      <c r="M4" s="236"/>
    </row>
    <row r="5" spans="1:13" ht="25.5" x14ac:dyDescent="0.2">
      <c r="A5" s="238" t="s">
        <v>324</v>
      </c>
      <c r="B5" s="238" t="s">
        <v>42</v>
      </c>
      <c r="C5" s="238" t="s">
        <v>970</v>
      </c>
      <c r="D5" s="238" t="s">
        <v>971</v>
      </c>
      <c r="E5" s="239" t="s">
        <v>972</v>
      </c>
      <c r="F5" s="240" t="s">
        <v>973</v>
      </c>
      <c r="G5" s="238" t="s">
        <v>974</v>
      </c>
      <c r="H5" s="238" t="s">
        <v>975</v>
      </c>
      <c r="I5" s="241" t="s">
        <v>976</v>
      </c>
      <c r="J5" s="242" t="s">
        <v>977</v>
      </c>
      <c r="K5" s="243"/>
      <c r="L5" s="238" t="s">
        <v>1190</v>
      </c>
      <c r="M5" s="238" t="s">
        <v>979</v>
      </c>
    </row>
    <row r="6" spans="1:13" ht="12" x14ac:dyDescent="0.2">
      <c r="A6" s="158"/>
      <c r="B6" s="159"/>
      <c r="C6" s="160"/>
      <c r="D6" s="160"/>
      <c r="E6" s="161"/>
      <c r="F6" s="294"/>
      <c r="G6" s="159"/>
      <c r="H6" s="159"/>
      <c r="I6" s="162"/>
      <c r="J6" s="163"/>
      <c r="K6" s="292"/>
      <c r="L6" s="164"/>
      <c r="M6" s="165"/>
    </row>
    <row r="7" spans="1:13" ht="12" x14ac:dyDescent="0.2">
      <c r="A7" s="158"/>
      <c r="B7" s="159"/>
      <c r="C7" s="160"/>
      <c r="D7" s="160"/>
      <c r="E7" s="161"/>
      <c r="F7" s="161"/>
      <c r="G7" s="159"/>
      <c r="H7" s="159"/>
      <c r="I7" s="162"/>
      <c r="J7" s="163"/>
      <c r="K7" s="292"/>
      <c r="L7" s="164"/>
      <c r="M7" s="165"/>
    </row>
    <row r="8" spans="1:13" ht="12" x14ac:dyDescent="0.2">
      <c r="A8" s="158"/>
      <c r="B8" s="159"/>
      <c r="C8" s="160"/>
      <c r="D8" s="160"/>
      <c r="E8" s="161"/>
      <c r="F8" s="161"/>
      <c r="G8" s="159"/>
      <c r="H8" s="159"/>
      <c r="I8" s="162"/>
      <c r="J8" s="163"/>
      <c r="K8" s="278"/>
      <c r="L8" s="164"/>
      <c r="M8" s="331"/>
    </row>
    <row r="9" spans="1:13" ht="12" x14ac:dyDescent="0.2">
      <c r="A9" s="158"/>
      <c r="B9" s="159"/>
      <c r="C9" s="160"/>
      <c r="D9" s="160"/>
      <c r="E9" s="161"/>
      <c r="F9" s="161"/>
      <c r="G9" s="159"/>
      <c r="H9" s="159"/>
      <c r="I9" s="162"/>
      <c r="J9" s="163"/>
      <c r="K9" s="292"/>
      <c r="L9" s="164"/>
      <c r="M9" s="165"/>
    </row>
    <row r="10" spans="1:13" ht="12" x14ac:dyDescent="0.2">
      <c r="A10" s="158"/>
      <c r="B10" s="159"/>
      <c r="C10" s="160"/>
      <c r="D10" s="160"/>
      <c r="E10" s="161"/>
      <c r="F10" s="161"/>
      <c r="G10" s="159"/>
      <c r="H10" s="159"/>
      <c r="I10" s="162"/>
      <c r="J10" s="163"/>
      <c r="K10" s="292"/>
      <c r="L10" s="330"/>
      <c r="M10" s="165"/>
    </row>
    <row r="11" spans="1:13" ht="12" x14ac:dyDescent="0.2">
      <c r="A11" s="158"/>
      <c r="B11" s="159"/>
      <c r="C11" s="160"/>
      <c r="D11" s="160"/>
      <c r="E11" s="161"/>
      <c r="F11" s="293"/>
      <c r="G11" s="159"/>
      <c r="H11" s="159"/>
      <c r="I11" s="162"/>
      <c r="J11" s="163"/>
      <c r="K11" s="292"/>
      <c r="L11" s="164"/>
      <c r="M11" s="165"/>
    </row>
    <row r="12" spans="1:13" x14ac:dyDescent="0.2">
      <c r="A12" s="216"/>
      <c r="B12" s="217"/>
      <c r="C12" s="216"/>
      <c r="D12" s="216"/>
      <c r="E12" s="218"/>
      <c r="F12" s="219"/>
      <c r="G12" s="217"/>
      <c r="H12" s="217"/>
      <c r="I12" s="220"/>
      <c r="J12" s="217"/>
      <c r="K12" s="221"/>
      <c r="L12" s="222"/>
      <c r="M12" s="223"/>
    </row>
    <row r="13" spans="1:13" x14ac:dyDescent="0.2">
      <c r="A13" s="216"/>
      <c r="B13" s="217"/>
      <c r="C13" s="216"/>
      <c r="D13" s="216"/>
      <c r="E13" s="218"/>
      <c r="F13" s="219"/>
      <c r="G13" s="217"/>
      <c r="H13" s="217"/>
      <c r="I13" s="220"/>
      <c r="J13" s="217"/>
      <c r="K13" s="221"/>
      <c r="L13" s="222"/>
      <c r="M13" s="223"/>
    </row>
    <row r="14" spans="1:13" x14ac:dyDescent="0.2">
      <c r="A14" s="216"/>
      <c r="B14" s="217"/>
      <c r="C14" s="216"/>
      <c r="D14" s="216"/>
      <c r="E14" s="218"/>
      <c r="F14" s="219"/>
      <c r="G14" s="217"/>
      <c r="H14" s="217"/>
      <c r="I14" s="220"/>
      <c r="J14" s="217"/>
      <c r="K14" s="221"/>
      <c r="L14" s="222"/>
      <c r="M14" s="223"/>
    </row>
    <row r="15" spans="1:13" s="236" customFormat="1" ht="15.75" x14ac:dyDescent="0.25">
      <c r="B15" s="847" t="s">
        <v>996</v>
      </c>
      <c r="C15" s="847"/>
      <c r="D15" s="847"/>
      <c r="E15" s="847"/>
      <c r="F15" s="847"/>
    </row>
    <row r="16" spans="1:13" s="236" customFormat="1" ht="12.75" x14ac:dyDescent="0.2">
      <c r="E16" s="237"/>
      <c r="F16" s="856" t="s">
        <v>1193</v>
      </c>
      <c r="G16" s="856"/>
      <c r="H16" s="856"/>
    </row>
    <row r="17" spans="1:13" s="236" customFormat="1" ht="25.5" x14ac:dyDescent="0.2">
      <c r="A17" s="238" t="s">
        <v>324</v>
      </c>
      <c r="B17" s="238" t="s">
        <v>42</v>
      </c>
      <c r="C17" s="238" t="s">
        <v>970</v>
      </c>
      <c r="D17" s="238" t="s">
        <v>971</v>
      </c>
      <c r="E17" s="239" t="s">
        <v>972</v>
      </c>
      <c r="F17" s="240" t="s">
        <v>973</v>
      </c>
      <c r="G17" s="238" t="s">
        <v>974</v>
      </c>
      <c r="H17" s="238" t="s">
        <v>975</v>
      </c>
      <c r="I17" s="241" t="s">
        <v>976</v>
      </c>
      <c r="J17" s="242" t="s">
        <v>977</v>
      </c>
      <c r="K17" s="243"/>
      <c r="L17" s="238" t="s">
        <v>1190</v>
      </c>
      <c r="M17" s="238" t="s">
        <v>979</v>
      </c>
    </row>
    <row r="18" spans="1:13" s="245" customFormat="1" ht="12" x14ac:dyDescent="0.2">
      <c r="A18" s="158"/>
      <c r="B18" s="159"/>
      <c r="C18" s="160"/>
      <c r="D18" s="160"/>
      <c r="E18" s="161"/>
      <c r="F18" s="161"/>
      <c r="G18" s="159"/>
      <c r="H18" s="159"/>
      <c r="I18" s="162"/>
      <c r="J18" s="163"/>
      <c r="K18" s="292"/>
      <c r="L18" s="164"/>
      <c r="M18" s="165"/>
    </row>
    <row r="19" spans="1:13" s="245" customFormat="1" ht="12" x14ac:dyDescent="0.2">
      <c r="A19" s="158"/>
      <c r="B19" s="159"/>
      <c r="C19" s="160"/>
      <c r="D19" s="160"/>
      <c r="E19" s="161"/>
      <c r="F19" s="161"/>
      <c r="G19" s="159"/>
      <c r="H19" s="159"/>
      <c r="I19" s="162"/>
      <c r="J19" s="163"/>
      <c r="K19" s="292"/>
      <c r="L19" s="164"/>
      <c r="M19" s="165"/>
    </row>
    <row r="20" spans="1:13" s="245" customFormat="1" ht="12" x14ac:dyDescent="0.2">
      <c r="A20" s="158"/>
      <c r="B20" s="159"/>
      <c r="C20" s="160"/>
      <c r="D20" s="160"/>
      <c r="E20" s="161"/>
      <c r="F20" s="161"/>
      <c r="G20" s="159"/>
      <c r="H20" s="159"/>
      <c r="I20" s="162"/>
      <c r="J20" s="163"/>
      <c r="K20" s="292"/>
      <c r="L20" s="164"/>
      <c r="M20" s="165"/>
    </row>
    <row r="21" spans="1:13" s="245" customFormat="1" ht="12" x14ac:dyDescent="0.2">
      <c r="A21" s="158"/>
      <c r="B21" s="159"/>
      <c r="C21" s="160"/>
      <c r="D21" s="160"/>
      <c r="E21" s="161"/>
      <c r="F21" s="293"/>
      <c r="G21" s="159"/>
      <c r="H21" s="159"/>
      <c r="I21" s="329"/>
      <c r="J21" s="163"/>
      <c r="K21" s="278"/>
      <c r="L21" s="164"/>
      <c r="M21" s="165"/>
    </row>
    <row r="22" spans="1:13" s="245" customFormat="1" ht="12" x14ac:dyDescent="0.2">
      <c r="A22" s="158"/>
      <c r="B22" s="159"/>
      <c r="C22" s="160"/>
      <c r="D22" s="160"/>
      <c r="E22" s="161"/>
      <c r="F22" s="293"/>
      <c r="G22" s="159"/>
      <c r="H22" s="159"/>
      <c r="I22" s="329"/>
      <c r="J22" s="163"/>
      <c r="K22" s="292"/>
      <c r="L22" s="164"/>
      <c r="M22" s="165"/>
    </row>
    <row r="23" spans="1:13" x14ac:dyDescent="0.2">
      <c r="A23" s="224"/>
      <c r="B23" s="225"/>
      <c r="C23" s="224"/>
      <c r="D23" s="224"/>
      <c r="E23" s="226"/>
      <c r="F23" s="226"/>
      <c r="G23" s="225"/>
      <c r="H23" s="225"/>
      <c r="I23" s="227"/>
      <c r="J23" s="225"/>
      <c r="K23" s="228"/>
      <c r="L23" s="229"/>
      <c r="M23" s="230"/>
    </row>
    <row r="24" spans="1:13" x14ac:dyDescent="0.2">
      <c r="A24" s="216"/>
      <c r="B24" s="217"/>
      <c r="C24" s="216"/>
      <c r="D24" s="216"/>
      <c r="E24" s="218"/>
      <c r="F24" s="219"/>
      <c r="G24" s="217"/>
      <c r="H24" s="217"/>
      <c r="I24" s="220"/>
      <c r="J24" s="217"/>
      <c r="K24" s="221"/>
      <c r="L24" s="222"/>
      <c r="M24" s="223"/>
    </row>
    <row r="25" spans="1:13" x14ac:dyDescent="0.2">
      <c r="A25" s="216"/>
      <c r="B25" s="217"/>
      <c r="C25" s="216"/>
      <c r="D25" s="216"/>
      <c r="E25" s="218"/>
      <c r="F25" s="219"/>
      <c r="G25" s="217"/>
      <c r="H25" s="217"/>
      <c r="I25" s="220"/>
      <c r="J25" s="217"/>
      <c r="K25" s="221"/>
      <c r="L25" s="222"/>
      <c r="M25" s="223"/>
    </row>
    <row r="26" spans="1:13" s="236" customFormat="1" ht="15.75" x14ac:dyDescent="0.25">
      <c r="B26" s="847" t="s">
        <v>1007</v>
      </c>
      <c r="C26" s="847"/>
      <c r="D26" s="847"/>
      <c r="E26" s="237"/>
      <c r="F26" s="244"/>
    </row>
    <row r="27" spans="1:13" s="236" customFormat="1" ht="12.75" x14ac:dyDescent="0.2">
      <c r="E27" s="237"/>
      <c r="F27" s="856" t="s">
        <v>1193</v>
      </c>
      <c r="G27" s="856"/>
      <c r="H27" s="856"/>
    </row>
    <row r="28" spans="1:13" s="236" customFormat="1" ht="25.5" x14ac:dyDescent="0.2">
      <c r="A28" s="238" t="s">
        <v>324</v>
      </c>
      <c r="B28" s="238" t="s">
        <v>42</v>
      </c>
      <c r="C28" s="238" t="s">
        <v>970</v>
      </c>
      <c r="D28" s="238" t="s">
        <v>971</v>
      </c>
      <c r="E28" s="239" t="s">
        <v>972</v>
      </c>
      <c r="F28" s="240" t="s">
        <v>973</v>
      </c>
      <c r="G28" s="238" t="s">
        <v>974</v>
      </c>
      <c r="H28" s="238" t="s">
        <v>975</v>
      </c>
      <c r="I28" s="241" t="s">
        <v>976</v>
      </c>
      <c r="J28" s="242" t="s">
        <v>977</v>
      </c>
      <c r="K28" s="243"/>
      <c r="L28" s="238" t="s">
        <v>1190</v>
      </c>
      <c r="M28" s="238" t="s">
        <v>979</v>
      </c>
    </row>
    <row r="29" spans="1:13" s="245" customFormat="1" ht="12" x14ac:dyDescent="0.2">
      <c r="A29" s="158"/>
      <c r="B29" s="159"/>
      <c r="C29" s="160"/>
      <c r="D29" s="160"/>
      <c r="E29" s="161"/>
      <c r="F29" s="166"/>
      <c r="G29" s="159"/>
      <c r="H29" s="159"/>
      <c r="I29" s="329"/>
      <c r="J29" s="163"/>
      <c r="K29" s="292"/>
      <c r="L29" s="164"/>
      <c r="M29" s="165"/>
    </row>
    <row r="30" spans="1:13" s="245" customFormat="1" ht="12" x14ac:dyDescent="0.2">
      <c r="A30" s="158"/>
      <c r="B30" s="159"/>
      <c r="C30" s="160"/>
      <c r="D30" s="160"/>
      <c r="E30" s="161"/>
      <c r="F30" s="166"/>
      <c r="G30" s="256"/>
      <c r="H30" s="256"/>
      <c r="I30" s="329"/>
      <c r="J30" s="163"/>
      <c r="K30" s="292"/>
      <c r="L30" s="164"/>
      <c r="M30" s="165"/>
    </row>
    <row r="31" spans="1:13" s="245" customFormat="1" ht="12" x14ac:dyDescent="0.2">
      <c r="A31" s="158"/>
      <c r="B31" s="159"/>
      <c r="C31" s="160"/>
      <c r="D31" s="160"/>
      <c r="E31" s="161"/>
      <c r="F31" s="166"/>
      <c r="G31" s="256"/>
      <c r="H31" s="256"/>
      <c r="I31" s="329"/>
      <c r="J31" s="163"/>
      <c r="K31" s="292"/>
      <c r="L31" s="164"/>
      <c r="M31" s="165"/>
    </row>
    <row r="32" spans="1:13" x14ac:dyDescent="0.2">
      <c r="A32" s="216"/>
      <c r="B32" s="217"/>
      <c r="C32" s="216"/>
      <c r="D32" s="216"/>
      <c r="E32" s="218"/>
      <c r="F32" s="219"/>
      <c r="G32" s="217"/>
      <c r="H32" s="217"/>
      <c r="I32" s="220"/>
      <c r="J32" s="217"/>
      <c r="K32" s="221"/>
      <c r="L32" s="222"/>
      <c r="M32" s="223"/>
    </row>
    <row r="33" spans="1:13" x14ac:dyDescent="0.2">
      <c r="B33" s="879"/>
      <c r="C33" s="879"/>
      <c r="D33" s="879"/>
    </row>
    <row r="34" spans="1:13" s="236" customFormat="1" ht="12.75" x14ac:dyDescent="0.2">
      <c r="E34" s="237"/>
      <c r="F34" s="856" t="s">
        <v>1193</v>
      </c>
      <c r="G34" s="856"/>
      <c r="H34" s="856"/>
    </row>
    <row r="35" spans="1:13" s="236" customFormat="1" ht="25.5" x14ac:dyDescent="0.2">
      <c r="A35" s="238" t="s">
        <v>324</v>
      </c>
      <c r="B35" s="238" t="s">
        <v>42</v>
      </c>
      <c r="C35" s="238" t="s">
        <v>970</v>
      </c>
      <c r="D35" s="238" t="s">
        <v>971</v>
      </c>
      <c r="E35" s="239" t="s">
        <v>972</v>
      </c>
      <c r="F35" s="240" t="s">
        <v>973</v>
      </c>
      <c r="G35" s="238" t="s">
        <v>974</v>
      </c>
      <c r="H35" s="238" t="s">
        <v>975</v>
      </c>
      <c r="I35" s="241" t="s">
        <v>976</v>
      </c>
      <c r="J35" s="242" t="s">
        <v>977</v>
      </c>
      <c r="K35" s="243"/>
      <c r="L35" s="238" t="s">
        <v>1190</v>
      </c>
      <c r="M35" s="238" t="s">
        <v>979</v>
      </c>
    </row>
    <row r="36" spans="1:13" s="245" customFormat="1" ht="12" x14ac:dyDescent="0.2">
      <c r="A36" s="158"/>
      <c r="B36" s="159"/>
      <c r="C36" s="160"/>
      <c r="D36" s="160"/>
      <c r="E36" s="161"/>
      <c r="F36" s="161"/>
      <c r="G36" s="159"/>
      <c r="H36" s="159"/>
      <c r="I36" s="162"/>
      <c r="J36" s="163"/>
      <c r="K36" s="292"/>
      <c r="L36" s="164"/>
      <c r="M36" s="165"/>
    </row>
    <row r="37" spans="1:13" s="245" customFormat="1" ht="12" x14ac:dyDescent="0.2">
      <c r="A37" s="158"/>
      <c r="B37" s="159"/>
      <c r="C37" s="160"/>
      <c r="D37" s="160"/>
      <c r="E37" s="161"/>
      <c r="F37" s="161"/>
      <c r="G37" s="159"/>
      <c r="H37" s="159"/>
      <c r="I37" s="162"/>
      <c r="J37" s="163"/>
      <c r="K37" s="292"/>
      <c r="L37" s="164"/>
      <c r="M37" s="165"/>
    </row>
    <row r="38" spans="1:13" s="245" customFormat="1" ht="12" x14ac:dyDescent="0.2">
      <c r="A38" s="158"/>
      <c r="B38" s="159"/>
      <c r="C38" s="160"/>
      <c r="D38" s="160"/>
      <c r="E38" s="161"/>
      <c r="F38" s="161"/>
      <c r="G38" s="159"/>
      <c r="H38" s="159"/>
      <c r="I38" s="162"/>
      <c r="J38" s="163"/>
      <c r="K38" s="292"/>
      <c r="L38" s="164"/>
      <c r="M38" s="165"/>
    </row>
    <row r="39" spans="1:13" s="245" customFormat="1" ht="12" x14ac:dyDescent="0.2">
      <c r="A39" s="158"/>
      <c r="B39" s="159"/>
      <c r="C39" s="160"/>
      <c r="D39" s="160"/>
      <c r="E39" s="161"/>
      <c r="F39" s="161"/>
      <c r="G39" s="159"/>
      <c r="H39" s="159"/>
      <c r="I39" s="162"/>
      <c r="J39" s="163"/>
      <c r="K39" s="292"/>
      <c r="L39" s="164"/>
      <c r="M39" s="165"/>
    </row>
    <row r="40" spans="1:13" x14ac:dyDescent="0.2">
      <c r="A40" s="216"/>
      <c r="B40" s="217"/>
      <c r="C40" s="216"/>
      <c r="D40" s="216"/>
      <c r="E40" s="218"/>
      <c r="F40" s="219"/>
      <c r="G40" s="217"/>
      <c r="H40" s="217"/>
      <c r="I40" s="220"/>
      <c r="J40" s="217"/>
      <c r="K40" s="221"/>
      <c r="L40" s="222"/>
      <c r="M40" s="223"/>
    </row>
    <row r="41" spans="1:13" x14ac:dyDescent="0.2">
      <c r="B41" s="879"/>
      <c r="C41" s="879"/>
      <c r="D41" s="879"/>
    </row>
    <row r="42" spans="1:13" s="236" customFormat="1" ht="12.75" x14ac:dyDescent="0.2">
      <c r="E42" s="237"/>
      <c r="F42" s="856" t="s">
        <v>1193</v>
      </c>
      <c r="G42" s="856"/>
      <c r="H42" s="856"/>
    </row>
    <row r="43" spans="1:13" s="236" customFormat="1" ht="25.5" x14ac:dyDescent="0.2">
      <c r="A43" s="238" t="s">
        <v>324</v>
      </c>
      <c r="B43" s="238" t="s">
        <v>42</v>
      </c>
      <c r="C43" s="238" t="s">
        <v>970</v>
      </c>
      <c r="D43" s="238" t="s">
        <v>971</v>
      </c>
      <c r="E43" s="239" t="s">
        <v>972</v>
      </c>
      <c r="F43" s="240" t="s">
        <v>973</v>
      </c>
      <c r="G43" s="238" t="s">
        <v>974</v>
      </c>
      <c r="H43" s="238" t="s">
        <v>975</v>
      </c>
      <c r="I43" s="241" t="s">
        <v>976</v>
      </c>
      <c r="J43" s="242" t="s">
        <v>977</v>
      </c>
      <c r="K43" s="243"/>
      <c r="L43" s="238" t="s">
        <v>1190</v>
      </c>
      <c r="M43" s="238" t="s">
        <v>979</v>
      </c>
    </row>
    <row r="44" spans="1:13" s="245" customFormat="1" ht="12" x14ac:dyDescent="0.2">
      <c r="A44" s="158"/>
      <c r="B44" s="159"/>
      <c r="C44" s="160"/>
      <c r="D44" s="160"/>
      <c r="E44" s="161"/>
      <c r="F44" s="161"/>
      <c r="G44" s="159"/>
      <c r="H44" s="159"/>
      <c r="I44" s="162"/>
      <c r="J44" s="163"/>
      <c r="K44" s="292"/>
      <c r="L44" s="164"/>
      <c r="M44" s="165"/>
    </row>
    <row r="45" spans="1:13" s="245" customFormat="1" ht="12" x14ac:dyDescent="0.2">
      <c r="A45" s="158"/>
      <c r="B45" s="159"/>
      <c r="C45" s="160"/>
      <c r="D45" s="160"/>
      <c r="E45" s="161"/>
      <c r="F45" s="161"/>
      <c r="G45" s="159"/>
      <c r="H45" s="159"/>
      <c r="I45" s="162"/>
      <c r="J45" s="163"/>
      <c r="K45" s="292"/>
      <c r="L45" s="164"/>
      <c r="M45" s="165"/>
    </row>
    <row r="46" spans="1:13" s="245" customFormat="1" ht="12" x14ac:dyDescent="0.2">
      <c r="A46" s="158"/>
      <c r="B46" s="159"/>
      <c r="C46" s="160"/>
      <c r="D46" s="160"/>
      <c r="E46" s="161"/>
      <c r="F46" s="161"/>
      <c r="G46" s="159"/>
      <c r="H46" s="159"/>
      <c r="I46" s="162"/>
      <c r="J46" s="163"/>
      <c r="K46" s="292"/>
      <c r="L46" s="164"/>
      <c r="M46" s="165"/>
    </row>
    <row r="47" spans="1:13" x14ac:dyDescent="0.2">
      <c r="A47" s="224"/>
      <c r="B47" s="225"/>
      <c r="C47" s="224"/>
      <c r="D47" s="224"/>
      <c r="E47" s="226"/>
      <c r="F47" s="227"/>
      <c r="G47" s="227"/>
      <c r="H47" s="227"/>
      <c r="I47" s="227"/>
      <c r="J47" s="225"/>
      <c r="K47" s="228"/>
      <c r="L47" s="229"/>
      <c r="M47" s="230"/>
    </row>
    <row r="48" spans="1:13" x14ac:dyDescent="0.2">
      <c r="A48" s="224"/>
      <c r="B48" s="225"/>
      <c r="C48" s="224"/>
      <c r="D48" s="224"/>
      <c r="E48" s="226"/>
      <c r="F48" s="231"/>
      <c r="G48" s="232"/>
      <c r="I48" s="227"/>
      <c r="J48" s="225"/>
      <c r="K48" s="228"/>
      <c r="L48" s="229"/>
      <c r="M48" s="230"/>
    </row>
    <row r="49" spans="1:13" s="236" customFormat="1" ht="12.75" x14ac:dyDescent="0.2">
      <c r="E49" s="237"/>
      <c r="F49" s="856" t="s">
        <v>1193</v>
      </c>
      <c r="G49" s="856"/>
      <c r="H49" s="856"/>
    </row>
    <row r="50" spans="1:13" s="236" customFormat="1" ht="25.5" x14ac:dyDescent="0.2">
      <c r="A50" s="238" t="s">
        <v>324</v>
      </c>
      <c r="B50" s="238" t="s">
        <v>42</v>
      </c>
      <c r="C50" s="238" t="s">
        <v>970</v>
      </c>
      <c r="D50" s="238" t="s">
        <v>971</v>
      </c>
      <c r="E50" s="239" t="s">
        <v>972</v>
      </c>
      <c r="F50" s="240" t="s">
        <v>973</v>
      </c>
      <c r="G50" s="238" t="s">
        <v>974</v>
      </c>
      <c r="H50" s="238" t="s">
        <v>975</v>
      </c>
      <c r="I50" s="241" t="s">
        <v>976</v>
      </c>
      <c r="J50" s="242" t="s">
        <v>977</v>
      </c>
      <c r="K50" s="243"/>
      <c r="L50" s="238" t="s">
        <v>1190</v>
      </c>
      <c r="M50" s="238" t="s">
        <v>979</v>
      </c>
    </row>
    <row r="51" spans="1:13" s="245" customFormat="1" ht="12" x14ac:dyDescent="0.2">
      <c r="A51" s="158"/>
      <c r="B51" s="159"/>
      <c r="C51" s="160"/>
      <c r="D51" s="160"/>
      <c r="E51" s="161"/>
      <c r="F51" s="161"/>
      <c r="G51" s="159"/>
      <c r="H51" s="159"/>
      <c r="I51" s="162"/>
      <c r="J51" s="163"/>
      <c r="K51" s="292"/>
      <c r="L51" s="164"/>
      <c r="M51" s="165"/>
    </row>
    <row r="52" spans="1:13" s="245" customFormat="1" ht="12" x14ac:dyDescent="0.2">
      <c r="A52" s="158"/>
      <c r="B52" s="159"/>
      <c r="C52" s="160"/>
      <c r="D52" s="160"/>
      <c r="E52" s="161"/>
      <c r="F52" s="161"/>
      <c r="G52" s="159"/>
      <c r="H52" s="159"/>
      <c r="I52" s="162"/>
      <c r="J52" s="163"/>
      <c r="K52" s="292"/>
      <c r="L52" s="164"/>
      <c r="M52" s="165"/>
    </row>
    <row r="53" spans="1:13" s="245" customFormat="1" ht="12" x14ac:dyDescent="0.2">
      <c r="A53" s="158"/>
      <c r="B53" s="159"/>
      <c r="C53" s="160"/>
      <c r="D53" s="160"/>
      <c r="E53" s="161"/>
      <c r="F53" s="161"/>
      <c r="G53" s="159"/>
      <c r="H53" s="159"/>
      <c r="I53" s="162"/>
      <c r="J53" s="163"/>
      <c r="K53" s="292"/>
      <c r="L53" s="164"/>
      <c r="M53" s="165"/>
    </row>
    <row r="54" spans="1:13" s="245" customFormat="1" ht="12" x14ac:dyDescent="0.2">
      <c r="A54" s="158"/>
      <c r="B54" s="159"/>
      <c r="C54" s="160"/>
      <c r="D54" s="160"/>
      <c r="E54" s="161"/>
      <c r="F54" s="161"/>
      <c r="G54" s="159"/>
      <c r="H54" s="159"/>
      <c r="I54" s="162"/>
      <c r="J54" s="163"/>
      <c r="K54" s="292"/>
      <c r="L54" s="164"/>
      <c r="M54" s="165"/>
    </row>
    <row r="55" spans="1:13" s="245" customFormat="1" ht="12" x14ac:dyDescent="0.2">
      <c r="A55" s="158"/>
      <c r="B55" s="159"/>
      <c r="C55" s="160"/>
      <c r="D55" s="160"/>
      <c r="E55" s="161"/>
      <c r="F55" s="161"/>
      <c r="G55" s="159"/>
      <c r="H55" s="159"/>
      <c r="I55" s="162"/>
      <c r="J55" s="163"/>
      <c r="K55" s="292"/>
      <c r="L55" s="164"/>
      <c r="M55" s="165"/>
    </row>
    <row r="56" spans="1:13" s="245" customFormat="1" ht="12" x14ac:dyDescent="0.2">
      <c r="A56" s="158"/>
      <c r="B56" s="159"/>
      <c r="C56" s="160"/>
      <c r="D56" s="160"/>
      <c r="E56" s="161"/>
      <c r="F56" s="161"/>
      <c r="G56" s="159"/>
      <c r="H56" s="159"/>
      <c r="I56" s="162"/>
      <c r="J56" s="163"/>
      <c r="K56" s="292"/>
      <c r="L56" s="164"/>
      <c r="M56" s="165"/>
    </row>
    <row r="57" spans="1:13" s="245" customFormat="1" ht="12" x14ac:dyDescent="0.2">
      <c r="E57" s="254"/>
      <c r="F57" s="255"/>
    </row>
    <row r="58" spans="1:13" x14ac:dyDescent="0.2">
      <c r="A58" s="216"/>
      <c r="B58" s="217"/>
      <c r="C58" s="216"/>
      <c r="D58" s="216"/>
      <c r="E58" s="233"/>
      <c r="F58" s="234"/>
      <c r="G58" s="217"/>
      <c r="H58" s="217"/>
      <c r="I58" s="235"/>
      <c r="J58" s="217"/>
      <c r="K58" s="221"/>
      <c r="L58" s="222"/>
      <c r="M58" s="223"/>
    </row>
    <row r="59" spans="1:13" x14ac:dyDescent="0.2">
      <c r="B59" s="879"/>
      <c r="C59" s="879"/>
      <c r="D59" s="879"/>
    </row>
    <row r="60" spans="1:13" s="236" customFormat="1" ht="12.75" x14ac:dyDescent="0.2">
      <c r="E60" s="237"/>
      <c r="F60" s="856" t="s">
        <v>1193</v>
      </c>
      <c r="G60" s="856"/>
      <c r="H60" s="856"/>
    </row>
    <row r="61" spans="1:13" s="236" customFormat="1" ht="25.5" x14ac:dyDescent="0.2">
      <c r="A61" s="238" t="s">
        <v>324</v>
      </c>
      <c r="B61" s="238" t="s">
        <v>42</v>
      </c>
      <c r="C61" s="238" t="s">
        <v>970</v>
      </c>
      <c r="D61" s="238" t="s">
        <v>971</v>
      </c>
      <c r="E61" s="239" t="s">
        <v>972</v>
      </c>
      <c r="F61" s="240" t="s">
        <v>973</v>
      </c>
      <c r="G61" s="238" t="s">
        <v>974</v>
      </c>
      <c r="H61" s="238" t="s">
        <v>975</v>
      </c>
      <c r="I61" s="241" t="s">
        <v>976</v>
      </c>
      <c r="J61" s="242" t="s">
        <v>977</v>
      </c>
      <c r="K61" s="243"/>
      <c r="L61" s="238" t="s">
        <v>1190</v>
      </c>
      <c r="M61" s="238" t="s">
        <v>979</v>
      </c>
    </row>
    <row r="62" spans="1:13" s="245" customFormat="1" ht="12" x14ac:dyDescent="0.2">
      <c r="A62" s="158"/>
      <c r="B62" s="159"/>
      <c r="C62" s="160"/>
      <c r="D62" s="160"/>
      <c r="E62" s="161"/>
      <c r="F62" s="161"/>
      <c r="G62" s="159"/>
      <c r="H62" s="159"/>
      <c r="I62" s="162"/>
      <c r="J62" s="163"/>
      <c r="K62" s="292"/>
      <c r="L62" s="164"/>
      <c r="M62" s="165"/>
    </row>
    <row r="63" spans="1:13" s="245" customFormat="1" ht="12" x14ac:dyDescent="0.2">
      <c r="A63" s="158"/>
      <c r="B63" s="159"/>
      <c r="C63" s="160"/>
      <c r="D63" s="160"/>
      <c r="E63" s="161"/>
      <c r="F63" s="161"/>
      <c r="G63" s="159"/>
      <c r="H63" s="159"/>
      <c r="I63" s="162"/>
      <c r="J63" s="163"/>
      <c r="K63" s="292"/>
      <c r="L63" s="164"/>
      <c r="M63" s="165"/>
    </row>
    <row r="64" spans="1:13" s="245" customFormat="1" ht="12" x14ac:dyDescent="0.2">
      <c r="A64" s="158"/>
      <c r="B64" s="159"/>
      <c r="C64" s="160"/>
      <c r="D64" s="160"/>
      <c r="E64" s="161"/>
      <c r="F64" s="161"/>
      <c r="G64" s="159"/>
      <c r="H64" s="159"/>
      <c r="I64" s="162"/>
      <c r="J64" s="163"/>
      <c r="K64" s="292"/>
      <c r="L64" s="164"/>
      <c r="M64" s="165"/>
    </row>
    <row r="65" spans="1:13" s="245" customFormat="1" ht="12" x14ac:dyDescent="0.2">
      <c r="A65" s="158"/>
      <c r="B65" s="159"/>
      <c r="C65" s="160"/>
      <c r="D65" s="160"/>
      <c r="E65" s="161"/>
      <c r="F65" s="161"/>
      <c r="G65" s="159"/>
      <c r="H65" s="159"/>
      <c r="I65" s="162"/>
      <c r="J65" s="163"/>
      <c r="K65" s="292"/>
      <c r="L65" s="164"/>
      <c r="M65" s="165"/>
    </row>
    <row r="66" spans="1:13" s="245" customFormat="1" ht="12" x14ac:dyDescent="0.2">
      <c r="A66" s="158"/>
      <c r="B66" s="159"/>
      <c r="C66" s="160"/>
      <c r="D66" s="160"/>
      <c r="E66" s="161"/>
      <c r="F66" s="161"/>
      <c r="G66" s="159"/>
      <c r="H66" s="159"/>
      <c r="I66" s="162"/>
      <c r="J66" s="163"/>
      <c r="K66" s="292"/>
      <c r="L66" s="164"/>
      <c r="M66" s="165"/>
    </row>
    <row r="67" spans="1:13" s="245" customFormat="1" ht="12" x14ac:dyDescent="0.2">
      <c r="A67" s="158"/>
      <c r="B67" s="159"/>
      <c r="C67" s="160"/>
      <c r="D67" s="160"/>
      <c r="E67" s="161"/>
      <c r="F67" s="161"/>
      <c r="G67" s="159"/>
      <c r="H67" s="159"/>
      <c r="I67" s="162"/>
      <c r="J67" s="163"/>
      <c r="K67" s="292"/>
      <c r="L67" s="164"/>
      <c r="M67" s="165"/>
    </row>
    <row r="68" spans="1:13" s="245" customFormat="1" ht="12" x14ac:dyDescent="0.2">
      <c r="A68" s="158"/>
      <c r="B68" s="159"/>
      <c r="C68" s="160"/>
      <c r="D68" s="160"/>
      <c r="E68" s="161"/>
      <c r="F68" s="161"/>
      <c r="G68" s="159"/>
      <c r="H68" s="159"/>
      <c r="I68" s="162"/>
      <c r="J68" s="163"/>
      <c r="K68" s="292"/>
      <c r="L68" s="164"/>
      <c r="M68" s="165"/>
    </row>
    <row r="69" spans="1:13" s="245" customFormat="1" ht="12" x14ac:dyDescent="0.2"/>
    <row r="70" spans="1:13" x14ac:dyDescent="0.2">
      <c r="A70" s="216"/>
      <c r="B70" s="217"/>
      <c r="C70" s="216"/>
      <c r="D70" s="216"/>
      <c r="E70" s="233"/>
      <c r="F70" s="234"/>
      <c r="G70" s="217"/>
      <c r="H70" s="217"/>
      <c r="I70" s="235"/>
      <c r="J70" s="217"/>
      <c r="K70" s="221"/>
      <c r="L70" s="222"/>
      <c r="M70" s="223"/>
    </row>
    <row r="71" spans="1:13" s="236" customFormat="1" ht="12.75" x14ac:dyDescent="0.2">
      <c r="E71" s="237"/>
      <c r="F71" s="856" t="s">
        <v>1193</v>
      </c>
      <c r="G71" s="856"/>
      <c r="H71" s="856"/>
    </row>
    <row r="72" spans="1:13" s="236" customFormat="1" ht="25.5" x14ac:dyDescent="0.2">
      <c r="A72" s="238" t="s">
        <v>324</v>
      </c>
      <c r="B72" s="238" t="s">
        <v>42</v>
      </c>
      <c r="C72" s="238" t="s">
        <v>970</v>
      </c>
      <c r="D72" s="238" t="s">
        <v>971</v>
      </c>
      <c r="E72" s="239" t="s">
        <v>972</v>
      </c>
      <c r="F72" s="240" t="s">
        <v>973</v>
      </c>
      <c r="G72" s="238" t="s">
        <v>974</v>
      </c>
      <c r="H72" s="238" t="s">
        <v>975</v>
      </c>
      <c r="I72" s="241" t="s">
        <v>976</v>
      </c>
      <c r="J72" s="242" t="s">
        <v>977</v>
      </c>
      <c r="K72" s="243"/>
      <c r="L72" s="238" t="s">
        <v>1190</v>
      </c>
      <c r="M72" s="238" t="s">
        <v>979</v>
      </c>
    </row>
    <row r="73" spans="1:13" s="245" customFormat="1" ht="12" x14ac:dyDescent="0.2">
      <c r="A73" s="158"/>
      <c r="B73" s="159"/>
      <c r="C73" s="160"/>
      <c r="D73" s="160"/>
      <c r="E73" s="161"/>
      <c r="F73" s="161"/>
      <c r="G73" s="159"/>
      <c r="H73" s="159"/>
      <c r="I73" s="162"/>
      <c r="J73" s="163"/>
      <c r="K73" s="292"/>
      <c r="L73" s="164"/>
      <c r="M73" s="165"/>
    </row>
    <row r="74" spans="1:13" s="245" customFormat="1" ht="12" x14ac:dyDescent="0.2">
      <c r="A74" s="158"/>
      <c r="B74" s="159"/>
      <c r="C74" s="160"/>
      <c r="D74" s="160"/>
      <c r="E74" s="161"/>
      <c r="F74" s="166"/>
      <c r="G74" s="159"/>
      <c r="H74" s="159"/>
      <c r="I74" s="329"/>
      <c r="J74" s="163"/>
      <c r="K74" s="292"/>
      <c r="L74" s="164"/>
      <c r="M74" s="165"/>
    </row>
    <row r="75" spans="1:13" s="245" customFormat="1" ht="12" x14ac:dyDescent="0.2">
      <c r="A75" s="158"/>
      <c r="B75" s="159"/>
      <c r="C75" s="160"/>
      <c r="D75" s="160"/>
      <c r="E75" s="161"/>
      <c r="F75" s="161"/>
      <c r="G75" s="159"/>
      <c r="H75" s="159"/>
      <c r="I75" s="162"/>
      <c r="J75" s="163"/>
      <c r="K75" s="292"/>
      <c r="L75" s="164"/>
      <c r="M75" s="165"/>
    </row>
    <row r="76" spans="1:13" s="245" customFormat="1" ht="12" x14ac:dyDescent="0.2">
      <c r="A76" s="158"/>
      <c r="B76" s="159"/>
      <c r="C76" s="160"/>
      <c r="D76" s="160"/>
      <c r="E76" s="161"/>
      <c r="F76" s="161"/>
      <c r="G76" s="159"/>
      <c r="H76" s="159"/>
      <c r="I76" s="162"/>
      <c r="J76" s="163"/>
      <c r="K76" s="292"/>
      <c r="L76" s="164"/>
      <c r="M76" s="165"/>
    </row>
    <row r="77" spans="1:13" s="245" customFormat="1" ht="12" x14ac:dyDescent="0.2">
      <c r="A77" s="158"/>
      <c r="B77" s="159"/>
      <c r="C77" s="160"/>
      <c r="D77" s="160"/>
      <c r="E77" s="161"/>
      <c r="F77" s="161"/>
      <c r="G77" s="268"/>
      <c r="H77" s="268"/>
      <c r="I77" s="162"/>
      <c r="J77" s="163"/>
      <c r="K77" s="292"/>
      <c r="L77" s="164"/>
      <c r="M77" s="165"/>
    </row>
    <row r="78" spans="1:13" s="245" customFormat="1" ht="12" x14ac:dyDescent="0.2">
      <c r="A78" s="158"/>
      <c r="B78" s="159"/>
      <c r="C78" s="160"/>
      <c r="D78" s="160"/>
      <c r="E78" s="161"/>
      <c r="F78" s="161"/>
      <c r="G78" s="159"/>
      <c r="H78" s="159"/>
      <c r="I78" s="162"/>
      <c r="J78" s="163"/>
      <c r="K78" s="292"/>
      <c r="L78" s="164"/>
      <c r="M78" s="165"/>
    </row>
    <row r="79" spans="1:13" s="245" customFormat="1" ht="12" x14ac:dyDescent="0.2"/>
    <row r="80" spans="1:13" s="245" customFormat="1" ht="12" x14ac:dyDescent="0.2">
      <c r="A80" s="216"/>
      <c r="B80" s="217"/>
      <c r="C80" s="216"/>
      <c r="D80" s="216"/>
      <c r="E80" s="233"/>
      <c r="F80" s="234"/>
      <c r="G80" s="217"/>
      <c r="H80" s="217"/>
      <c r="I80" s="235"/>
      <c r="J80" s="217"/>
      <c r="K80" s="221"/>
      <c r="L80" s="222"/>
      <c r="M80" s="223"/>
    </row>
    <row r="81" spans="1:13" x14ac:dyDescent="0.2">
      <c r="A81" s="216"/>
      <c r="B81" s="217"/>
      <c r="C81" s="216"/>
      <c r="D81" s="216"/>
      <c r="E81" s="233"/>
      <c r="F81" s="234"/>
      <c r="G81" s="217"/>
      <c r="H81" s="217"/>
      <c r="I81" s="235"/>
      <c r="J81" s="217"/>
      <c r="K81" s="221"/>
      <c r="L81" s="222"/>
      <c r="M81" s="223"/>
    </row>
    <row r="82" spans="1:13" s="236" customFormat="1" ht="12.75" x14ac:dyDescent="0.2">
      <c r="E82" s="237"/>
      <c r="F82" s="856" t="s">
        <v>1193</v>
      </c>
      <c r="G82" s="856"/>
      <c r="H82" s="856"/>
    </row>
    <row r="83" spans="1:13" s="236" customFormat="1" ht="25.5" x14ac:dyDescent="0.2">
      <c r="A83" s="238" t="s">
        <v>324</v>
      </c>
      <c r="B83" s="238" t="s">
        <v>42</v>
      </c>
      <c r="C83" s="238" t="s">
        <v>970</v>
      </c>
      <c r="D83" s="238" t="s">
        <v>971</v>
      </c>
      <c r="E83" s="239" t="s">
        <v>972</v>
      </c>
      <c r="F83" s="240" t="s">
        <v>973</v>
      </c>
      <c r="G83" s="238" t="s">
        <v>974</v>
      </c>
      <c r="H83" s="238" t="s">
        <v>975</v>
      </c>
      <c r="I83" s="241" t="s">
        <v>976</v>
      </c>
      <c r="J83" s="242" t="s">
        <v>977</v>
      </c>
      <c r="K83" s="243"/>
      <c r="L83" s="238" t="s">
        <v>1190</v>
      </c>
      <c r="M83" s="238" t="s">
        <v>979</v>
      </c>
    </row>
    <row r="84" spans="1:13" s="245" customFormat="1" ht="12" x14ac:dyDescent="0.2">
      <c r="A84" s="158"/>
      <c r="B84" s="159"/>
      <c r="C84" s="160"/>
      <c r="D84" s="160"/>
      <c r="E84" s="161"/>
      <c r="F84" s="161"/>
      <c r="G84" s="159"/>
      <c r="H84" s="159"/>
      <c r="I84" s="162"/>
      <c r="J84" s="163"/>
      <c r="K84" s="292"/>
      <c r="L84" s="164"/>
      <c r="M84" s="165"/>
    </row>
    <row r="85" spans="1:13" s="245" customFormat="1" ht="12" x14ac:dyDescent="0.2">
      <c r="A85" s="158"/>
      <c r="B85" s="159"/>
      <c r="C85" s="160"/>
      <c r="D85" s="160"/>
      <c r="E85" s="161"/>
      <c r="F85" s="161"/>
      <c r="G85" s="159"/>
      <c r="H85" s="159"/>
      <c r="I85" s="162"/>
      <c r="J85" s="163"/>
      <c r="K85" s="292"/>
      <c r="L85" s="164"/>
      <c r="M85" s="165"/>
    </row>
    <row r="86" spans="1:13" s="245" customFormat="1" ht="12" x14ac:dyDescent="0.2">
      <c r="A86" s="158"/>
      <c r="B86" s="159"/>
      <c r="C86" s="160"/>
      <c r="D86" s="160"/>
      <c r="E86" s="161"/>
      <c r="F86" s="161"/>
      <c r="G86" s="159"/>
      <c r="H86" s="159"/>
      <c r="I86" s="162"/>
      <c r="J86" s="163"/>
      <c r="K86" s="292"/>
      <c r="L86" s="164"/>
      <c r="M86" s="165"/>
    </row>
    <row r="87" spans="1:13" s="245" customFormat="1" ht="12" x14ac:dyDescent="0.2">
      <c r="A87" s="158"/>
      <c r="B87" s="159"/>
      <c r="C87" s="160"/>
      <c r="D87" s="160"/>
      <c r="E87" s="161"/>
      <c r="F87" s="161"/>
      <c r="G87" s="159"/>
      <c r="H87" s="159"/>
      <c r="I87" s="162"/>
      <c r="J87" s="163"/>
      <c r="K87" s="292"/>
      <c r="L87" s="164"/>
      <c r="M87" s="165"/>
    </row>
    <row r="88" spans="1:13" s="245" customFormat="1" ht="12" x14ac:dyDescent="0.2">
      <c r="A88" s="158"/>
      <c r="B88" s="159"/>
      <c r="C88" s="160"/>
      <c r="D88" s="160"/>
      <c r="E88" s="161"/>
      <c r="F88" s="161"/>
      <c r="G88" s="159"/>
      <c r="H88" s="159"/>
      <c r="I88" s="162"/>
      <c r="J88" s="163"/>
      <c r="K88" s="292"/>
      <c r="L88" s="164"/>
      <c r="M88" s="165"/>
    </row>
    <row r="89" spans="1:13" s="245" customFormat="1" ht="12" x14ac:dyDescent="0.2">
      <c r="E89" s="254"/>
      <c r="F89" s="255"/>
    </row>
    <row r="90" spans="1:13" s="236" customFormat="1" ht="15.75" x14ac:dyDescent="0.25">
      <c r="B90" s="847" t="s">
        <v>1087</v>
      </c>
      <c r="C90" s="847"/>
      <c r="D90" s="847"/>
      <c r="E90" s="847"/>
      <c r="F90" s="244"/>
    </row>
    <row r="91" spans="1:13" s="236" customFormat="1" ht="12.75" x14ac:dyDescent="0.2">
      <c r="E91" s="237"/>
      <c r="F91" s="856" t="s">
        <v>1193</v>
      </c>
      <c r="G91" s="856"/>
      <c r="H91" s="856"/>
    </row>
    <row r="92" spans="1:13" s="236" customFormat="1" ht="25.5" x14ac:dyDescent="0.2">
      <c r="A92" s="238" t="s">
        <v>324</v>
      </c>
      <c r="B92" s="238" t="s">
        <v>42</v>
      </c>
      <c r="C92" s="238" t="s">
        <v>970</v>
      </c>
      <c r="D92" s="238" t="s">
        <v>971</v>
      </c>
      <c r="E92" s="239" t="s">
        <v>972</v>
      </c>
      <c r="F92" s="240" t="s">
        <v>973</v>
      </c>
      <c r="G92" s="238" t="s">
        <v>974</v>
      </c>
      <c r="H92" s="238" t="s">
        <v>975</v>
      </c>
      <c r="I92" s="241" t="s">
        <v>976</v>
      </c>
      <c r="J92" s="242" t="s">
        <v>977</v>
      </c>
      <c r="K92" s="243"/>
      <c r="L92" s="238" t="s">
        <v>1190</v>
      </c>
      <c r="M92" s="238" t="s">
        <v>979</v>
      </c>
    </row>
    <row r="93" spans="1:13" s="245" customFormat="1" ht="12" x14ac:dyDescent="0.2">
      <c r="A93" s="158"/>
      <c r="B93" s="159"/>
      <c r="C93" s="160"/>
      <c r="D93" s="160"/>
      <c r="E93" s="161"/>
      <c r="F93" s="161"/>
      <c r="G93" s="159"/>
      <c r="H93" s="159"/>
      <c r="I93" s="162"/>
      <c r="J93" s="163"/>
      <c r="K93" s="292"/>
      <c r="L93" s="164"/>
      <c r="M93" s="165"/>
    </row>
    <row r="94" spans="1:13" s="245" customFormat="1" ht="12" x14ac:dyDescent="0.2">
      <c r="A94" s="158"/>
      <c r="B94" s="159"/>
      <c r="C94" s="160"/>
      <c r="D94" s="160"/>
      <c r="E94" s="161"/>
      <c r="F94" s="161"/>
      <c r="G94" s="159"/>
      <c r="H94" s="159"/>
      <c r="I94" s="162"/>
      <c r="J94" s="163"/>
      <c r="K94" s="292"/>
      <c r="L94" s="164"/>
      <c r="M94" s="165"/>
    </row>
    <row r="95" spans="1:13" s="245" customFormat="1" ht="12" x14ac:dyDescent="0.2">
      <c r="A95" s="158"/>
      <c r="B95" s="159"/>
      <c r="C95" s="160"/>
      <c r="D95" s="160"/>
      <c r="E95" s="161"/>
      <c r="F95" s="161"/>
      <c r="G95" s="159"/>
      <c r="H95" s="159"/>
      <c r="I95" s="162"/>
      <c r="J95" s="163"/>
      <c r="K95" s="292"/>
      <c r="L95" s="164"/>
      <c r="M95" s="165"/>
    </row>
    <row r="96" spans="1:13" s="245" customFormat="1" ht="12" x14ac:dyDescent="0.2">
      <c r="A96" s="158"/>
      <c r="B96" s="159"/>
      <c r="C96" s="160"/>
      <c r="D96" s="160"/>
      <c r="E96" s="161"/>
      <c r="F96" s="161"/>
      <c r="G96" s="159"/>
      <c r="H96" s="159"/>
      <c r="I96" s="162"/>
      <c r="J96" s="163"/>
      <c r="K96" s="292"/>
      <c r="L96" s="164"/>
      <c r="M96" s="165"/>
    </row>
    <row r="97" spans="1:13" s="245" customFormat="1" ht="12" x14ac:dyDescent="0.2">
      <c r="A97" s="158"/>
      <c r="B97" s="159"/>
      <c r="C97" s="160"/>
      <c r="D97" s="160"/>
      <c r="E97" s="161"/>
      <c r="F97" s="161"/>
      <c r="G97" s="159"/>
      <c r="H97" s="159"/>
      <c r="I97" s="162"/>
      <c r="J97" s="163"/>
      <c r="K97" s="292"/>
      <c r="L97" s="164"/>
      <c r="M97" s="165"/>
    </row>
    <row r="98" spans="1:13" s="245" customFormat="1" ht="12" x14ac:dyDescent="0.2">
      <c r="A98" s="158"/>
      <c r="B98" s="159"/>
      <c r="C98" s="160"/>
      <c r="D98" s="160"/>
      <c r="E98" s="161"/>
      <c r="F98" s="161"/>
      <c r="G98" s="159"/>
      <c r="H98" s="159"/>
      <c r="I98" s="162"/>
      <c r="J98" s="163"/>
      <c r="K98" s="292"/>
      <c r="L98" s="164"/>
      <c r="M98" s="165"/>
    </row>
    <row r="99" spans="1:13" s="236" customFormat="1" ht="15.75" x14ac:dyDescent="0.25">
      <c r="B99" s="847"/>
      <c r="C99" s="847"/>
      <c r="D99" s="847"/>
      <c r="E99" s="847"/>
      <c r="F99" s="244"/>
    </row>
    <row r="100" spans="1:13" s="236" customFormat="1" ht="12.75" x14ac:dyDescent="0.2">
      <c r="E100" s="237"/>
      <c r="F100" s="856" t="s">
        <v>1193</v>
      </c>
      <c r="G100" s="856"/>
      <c r="H100" s="856"/>
    </row>
    <row r="101" spans="1:13" s="236" customFormat="1" ht="25.5" x14ac:dyDescent="0.2">
      <c r="A101" s="238" t="s">
        <v>324</v>
      </c>
      <c r="B101" s="238" t="s">
        <v>42</v>
      </c>
      <c r="C101" s="238" t="s">
        <v>970</v>
      </c>
      <c r="D101" s="238" t="s">
        <v>971</v>
      </c>
      <c r="E101" s="239" t="s">
        <v>972</v>
      </c>
      <c r="F101" s="240" t="s">
        <v>973</v>
      </c>
      <c r="G101" s="238" t="s">
        <v>974</v>
      </c>
      <c r="H101" s="238" t="s">
        <v>975</v>
      </c>
      <c r="I101" s="241" t="s">
        <v>976</v>
      </c>
      <c r="J101" s="242" t="s">
        <v>977</v>
      </c>
      <c r="K101" s="243"/>
      <c r="L101" s="238" t="s">
        <v>1190</v>
      </c>
      <c r="M101" s="238" t="s">
        <v>979</v>
      </c>
    </row>
    <row r="102" spans="1:13" s="245" customFormat="1" ht="12" x14ac:dyDescent="0.2">
      <c r="A102" s="158"/>
      <c r="B102" s="159"/>
      <c r="C102" s="160"/>
      <c r="D102" s="160"/>
      <c r="E102" s="161"/>
      <c r="F102" s="161"/>
      <c r="G102" s="159"/>
      <c r="H102" s="159"/>
      <c r="I102" s="162"/>
      <c r="J102" s="163"/>
      <c r="K102" s="292"/>
      <c r="L102" s="164"/>
      <c r="M102" s="165"/>
    </row>
    <row r="103" spans="1:13" s="245" customFormat="1" ht="12" x14ac:dyDescent="0.2">
      <c r="A103" s="158"/>
      <c r="B103" s="159"/>
      <c r="C103" s="160"/>
      <c r="D103" s="160"/>
      <c r="E103" s="161"/>
      <c r="F103" s="161"/>
      <c r="G103" s="159"/>
      <c r="H103" s="159"/>
      <c r="I103" s="162"/>
      <c r="J103" s="163"/>
      <c r="K103" s="292"/>
      <c r="L103" s="164"/>
      <c r="M103" s="165"/>
    </row>
    <row r="104" spans="1:13" s="245" customFormat="1" ht="12" x14ac:dyDescent="0.2">
      <c r="A104" s="158"/>
      <c r="B104" s="159"/>
      <c r="C104" s="160"/>
      <c r="D104" s="160"/>
      <c r="E104" s="161"/>
      <c r="F104" s="161"/>
      <c r="G104" s="159"/>
      <c r="H104" s="159"/>
      <c r="I104" s="162"/>
      <c r="J104" s="163"/>
      <c r="K104" s="292"/>
      <c r="L104" s="164"/>
      <c r="M104" s="165"/>
    </row>
    <row r="105" spans="1:13" s="245" customFormat="1" ht="12" x14ac:dyDescent="0.2">
      <c r="A105" s="158"/>
      <c r="B105" s="159"/>
      <c r="C105" s="160"/>
      <c r="D105" s="160"/>
      <c r="E105" s="161"/>
      <c r="F105" s="161"/>
      <c r="G105" s="159"/>
      <c r="H105" s="159"/>
      <c r="I105" s="162"/>
      <c r="J105" s="163"/>
      <c r="K105" s="292"/>
      <c r="L105" s="164"/>
      <c r="M105" s="165"/>
    </row>
    <row r="106" spans="1:13" s="245" customFormat="1" ht="12" x14ac:dyDescent="0.2">
      <c r="A106" s="158"/>
      <c r="B106" s="159"/>
      <c r="C106" s="160"/>
      <c r="D106" s="160"/>
      <c r="E106" s="161"/>
      <c r="F106" s="161"/>
      <c r="G106" s="159"/>
      <c r="H106" s="159"/>
      <c r="I106" s="162"/>
      <c r="J106" s="163"/>
      <c r="K106" s="292"/>
      <c r="L106" s="164"/>
      <c r="M106" s="165"/>
    </row>
    <row r="107" spans="1:13" s="245" customFormat="1" ht="12" x14ac:dyDescent="0.2">
      <c r="A107" s="158"/>
      <c r="B107" s="159"/>
      <c r="C107" s="160"/>
      <c r="D107" s="160"/>
      <c r="E107" s="161"/>
      <c r="F107" s="161"/>
      <c r="G107" s="159"/>
      <c r="H107" s="159"/>
      <c r="I107" s="162"/>
      <c r="J107" s="163"/>
      <c r="K107" s="292"/>
      <c r="L107" s="164"/>
      <c r="M107" s="165"/>
    </row>
    <row r="108" spans="1:13" s="245" customFormat="1" ht="12" x14ac:dyDescent="0.2">
      <c r="A108" s="246"/>
      <c r="B108" s="247"/>
      <c r="C108" s="246"/>
      <c r="D108" s="246"/>
      <c r="E108" s="248"/>
      <c r="F108" s="249"/>
      <c r="G108" s="247"/>
      <c r="H108" s="247"/>
      <c r="I108" s="250"/>
      <c r="J108" s="247"/>
      <c r="K108" s="251"/>
      <c r="L108" s="252"/>
      <c r="M108" s="253"/>
    </row>
    <row r="109" spans="1:13" x14ac:dyDescent="0.2">
      <c r="B109" s="879"/>
      <c r="C109" s="879"/>
      <c r="D109" s="879"/>
    </row>
    <row r="110" spans="1:13" s="236" customFormat="1" ht="12.75" x14ac:dyDescent="0.2">
      <c r="E110" s="237"/>
      <c r="F110" s="856" t="s">
        <v>1193</v>
      </c>
      <c r="G110" s="856"/>
      <c r="H110" s="856"/>
    </row>
    <row r="111" spans="1:13" s="236" customFormat="1" ht="25.5" x14ac:dyDescent="0.2">
      <c r="A111" s="238" t="s">
        <v>324</v>
      </c>
      <c r="B111" s="238" t="s">
        <v>42</v>
      </c>
      <c r="C111" s="238" t="s">
        <v>970</v>
      </c>
      <c r="D111" s="238" t="s">
        <v>971</v>
      </c>
      <c r="E111" s="239" t="s">
        <v>972</v>
      </c>
      <c r="F111" s="240" t="s">
        <v>973</v>
      </c>
      <c r="G111" s="238" t="s">
        <v>974</v>
      </c>
      <c r="H111" s="238" t="s">
        <v>975</v>
      </c>
      <c r="I111" s="241" t="s">
        <v>976</v>
      </c>
      <c r="J111" s="242" t="s">
        <v>977</v>
      </c>
      <c r="K111" s="243"/>
      <c r="L111" s="238" t="s">
        <v>1190</v>
      </c>
      <c r="M111" s="238" t="s">
        <v>979</v>
      </c>
    </row>
    <row r="112" spans="1:13" s="245" customFormat="1" ht="12" x14ac:dyDescent="0.2">
      <c r="A112" s="158"/>
      <c r="B112" s="159"/>
      <c r="C112" s="160"/>
      <c r="D112" s="160"/>
      <c r="E112" s="161"/>
      <c r="F112" s="161"/>
      <c r="G112" s="159"/>
      <c r="H112" s="159"/>
      <c r="I112" s="162"/>
      <c r="J112" s="163"/>
      <c r="K112" s="292"/>
      <c r="L112" s="164"/>
      <c r="M112" s="165"/>
    </row>
    <row r="113" spans="1:13" s="245" customFormat="1" ht="12" x14ac:dyDescent="0.2">
      <c r="A113" s="158"/>
      <c r="B113" s="159"/>
      <c r="C113" s="160"/>
      <c r="D113" s="160"/>
      <c r="E113" s="161"/>
      <c r="F113" s="161"/>
      <c r="G113" s="159"/>
      <c r="H113" s="159"/>
      <c r="I113" s="162"/>
      <c r="J113" s="163"/>
      <c r="K113" s="292"/>
      <c r="L113" s="164"/>
      <c r="M113" s="165"/>
    </row>
    <row r="114" spans="1:13" s="245" customFormat="1" ht="12" x14ac:dyDescent="0.2">
      <c r="A114" s="158"/>
      <c r="B114" s="159"/>
      <c r="C114" s="160"/>
      <c r="D114" s="160"/>
      <c r="E114" s="161"/>
      <c r="F114" s="161"/>
      <c r="G114" s="159"/>
      <c r="H114" s="159"/>
      <c r="I114" s="162"/>
      <c r="J114" s="163"/>
      <c r="K114" s="292"/>
      <c r="L114" s="164"/>
      <c r="M114" s="165"/>
    </row>
    <row r="115" spans="1:13" s="245" customFormat="1" ht="12" x14ac:dyDescent="0.2">
      <c r="A115" s="158"/>
      <c r="B115" s="159"/>
      <c r="C115" s="160"/>
      <c r="D115" s="160"/>
      <c r="E115" s="161"/>
      <c r="F115" s="161"/>
      <c r="G115" s="159"/>
      <c r="H115" s="159"/>
      <c r="I115" s="162"/>
      <c r="J115" s="163"/>
      <c r="K115" s="292"/>
      <c r="L115" s="164"/>
      <c r="M115" s="165"/>
    </row>
    <row r="116" spans="1:13" s="245" customFormat="1" ht="12" x14ac:dyDescent="0.2">
      <c r="A116" s="158"/>
      <c r="B116" s="159"/>
      <c r="C116" s="160"/>
      <c r="D116" s="160"/>
      <c r="E116" s="161"/>
      <c r="F116" s="161"/>
      <c r="G116" s="159"/>
      <c r="H116" s="159"/>
      <c r="I116" s="162"/>
      <c r="J116" s="163"/>
      <c r="K116" s="292"/>
      <c r="L116" s="164"/>
      <c r="M116" s="165"/>
    </row>
    <row r="117" spans="1:13" s="245" customFormat="1" ht="12" x14ac:dyDescent="0.2">
      <c r="A117" s="158"/>
      <c r="B117" s="159"/>
      <c r="C117" s="160"/>
      <c r="D117" s="160"/>
      <c r="E117" s="161"/>
      <c r="F117" s="161"/>
      <c r="G117" s="159"/>
      <c r="H117" s="159"/>
      <c r="I117" s="162"/>
      <c r="J117" s="163"/>
      <c r="K117" s="292"/>
      <c r="L117" s="164"/>
      <c r="M117" s="165"/>
    </row>
    <row r="118" spans="1:13" s="245" customFormat="1" ht="12" x14ac:dyDescent="0.2">
      <c r="A118" s="246"/>
      <c r="B118" s="247"/>
      <c r="C118" s="246"/>
      <c r="D118" s="246"/>
      <c r="E118" s="248"/>
      <c r="F118" s="249"/>
      <c r="G118" s="247"/>
      <c r="H118" s="247"/>
      <c r="I118" s="250"/>
      <c r="J118" s="247"/>
      <c r="K118" s="251"/>
      <c r="L118" s="252"/>
      <c r="M118" s="253"/>
    </row>
    <row r="119" spans="1:13" x14ac:dyDescent="0.2">
      <c r="B119" s="879"/>
      <c r="C119" s="879"/>
      <c r="D119" s="879"/>
    </row>
    <row r="120" spans="1:13" s="236" customFormat="1" ht="12.75" x14ac:dyDescent="0.2">
      <c r="E120" s="237"/>
      <c r="F120" s="856" t="s">
        <v>1193</v>
      </c>
      <c r="G120" s="856"/>
      <c r="H120" s="856"/>
    </row>
    <row r="121" spans="1:13" s="236" customFormat="1" ht="25.5" x14ac:dyDescent="0.2">
      <c r="A121" s="238" t="s">
        <v>324</v>
      </c>
      <c r="B121" s="238" t="s">
        <v>42</v>
      </c>
      <c r="C121" s="238" t="s">
        <v>970</v>
      </c>
      <c r="D121" s="238" t="s">
        <v>971</v>
      </c>
      <c r="E121" s="239" t="s">
        <v>972</v>
      </c>
      <c r="F121" s="240" t="s">
        <v>973</v>
      </c>
      <c r="G121" s="238" t="s">
        <v>974</v>
      </c>
      <c r="H121" s="238" t="s">
        <v>975</v>
      </c>
      <c r="I121" s="241" t="s">
        <v>976</v>
      </c>
      <c r="J121" s="242" t="s">
        <v>977</v>
      </c>
      <c r="K121" s="243"/>
      <c r="L121" s="238" t="s">
        <v>1190</v>
      </c>
      <c r="M121" s="238" t="s">
        <v>979</v>
      </c>
    </row>
    <row r="122" spans="1:13" s="245" customFormat="1" ht="12" x14ac:dyDescent="0.2">
      <c r="A122" s="158"/>
      <c r="B122" s="159"/>
      <c r="C122" s="160"/>
      <c r="D122" s="160"/>
      <c r="E122" s="161"/>
      <c r="F122" s="161"/>
      <c r="G122" s="159"/>
      <c r="H122" s="159"/>
      <c r="I122" s="162"/>
      <c r="J122" s="163"/>
      <c r="K122" s="292"/>
      <c r="L122" s="164"/>
      <c r="M122" s="165"/>
    </row>
    <row r="123" spans="1:13" s="245" customFormat="1" ht="12" x14ac:dyDescent="0.2">
      <c r="A123" s="158"/>
      <c r="B123" s="159"/>
      <c r="C123" s="160"/>
      <c r="D123" s="160"/>
      <c r="E123" s="161"/>
      <c r="F123" s="161"/>
      <c r="G123" s="159"/>
      <c r="H123" s="159"/>
      <c r="I123" s="162"/>
      <c r="J123" s="163"/>
      <c r="K123" s="292"/>
      <c r="L123" s="164"/>
      <c r="M123" s="165"/>
    </row>
    <row r="124" spans="1:13" s="245" customFormat="1" ht="12" x14ac:dyDescent="0.2">
      <c r="A124" s="158"/>
      <c r="B124" s="159"/>
      <c r="C124" s="160"/>
      <c r="D124" s="160"/>
      <c r="E124" s="161"/>
      <c r="F124" s="161"/>
      <c r="G124" s="159"/>
      <c r="H124" s="159"/>
      <c r="I124" s="162"/>
      <c r="J124" s="163"/>
      <c r="K124" s="292"/>
      <c r="L124" s="164"/>
      <c r="M124" s="165"/>
    </row>
    <row r="125" spans="1:13" s="245" customFormat="1" ht="12" x14ac:dyDescent="0.2">
      <c r="A125" s="158"/>
      <c r="B125" s="159"/>
      <c r="C125" s="160"/>
      <c r="D125" s="160"/>
      <c r="E125" s="161"/>
      <c r="F125" s="161"/>
      <c r="G125" s="159"/>
      <c r="H125" s="159"/>
      <c r="I125" s="162"/>
      <c r="J125" s="163"/>
      <c r="K125" s="292"/>
      <c r="L125" s="164"/>
      <c r="M125" s="165"/>
    </row>
    <row r="126" spans="1:13" s="245" customFormat="1" ht="12" x14ac:dyDescent="0.2">
      <c r="A126" s="158"/>
      <c r="B126" s="159"/>
      <c r="C126" s="160"/>
      <c r="D126" s="160"/>
      <c r="E126" s="161"/>
      <c r="F126" s="161"/>
      <c r="G126" s="159"/>
      <c r="H126" s="159"/>
      <c r="I126" s="162"/>
      <c r="J126" s="163"/>
      <c r="K126" s="292"/>
      <c r="L126" s="164"/>
      <c r="M126" s="165"/>
    </row>
    <row r="127" spans="1:13" s="245" customFormat="1" ht="12" x14ac:dyDescent="0.2">
      <c r="A127" s="158"/>
      <c r="B127" s="159"/>
      <c r="C127" s="160"/>
      <c r="D127" s="160"/>
      <c r="E127" s="161"/>
      <c r="F127" s="161"/>
      <c r="G127" s="159"/>
      <c r="H127" s="159"/>
      <c r="I127" s="162"/>
      <c r="J127" s="163"/>
      <c r="K127" s="292"/>
      <c r="L127" s="164"/>
      <c r="M127" s="165"/>
    </row>
    <row r="128" spans="1:13" s="245" customFormat="1" ht="12" x14ac:dyDescent="0.2">
      <c r="A128" s="246"/>
      <c r="B128" s="247"/>
      <c r="C128" s="246"/>
      <c r="D128" s="246"/>
      <c r="E128" s="248"/>
      <c r="F128" s="249"/>
      <c r="G128" s="247"/>
      <c r="H128" s="247"/>
      <c r="I128" s="250"/>
      <c r="J128" s="247"/>
      <c r="K128" s="251"/>
      <c r="L128" s="252"/>
      <c r="M128" s="253"/>
    </row>
    <row r="129" spans="1:13" x14ac:dyDescent="0.2">
      <c r="B129" s="879"/>
      <c r="C129" s="879"/>
      <c r="D129" s="879"/>
    </row>
    <row r="130" spans="1:13" s="236" customFormat="1" ht="12.75" x14ac:dyDescent="0.2">
      <c r="E130" s="237"/>
      <c r="F130" s="856" t="s">
        <v>1193</v>
      </c>
      <c r="G130" s="856"/>
      <c r="H130" s="856"/>
    </row>
    <row r="131" spans="1:13" s="236" customFormat="1" ht="25.5" x14ac:dyDescent="0.2">
      <c r="A131" s="238" t="s">
        <v>324</v>
      </c>
      <c r="B131" s="238" t="s">
        <v>42</v>
      </c>
      <c r="C131" s="238" t="s">
        <v>970</v>
      </c>
      <c r="D131" s="238" t="s">
        <v>971</v>
      </c>
      <c r="E131" s="239" t="s">
        <v>972</v>
      </c>
      <c r="F131" s="240" t="s">
        <v>973</v>
      </c>
      <c r="G131" s="238" t="s">
        <v>974</v>
      </c>
      <c r="H131" s="238" t="s">
        <v>975</v>
      </c>
      <c r="I131" s="241" t="s">
        <v>976</v>
      </c>
      <c r="J131" s="242" t="s">
        <v>977</v>
      </c>
      <c r="K131" s="243"/>
      <c r="L131" s="238" t="s">
        <v>1190</v>
      </c>
      <c r="M131" s="238" t="s">
        <v>979</v>
      </c>
    </row>
    <row r="132" spans="1:13" s="245" customFormat="1" ht="12" x14ac:dyDescent="0.2">
      <c r="A132" s="158"/>
      <c r="B132" s="159"/>
      <c r="C132" s="160"/>
      <c r="D132" s="160"/>
      <c r="E132" s="161"/>
      <c r="F132" s="161"/>
      <c r="G132" s="159"/>
      <c r="H132" s="159"/>
      <c r="I132" s="162"/>
      <c r="J132" s="163"/>
      <c r="K132" s="292"/>
      <c r="L132" s="164"/>
      <c r="M132" s="165"/>
    </row>
    <row r="133" spans="1:13" s="245" customFormat="1" ht="12" x14ac:dyDescent="0.2">
      <c r="A133" s="158"/>
      <c r="B133" s="159"/>
      <c r="C133" s="160"/>
      <c r="D133" s="160"/>
      <c r="E133" s="161"/>
      <c r="F133" s="161"/>
      <c r="G133" s="159"/>
      <c r="H133" s="159"/>
      <c r="I133" s="162"/>
      <c r="J133" s="163"/>
      <c r="K133" s="292"/>
      <c r="L133" s="164"/>
      <c r="M133" s="165"/>
    </row>
    <row r="134" spans="1:13" s="245" customFormat="1" ht="12" x14ac:dyDescent="0.2">
      <c r="A134" s="158"/>
      <c r="B134" s="159"/>
      <c r="C134" s="160"/>
      <c r="D134" s="160"/>
      <c r="E134" s="161"/>
      <c r="F134" s="161"/>
      <c r="G134" s="159"/>
      <c r="H134" s="159"/>
      <c r="I134" s="162"/>
      <c r="J134" s="163"/>
      <c r="K134" s="292"/>
      <c r="L134" s="164"/>
      <c r="M134" s="165"/>
    </row>
    <row r="135" spans="1:13" s="245" customFormat="1" ht="12" x14ac:dyDescent="0.2">
      <c r="A135" s="158"/>
      <c r="B135" s="159"/>
      <c r="C135" s="160"/>
      <c r="D135" s="160"/>
      <c r="E135" s="161"/>
      <c r="F135" s="161"/>
      <c r="G135" s="159"/>
      <c r="H135" s="159"/>
      <c r="I135" s="162"/>
      <c r="J135" s="163"/>
      <c r="K135" s="292"/>
      <c r="L135" s="164"/>
      <c r="M135" s="165"/>
    </row>
    <row r="136" spans="1:13" s="245" customFormat="1" ht="12" x14ac:dyDescent="0.2">
      <c r="A136" s="158"/>
      <c r="B136" s="159"/>
      <c r="C136" s="160"/>
      <c r="D136" s="160"/>
      <c r="E136" s="161"/>
      <c r="F136" s="161"/>
      <c r="G136" s="159"/>
      <c r="H136" s="159"/>
      <c r="I136" s="162"/>
      <c r="J136" s="163"/>
      <c r="K136" s="292"/>
      <c r="L136" s="164"/>
      <c r="M136" s="165"/>
    </row>
    <row r="137" spans="1:13" s="245" customFormat="1" ht="12" x14ac:dyDescent="0.2">
      <c r="A137" s="158"/>
      <c r="B137" s="159"/>
      <c r="C137" s="160"/>
      <c r="D137" s="160"/>
      <c r="E137" s="161"/>
      <c r="F137" s="161"/>
      <c r="G137" s="159"/>
      <c r="H137" s="159"/>
      <c r="I137" s="162"/>
      <c r="J137" s="163"/>
      <c r="K137" s="292"/>
      <c r="L137" s="164"/>
      <c r="M137" s="165"/>
    </row>
    <row r="138" spans="1:13" s="245" customFormat="1" ht="12" x14ac:dyDescent="0.2">
      <c r="A138" s="246"/>
      <c r="B138" s="247"/>
      <c r="C138" s="246"/>
      <c r="D138" s="246"/>
      <c r="E138" s="248"/>
      <c r="F138" s="249"/>
      <c r="G138" s="247"/>
      <c r="H138" s="247"/>
      <c r="I138" s="250"/>
      <c r="J138" s="247"/>
      <c r="K138" s="251"/>
      <c r="L138" s="252"/>
      <c r="M138" s="253"/>
    </row>
    <row r="139" spans="1:13" s="245" customFormat="1" ht="12" x14ac:dyDescent="0.2">
      <c r="B139" s="831"/>
      <c r="C139" s="831"/>
      <c r="D139" s="831"/>
      <c r="E139" s="254"/>
      <c r="F139" s="255"/>
    </row>
    <row r="140" spans="1:13" s="236" customFormat="1" ht="12.75" x14ac:dyDescent="0.2">
      <c r="E140" s="237"/>
      <c r="F140" s="856" t="s">
        <v>1193</v>
      </c>
      <c r="G140" s="856"/>
      <c r="H140" s="856"/>
    </row>
    <row r="141" spans="1:13" s="236" customFormat="1" ht="25.5" x14ac:dyDescent="0.2">
      <c r="A141" s="238" t="s">
        <v>324</v>
      </c>
      <c r="B141" s="238" t="s">
        <v>42</v>
      </c>
      <c r="C141" s="238" t="s">
        <v>970</v>
      </c>
      <c r="D141" s="238" t="s">
        <v>971</v>
      </c>
      <c r="E141" s="239" t="s">
        <v>972</v>
      </c>
      <c r="F141" s="240" t="s">
        <v>973</v>
      </c>
      <c r="G141" s="238" t="s">
        <v>974</v>
      </c>
      <c r="H141" s="238" t="s">
        <v>975</v>
      </c>
      <c r="I141" s="241" t="s">
        <v>976</v>
      </c>
      <c r="J141" s="242" t="s">
        <v>977</v>
      </c>
      <c r="K141" s="243"/>
      <c r="L141" s="238" t="s">
        <v>1190</v>
      </c>
      <c r="M141" s="238" t="s">
        <v>979</v>
      </c>
    </row>
    <row r="142" spans="1:13" s="245" customFormat="1" ht="12" x14ac:dyDescent="0.2">
      <c r="A142" s="158"/>
      <c r="B142" s="159"/>
      <c r="C142" s="160"/>
      <c r="D142" s="160"/>
      <c r="E142" s="161"/>
      <c r="F142" s="161"/>
      <c r="G142" s="159"/>
      <c r="H142" s="159"/>
      <c r="I142" s="162"/>
      <c r="J142" s="163"/>
      <c r="K142" s="292"/>
      <c r="L142" s="164"/>
      <c r="M142" s="165"/>
    </row>
    <row r="143" spans="1:13" s="245" customFormat="1" ht="12" x14ac:dyDescent="0.2">
      <c r="A143" s="158"/>
      <c r="B143" s="159"/>
      <c r="C143" s="160"/>
      <c r="D143" s="160"/>
      <c r="E143" s="161"/>
      <c r="F143" s="161"/>
      <c r="G143" s="159"/>
      <c r="H143" s="159"/>
      <c r="I143" s="162"/>
      <c r="J143" s="163"/>
      <c r="K143" s="292"/>
      <c r="L143" s="164"/>
      <c r="M143" s="165"/>
    </row>
    <row r="144" spans="1:13" s="245" customFormat="1" ht="12" x14ac:dyDescent="0.2">
      <c r="A144" s="158"/>
      <c r="B144" s="159"/>
      <c r="C144" s="160"/>
      <c r="D144" s="160"/>
      <c r="E144" s="161"/>
      <c r="F144" s="161"/>
      <c r="G144" s="159"/>
      <c r="H144" s="159"/>
      <c r="I144" s="162"/>
      <c r="J144" s="163"/>
      <c r="K144" s="292"/>
      <c r="L144" s="164"/>
      <c r="M144" s="165"/>
    </row>
    <row r="145" spans="1:13" s="245" customFormat="1" ht="12" x14ac:dyDescent="0.2">
      <c r="A145" s="158"/>
      <c r="B145" s="159"/>
      <c r="C145" s="160"/>
      <c r="D145" s="160"/>
      <c r="E145" s="161"/>
      <c r="F145" s="161"/>
      <c r="G145" s="159"/>
      <c r="H145" s="159"/>
      <c r="I145" s="162"/>
      <c r="J145" s="163"/>
      <c r="K145" s="292"/>
      <c r="L145" s="164"/>
      <c r="M145" s="165"/>
    </row>
    <row r="146" spans="1:13" s="245" customFormat="1" ht="12" x14ac:dyDescent="0.2">
      <c r="A146" s="158"/>
      <c r="B146" s="159"/>
      <c r="C146" s="160"/>
      <c r="D146" s="160"/>
      <c r="E146" s="161"/>
      <c r="F146" s="161"/>
      <c r="G146" s="159"/>
      <c r="H146" s="159"/>
      <c r="I146" s="162"/>
      <c r="J146" s="163"/>
      <c r="K146" s="292"/>
      <c r="L146" s="164"/>
      <c r="M146" s="165"/>
    </row>
    <row r="147" spans="1:13" s="245" customFormat="1" ht="12" x14ac:dyDescent="0.2">
      <c r="A147" s="158"/>
      <c r="B147" s="159"/>
      <c r="C147" s="160"/>
      <c r="D147" s="160"/>
      <c r="E147" s="161"/>
      <c r="F147" s="161"/>
      <c r="G147" s="159"/>
      <c r="H147" s="159"/>
      <c r="I147" s="162"/>
      <c r="J147" s="163"/>
      <c r="K147" s="292"/>
      <c r="L147" s="164"/>
      <c r="M147" s="165"/>
    </row>
    <row r="148" spans="1:13" s="245" customFormat="1" ht="12" x14ac:dyDescent="0.2">
      <c r="A148" s="246"/>
      <c r="B148" s="247"/>
      <c r="C148" s="246"/>
      <c r="D148" s="246"/>
      <c r="E148" s="248"/>
      <c r="F148" s="249"/>
      <c r="G148" s="247"/>
      <c r="H148" s="247"/>
      <c r="I148" s="250"/>
      <c r="J148" s="247"/>
      <c r="K148" s="251"/>
      <c r="L148" s="252"/>
      <c r="M148" s="253"/>
    </row>
    <row r="149" spans="1:13" s="245" customFormat="1" ht="12" x14ac:dyDescent="0.2">
      <c r="B149" s="831"/>
      <c r="C149" s="831"/>
      <c r="D149" s="831"/>
      <c r="E149" s="254"/>
      <c r="F149" s="255"/>
    </row>
    <row r="150" spans="1:13" s="236" customFormat="1" ht="12.75" x14ac:dyDescent="0.2">
      <c r="E150" s="237"/>
      <c r="F150" s="856" t="s">
        <v>1193</v>
      </c>
      <c r="G150" s="856"/>
      <c r="H150" s="856"/>
    </row>
    <row r="151" spans="1:13" s="236" customFormat="1" ht="25.5" x14ac:dyDescent="0.2">
      <c r="A151" s="238" t="s">
        <v>324</v>
      </c>
      <c r="B151" s="238" t="s">
        <v>42</v>
      </c>
      <c r="C151" s="238" t="s">
        <v>970</v>
      </c>
      <c r="D151" s="238" t="s">
        <v>971</v>
      </c>
      <c r="E151" s="239" t="s">
        <v>972</v>
      </c>
      <c r="F151" s="240" t="s">
        <v>973</v>
      </c>
      <c r="G151" s="238" t="s">
        <v>974</v>
      </c>
      <c r="H151" s="238" t="s">
        <v>975</v>
      </c>
      <c r="I151" s="241" t="s">
        <v>976</v>
      </c>
      <c r="J151" s="242" t="s">
        <v>977</v>
      </c>
      <c r="K151" s="243"/>
      <c r="L151" s="238" t="s">
        <v>1190</v>
      </c>
      <c r="M151" s="238" t="s">
        <v>979</v>
      </c>
    </row>
    <row r="152" spans="1:13" s="245" customFormat="1" ht="12" x14ac:dyDescent="0.2">
      <c r="A152" s="158"/>
      <c r="B152" s="159"/>
      <c r="C152" s="160"/>
      <c r="D152" s="160"/>
      <c r="E152" s="161"/>
      <c r="F152" s="161"/>
      <c r="G152" s="159"/>
      <c r="H152" s="159"/>
      <c r="I152" s="162"/>
      <c r="J152" s="163"/>
      <c r="K152" s="292"/>
      <c r="L152" s="164"/>
      <c r="M152" s="165"/>
    </row>
    <row r="153" spans="1:13" s="245" customFormat="1" ht="12" x14ac:dyDescent="0.2">
      <c r="A153" s="158"/>
      <c r="B153" s="159"/>
      <c r="C153" s="160"/>
      <c r="D153" s="160"/>
      <c r="E153" s="161"/>
      <c r="F153" s="161"/>
      <c r="G153" s="159"/>
      <c r="H153" s="159"/>
      <c r="I153" s="162"/>
      <c r="J153" s="163"/>
      <c r="K153" s="292"/>
      <c r="L153" s="164"/>
      <c r="M153" s="165"/>
    </row>
    <row r="154" spans="1:13" s="245" customFormat="1" ht="12" x14ac:dyDescent="0.2">
      <c r="A154" s="158"/>
      <c r="B154" s="159"/>
      <c r="C154" s="160"/>
      <c r="D154" s="160"/>
      <c r="E154" s="161"/>
      <c r="F154" s="161"/>
      <c r="G154" s="159"/>
      <c r="H154" s="159"/>
      <c r="I154" s="162"/>
      <c r="J154" s="163"/>
      <c r="K154" s="292"/>
      <c r="L154" s="164"/>
      <c r="M154" s="165"/>
    </row>
    <row r="155" spans="1:13" s="245" customFormat="1" ht="12" x14ac:dyDescent="0.2">
      <c r="A155" s="158"/>
      <c r="B155" s="159"/>
      <c r="C155" s="160"/>
      <c r="D155" s="160"/>
      <c r="E155" s="161"/>
      <c r="F155" s="161"/>
      <c r="G155" s="159"/>
      <c r="H155" s="159"/>
      <c r="I155" s="162"/>
      <c r="J155" s="163"/>
      <c r="K155" s="292"/>
      <c r="L155" s="164"/>
      <c r="M155" s="165"/>
    </row>
    <row r="156" spans="1:13" s="245" customFormat="1" ht="12" x14ac:dyDescent="0.2">
      <c r="A156" s="158"/>
      <c r="B156" s="159"/>
      <c r="C156" s="160"/>
      <c r="D156" s="160"/>
      <c r="E156" s="161"/>
      <c r="F156" s="161"/>
      <c r="G156" s="159"/>
      <c r="H156" s="159"/>
      <c r="I156" s="162"/>
      <c r="J156" s="163"/>
      <c r="K156" s="292"/>
      <c r="L156" s="164"/>
      <c r="M156" s="165"/>
    </row>
    <row r="157" spans="1:13" s="245" customFormat="1" ht="12" x14ac:dyDescent="0.2">
      <c r="A157" s="158"/>
      <c r="B157" s="159"/>
      <c r="C157" s="160"/>
      <c r="D157" s="160"/>
      <c r="E157" s="161"/>
      <c r="F157" s="161"/>
      <c r="G157" s="159"/>
      <c r="H157" s="159"/>
      <c r="I157" s="162"/>
      <c r="J157" s="163"/>
      <c r="K157" s="292"/>
      <c r="L157" s="164"/>
      <c r="M157" s="165"/>
    </row>
    <row r="158" spans="1:13" s="245" customFormat="1" ht="12" x14ac:dyDescent="0.2">
      <c r="A158" s="246"/>
      <c r="B158" s="247"/>
      <c r="C158" s="246"/>
      <c r="D158" s="246"/>
      <c r="E158" s="248"/>
      <c r="F158" s="249"/>
      <c r="G158" s="247"/>
      <c r="H158" s="247"/>
      <c r="I158" s="250"/>
      <c r="J158" s="247"/>
      <c r="K158" s="251"/>
      <c r="L158" s="252"/>
      <c r="M158" s="253"/>
    </row>
    <row r="159" spans="1:13" s="245" customFormat="1" ht="12" x14ac:dyDescent="0.2">
      <c r="B159" s="831"/>
      <c r="C159" s="831"/>
      <c r="D159" s="831"/>
      <c r="E159" s="254"/>
      <c r="F159" s="255"/>
    </row>
    <row r="160" spans="1:13" s="236" customFormat="1" ht="12.75" x14ac:dyDescent="0.2">
      <c r="E160" s="237"/>
      <c r="F160" s="856" t="s">
        <v>1193</v>
      </c>
      <c r="G160" s="856"/>
      <c r="H160" s="856"/>
    </row>
    <row r="161" spans="1:13" s="236" customFormat="1" ht="25.5" x14ac:dyDescent="0.2">
      <c r="A161" s="238" t="s">
        <v>324</v>
      </c>
      <c r="B161" s="238" t="s">
        <v>42</v>
      </c>
      <c r="C161" s="238" t="s">
        <v>970</v>
      </c>
      <c r="D161" s="238" t="s">
        <v>971</v>
      </c>
      <c r="E161" s="239" t="s">
        <v>972</v>
      </c>
      <c r="F161" s="240" t="s">
        <v>973</v>
      </c>
      <c r="G161" s="238" t="s">
        <v>974</v>
      </c>
      <c r="H161" s="238" t="s">
        <v>975</v>
      </c>
      <c r="I161" s="241" t="s">
        <v>976</v>
      </c>
      <c r="J161" s="242" t="s">
        <v>977</v>
      </c>
      <c r="K161" s="243"/>
      <c r="L161" s="238" t="s">
        <v>1190</v>
      </c>
      <c r="M161" s="238" t="s">
        <v>979</v>
      </c>
    </row>
    <row r="162" spans="1:13" s="245" customFormat="1" ht="12" x14ac:dyDescent="0.2">
      <c r="A162" s="158"/>
      <c r="B162" s="159"/>
      <c r="C162" s="160"/>
      <c r="D162" s="160"/>
      <c r="E162" s="161"/>
      <c r="F162" s="161"/>
      <c r="G162" s="159"/>
      <c r="H162" s="159"/>
      <c r="I162" s="162"/>
      <c r="J162" s="163"/>
      <c r="K162" s="292"/>
      <c r="L162" s="164"/>
      <c r="M162" s="165"/>
    </row>
    <row r="163" spans="1:13" s="245" customFormat="1" ht="12" x14ac:dyDescent="0.2">
      <c r="A163" s="158"/>
      <c r="B163" s="159"/>
      <c r="C163" s="160"/>
      <c r="D163" s="160"/>
      <c r="E163" s="161"/>
      <c r="F163" s="161"/>
      <c r="G163" s="159"/>
      <c r="H163" s="159"/>
      <c r="I163" s="162"/>
      <c r="J163" s="163"/>
      <c r="K163" s="292"/>
      <c r="L163" s="164"/>
      <c r="M163" s="165"/>
    </row>
    <row r="164" spans="1:13" s="245" customFormat="1" ht="12" x14ac:dyDescent="0.2">
      <c r="A164" s="158"/>
      <c r="B164" s="159"/>
      <c r="C164" s="160"/>
      <c r="D164" s="160"/>
      <c r="E164" s="161"/>
      <c r="F164" s="161"/>
      <c r="G164" s="159"/>
      <c r="H164" s="159"/>
      <c r="I164" s="162"/>
      <c r="J164" s="163"/>
      <c r="K164" s="292"/>
      <c r="L164" s="164"/>
      <c r="M164" s="165"/>
    </row>
    <row r="165" spans="1:13" s="245" customFormat="1" ht="12" x14ac:dyDescent="0.2">
      <c r="A165" s="158"/>
      <c r="B165" s="159"/>
      <c r="C165" s="160"/>
      <c r="D165" s="160"/>
      <c r="E165" s="161"/>
      <c r="F165" s="161"/>
      <c r="G165" s="159"/>
      <c r="H165" s="159"/>
      <c r="I165" s="162"/>
      <c r="J165" s="163"/>
      <c r="K165" s="292"/>
      <c r="L165" s="164"/>
      <c r="M165" s="165"/>
    </row>
    <row r="166" spans="1:13" s="245" customFormat="1" ht="12" x14ac:dyDescent="0.2">
      <c r="A166" s="158"/>
      <c r="B166" s="159"/>
      <c r="C166" s="160"/>
      <c r="D166" s="160"/>
      <c r="E166" s="161"/>
      <c r="F166" s="161"/>
      <c r="G166" s="159"/>
      <c r="H166" s="159"/>
      <c r="I166" s="162"/>
      <c r="J166" s="163"/>
      <c r="K166" s="292"/>
      <c r="L166" s="164"/>
      <c r="M166" s="165"/>
    </row>
    <row r="167" spans="1:13" s="245" customFormat="1" ht="12" x14ac:dyDescent="0.2">
      <c r="A167" s="158"/>
      <c r="B167" s="159"/>
      <c r="C167" s="160"/>
      <c r="D167" s="160"/>
      <c r="E167" s="161"/>
      <c r="F167" s="161"/>
      <c r="G167" s="159"/>
      <c r="H167" s="159"/>
      <c r="I167" s="162"/>
      <c r="J167" s="163"/>
      <c r="K167" s="292"/>
      <c r="L167" s="164"/>
      <c r="M167" s="165"/>
    </row>
    <row r="168" spans="1:13" s="245" customFormat="1" ht="12" x14ac:dyDescent="0.2">
      <c r="A168" s="246"/>
      <c r="B168" s="247"/>
      <c r="C168" s="246"/>
      <c r="D168" s="246"/>
      <c r="E168" s="248"/>
      <c r="F168" s="249"/>
      <c r="G168" s="247"/>
      <c r="H168" s="247"/>
      <c r="I168" s="250"/>
      <c r="J168" s="247"/>
      <c r="K168" s="251"/>
      <c r="L168" s="252"/>
      <c r="M168" s="253"/>
    </row>
    <row r="169" spans="1:13" s="245" customFormat="1" ht="12" x14ac:dyDescent="0.2">
      <c r="B169" s="831"/>
      <c r="C169" s="831"/>
      <c r="D169" s="831"/>
      <c r="E169" s="254"/>
      <c r="F169" s="255"/>
    </row>
    <row r="170" spans="1:13" s="236" customFormat="1" ht="12.75" x14ac:dyDescent="0.2">
      <c r="E170" s="237"/>
      <c r="F170" s="856" t="s">
        <v>1193</v>
      </c>
      <c r="G170" s="856"/>
      <c r="H170" s="856"/>
    </row>
    <row r="171" spans="1:13" s="236" customFormat="1" ht="25.5" x14ac:dyDescent="0.2">
      <c r="A171" s="238" t="s">
        <v>324</v>
      </c>
      <c r="B171" s="238" t="s">
        <v>42</v>
      </c>
      <c r="C171" s="238" t="s">
        <v>970</v>
      </c>
      <c r="D171" s="238" t="s">
        <v>971</v>
      </c>
      <c r="E171" s="239" t="s">
        <v>972</v>
      </c>
      <c r="F171" s="240" t="s">
        <v>973</v>
      </c>
      <c r="G171" s="238" t="s">
        <v>974</v>
      </c>
      <c r="H171" s="238" t="s">
        <v>975</v>
      </c>
      <c r="I171" s="241" t="s">
        <v>976</v>
      </c>
      <c r="J171" s="242" t="s">
        <v>977</v>
      </c>
      <c r="K171" s="243"/>
      <c r="L171" s="238" t="s">
        <v>1190</v>
      </c>
      <c r="M171" s="238" t="s">
        <v>979</v>
      </c>
    </row>
    <row r="172" spans="1:13" s="245" customFormat="1" ht="12" x14ac:dyDescent="0.2">
      <c r="A172" s="158"/>
      <c r="B172" s="159"/>
      <c r="C172" s="160"/>
      <c r="D172" s="160"/>
      <c r="E172" s="161"/>
      <c r="F172" s="161"/>
      <c r="G172" s="159"/>
      <c r="H172" s="159"/>
      <c r="I172" s="162"/>
      <c r="J172" s="163"/>
      <c r="K172" s="292"/>
      <c r="L172" s="164"/>
      <c r="M172" s="165"/>
    </row>
    <row r="173" spans="1:13" s="245" customFormat="1" ht="12" x14ac:dyDescent="0.2">
      <c r="A173" s="158"/>
      <c r="B173" s="159"/>
      <c r="C173" s="160"/>
      <c r="D173" s="160"/>
      <c r="E173" s="161"/>
      <c r="F173" s="161"/>
      <c r="G173" s="159"/>
      <c r="H173" s="159"/>
      <c r="I173" s="162"/>
      <c r="J173" s="163"/>
      <c r="K173" s="292"/>
      <c r="L173" s="164"/>
      <c r="M173" s="165"/>
    </row>
    <row r="174" spans="1:13" s="245" customFormat="1" ht="12" x14ac:dyDescent="0.2">
      <c r="A174" s="158"/>
      <c r="B174" s="159"/>
      <c r="C174" s="160"/>
      <c r="D174" s="160"/>
      <c r="E174" s="161"/>
      <c r="F174" s="161"/>
      <c r="G174" s="159"/>
      <c r="H174" s="159"/>
      <c r="I174" s="162"/>
      <c r="J174" s="163"/>
      <c r="K174" s="292"/>
      <c r="L174" s="164"/>
      <c r="M174" s="165"/>
    </row>
    <row r="175" spans="1:13" s="245" customFormat="1" ht="12" x14ac:dyDescent="0.2">
      <c r="A175" s="158"/>
      <c r="B175" s="159"/>
      <c r="C175" s="160"/>
      <c r="D175" s="160"/>
      <c r="E175" s="161"/>
      <c r="F175" s="161"/>
      <c r="G175" s="159"/>
      <c r="H175" s="159"/>
      <c r="I175" s="162"/>
      <c r="J175" s="163"/>
      <c r="K175" s="292"/>
      <c r="L175" s="164"/>
      <c r="M175" s="165"/>
    </row>
    <row r="176" spans="1:13" s="245" customFormat="1" ht="12" x14ac:dyDescent="0.2">
      <c r="A176" s="158"/>
      <c r="B176" s="159"/>
      <c r="C176" s="160"/>
      <c r="D176" s="160"/>
      <c r="E176" s="161"/>
      <c r="F176" s="161"/>
      <c r="G176" s="159"/>
      <c r="H176" s="159"/>
      <c r="I176" s="162"/>
      <c r="J176" s="163"/>
      <c r="K176" s="292"/>
      <c r="L176" s="164"/>
      <c r="M176" s="165"/>
    </row>
    <row r="177" spans="1:13" s="245" customFormat="1" ht="12" x14ac:dyDescent="0.2">
      <c r="A177" s="158"/>
      <c r="B177" s="159"/>
      <c r="C177" s="160"/>
      <c r="D177" s="160"/>
      <c r="E177" s="161"/>
      <c r="F177" s="161"/>
      <c r="G177" s="159"/>
      <c r="H177" s="159"/>
      <c r="I177" s="162"/>
      <c r="J177" s="163"/>
      <c r="K177" s="292"/>
      <c r="L177" s="164"/>
      <c r="M177" s="165"/>
    </row>
    <row r="178" spans="1:13" s="245" customFormat="1" ht="12" x14ac:dyDescent="0.2">
      <c r="A178" s="246"/>
      <c r="B178" s="247"/>
      <c r="C178" s="246"/>
      <c r="D178" s="246"/>
      <c r="E178" s="248"/>
      <c r="F178" s="249"/>
      <c r="G178" s="247"/>
      <c r="H178" s="247"/>
      <c r="I178" s="250"/>
      <c r="J178" s="247"/>
      <c r="K178" s="251"/>
      <c r="L178" s="252"/>
      <c r="M178" s="253"/>
    </row>
    <row r="179" spans="1:13" s="245" customFormat="1" ht="12" x14ac:dyDescent="0.2">
      <c r="B179" s="831"/>
      <c r="C179" s="831"/>
      <c r="D179" s="831"/>
      <c r="E179" s="254"/>
      <c r="F179" s="255"/>
    </row>
    <row r="180" spans="1:13" s="236" customFormat="1" ht="12.75" x14ac:dyDescent="0.2">
      <c r="E180" s="237"/>
      <c r="F180" s="856" t="s">
        <v>1193</v>
      </c>
      <c r="G180" s="856"/>
      <c r="H180" s="856"/>
    </row>
    <row r="181" spans="1:13" s="236" customFormat="1" ht="25.5" x14ac:dyDescent="0.2">
      <c r="A181" s="238" t="s">
        <v>324</v>
      </c>
      <c r="B181" s="238" t="s">
        <v>42</v>
      </c>
      <c r="C181" s="238" t="s">
        <v>970</v>
      </c>
      <c r="D181" s="238" t="s">
        <v>971</v>
      </c>
      <c r="E181" s="239" t="s">
        <v>972</v>
      </c>
      <c r="F181" s="240" t="s">
        <v>973</v>
      </c>
      <c r="G181" s="238" t="s">
        <v>974</v>
      </c>
      <c r="H181" s="238" t="s">
        <v>975</v>
      </c>
      <c r="I181" s="241" t="s">
        <v>976</v>
      </c>
      <c r="J181" s="242" t="s">
        <v>977</v>
      </c>
      <c r="K181" s="243"/>
      <c r="L181" s="238" t="s">
        <v>1190</v>
      </c>
      <c r="M181" s="238" t="s">
        <v>979</v>
      </c>
    </row>
    <row r="182" spans="1:13" s="245" customFormat="1" ht="12" x14ac:dyDescent="0.2">
      <c r="A182" s="158"/>
      <c r="B182" s="159"/>
      <c r="C182" s="160"/>
      <c r="D182" s="160"/>
      <c r="E182" s="161"/>
      <c r="F182" s="161"/>
      <c r="G182" s="159"/>
      <c r="H182" s="159"/>
      <c r="I182" s="162"/>
      <c r="J182" s="163"/>
      <c r="K182" s="292"/>
      <c r="L182" s="164"/>
      <c r="M182" s="165"/>
    </row>
    <row r="183" spans="1:13" s="245" customFormat="1" ht="12" x14ac:dyDescent="0.2">
      <c r="A183" s="158"/>
      <c r="B183" s="159"/>
      <c r="C183" s="160"/>
      <c r="D183" s="160"/>
      <c r="E183" s="161"/>
      <c r="F183" s="161"/>
      <c r="G183" s="159"/>
      <c r="H183" s="159"/>
      <c r="I183" s="162"/>
      <c r="J183" s="163"/>
      <c r="K183" s="292"/>
      <c r="L183" s="164"/>
      <c r="M183" s="165"/>
    </row>
    <row r="184" spans="1:13" s="245" customFormat="1" ht="12" x14ac:dyDescent="0.2">
      <c r="A184" s="158"/>
      <c r="B184" s="159"/>
      <c r="C184" s="160"/>
      <c r="D184" s="160"/>
      <c r="E184" s="161"/>
      <c r="F184" s="161"/>
      <c r="G184" s="159"/>
      <c r="H184" s="159"/>
      <c r="I184" s="162"/>
      <c r="J184" s="163"/>
      <c r="K184" s="292"/>
      <c r="L184" s="164"/>
      <c r="M184" s="165"/>
    </row>
    <row r="185" spans="1:13" s="245" customFormat="1" ht="12" x14ac:dyDescent="0.2">
      <c r="A185" s="158"/>
      <c r="B185" s="159"/>
      <c r="C185" s="160"/>
      <c r="D185" s="160"/>
      <c r="E185" s="161"/>
      <c r="F185" s="161"/>
      <c r="G185" s="159"/>
      <c r="H185" s="159"/>
      <c r="I185" s="162"/>
      <c r="J185" s="163"/>
      <c r="K185" s="292"/>
      <c r="L185" s="164"/>
      <c r="M185" s="165"/>
    </row>
    <row r="186" spans="1:13" s="245" customFormat="1" ht="12" x14ac:dyDescent="0.2">
      <c r="A186" s="158"/>
      <c r="B186" s="159"/>
      <c r="C186" s="160"/>
      <c r="D186" s="160"/>
      <c r="E186" s="161"/>
      <c r="F186" s="161"/>
      <c r="G186" s="159"/>
      <c r="H186" s="159"/>
      <c r="I186" s="162"/>
      <c r="J186" s="163"/>
      <c r="K186" s="292"/>
      <c r="L186" s="164"/>
      <c r="M186" s="165"/>
    </row>
    <row r="187" spans="1:13" s="245" customFormat="1" ht="12" x14ac:dyDescent="0.2">
      <c r="A187" s="158"/>
      <c r="B187" s="159"/>
      <c r="C187" s="160"/>
      <c r="D187" s="160"/>
      <c r="E187" s="161"/>
      <c r="F187" s="161"/>
      <c r="G187" s="159"/>
      <c r="H187" s="159"/>
      <c r="I187" s="162"/>
      <c r="J187" s="163"/>
      <c r="K187" s="292"/>
      <c r="L187" s="164"/>
      <c r="M187" s="165"/>
    </row>
    <row r="188" spans="1:13" s="245" customFormat="1" ht="12" x14ac:dyDescent="0.2">
      <c r="A188" s="246"/>
      <c r="B188" s="247"/>
      <c r="C188" s="246"/>
      <c r="D188" s="246"/>
      <c r="E188" s="248"/>
      <c r="F188" s="249"/>
      <c r="G188" s="247"/>
      <c r="H188" s="247"/>
      <c r="I188" s="250"/>
      <c r="J188" s="247"/>
      <c r="K188" s="251"/>
      <c r="L188" s="252"/>
      <c r="M188" s="253"/>
    </row>
    <row r="189" spans="1:13" s="245" customFormat="1" ht="12" x14ac:dyDescent="0.2">
      <c r="B189" s="831"/>
      <c r="C189" s="831"/>
      <c r="D189" s="831"/>
      <c r="E189" s="254"/>
      <c r="F189" s="255"/>
    </row>
    <row r="190" spans="1:13" s="236" customFormat="1" ht="12.75" x14ac:dyDescent="0.2">
      <c r="E190" s="237"/>
      <c r="F190" s="856" t="s">
        <v>1193</v>
      </c>
      <c r="G190" s="856"/>
      <c r="H190" s="856"/>
    </row>
    <row r="191" spans="1:13" s="236" customFormat="1" ht="25.5" x14ac:dyDescent="0.2">
      <c r="A191" s="238" t="s">
        <v>324</v>
      </c>
      <c r="B191" s="238" t="s">
        <v>42</v>
      </c>
      <c r="C191" s="238" t="s">
        <v>970</v>
      </c>
      <c r="D191" s="238" t="s">
        <v>971</v>
      </c>
      <c r="E191" s="239" t="s">
        <v>972</v>
      </c>
      <c r="F191" s="240" t="s">
        <v>973</v>
      </c>
      <c r="G191" s="238" t="s">
        <v>974</v>
      </c>
      <c r="H191" s="238" t="s">
        <v>975</v>
      </c>
      <c r="I191" s="241" t="s">
        <v>976</v>
      </c>
      <c r="J191" s="242" t="s">
        <v>977</v>
      </c>
      <c r="K191" s="243"/>
      <c r="L191" s="238" t="s">
        <v>1190</v>
      </c>
      <c r="M191" s="238" t="s">
        <v>979</v>
      </c>
    </row>
    <row r="192" spans="1:13" s="245" customFormat="1" ht="12" x14ac:dyDescent="0.2">
      <c r="A192" s="158"/>
      <c r="B192" s="159"/>
      <c r="C192" s="160"/>
      <c r="D192" s="160"/>
      <c r="E192" s="161"/>
      <c r="F192" s="161"/>
      <c r="G192" s="159"/>
      <c r="H192" s="159"/>
      <c r="I192" s="162"/>
      <c r="J192" s="163"/>
      <c r="K192" s="292"/>
      <c r="L192" s="164"/>
      <c r="M192" s="165"/>
    </row>
    <row r="193" spans="1:13" s="245" customFormat="1" ht="12" x14ac:dyDescent="0.2">
      <c r="A193" s="158"/>
      <c r="B193" s="159"/>
      <c r="C193" s="160"/>
      <c r="D193" s="160"/>
      <c r="E193" s="161"/>
      <c r="F193" s="161"/>
      <c r="G193" s="159"/>
      <c r="H193" s="159"/>
      <c r="I193" s="162"/>
      <c r="J193" s="163"/>
      <c r="K193" s="292"/>
      <c r="L193" s="164"/>
      <c r="M193" s="165"/>
    </row>
    <row r="194" spans="1:13" s="245" customFormat="1" ht="12" x14ac:dyDescent="0.2">
      <c r="A194" s="158"/>
      <c r="B194" s="159"/>
      <c r="C194" s="160"/>
      <c r="D194" s="160"/>
      <c r="E194" s="161"/>
      <c r="F194" s="161"/>
      <c r="G194" s="159"/>
      <c r="H194" s="159"/>
      <c r="I194" s="162"/>
      <c r="J194" s="163"/>
      <c r="K194" s="292"/>
      <c r="L194" s="164"/>
      <c r="M194" s="165"/>
    </row>
    <row r="195" spans="1:13" s="245" customFormat="1" ht="12" x14ac:dyDescent="0.2">
      <c r="A195" s="158"/>
      <c r="B195" s="159"/>
      <c r="C195" s="160"/>
      <c r="D195" s="160"/>
      <c r="E195" s="161"/>
      <c r="F195" s="161"/>
      <c r="G195" s="159"/>
      <c r="H195" s="159"/>
      <c r="I195" s="162"/>
      <c r="J195" s="163"/>
      <c r="K195" s="292"/>
      <c r="L195" s="164"/>
      <c r="M195" s="165"/>
    </row>
    <row r="196" spans="1:13" s="245" customFormat="1" ht="12" x14ac:dyDescent="0.2">
      <c r="A196" s="158"/>
      <c r="B196" s="159"/>
      <c r="C196" s="160"/>
      <c r="D196" s="160"/>
      <c r="E196" s="161"/>
      <c r="F196" s="161"/>
      <c r="G196" s="159"/>
      <c r="H196" s="159"/>
      <c r="I196" s="162"/>
      <c r="J196" s="163"/>
      <c r="K196" s="292"/>
      <c r="L196" s="164"/>
      <c r="M196" s="165"/>
    </row>
    <row r="197" spans="1:13" s="245" customFormat="1" ht="12" x14ac:dyDescent="0.2">
      <c r="A197" s="158"/>
      <c r="B197" s="159"/>
      <c r="C197" s="160"/>
      <c r="D197" s="160"/>
      <c r="E197" s="161"/>
      <c r="F197" s="161"/>
      <c r="G197" s="159"/>
      <c r="H197" s="159"/>
      <c r="I197" s="162"/>
      <c r="J197" s="163"/>
      <c r="K197" s="292"/>
      <c r="L197" s="164"/>
      <c r="M197" s="165"/>
    </row>
    <row r="198" spans="1:13" s="245" customFormat="1" ht="12" x14ac:dyDescent="0.2">
      <c r="A198" s="246"/>
      <c r="B198" s="247"/>
      <c r="C198" s="246"/>
      <c r="D198" s="246"/>
      <c r="E198" s="248"/>
      <c r="F198" s="249"/>
      <c r="G198" s="247"/>
      <c r="H198" s="247"/>
      <c r="I198" s="250"/>
      <c r="J198" s="247"/>
      <c r="K198" s="251"/>
      <c r="L198" s="252"/>
      <c r="M198" s="253"/>
    </row>
    <row r="199" spans="1:13" s="245" customFormat="1" ht="12" x14ac:dyDescent="0.2">
      <c r="B199" s="831"/>
      <c r="C199" s="831"/>
      <c r="D199" s="831"/>
      <c r="E199" s="254"/>
      <c r="F199" s="255"/>
    </row>
    <row r="200" spans="1:13" s="236" customFormat="1" ht="12.75" x14ac:dyDescent="0.2">
      <c r="E200" s="237"/>
      <c r="F200" s="856" t="s">
        <v>1193</v>
      </c>
      <c r="G200" s="856"/>
      <c r="H200" s="856"/>
    </row>
    <row r="201" spans="1:13" s="236" customFormat="1" ht="25.5" x14ac:dyDescent="0.2">
      <c r="A201" s="238" t="s">
        <v>324</v>
      </c>
      <c r="B201" s="238" t="s">
        <v>42</v>
      </c>
      <c r="C201" s="238" t="s">
        <v>970</v>
      </c>
      <c r="D201" s="238" t="s">
        <v>971</v>
      </c>
      <c r="E201" s="239" t="s">
        <v>972</v>
      </c>
      <c r="F201" s="240" t="s">
        <v>973</v>
      </c>
      <c r="G201" s="238" t="s">
        <v>974</v>
      </c>
      <c r="H201" s="238" t="s">
        <v>975</v>
      </c>
      <c r="I201" s="241" t="s">
        <v>976</v>
      </c>
      <c r="J201" s="242" t="s">
        <v>977</v>
      </c>
      <c r="K201" s="243"/>
      <c r="L201" s="238" t="s">
        <v>1190</v>
      </c>
      <c r="M201" s="238" t="s">
        <v>979</v>
      </c>
    </row>
    <row r="202" spans="1:13" s="245" customFormat="1" ht="12" x14ac:dyDescent="0.2">
      <c r="A202" s="158"/>
      <c r="B202" s="159"/>
      <c r="C202" s="160"/>
      <c r="D202" s="160"/>
      <c r="E202" s="161"/>
      <c r="F202" s="161"/>
      <c r="G202" s="159"/>
      <c r="H202" s="159"/>
      <c r="I202" s="162"/>
      <c r="J202" s="163"/>
      <c r="K202" s="292"/>
      <c r="L202" s="164"/>
      <c r="M202" s="165"/>
    </row>
    <row r="203" spans="1:13" s="245" customFormat="1" ht="12" x14ac:dyDescent="0.2">
      <c r="A203" s="158"/>
      <c r="B203" s="159"/>
      <c r="C203" s="160"/>
      <c r="D203" s="160"/>
      <c r="E203" s="161"/>
      <c r="F203" s="161"/>
      <c r="G203" s="159"/>
      <c r="H203" s="159"/>
      <c r="I203" s="162"/>
      <c r="J203" s="163"/>
      <c r="K203" s="292"/>
      <c r="L203" s="164"/>
      <c r="M203" s="165"/>
    </row>
    <row r="204" spans="1:13" s="245" customFormat="1" ht="12" x14ac:dyDescent="0.2">
      <c r="A204" s="158"/>
      <c r="B204" s="159"/>
      <c r="C204" s="160"/>
      <c r="D204" s="160"/>
      <c r="E204" s="161"/>
      <c r="F204" s="161"/>
      <c r="G204" s="159"/>
      <c r="H204" s="159"/>
      <c r="I204" s="162"/>
      <c r="J204" s="163"/>
      <c r="K204" s="292"/>
      <c r="L204" s="164"/>
      <c r="M204" s="165"/>
    </row>
    <row r="205" spans="1:13" s="245" customFormat="1" ht="12" x14ac:dyDescent="0.2">
      <c r="A205" s="158"/>
      <c r="B205" s="159"/>
      <c r="C205" s="160"/>
      <c r="D205" s="160"/>
      <c r="E205" s="161"/>
      <c r="F205" s="161"/>
      <c r="G205" s="159"/>
      <c r="H205" s="159"/>
      <c r="I205" s="162"/>
      <c r="J205" s="163"/>
      <c r="K205" s="292"/>
      <c r="L205" s="164"/>
      <c r="M205" s="165"/>
    </row>
    <row r="206" spans="1:13" s="245" customFormat="1" ht="12" x14ac:dyDescent="0.2">
      <c r="A206" s="158"/>
      <c r="B206" s="159"/>
      <c r="C206" s="160"/>
      <c r="D206" s="160"/>
      <c r="E206" s="161"/>
      <c r="F206" s="161"/>
      <c r="G206" s="159"/>
      <c r="H206" s="159"/>
      <c r="I206" s="162"/>
      <c r="J206" s="163"/>
      <c r="K206" s="292"/>
      <c r="L206" s="164"/>
      <c r="M206" s="165"/>
    </row>
    <row r="207" spans="1:13" s="245" customFormat="1" ht="12" x14ac:dyDescent="0.2">
      <c r="A207" s="158"/>
      <c r="B207" s="159"/>
      <c r="C207" s="160"/>
      <c r="D207" s="160"/>
      <c r="E207" s="161"/>
      <c r="F207" s="161"/>
      <c r="G207" s="159"/>
      <c r="H207" s="159"/>
      <c r="I207" s="162"/>
      <c r="J207" s="163"/>
      <c r="K207" s="292"/>
      <c r="L207" s="164"/>
      <c r="M207" s="165"/>
    </row>
    <row r="208" spans="1:13" s="245" customFormat="1" ht="12" x14ac:dyDescent="0.2">
      <c r="A208" s="246"/>
      <c r="B208" s="247"/>
      <c r="C208" s="246"/>
      <c r="D208" s="246"/>
      <c r="E208" s="248"/>
      <c r="F208" s="249"/>
      <c r="G208" s="247"/>
      <c r="H208" s="247"/>
      <c r="I208" s="250"/>
      <c r="J208" s="247"/>
      <c r="K208" s="251"/>
      <c r="L208" s="252"/>
      <c r="M208" s="253"/>
    </row>
    <row r="209" spans="1:13" s="245" customFormat="1" ht="12" x14ac:dyDescent="0.2">
      <c r="B209" s="831"/>
      <c r="C209" s="831"/>
      <c r="D209" s="831"/>
      <c r="E209" s="254"/>
      <c r="F209" s="255"/>
    </row>
    <row r="210" spans="1:13" s="236" customFormat="1" ht="12.75" x14ac:dyDescent="0.2">
      <c r="E210" s="237"/>
      <c r="F210" s="856" t="s">
        <v>1193</v>
      </c>
      <c r="G210" s="856"/>
      <c r="H210" s="856"/>
    </row>
    <row r="211" spans="1:13" s="236" customFormat="1" ht="25.5" x14ac:dyDescent="0.2">
      <c r="A211" s="238" t="s">
        <v>324</v>
      </c>
      <c r="B211" s="238" t="s">
        <v>42</v>
      </c>
      <c r="C211" s="238" t="s">
        <v>970</v>
      </c>
      <c r="D211" s="238" t="s">
        <v>971</v>
      </c>
      <c r="E211" s="239" t="s">
        <v>972</v>
      </c>
      <c r="F211" s="240" t="s">
        <v>973</v>
      </c>
      <c r="G211" s="238" t="s">
        <v>974</v>
      </c>
      <c r="H211" s="238" t="s">
        <v>975</v>
      </c>
      <c r="I211" s="241" t="s">
        <v>976</v>
      </c>
      <c r="J211" s="242" t="s">
        <v>977</v>
      </c>
      <c r="K211" s="243"/>
      <c r="L211" s="238" t="s">
        <v>1190</v>
      </c>
      <c r="M211" s="238" t="s">
        <v>979</v>
      </c>
    </row>
    <row r="212" spans="1:13" s="245" customFormat="1" ht="12" x14ac:dyDescent="0.2">
      <c r="A212" s="158"/>
      <c r="B212" s="159"/>
      <c r="C212" s="160"/>
      <c r="D212" s="160"/>
      <c r="E212" s="161"/>
      <c r="F212" s="161"/>
      <c r="G212" s="159"/>
      <c r="H212" s="159"/>
      <c r="I212" s="162"/>
      <c r="J212" s="163"/>
      <c r="K212" s="292"/>
      <c r="L212" s="164"/>
      <c r="M212" s="165"/>
    </row>
    <row r="213" spans="1:13" s="245" customFormat="1" ht="12" x14ac:dyDescent="0.2">
      <c r="A213" s="158"/>
      <c r="B213" s="159"/>
      <c r="C213" s="160"/>
      <c r="D213" s="160"/>
      <c r="E213" s="161"/>
      <c r="F213" s="161"/>
      <c r="G213" s="159"/>
      <c r="H213" s="159"/>
      <c r="I213" s="162"/>
      <c r="J213" s="163"/>
      <c r="K213" s="292"/>
      <c r="L213" s="164"/>
      <c r="M213" s="165"/>
    </row>
    <row r="214" spans="1:13" s="245" customFormat="1" ht="12" x14ac:dyDescent="0.2">
      <c r="A214" s="158"/>
      <c r="B214" s="159"/>
      <c r="C214" s="160"/>
      <c r="D214" s="160"/>
      <c r="E214" s="161"/>
      <c r="F214" s="161"/>
      <c r="G214" s="159"/>
      <c r="H214" s="159"/>
      <c r="I214" s="162"/>
      <c r="J214" s="163"/>
      <c r="K214" s="292"/>
      <c r="L214" s="164"/>
      <c r="M214" s="165"/>
    </row>
    <row r="215" spans="1:13" s="245" customFormat="1" ht="12" x14ac:dyDescent="0.2">
      <c r="A215" s="158"/>
      <c r="B215" s="159"/>
      <c r="C215" s="160"/>
      <c r="D215" s="160"/>
      <c r="E215" s="161"/>
      <c r="F215" s="161"/>
      <c r="G215" s="159"/>
      <c r="H215" s="159"/>
      <c r="I215" s="162"/>
      <c r="J215" s="163"/>
      <c r="K215" s="292"/>
      <c r="L215" s="164"/>
      <c r="M215" s="165"/>
    </row>
    <row r="216" spans="1:13" s="245" customFormat="1" ht="12" x14ac:dyDescent="0.2">
      <c r="A216" s="158"/>
      <c r="B216" s="159"/>
      <c r="C216" s="160"/>
      <c r="D216" s="160"/>
      <c r="E216" s="161"/>
      <c r="F216" s="161"/>
      <c r="G216" s="159"/>
      <c r="H216" s="159"/>
      <c r="I216" s="162"/>
      <c r="J216" s="163"/>
      <c r="K216" s="292"/>
      <c r="L216" s="164"/>
      <c r="M216" s="165"/>
    </row>
    <row r="217" spans="1:13" s="245" customFormat="1" ht="12" x14ac:dyDescent="0.2">
      <c r="A217" s="246"/>
      <c r="B217" s="247"/>
      <c r="C217" s="246"/>
      <c r="D217" s="246"/>
      <c r="E217" s="248"/>
      <c r="F217" s="249"/>
      <c r="G217" s="247"/>
      <c r="H217" s="247"/>
      <c r="I217" s="250"/>
      <c r="J217" s="247"/>
      <c r="K217" s="251"/>
      <c r="L217" s="252"/>
      <c r="M217" s="253"/>
    </row>
    <row r="218" spans="1:13" s="245" customFormat="1" ht="12" x14ac:dyDescent="0.2">
      <c r="B218" s="831"/>
      <c r="C218" s="831"/>
      <c r="D218" s="831"/>
      <c r="E218" s="254"/>
      <c r="F218" s="255"/>
    </row>
    <row r="219" spans="1:13" s="236" customFormat="1" ht="12.75" x14ac:dyDescent="0.2">
      <c r="E219" s="237"/>
      <c r="F219" s="856" t="s">
        <v>1193</v>
      </c>
      <c r="G219" s="856"/>
      <c r="H219" s="856"/>
    </row>
    <row r="220" spans="1:13" s="236" customFormat="1" ht="25.5" x14ac:dyDescent="0.2">
      <c r="A220" s="238" t="s">
        <v>324</v>
      </c>
      <c r="B220" s="238" t="s">
        <v>42</v>
      </c>
      <c r="C220" s="238" t="s">
        <v>970</v>
      </c>
      <c r="D220" s="238" t="s">
        <v>971</v>
      </c>
      <c r="E220" s="239" t="s">
        <v>972</v>
      </c>
      <c r="F220" s="240" t="s">
        <v>973</v>
      </c>
      <c r="G220" s="238" t="s">
        <v>974</v>
      </c>
      <c r="H220" s="238" t="s">
        <v>975</v>
      </c>
      <c r="I220" s="241" t="s">
        <v>976</v>
      </c>
      <c r="J220" s="242" t="s">
        <v>977</v>
      </c>
      <c r="K220" s="243"/>
      <c r="L220" s="238" t="s">
        <v>1190</v>
      </c>
      <c r="M220" s="238" t="s">
        <v>979</v>
      </c>
    </row>
    <row r="221" spans="1:13" s="245" customFormat="1" ht="12" x14ac:dyDescent="0.2">
      <c r="A221" s="158"/>
      <c r="B221" s="159"/>
      <c r="C221" s="160"/>
      <c r="D221" s="160"/>
      <c r="E221" s="161"/>
      <c r="F221" s="161"/>
      <c r="G221" s="159"/>
      <c r="H221" s="159"/>
      <c r="I221" s="162"/>
      <c r="J221" s="163"/>
      <c r="K221" s="292"/>
      <c r="L221" s="164"/>
      <c r="M221" s="165"/>
    </row>
    <row r="222" spans="1:13" s="245" customFormat="1" ht="12" x14ac:dyDescent="0.2">
      <c r="A222" s="158"/>
      <c r="B222" s="159"/>
      <c r="C222" s="160"/>
      <c r="D222" s="160"/>
      <c r="E222" s="161"/>
      <c r="F222" s="161"/>
      <c r="G222" s="159"/>
      <c r="H222" s="159"/>
      <c r="I222" s="162"/>
      <c r="J222" s="163"/>
      <c r="K222" s="292"/>
      <c r="L222" s="164"/>
      <c r="M222" s="165"/>
    </row>
    <row r="223" spans="1:13" s="245" customFormat="1" ht="12" x14ac:dyDescent="0.2">
      <c r="A223" s="158"/>
      <c r="B223" s="159"/>
      <c r="C223" s="160"/>
      <c r="D223" s="160"/>
      <c r="E223" s="161"/>
      <c r="F223" s="161"/>
      <c r="G223" s="159"/>
      <c r="H223" s="159"/>
      <c r="I223" s="162"/>
      <c r="J223" s="163"/>
      <c r="K223" s="292"/>
      <c r="L223" s="164"/>
      <c r="M223" s="165"/>
    </row>
    <row r="224" spans="1:13" s="245" customFormat="1" ht="12" x14ac:dyDescent="0.2">
      <c r="A224" s="158"/>
      <c r="B224" s="159"/>
      <c r="C224" s="160"/>
      <c r="D224" s="160"/>
      <c r="E224" s="161"/>
      <c r="F224" s="161"/>
      <c r="G224" s="159"/>
      <c r="H224" s="159"/>
      <c r="I224" s="162"/>
      <c r="J224" s="163"/>
      <c r="K224" s="292"/>
      <c r="L224" s="164"/>
      <c r="M224" s="165"/>
    </row>
    <row r="225" spans="1:13" s="245" customFormat="1" ht="12" x14ac:dyDescent="0.2">
      <c r="A225" s="158"/>
      <c r="B225" s="159"/>
      <c r="C225" s="160"/>
      <c r="D225" s="160"/>
      <c r="E225" s="161"/>
      <c r="F225" s="161"/>
      <c r="G225" s="159"/>
      <c r="H225" s="159"/>
      <c r="I225" s="162"/>
      <c r="J225" s="163"/>
      <c r="K225" s="292"/>
      <c r="L225" s="164"/>
      <c r="M225" s="165"/>
    </row>
    <row r="226" spans="1:13" s="245" customFormat="1" ht="12" x14ac:dyDescent="0.2">
      <c r="A226" s="158"/>
      <c r="B226" s="159"/>
      <c r="C226" s="160"/>
      <c r="D226" s="160"/>
      <c r="E226" s="161"/>
      <c r="F226" s="161"/>
      <c r="G226" s="159"/>
      <c r="H226" s="159"/>
      <c r="I226" s="162"/>
      <c r="J226" s="163"/>
      <c r="K226" s="292"/>
      <c r="L226" s="164"/>
      <c r="M226" s="165"/>
    </row>
    <row r="227" spans="1:13" s="245" customFormat="1" ht="12" x14ac:dyDescent="0.2">
      <c r="B227" s="831"/>
      <c r="C227" s="831"/>
      <c r="D227" s="831"/>
      <c r="E227" s="254"/>
      <c r="F227" s="255"/>
    </row>
    <row r="228" spans="1:13" s="236" customFormat="1" ht="12.75" x14ac:dyDescent="0.2">
      <c r="E228" s="237"/>
      <c r="F228" s="856" t="s">
        <v>1193</v>
      </c>
      <c r="G228" s="856"/>
      <c r="H228" s="856"/>
    </row>
    <row r="229" spans="1:13" s="236" customFormat="1" ht="25.5" x14ac:dyDescent="0.2">
      <c r="A229" s="238" t="s">
        <v>324</v>
      </c>
      <c r="B229" s="238" t="s">
        <v>42</v>
      </c>
      <c r="C229" s="238" t="s">
        <v>970</v>
      </c>
      <c r="D229" s="238" t="s">
        <v>971</v>
      </c>
      <c r="E229" s="239" t="s">
        <v>972</v>
      </c>
      <c r="F229" s="240" t="s">
        <v>973</v>
      </c>
      <c r="G229" s="238" t="s">
        <v>974</v>
      </c>
      <c r="H229" s="238" t="s">
        <v>975</v>
      </c>
      <c r="I229" s="241" t="s">
        <v>976</v>
      </c>
      <c r="J229" s="242" t="s">
        <v>977</v>
      </c>
      <c r="K229" s="243"/>
      <c r="L229" s="238" t="s">
        <v>1190</v>
      </c>
      <c r="M229" s="238" t="s">
        <v>979</v>
      </c>
    </row>
    <row r="230" spans="1:13" s="245" customFormat="1" ht="12" x14ac:dyDescent="0.2">
      <c r="A230" s="158"/>
      <c r="B230" s="159"/>
      <c r="C230" s="160"/>
      <c r="D230" s="160"/>
      <c r="E230" s="161"/>
      <c r="F230" s="161"/>
      <c r="G230" s="159"/>
      <c r="H230" s="159"/>
      <c r="I230" s="162"/>
      <c r="J230" s="163"/>
      <c r="K230" s="292"/>
      <c r="L230" s="164"/>
      <c r="M230" s="165"/>
    </row>
    <row r="231" spans="1:13" s="245" customFormat="1" ht="12" x14ac:dyDescent="0.2">
      <c r="A231" s="158"/>
      <c r="B231" s="159"/>
      <c r="C231" s="160"/>
      <c r="D231" s="160"/>
      <c r="E231" s="161"/>
      <c r="F231" s="161"/>
      <c r="G231" s="159"/>
      <c r="H231" s="159"/>
      <c r="I231" s="162"/>
      <c r="J231" s="163"/>
      <c r="K231" s="292"/>
      <c r="L231" s="164"/>
      <c r="M231" s="165"/>
    </row>
    <row r="232" spans="1:13" s="245" customFormat="1" ht="12" x14ac:dyDescent="0.2">
      <c r="A232" s="158"/>
      <c r="B232" s="159"/>
      <c r="C232" s="160"/>
      <c r="D232" s="160"/>
      <c r="E232" s="161"/>
      <c r="F232" s="161"/>
      <c r="G232" s="159"/>
      <c r="H232" s="159"/>
      <c r="I232" s="162"/>
      <c r="J232" s="163"/>
      <c r="K232" s="292"/>
      <c r="L232" s="164"/>
      <c r="M232" s="165"/>
    </row>
    <row r="233" spans="1:13" s="245" customFormat="1" ht="12" x14ac:dyDescent="0.2">
      <c r="A233" s="158"/>
      <c r="B233" s="159"/>
      <c r="C233" s="160"/>
      <c r="D233" s="160"/>
      <c r="E233" s="161"/>
      <c r="F233" s="161"/>
      <c r="G233" s="159"/>
      <c r="H233" s="159"/>
      <c r="I233" s="162"/>
      <c r="J233" s="163"/>
      <c r="K233" s="292"/>
      <c r="L233" s="164"/>
      <c r="M233" s="165"/>
    </row>
    <row r="234" spans="1:13" s="245" customFormat="1" ht="12" x14ac:dyDescent="0.2">
      <c r="A234" s="158"/>
      <c r="B234" s="159"/>
      <c r="C234" s="160"/>
      <c r="D234" s="160"/>
      <c r="E234" s="161"/>
      <c r="F234" s="161"/>
      <c r="G234" s="159"/>
      <c r="H234" s="159"/>
      <c r="I234" s="162"/>
      <c r="J234" s="163"/>
      <c r="K234" s="292"/>
      <c r="L234" s="164"/>
      <c r="M234" s="165"/>
    </row>
    <row r="235" spans="1:13" s="245" customFormat="1" ht="12" x14ac:dyDescent="0.2">
      <c r="A235" s="158"/>
      <c r="B235" s="159"/>
      <c r="C235" s="160"/>
      <c r="D235" s="160"/>
      <c r="E235" s="161"/>
      <c r="F235" s="161"/>
      <c r="G235" s="159"/>
      <c r="H235" s="159"/>
      <c r="I235" s="162"/>
      <c r="J235" s="163"/>
      <c r="K235" s="292"/>
      <c r="L235" s="164"/>
      <c r="M235" s="165"/>
    </row>
    <row r="236" spans="1:13" s="245" customFormat="1" ht="12" x14ac:dyDescent="0.2">
      <c r="A236" s="246"/>
      <c r="B236" s="247"/>
      <c r="C236" s="246"/>
      <c r="D236" s="246"/>
      <c r="E236" s="248"/>
      <c r="F236" s="249"/>
      <c r="G236" s="247"/>
      <c r="H236" s="247"/>
      <c r="I236" s="250"/>
      <c r="J236" s="247"/>
      <c r="K236" s="251"/>
      <c r="L236" s="252"/>
      <c r="M236" s="253"/>
    </row>
    <row r="237" spans="1:13" s="245" customFormat="1" ht="12" x14ac:dyDescent="0.2">
      <c r="B237" s="831"/>
      <c r="C237" s="831"/>
      <c r="D237" s="831"/>
      <c r="E237" s="254"/>
      <c r="F237" s="255"/>
    </row>
    <row r="238" spans="1:13" s="236" customFormat="1" ht="12.75" x14ac:dyDescent="0.2">
      <c r="E238" s="237"/>
      <c r="F238" s="856" t="s">
        <v>1193</v>
      </c>
      <c r="G238" s="856"/>
      <c r="H238" s="856"/>
    </row>
    <row r="239" spans="1:13" s="236" customFormat="1" ht="25.5" x14ac:dyDescent="0.2">
      <c r="A239" s="238" t="s">
        <v>324</v>
      </c>
      <c r="B239" s="238" t="s">
        <v>42</v>
      </c>
      <c r="C239" s="238" t="s">
        <v>970</v>
      </c>
      <c r="D239" s="238" t="s">
        <v>971</v>
      </c>
      <c r="E239" s="239" t="s">
        <v>972</v>
      </c>
      <c r="F239" s="240" t="s">
        <v>973</v>
      </c>
      <c r="G239" s="238" t="s">
        <v>974</v>
      </c>
      <c r="H239" s="238" t="s">
        <v>975</v>
      </c>
      <c r="I239" s="241" t="s">
        <v>976</v>
      </c>
      <c r="J239" s="242" t="s">
        <v>977</v>
      </c>
      <c r="K239" s="243"/>
      <c r="L239" s="238" t="s">
        <v>1190</v>
      </c>
      <c r="M239" s="238" t="s">
        <v>979</v>
      </c>
    </row>
    <row r="240" spans="1:13" s="245" customFormat="1" ht="12" x14ac:dyDescent="0.2">
      <c r="A240" s="158"/>
      <c r="B240" s="159"/>
      <c r="C240" s="160"/>
      <c r="D240" s="160"/>
      <c r="E240" s="161"/>
      <c r="F240" s="161"/>
      <c r="G240" s="159"/>
      <c r="H240" s="159"/>
      <c r="I240" s="162"/>
      <c r="J240" s="163"/>
      <c r="K240" s="292"/>
      <c r="L240" s="164"/>
      <c r="M240" s="165"/>
    </row>
    <row r="241" spans="1:13" s="245" customFormat="1" ht="12" x14ac:dyDescent="0.2">
      <c r="A241" s="158"/>
      <c r="B241" s="159"/>
      <c r="C241" s="160"/>
      <c r="D241" s="160"/>
      <c r="E241" s="161"/>
      <c r="F241" s="161"/>
      <c r="G241" s="159"/>
      <c r="H241" s="159"/>
      <c r="I241" s="162"/>
      <c r="J241" s="163"/>
      <c r="K241" s="292"/>
      <c r="L241" s="164"/>
      <c r="M241" s="165"/>
    </row>
    <row r="242" spans="1:13" s="245" customFormat="1" ht="12" x14ac:dyDescent="0.2">
      <c r="A242" s="158"/>
      <c r="B242" s="159"/>
      <c r="C242" s="160"/>
      <c r="D242" s="160"/>
      <c r="E242" s="161"/>
      <c r="F242" s="161"/>
      <c r="G242" s="159"/>
      <c r="H242" s="159"/>
      <c r="I242" s="162"/>
      <c r="J242" s="163"/>
      <c r="K242" s="292"/>
      <c r="L242" s="164"/>
      <c r="M242" s="165"/>
    </row>
    <row r="243" spans="1:13" s="245" customFormat="1" ht="12" x14ac:dyDescent="0.2">
      <c r="A243" s="158"/>
      <c r="B243" s="159"/>
      <c r="C243" s="160"/>
      <c r="D243" s="160"/>
      <c r="E243" s="161"/>
      <c r="F243" s="161"/>
      <c r="G243" s="159"/>
      <c r="H243" s="159"/>
      <c r="I243" s="162"/>
      <c r="J243" s="163"/>
      <c r="K243" s="292"/>
      <c r="L243" s="164"/>
      <c r="M243" s="165"/>
    </row>
    <row r="244" spans="1:13" s="245" customFormat="1" ht="12" x14ac:dyDescent="0.2">
      <c r="A244" s="158"/>
      <c r="B244" s="159"/>
      <c r="C244" s="160"/>
      <c r="D244" s="160"/>
      <c r="E244" s="161"/>
      <c r="F244" s="161"/>
      <c r="G244" s="159"/>
      <c r="H244" s="159"/>
      <c r="I244" s="162"/>
      <c r="J244" s="163"/>
      <c r="K244" s="292"/>
      <c r="L244" s="164"/>
      <c r="M244" s="165"/>
    </row>
    <row r="245" spans="1:13" s="245" customFormat="1" ht="12" x14ac:dyDescent="0.2">
      <c r="A245" s="246"/>
      <c r="B245" s="247"/>
      <c r="C245" s="246"/>
      <c r="D245" s="246"/>
      <c r="E245" s="248"/>
      <c r="F245" s="249"/>
      <c r="G245" s="247"/>
      <c r="H245" s="247"/>
      <c r="I245" s="250"/>
      <c r="J245" s="247"/>
      <c r="K245" s="251"/>
      <c r="L245" s="252"/>
      <c r="M245" s="25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A1:U94"/>
  <sheetViews>
    <sheetView topLeftCell="A4" zoomScale="85" zoomScaleNormal="85" workbookViewId="0">
      <selection activeCell="I19" sqref="I19"/>
    </sheetView>
  </sheetViews>
  <sheetFormatPr baseColWidth="10" defaultColWidth="11.42578125" defaultRowHeight="15" x14ac:dyDescent="0.25"/>
  <cols>
    <col min="1" max="1" width="40.7109375" bestFit="1" customWidth="1"/>
    <col min="2" max="2" width="22.42578125" bestFit="1" customWidth="1"/>
    <col min="3" max="5" width="12.5703125" bestFit="1" customWidth="1"/>
    <col min="7" max="7" width="14.7109375" bestFit="1" customWidth="1"/>
    <col min="12" max="17" width="36" customWidth="1"/>
    <col min="18" max="18" width="29.42578125" customWidth="1"/>
    <col min="19" max="19" width="27.42578125" customWidth="1"/>
    <col min="20" max="20" width="17.7109375" customWidth="1"/>
    <col min="21" max="21" width="57.140625" customWidth="1"/>
  </cols>
  <sheetData>
    <row r="1" spans="1:19" x14ac:dyDescent="0.25">
      <c r="A1" s="39" t="s">
        <v>15</v>
      </c>
      <c r="B1" t="s">
        <v>16</v>
      </c>
    </row>
    <row r="3" spans="1:19" x14ac:dyDescent="0.25">
      <c r="A3" s="181" t="s">
        <v>17</v>
      </c>
      <c r="B3" s="39" t="s">
        <v>18</v>
      </c>
      <c r="C3" s="27"/>
      <c r="G3" s="106" t="s">
        <v>7</v>
      </c>
      <c r="H3" s="106" t="s">
        <v>19</v>
      </c>
      <c r="I3" s="106" t="s">
        <v>20</v>
      </c>
      <c r="J3" s="106" t="s">
        <v>21</v>
      </c>
      <c r="L3" s="182" t="s">
        <v>22</v>
      </c>
      <c r="M3" s="182" t="s">
        <v>23</v>
      </c>
      <c r="N3" s="182" t="s">
        <v>24</v>
      </c>
    </row>
    <row r="4" spans="1:19" x14ac:dyDescent="0.25">
      <c r="A4" s="181" t="s">
        <v>25</v>
      </c>
      <c r="B4" t="s">
        <v>26</v>
      </c>
      <c r="C4" s="27" t="s">
        <v>13</v>
      </c>
      <c r="G4" s="104" t="s">
        <v>27</v>
      </c>
      <c r="H4" s="104">
        <v>1</v>
      </c>
      <c r="I4" s="104">
        <v>0</v>
      </c>
      <c r="J4" s="104">
        <v>0</v>
      </c>
      <c r="L4" s="30">
        <f>SUM(H4:H6)</f>
        <v>4</v>
      </c>
      <c r="M4" s="30">
        <f>SUM(I4:I6)</f>
        <v>1</v>
      </c>
      <c r="N4" s="30">
        <f>SUM(J4:J6)</f>
        <v>0</v>
      </c>
    </row>
    <row r="5" spans="1:19" x14ac:dyDescent="0.25">
      <c r="A5" s="28" t="s">
        <v>7</v>
      </c>
      <c r="B5">
        <v>5</v>
      </c>
      <c r="C5">
        <v>5</v>
      </c>
      <c r="G5" s="104" t="s">
        <v>28</v>
      </c>
      <c r="H5" s="104">
        <v>2</v>
      </c>
      <c r="I5" s="104">
        <v>0</v>
      </c>
      <c r="J5" s="104">
        <v>0</v>
      </c>
    </row>
    <row r="6" spans="1:19" x14ac:dyDescent="0.25">
      <c r="A6" s="29" t="s">
        <v>27</v>
      </c>
      <c r="B6">
        <v>1</v>
      </c>
      <c r="C6">
        <v>1</v>
      </c>
      <c r="G6" s="104" t="s">
        <v>29</v>
      </c>
      <c r="H6" s="104">
        <v>1</v>
      </c>
      <c r="I6" s="104">
        <v>1</v>
      </c>
      <c r="J6" s="104">
        <v>0</v>
      </c>
    </row>
    <row r="7" spans="1:19" x14ac:dyDescent="0.25">
      <c r="A7" s="29" t="s">
        <v>28</v>
      </c>
      <c r="B7">
        <v>2</v>
      </c>
      <c r="C7">
        <v>2</v>
      </c>
      <c r="G7" s="106" t="s">
        <v>8</v>
      </c>
      <c r="H7" s="106" t="s">
        <v>19</v>
      </c>
      <c r="I7" s="106" t="s">
        <v>20</v>
      </c>
      <c r="J7" s="106" t="s">
        <v>21</v>
      </c>
    </row>
    <row r="8" spans="1:19" x14ac:dyDescent="0.25">
      <c r="A8" s="29" t="s">
        <v>30</v>
      </c>
      <c r="B8">
        <v>1</v>
      </c>
      <c r="C8">
        <v>1</v>
      </c>
      <c r="G8" s="104" t="s">
        <v>31</v>
      </c>
      <c r="H8" s="104">
        <v>1</v>
      </c>
      <c r="I8" s="104">
        <v>0</v>
      </c>
      <c r="J8" s="104">
        <v>0</v>
      </c>
      <c r="L8" s="182" t="s">
        <v>32</v>
      </c>
      <c r="M8" s="182" t="s">
        <v>33</v>
      </c>
      <c r="N8" s="182" t="s">
        <v>34</v>
      </c>
    </row>
    <row r="9" spans="1:19" x14ac:dyDescent="0.25">
      <c r="A9" s="29" t="s">
        <v>35</v>
      </c>
      <c r="B9">
        <v>1</v>
      </c>
      <c r="C9">
        <v>1</v>
      </c>
      <c r="G9" s="104" t="s">
        <v>36</v>
      </c>
      <c r="H9" s="30">
        <v>1</v>
      </c>
      <c r="I9" s="104">
        <v>1</v>
      </c>
      <c r="J9" s="104">
        <v>0</v>
      </c>
      <c r="L9" s="30">
        <f>SUM(H8:H11)</f>
        <v>4</v>
      </c>
      <c r="M9" s="30">
        <f>SUM(I8:I11)</f>
        <v>2</v>
      </c>
      <c r="N9" s="30">
        <f>SUM(J8:J11)</f>
        <v>0</v>
      </c>
    </row>
    <row r="10" spans="1:19" x14ac:dyDescent="0.25">
      <c r="A10" s="28" t="s">
        <v>8</v>
      </c>
      <c r="B10">
        <v>6</v>
      </c>
      <c r="C10">
        <v>6</v>
      </c>
      <c r="G10" s="104" t="s">
        <v>29</v>
      </c>
      <c r="H10" s="104">
        <v>1</v>
      </c>
      <c r="I10" s="104">
        <v>1</v>
      </c>
      <c r="J10" s="104">
        <v>0</v>
      </c>
    </row>
    <row r="11" spans="1:19" x14ac:dyDescent="0.25">
      <c r="A11" s="29" t="s">
        <v>31</v>
      </c>
      <c r="B11">
        <v>1</v>
      </c>
      <c r="C11">
        <v>1</v>
      </c>
      <c r="G11" s="104" t="s">
        <v>37</v>
      </c>
      <c r="H11" s="104">
        <v>1</v>
      </c>
      <c r="I11" s="104">
        <v>0</v>
      </c>
      <c r="J11" s="104">
        <v>0</v>
      </c>
    </row>
    <row r="12" spans="1:19" ht="15.75" x14ac:dyDescent="0.25">
      <c r="A12" s="29" t="s">
        <v>36</v>
      </c>
      <c r="B12">
        <v>1</v>
      </c>
      <c r="C12">
        <v>1</v>
      </c>
      <c r="G12" s="106" t="s">
        <v>38</v>
      </c>
      <c r="H12" s="106" t="s">
        <v>19</v>
      </c>
      <c r="I12" s="106" t="s">
        <v>20</v>
      </c>
      <c r="J12" s="106" t="s">
        <v>21</v>
      </c>
      <c r="R12" s="756" t="s">
        <v>14</v>
      </c>
      <c r="S12" s="757"/>
    </row>
    <row r="13" spans="1:19" x14ac:dyDescent="0.25">
      <c r="A13" s="29" t="s">
        <v>37</v>
      </c>
      <c r="B13">
        <v>1</v>
      </c>
      <c r="C13">
        <v>1</v>
      </c>
      <c r="G13" s="104" t="s">
        <v>31</v>
      </c>
      <c r="H13" s="104">
        <v>3</v>
      </c>
      <c r="I13" s="104">
        <v>0</v>
      </c>
      <c r="J13" s="104">
        <v>0</v>
      </c>
      <c r="L13" s="182" t="s">
        <v>39</v>
      </c>
      <c r="M13" s="182" t="s">
        <v>40</v>
      </c>
      <c r="N13" s="182" t="s">
        <v>41</v>
      </c>
      <c r="R13" s="148" t="s">
        <v>42</v>
      </c>
      <c r="S13" s="148" t="s">
        <v>43</v>
      </c>
    </row>
    <row r="14" spans="1:19" x14ac:dyDescent="0.25">
      <c r="A14" s="29" t="s">
        <v>30</v>
      </c>
      <c r="B14">
        <v>3</v>
      </c>
      <c r="C14">
        <v>3</v>
      </c>
      <c r="G14" s="104" t="s">
        <v>27</v>
      </c>
      <c r="H14" s="104">
        <v>4</v>
      </c>
      <c r="I14" s="104">
        <v>0</v>
      </c>
      <c r="J14" s="104">
        <v>0</v>
      </c>
      <c r="L14" s="30">
        <f>SUM(H13:H20)</f>
        <v>34</v>
      </c>
      <c r="M14" s="30">
        <f>SUM(I13:I20)</f>
        <v>0</v>
      </c>
      <c r="N14" s="30">
        <f>SUM(J13:J20)</f>
        <v>0</v>
      </c>
      <c r="R14" s="146" t="s">
        <v>7</v>
      </c>
      <c r="S14" s="147">
        <v>1</v>
      </c>
    </row>
    <row r="15" spans="1:19" x14ac:dyDescent="0.25">
      <c r="A15" s="28" t="s">
        <v>38</v>
      </c>
      <c r="B15">
        <v>34</v>
      </c>
      <c r="C15">
        <v>34</v>
      </c>
      <c r="G15" s="104" t="s">
        <v>36</v>
      </c>
      <c r="H15" s="104">
        <v>3</v>
      </c>
      <c r="I15" s="104">
        <v>0</v>
      </c>
      <c r="J15" s="104">
        <v>0</v>
      </c>
      <c r="R15" s="146" t="s">
        <v>8</v>
      </c>
      <c r="S15" s="147">
        <v>0</v>
      </c>
    </row>
    <row r="16" spans="1:19" x14ac:dyDescent="0.25">
      <c r="A16" s="29" t="s">
        <v>31</v>
      </c>
      <c r="B16">
        <v>3</v>
      </c>
      <c r="C16">
        <v>3</v>
      </c>
      <c r="G16" s="104" t="s">
        <v>28</v>
      </c>
      <c r="H16" s="104">
        <v>6</v>
      </c>
      <c r="I16" s="104">
        <v>0</v>
      </c>
      <c r="J16" s="104">
        <v>0</v>
      </c>
      <c r="L16" s="182" t="s">
        <v>44</v>
      </c>
      <c r="M16" s="182" t="s">
        <v>45</v>
      </c>
      <c r="N16" s="182" t="s">
        <v>46</v>
      </c>
      <c r="R16" s="146" t="s">
        <v>47</v>
      </c>
      <c r="S16" s="147">
        <v>0</v>
      </c>
    </row>
    <row r="17" spans="1:21" x14ac:dyDescent="0.25">
      <c r="A17" s="29" t="s">
        <v>27</v>
      </c>
      <c r="B17">
        <v>4</v>
      </c>
      <c r="C17">
        <v>4</v>
      </c>
      <c r="G17" s="104" t="s">
        <v>48</v>
      </c>
      <c r="H17" s="104">
        <v>3</v>
      </c>
      <c r="I17" s="104">
        <v>0</v>
      </c>
      <c r="J17" s="104">
        <v>0</v>
      </c>
      <c r="L17" s="30">
        <f>SUM(L4,L9,L14)</f>
        <v>42</v>
      </c>
      <c r="M17" s="30">
        <f t="shared" ref="M17:N17" si="0">SUM(M4,M9,M14)</f>
        <v>3</v>
      </c>
      <c r="N17" s="30">
        <f t="shared" si="0"/>
        <v>0</v>
      </c>
      <c r="R17" s="146" t="s">
        <v>49</v>
      </c>
      <c r="S17" s="147">
        <v>11</v>
      </c>
    </row>
    <row r="18" spans="1:21" ht="21" x14ac:dyDescent="0.25">
      <c r="A18" s="29" t="s">
        <v>36</v>
      </c>
      <c r="B18">
        <v>3</v>
      </c>
      <c r="C18">
        <v>3</v>
      </c>
      <c r="G18" s="104" t="s">
        <v>29</v>
      </c>
      <c r="H18" s="104">
        <v>3</v>
      </c>
      <c r="I18" s="104">
        <v>0</v>
      </c>
      <c r="J18" s="104">
        <v>0</v>
      </c>
      <c r="R18" s="144" t="s">
        <v>13</v>
      </c>
      <c r="S18" s="145">
        <f>SUM(S14:S17)</f>
        <v>12</v>
      </c>
    </row>
    <row r="19" spans="1:21" x14ac:dyDescent="0.25">
      <c r="A19" s="29" t="s">
        <v>28</v>
      </c>
      <c r="B19">
        <v>6</v>
      </c>
      <c r="C19">
        <v>6</v>
      </c>
      <c r="G19" s="104" t="s">
        <v>50</v>
      </c>
      <c r="H19" s="104">
        <v>7</v>
      </c>
      <c r="I19" s="104">
        <v>0</v>
      </c>
      <c r="J19" s="104">
        <v>0</v>
      </c>
    </row>
    <row r="20" spans="1:21" x14ac:dyDescent="0.25">
      <c r="A20" s="29" t="s">
        <v>51</v>
      </c>
      <c r="B20">
        <v>7</v>
      </c>
      <c r="C20">
        <v>7</v>
      </c>
      <c r="G20" s="104" t="s">
        <v>37</v>
      </c>
      <c r="H20" s="104">
        <v>5</v>
      </c>
      <c r="I20" s="104">
        <v>0</v>
      </c>
      <c r="J20" s="104">
        <v>0</v>
      </c>
    </row>
    <row r="21" spans="1:21" ht="15.75" x14ac:dyDescent="0.25">
      <c r="A21" s="29" t="s">
        <v>37</v>
      </c>
      <c r="B21">
        <v>5</v>
      </c>
      <c r="C21">
        <v>5</v>
      </c>
      <c r="T21" s="758" t="s">
        <v>52</v>
      </c>
      <c r="U21" s="758"/>
    </row>
    <row r="22" spans="1:21" ht="31.5" customHeight="1" x14ac:dyDescent="0.25">
      <c r="A22" s="29" t="s">
        <v>30</v>
      </c>
      <c r="B22">
        <v>3</v>
      </c>
      <c r="C22">
        <v>3</v>
      </c>
      <c r="T22" s="149" t="s">
        <v>53</v>
      </c>
      <c r="U22" s="150" t="s">
        <v>54</v>
      </c>
    </row>
    <row r="23" spans="1:21" ht="38.25" x14ac:dyDescent="0.25">
      <c r="A23" s="29" t="s">
        <v>35</v>
      </c>
      <c r="B23">
        <v>3</v>
      </c>
      <c r="C23">
        <v>3</v>
      </c>
      <c r="L23" s="182" t="s">
        <v>55</v>
      </c>
      <c r="M23" s="183">
        <f>SUM(L4,M4,N4,N9,M9,L9,L14,M14,N14,L39,M39,N39)</f>
        <v>107</v>
      </c>
      <c r="N23" s="182" t="s">
        <v>56</v>
      </c>
      <c r="O23" s="183">
        <v>107</v>
      </c>
      <c r="T23" s="151" t="s">
        <v>57</v>
      </c>
      <c r="U23" s="152" t="s">
        <v>58</v>
      </c>
    </row>
    <row r="24" spans="1:21" ht="31.5" customHeight="1" x14ac:dyDescent="0.25">
      <c r="A24" s="28" t="s">
        <v>13</v>
      </c>
      <c r="B24">
        <v>45</v>
      </c>
      <c r="C24">
        <v>45</v>
      </c>
      <c r="M24" s="184" t="str">
        <f>IF(M23=O23,"VERDADERO","FALSO")</f>
        <v>VERDADERO</v>
      </c>
      <c r="T24" s="153" t="s">
        <v>59</v>
      </c>
      <c r="U24" s="154" t="s">
        <v>60</v>
      </c>
    </row>
    <row r="34" spans="1:14" x14ac:dyDescent="0.25">
      <c r="A34" s="39" t="s">
        <v>15</v>
      </c>
      <c r="B34" t="s">
        <v>61</v>
      </c>
    </row>
    <row r="36" spans="1:14" x14ac:dyDescent="0.25">
      <c r="A36" s="39" t="s">
        <v>17</v>
      </c>
      <c r="B36" s="39" t="s">
        <v>18</v>
      </c>
    </row>
    <row r="37" spans="1:14" x14ac:dyDescent="0.25">
      <c r="A37" s="39" t="s">
        <v>25</v>
      </c>
      <c r="B37" t="s">
        <v>26</v>
      </c>
      <c r="C37" t="s">
        <v>13</v>
      </c>
      <c r="G37" s="105" t="s">
        <v>38</v>
      </c>
      <c r="H37" s="105" t="s">
        <v>19</v>
      </c>
      <c r="I37" s="105" t="s">
        <v>20</v>
      </c>
      <c r="J37" s="105" t="s">
        <v>21</v>
      </c>
    </row>
    <row r="38" spans="1:14" x14ac:dyDescent="0.25">
      <c r="A38" s="28" t="s">
        <v>38</v>
      </c>
      <c r="B38">
        <v>62</v>
      </c>
      <c r="C38">
        <v>62</v>
      </c>
      <c r="G38" s="104" t="str">
        <f>A39</f>
        <v>Tarapacá</v>
      </c>
      <c r="H38" s="104">
        <v>4</v>
      </c>
      <c r="I38" s="104">
        <v>0</v>
      </c>
      <c r="J38" s="104">
        <v>0</v>
      </c>
      <c r="L38" s="182" t="s">
        <v>62</v>
      </c>
      <c r="M38" s="182" t="s">
        <v>63</v>
      </c>
      <c r="N38" s="182" t="s">
        <v>64</v>
      </c>
    </row>
    <row r="39" spans="1:14" x14ac:dyDescent="0.25">
      <c r="A39" s="29" t="s">
        <v>65</v>
      </c>
      <c r="B39">
        <v>4</v>
      </c>
      <c r="C39">
        <v>4</v>
      </c>
      <c r="G39" s="104" t="str">
        <f t="shared" ref="G39:G53" si="1">A40</f>
        <v>Antofagasta</v>
      </c>
      <c r="H39" s="104">
        <v>4</v>
      </c>
      <c r="I39" s="104">
        <v>0</v>
      </c>
      <c r="J39" s="104">
        <v>0</v>
      </c>
      <c r="L39" s="30">
        <f>SUM(H38:H53)</f>
        <v>59</v>
      </c>
      <c r="M39" s="30">
        <f>SUM(I38:I53)</f>
        <v>3</v>
      </c>
      <c r="N39" s="30">
        <f>SUM(J38:J53)</f>
        <v>0</v>
      </c>
    </row>
    <row r="40" spans="1:14" x14ac:dyDescent="0.25">
      <c r="A40" s="29" t="s">
        <v>66</v>
      </c>
      <c r="B40">
        <v>4</v>
      </c>
      <c r="C40">
        <v>4</v>
      </c>
      <c r="G40" s="104" t="str">
        <f t="shared" si="1"/>
        <v>Atacama</v>
      </c>
      <c r="H40" s="104">
        <v>4</v>
      </c>
      <c r="I40" s="104">
        <v>0</v>
      </c>
      <c r="J40" s="104">
        <v>0</v>
      </c>
    </row>
    <row r="41" spans="1:14" x14ac:dyDescent="0.25">
      <c r="A41" s="29" t="s">
        <v>67</v>
      </c>
      <c r="B41">
        <v>4</v>
      </c>
      <c r="C41">
        <v>4</v>
      </c>
      <c r="G41" s="104" t="str">
        <f t="shared" si="1"/>
        <v>Coquimbo</v>
      </c>
      <c r="H41" s="104">
        <v>4</v>
      </c>
      <c r="I41" s="104">
        <v>0</v>
      </c>
      <c r="J41" s="104">
        <v>0</v>
      </c>
    </row>
    <row r="42" spans="1:14" x14ac:dyDescent="0.25">
      <c r="A42" s="29" t="s">
        <v>68</v>
      </c>
      <c r="B42">
        <v>4</v>
      </c>
      <c r="C42">
        <v>4</v>
      </c>
      <c r="G42" s="104" t="str">
        <f t="shared" si="1"/>
        <v>Valparaíso</v>
      </c>
      <c r="H42" s="104">
        <v>4</v>
      </c>
      <c r="I42" s="104">
        <v>0</v>
      </c>
      <c r="J42" s="104">
        <v>0</v>
      </c>
    </row>
    <row r="43" spans="1:14" x14ac:dyDescent="0.25">
      <c r="A43" s="29" t="s">
        <v>69</v>
      </c>
      <c r="B43">
        <v>4</v>
      </c>
      <c r="C43">
        <v>4</v>
      </c>
      <c r="G43" s="104" t="str">
        <f t="shared" si="1"/>
        <v>O'Higgins</v>
      </c>
      <c r="H43" s="104">
        <v>4</v>
      </c>
      <c r="I43" s="104">
        <v>0</v>
      </c>
      <c r="J43" s="104">
        <v>0</v>
      </c>
    </row>
    <row r="44" spans="1:14" x14ac:dyDescent="0.25">
      <c r="A44" s="29" t="s">
        <v>70</v>
      </c>
      <c r="B44">
        <v>4</v>
      </c>
      <c r="C44">
        <v>4</v>
      </c>
      <c r="G44" s="104" t="str">
        <f t="shared" si="1"/>
        <v>Maule</v>
      </c>
      <c r="H44" s="104">
        <v>3</v>
      </c>
      <c r="I44" s="104">
        <v>1</v>
      </c>
      <c r="J44" s="104">
        <v>0</v>
      </c>
    </row>
    <row r="45" spans="1:14" x14ac:dyDescent="0.25">
      <c r="A45" s="29" t="s">
        <v>71</v>
      </c>
      <c r="B45">
        <v>4</v>
      </c>
      <c r="C45">
        <v>4</v>
      </c>
      <c r="G45" s="104" t="str">
        <f t="shared" si="1"/>
        <v>Biobío</v>
      </c>
      <c r="H45" s="104">
        <v>3</v>
      </c>
      <c r="I45" s="104">
        <v>1</v>
      </c>
      <c r="J45" s="104">
        <v>0</v>
      </c>
    </row>
    <row r="46" spans="1:14" x14ac:dyDescent="0.25">
      <c r="A46" s="29" t="s">
        <v>72</v>
      </c>
      <c r="B46">
        <v>4</v>
      </c>
      <c r="C46">
        <v>4</v>
      </c>
      <c r="G46" s="104" t="str">
        <f t="shared" si="1"/>
        <v>Araucanía</v>
      </c>
      <c r="H46" s="104">
        <v>4</v>
      </c>
      <c r="I46" s="104">
        <v>0</v>
      </c>
      <c r="J46" s="104">
        <v>0</v>
      </c>
    </row>
    <row r="47" spans="1:14" x14ac:dyDescent="0.25">
      <c r="A47" s="29" t="s">
        <v>73</v>
      </c>
      <c r="B47">
        <v>4</v>
      </c>
      <c r="C47">
        <v>4</v>
      </c>
      <c r="G47" s="104" t="str">
        <f t="shared" si="1"/>
        <v>Los Lagos</v>
      </c>
      <c r="H47" s="104">
        <v>4</v>
      </c>
      <c r="I47" s="104">
        <v>0</v>
      </c>
      <c r="J47" s="104">
        <v>0</v>
      </c>
    </row>
    <row r="48" spans="1:14" x14ac:dyDescent="0.25">
      <c r="A48" s="29" t="s">
        <v>74</v>
      </c>
      <c r="B48">
        <v>4</v>
      </c>
      <c r="C48">
        <v>4</v>
      </c>
      <c r="G48" s="104" t="str">
        <f t="shared" si="1"/>
        <v>Aysén</v>
      </c>
      <c r="H48" s="104">
        <v>3</v>
      </c>
      <c r="I48" s="104">
        <v>1</v>
      </c>
      <c r="J48" s="104">
        <v>0</v>
      </c>
    </row>
    <row r="49" spans="1:17" x14ac:dyDescent="0.25">
      <c r="A49" s="29" t="s">
        <v>75</v>
      </c>
      <c r="B49">
        <v>4</v>
      </c>
      <c r="C49">
        <v>4</v>
      </c>
      <c r="G49" s="104" t="str">
        <f t="shared" si="1"/>
        <v>Magallanes</v>
      </c>
      <c r="H49" s="104">
        <v>4</v>
      </c>
      <c r="I49" s="104">
        <v>0</v>
      </c>
      <c r="J49" s="104">
        <v>0</v>
      </c>
    </row>
    <row r="50" spans="1:17" x14ac:dyDescent="0.25">
      <c r="A50" s="29" t="s">
        <v>76</v>
      </c>
      <c r="B50">
        <v>4</v>
      </c>
      <c r="C50">
        <v>4</v>
      </c>
      <c r="G50" s="104" t="str">
        <f t="shared" si="1"/>
        <v>Metropolitana</v>
      </c>
      <c r="H50" s="104">
        <v>3</v>
      </c>
      <c r="I50" s="104">
        <v>0</v>
      </c>
      <c r="J50" s="104">
        <v>0</v>
      </c>
    </row>
    <row r="51" spans="1:17" x14ac:dyDescent="0.25">
      <c r="A51" s="29" t="s">
        <v>77</v>
      </c>
      <c r="B51">
        <v>3</v>
      </c>
      <c r="C51">
        <v>3</v>
      </c>
      <c r="G51" s="104" t="str">
        <f t="shared" si="1"/>
        <v>Los Ríos</v>
      </c>
      <c r="H51" s="104">
        <v>4</v>
      </c>
      <c r="I51" s="104">
        <v>0</v>
      </c>
      <c r="J51" s="104">
        <v>0</v>
      </c>
    </row>
    <row r="52" spans="1:17" x14ac:dyDescent="0.25">
      <c r="A52" s="29" t="s">
        <v>78</v>
      </c>
      <c r="B52">
        <v>4</v>
      </c>
      <c r="C52">
        <v>4</v>
      </c>
      <c r="G52" s="104" t="str">
        <f t="shared" si="1"/>
        <v>Arica y Parinacota</v>
      </c>
      <c r="H52" s="104">
        <v>4</v>
      </c>
      <c r="I52" s="104">
        <v>0</v>
      </c>
      <c r="J52" s="104">
        <v>0</v>
      </c>
    </row>
    <row r="53" spans="1:17" x14ac:dyDescent="0.25">
      <c r="A53" s="29" t="s">
        <v>79</v>
      </c>
      <c r="B53">
        <v>4</v>
      </c>
      <c r="C53">
        <v>4</v>
      </c>
      <c r="G53" s="104" t="str">
        <f t="shared" si="1"/>
        <v>Ñuble</v>
      </c>
      <c r="H53" s="104">
        <v>3</v>
      </c>
      <c r="I53" s="104">
        <v>0</v>
      </c>
      <c r="J53" s="104">
        <v>0</v>
      </c>
    </row>
    <row r="54" spans="1:17" x14ac:dyDescent="0.25">
      <c r="A54" s="29" t="s">
        <v>80</v>
      </c>
      <c r="B54">
        <v>3</v>
      </c>
      <c r="C54">
        <v>3</v>
      </c>
    </row>
    <row r="55" spans="1:17" x14ac:dyDescent="0.25">
      <c r="A55" s="28" t="s">
        <v>13</v>
      </c>
      <c r="B55">
        <v>62</v>
      </c>
      <c r="C55">
        <v>62</v>
      </c>
    </row>
    <row r="58" spans="1:17" x14ac:dyDescent="0.25">
      <c r="K58" s="143"/>
      <c r="L58" s="143"/>
      <c r="M58" s="143"/>
      <c r="N58" s="143"/>
      <c r="O58" s="143"/>
      <c r="P58" s="143"/>
      <c r="Q58" s="143"/>
    </row>
    <row r="59" spans="1:17" ht="41.25" customHeight="1" x14ac:dyDescent="0.25">
      <c r="K59" s="143"/>
      <c r="L59" s="107" t="s">
        <v>2</v>
      </c>
      <c r="M59" s="108" t="s">
        <v>3</v>
      </c>
      <c r="N59" s="108" t="s">
        <v>4</v>
      </c>
      <c r="O59" s="108" t="s">
        <v>5</v>
      </c>
      <c r="P59" s="109" t="s">
        <v>6</v>
      </c>
      <c r="Q59" s="143"/>
    </row>
    <row r="60" spans="1:17" ht="41.25" customHeight="1" x14ac:dyDescent="0.25">
      <c r="K60" s="143"/>
      <c r="L60" s="110" t="s">
        <v>7</v>
      </c>
      <c r="M60" s="111">
        <f>L4</f>
        <v>4</v>
      </c>
      <c r="N60" s="111">
        <f>M4</f>
        <v>1</v>
      </c>
      <c r="O60" s="111">
        <f>N4</f>
        <v>0</v>
      </c>
      <c r="P60" s="112">
        <f>SUM(M60:O60)</f>
        <v>5</v>
      </c>
      <c r="Q60" s="143"/>
    </row>
    <row r="61" spans="1:17" ht="41.25" customHeight="1" x14ac:dyDescent="0.25">
      <c r="K61" s="143"/>
      <c r="L61" s="113" t="s">
        <v>8</v>
      </c>
      <c r="M61" s="114">
        <f>L9</f>
        <v>4</v>
      </c>
      <c r="N61" s="114">
        <f>M9</f>
        <v>2</v>
      </c>
      <c r="O61" s="114">
        <f>N9</f>
        <v>0</v>
      </c>
      <c r="P61" s="115">
        <f>SUM(M61:O61)</f>
        <v>6</v>
      </c>
      <c r="Q61" s="143"/>
    </row>
    <row r="62" spans="1:17" ht="41.25" customHeight="1" x14ac:dyDescent="0.25">
      <c r="K62" s="143"/>
      <c r="L62" s="113" t="s">
        <v>81</v>
      </c>
      <c r="M62" s="114">
        <f>L14</f>
        <v>34</v>
      </c>
      <c r="N62" s="114">
        <f>M14</f>
        <v>0</v>
      </c>
      <c r="O62" s="114">
        <f>N14</f>
        <v>0</v>
      </c>
      <c r="P62" s="115">
        <f>SUM(M62:O62)</f>
        <v>34</v>
      </c>
      <c r="Q62" s="143"/>
    </row>
    <row r="63" spans="1:17" ht="41.25" customHeight="1" x14ac:dyDescent="0.25">
      <c r="K63" s="143"/>
      <c r="L63" s="116" t="s">
        <v>49</v>
      </c>
      <c r="M63" s="117">
        <f>L39</f>
        <v>59</v>
      </c>
      <c r="N63" s="117">
        <f>M39</f>
        <v>3</v>
      </c>
      <c r="O63" s="117">
        <f>N39</f>
        <v>0</v>
      </c>
      <c r="P63" s="118">
        <f>SUM(M63:O63)</f>
        <v>62</v>
      </c>
      <c r="Q63" s="143"/>
    </row>
    <row r="64" spans="1:17" ht="41.25" customHeight="1" x14ac:dyDescent="0.25">
      <c r="K64" s="143"/>
      <c r="L64" s="119" t="s">
        <v>12</v>
      </c>
      <c r="M64" s="120">
        <f>SUM(M60:M63)</f>
        <v>101</v>
      </c>
      <c r="N64" s="120">
        <f>SUM(N60:N63)</f>
        <v>6</v>
      </c>
      <c r="O64" s="120">
        <f>SUM(O60:O63)</f>
        <v>0</v>
      </c>
      <c r="P64" s="121">
        <f>SUM(P60:P63)</f>
        <v>107</v>
      </c>
      <c r="Q64" s="143"/>
    </row>
    <row r="65" spans="11:20" x14ac:dyDescent="0.25">
      <c r="K65" s="143"/>
      <c r="L65" s="143"/>
      <c r="M65" s="143"/>
      <c r="N65" s="143"/>
      <c r="O65" s="143"/>
      <c r="P65" s="143"/>
      <c r="Q65" s="143"/>
    </row>
    <row r="70" spans="11:20" x14ac:dyDescent="0.25">
      <c r="Q70" s="143"/>
      <c r="R70" s="143"/>
      <c r="S70" s="143"/>
      <c r="T70" s="143"/>
    </row>
    <row r="71" spans="11:20" ht="15.75" x14ac:dyDescent="0.25">
      <c r="Q71" s="143"/>
      <c r="R71" s="756" t="s">
        <v>82</v>
      </c>
      <c r="S71" s="757"/>
      <c r="T71" s="143"/>
    </row>
    <row r="72" spans="11:20" x14ac:dyDescent="0.25">
      <c r="Q72" s="143"/>
      <c r="R72" s="143"/>
      <c r="S72" s="143"/>
      <c r="T72" s="143"/>
    </row>
    <row r="73" spans="11:20" ht="21" customHeight="1" x14ac:dyDescent="0.25">
      <c r="Q73" s="143"/>
      <c r="R73" s="756" t="s">
        <v>6</v>
      </c>
      <c r="S73" s="757"/>
      <c r="T73" s="143"/>
    </row>
    <row r="74" spans="11:20" ht="21" customHeight="1" x14ac:dyDescent="0.25">
      <c r="Q74" s="143"/>
      <c r="R74" s="185" t="s">
        <v>42</v>
      </c>
      <c r="S74" s="185" t="s">
        <v>43</v>
      </c>
      <c r="T74" s="143"/>
    </row>
    <row r="75" spans="11:20" ht="21" customHeight="1" x14ac:dyDescent="0.25">
      <c r="Q75" s="143"/>
      <c r="R75" s="186" t="s">
        <v>7</v>
      </c>
      <c r="S75" s="187">
        <v>5</v>
      </c>
      <c r="T75" s="143"/>
    </row>
    <row r="76" spans="11:20" ht="21" customHeight="1" x14ac:dyDescent="0.25">
      <c r="Q76" s="143"/>
      <c r="R76" s="186" t="s">
        <v>8</v>
      </c>
      <c r="S76" s="187">
        <v>6</v>
      </c>
      <c r="T76" s="143"/>
    </row>
    <row r="77" spans="11:20" ht="21" customHeight="1" x14ac:dyDescent="0.25">
      <c r="Q77" s="143"/>
      <c r="R77" s="186" t="s">
        <v>47</v>
      </c>
      <c r="S77" s="187">
        <v>34</v>
      </c>
      <c r="T77" s="143"/>
    </row>
    <row r="78" spans="11:20" ht="21" customHeight="1" x14ac:dyDescent="0.25">
      <c r="Q78" s="143"/>
      <c r="R78" s="186" t="s">
        <v>49</v>
      </c>
      <c r="S78" s="187">
        <v>62</v>
      </c>
      <c r="T78" s="143"/>
    </row>
    <row r="79" spans="11:20" ht="21" customHeight="1" x14ac:dyDescent="0.25">
      <c r="Q79" s="143"/>
      <c r="R79" s="185" t="s">
        <v>13</v>
      </c>
      <c r="S79" s="145">
        <f>SUM(S75:S78)</f>
        <v>107</v>
      </c>
      <c r="T79" s="143"/>
    </row>
    <row r="80" spans="11:20" ht="21" customHeight="1" x14ac:dyDescent="0.25">
      <c r="Q80" s="143"/>
      <c r="R80" s="143"/>
      <c r="S80" s="143"/>
      <c r="T80" s="143"/>
    </row>
    <row r="81" spans="17:21" ht="21" customHeight="1" x14ac:dyDescent="0.25">
      <c r="Q81" s="143"/>
      <c r="R81" s="143"/>
      <c r="S81" s="143"/>
      <c r="T81" s="143"/>
    </row>
    <row r="82" spans="17:21" ht="21" customHeight="1" x14ac:dyDescent="0.25">
      <c r="Q82" s="143"/>
      <c r="R82" s="756" t="s">
        <v>14</v>
      </c>
      <c r="S82" s="757"/>
      <c r="T82" s="143"/>
    </row>
    <row r="83" spans="17:21" ht="21" customHeight="1" x14ac:dyDescent="0.25">
      <c r="Q83" s="143"/>
      <c r="R83" s="185" t="s">
        <v>42</v>
      </c>
      <c r="S83" s="185" t="s">
        <v>43</v>
      </c>
      <c r="T83" s="143"/>
    </row>
    <row r="84" spans="17:21" ht="21" customHeight="1" x14ac:dyDescent="0.25">
      <c r="Q84" s="143"/>
      <c r="R84" s="186" t="s">
        <v>7</v>
      </c>
      <c r="S84" s="187">
        <f>SUM(N60:O60)</f>
        <v>1</v>
      </c>
      <c r="T84" s="143"/>
    </row>
    <row r="85" spans="17:21" ht="21" customHeight="1" x14ac:dyDescent="0.25">
      <c r="Q85" s="143"/>
      <c r="R85" s="186" t="s">
        <v>8</v>
      </c>
      <c r="S85" s="187">
        <f>SUM(N61:O61)</f>
        <v>2</v>
      </c>
      <c r="T85" s="143"/>
    </row>
    <row r="86" spans="17:21" ht="21" customHeight="1" x14ac:dyDescent="0.25">
      <c r="Q86" s="143"/>
      <c r="R86" s="186" t="s">
        <v>47</v>
      </c>
      <c r="S86" s="187">
        <f>SUM(N62:O62)</f>
        <v>0</v>
      </c>
      <c r="T86" s="143"/>
    </row>
    <row r="87" spans="17:21" ht="21" customHeight="1" x14ac:dyDescent="0.25">
      <c r="Q87" s="143"/>
      <c r="R87" s="186" t="s">
        <v>49</v>
      </c>
      <c r="S87" s="187">
        <f>SUM(N63:O63)</f>
        <v>3</v>
      </c>
      <c r="T87" s="143"/>
    </row>
    <row r="88" spans="17:21" ht="21" customHeight="1" x14ac:dyDescent="0.25">
      <c r="Q88" s="143"/>
      <c r="R88" s="185" t="s">
        <v>13</v>
      </c>
      <c r="S88" s="145">
        <f>SUM(S84:S87)</f>
        <v>6</v>
      </c>
      <c r="T88" s="143"/>
    </row>
    <row r="89" spans="17:21" x14ac:dyDescent="0.25">
      <c r="Q89" s="143"/>
      <c r="R89" s="143"/>
      <c r="S89" s="143"/>
      <c r="T89" s="143"/>
    </row>
    <row r="90" spans="17:21" ht="15.75" thickBot="1" x14ac:dyDescent="0.3">
      <c r="Q90" s="143"/>
      <c r="R90" s="143"/>
      <c r="S90" s="143"/>
      <c r="T90" s="143"/>
    </row>
    <row r="91" spans="17:21" ht="15.75" x14ac:dyDescent="0.25">
      <c r="T91" s="754" t="s">
        <v>52</v>
      </c>
      <c r="U91" s="755"/>
    </row>
    <row r="92" spans="17:21" ht="63" x14ac:dyDescent="0.25">
      <c r="T92" s="199" t="s">
        <v>53</v>
      </c>
      <c r="U92" s="200" t="s">
        <v>83</v>
      </c>
    </row>
    <row r="93" spans="17:21" ht="63" x14ac:dyDescent="0.25">
      <c r="T93" s="199" t="s">
        <v>57</v>
      </c>
      <c r="U93" s="200" t="s">
        <v>84</v>
      </c>
    </row>
    <row r="94" spans="17:21" ht="63.75" thickBot="1" x14ac:dyDescent="0.3">
      <c r="T94" s="201" t="s">
        <v>59</v>
      </c>
      <c r="U94" s="202" t="s">
        <v>85</v>
      </c>
    </row>
  </sheetData>
  <mergeCells count="6">
    <mergeCell ref="T91:U91"/>
    <mergeCell ref="R71:S71"/>
    <mergeCell ref="R73:S73"/>
    <mergeCell ref="R12:S12"/>
    <mergeCell ref="T21:U21"/>
    <mergeCell ref="R82:S82"/>
  </mergeCells>
  <conditionalFormatting sqref="M24">
    <cfRule type="cellIs" dxfId="0" priority="1" operator="equal">
      <formula>TRUE</formula>
    </cfRule>
  </conditionalFormatting>
  <pageMargins left="0.7" right="0.7" top="0.75" bottom="0.75" header="0.3" footer="0.3"/>
  <pageSetup orientation="portrait" r:id="rId3"/>
  <ignoredErrors>
    <ignoredError sqref="M60" evalError="1"/>
  </ignoredError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40" zoomScaleNormal="40" zoomScaleSheetLayoutView="40" workbookViewId="0">
      <selection activeCell="X13" sqref="X13"/>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72"/>
      <c r="B1" s="173"/>
      <c r="C1" s="173"/>
      <c r="D1" s="174"/>
      <c r="E1" s="174"/>
      <c r="F1" s="174"/>
      <c r="G1" s="174"/>
      <c r="H1" s="174"/>
      <c r="I1" s="174"/>
      <c r="J1" s="174"/>
      <c r="K1" s="174"/>
      <c r="L1" s="174"/>
      <c r="M1" s="174"/>
      <c r="N1" s="174"/>
      <c r="O1" s="174"/>
      <c r="P1" s="174"/>
      <c r="Q1" s="174"/>
      <c r="R1" s="174"/>
      <c r="S1" s="174"/>
      <c r="T1" s="174"/>
      <c r="U1" s="174"/>
      <c r="V1" s="173"/>
      <c r="W1" s="173"/>
      <c r="X1" s="173"/>
      <c r="Y1" s="173"/>
      <c r="Z1" s="173"/>
      <c r="AA1" s="175"/>
    </row>
    <row r="2" spans="1:27" ht="37.15" customHeight="1" x14ac:dyDescent="0.25">
      <c r="A2" s="759" t="s">
        <v>86</v>
      </c>
      <c r="B2" s="760"/>
      <c r="C2" s="760"/>
      <c r="D2" s="760"/>
      <c r="E2" s="760"/>
      <c r="F2" s="760"/>
      <c r="G2" s="760"/>
      <c r="H2" s="760"/>
      <c r="I2" s="760"/>
      <c r="J2" s="760"/>
      <c r="K2" s="760"/>
      <c r="L2" s="760"/>
      <c r="M2" s="760"/>
      <c r="N2" s="760"/>
      <c r="O2" s="760"/>
      <c r="P2" s="760"/>
      <c r="Q2" s="760"/>
      <c r="R2" s="760"/>
      <c r="S2" s="760"/>
      <c r="T2" s="760"/>
      <c r="U2" s="760"/>
      <c r="V2" s="760"/>
      <c r="W2" s="760"/>
      <c r="X2" s="760"/>
      <c r="Y2" s="760"/>
      <c r="Z2" s="760"/>
      <c r="AA2" s="761"/>
    </row>
    <row r="3" spans="1:27" ht="2.4500000000000002" customHeight="1" x14ac:dyDescent="0.25">
      <c r="A3" s="176"/>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7"/>
    </row>
    <row r="4" spans="1:27" ht="15.75" x14ac:dyDescent="0.25">
      <c r="A4" s="176"/>
      <c r="B4" s="171"/>
      <c r="C4" s="171"/>
      <c r="D4" s="171"/>
      <c r="E4" s="171"/>
      <c r="F4" s="171"/>
      <c r="G4" s="171"/>
      <c r="H4" s="171"/>
      <c r="I4" s="171"/>
      <c r="J4" s="171"/>
      <c r="K4" s="171"/>
      <c r="L4" s="171"/>
      <c r="M4" s="171"/>
      <c r="N4" s="171"/>
      <c r="O4" s="171"/>
      <c r="P4" s="171"/>
      <c r="Q4" s="171"/>
      <c r="R4" s="171"/>
      <c r="S4" s="171"/>
      <c r="T4" s="171"/>
      <c r="U4" s="171"/>
      <c r="V4" s="171"/>
      <c r="W4" s="171"/>
      <c r="X4" s="171"/>
      <c r="Y4" s="171"/>
      <c r="Z4" s="171"/>
      <c r="AA4" s="177"/>
    </row>
    <row r="5" spans="1:27" ht="15.75" x14ac:dyDescent="0.25">
      <c r="A5" s="176"/>
      <c r="B5" s="171"/>
      <c r="C5" s="171"/>
      <c r="D5" s="171"/>
      <c r="E5" s="171"/>
      <c r="F5" s="171"/>
      <c r="G5" s="171"/>
      <c r="H5" s="171"/>
      <c r="I5" s="171"/>
      <c r="J5" s="171"/>
      <c r="K5" s="171"/>
      <c r="L5" s="171"/>
      <c r="M5" s="171"/>
      <c r="N5" s="171"/>
      <c r="O5" s="171"/>
      <c r="P5" s="171"/>
      <c r="Q5" s="171"/>
      <c r="R5" s="171"/>
      <c r="S5" s="171"/>
      <c r="T5" s="171"/>
      <c r="U5" s="171"/>
      <c r="V5" s="171"/>
      <c r="W5" s="171"/>
      <c r="X5" s="171"/>
      <c r="Y5" s="171"/>
      <c r="Z5" s="171"/>
      <c r="AA5" s="177"/>
    </row>
    <row r="6" spans="1:27" ht="15.75" x14ac:dyDescent="0.25">
      <c r="A6" s="176"/>
      <c r="B6" s="171"/>
      <c r="C6" s="171"/>
      <c r="D6" s="171"/>
      <c r="E6" s="171"/>
      <c r="F6" s="171"/>
      <c r="G6" s="171"/>
      <c r="H6" s="171"/>
      <c r="I6" s="171"/>
      <c r="J6" s="171"/>
      <c r="K6" s="171"/>
      <c r="L6" s="171"/>
      <c r="M6" s="171"/>
      <c r="N6" s="171"/>
      <c r="O6" s="171"/>
      <c r="P6" s="171"/>
      <c r="Q6" s="171"/>
      <c r="R6" s="171"/>
      <c r="S6" s="171"/>
      <c r="T6" s="171"/>
      <c r="U6" s="171"/>
      <c r="V6" s="171"/>
      <c r="W6" s="171"/>
      <c r="X6" s="171"/>
      <c r="Y6" s="171"/>
      <c r="Z6" s="171"/>
      <c r="AA6" s="177"/>
    </row>
    <row r="7" spans="1:27" ht="15.75" x14ac:dyDescent="0.25">
      <c r="A7" s="176"/>
      <c r="B7" s="171"/>
      <c r="C7" s="171"/>
      <c r="D7" s="171"/>
      <c r="E7" s="171"/>
      <c r="F7" s="171"/>
      <c r="G7" s="171"/>
      <c r="H7" s="171"/>
      <c r="I7" s="171"/>
      <c r="J7" s="171"/>
      <c r="K7" s="171"/>
      <c r="L7" s="171"/>
      <c r="M7" s="171"/>
      <c r="N7" s="171"/>
      <c r="O7" s="171"/>
      <c r="P7" s="171"/>
      <c r="Q7" s="171"/>
      <c r="R7" s="171"/>
      <c r="S7" s="171"/>
      <c r="T7" s="171"/>
      <c r="U7" s="171"/>
      <c r="V7" s="171"/>
      <c r="W7" s="171"/>
      <c r="X7" s="171"/>
      <c r="Y7" s="171"/>
      <c r="Z7" s="171"/>
      <c r="AA7" s="177"/>
    </row>
    <row r="8" spans="1:27" ht="15.75" x14ac:dyDescent="0.25">
      <c r="A8" s="176"/>
      <c r="B8" s="171"/>
      <c r="C8" s="171"/>
      <c r="D8" s="171"/>
      <c r="E8" s="171"/>
      <c r="F8" s="171"/>
      <c r="G8" s="171"/>
      <c r="H8" s="171"/>
      <c r="I8" s="171"/>
      <c r="J8" s="171"/>
      <c r="K8" s="171"/>
      <c r="L8" s="171"/>
      <c r="M8" s="171"/>
      <c r="N8" s="171"/>
      <c r="O8" s="171"/>
      <c r="P8" s="171"/>
      <c r="Q8" s="171"/>
      <c r="R8" s="171"/>
      <c r="S8" s="171"/>
      <c r="T8" s="171"/>
      <c r="U8" s="171"/>
      <c r="V8" s="171"/>
      <c r="W8" s="171"/>
      <c r="X8" s="171"/>
      <c r="Y8" s="171"/>
      <c r="Z8" s="171"/>
      <c r="AA8" s="177"/>
    </row>
    <row r="9" spans="1:27" ht="15.75" x14ac:dyDescent="0.25">
      <c r="A9" s="176"/>
      <c r="B9" s="171"/>
      <c r="C9" s="171"/>
      <c r="D9" s="171"/>
      <c r="E9" s="171"/>
      <c r="F9" s="171"/>
      <c r="G9" s="171"/>
      <c r="H9" s="171"/>
      <c r="I9" s="171"/>
      <c r="J9" s="171"/>
      <c r="K9" s="171"/>
      <c r="L9" s="171"/>
      <c r="M9" s="171"/>
      <c r="N9" s="171"/>
      <c r="O9" s="171"/>
      <c r="P9" s="171"/>
      <c r="Q9" s="171"/>
      <c r="R9" s="171"/>
      <c r="S9" s="171"/>
      <c r="T9" s="171"/>
      <c r="U9" s="171"/>
      <c r="V9" s="171"/>
      <c r="W9" s="171"/>
      <c r="X9" s="171"/>
      <c r="Y9" s="171"/>
      <c r="Z9" s="171"/>
      <c r="AA9" s="177"/>
    </row>
    <row r="10" spans="1:27" ht="15.75" x14ac:dyDescent="0.25">
      <c r="A10" s="176"/>
      <c r="B10" s="17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7"/>
    </row>
    <row r="11" spans="1:27" ht="15.75" x14ac:dyDescent="0.25">
      <c r="A11" s="176"/>
      <c r="B11" s="17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7"/>
    </row>
    <row r="12" spans="1:27" ht="15.75" x14ac:dyDescent="0.25">
      <c r="A12" s="176"/>
      <c r="B12" s="17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7"/>
    </row>
    <row r="13" spans="1:27" ht="15.75" x14ac:dyDescent="0.25">
      <c r="A13" s="176"/>
      <c r="B13" s="171"/>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7"/>
    </row>
    <row r="14" spans="1:27" ht="15.75" x14ac:dyDescent="0.25">
      <c r="A14" s="176"/>
      <c r="B14" s="171"/>
      <c r="C14" s="171"/>
      <c r="D14" s="171"/>
      <c r="E14" s="171"/>
      <c r="F14" s="171"/>
      <c r="G14" s="171"/>
      <c r="H14" s="171"/>
      <c r="I14" s="171"/>
      <c r="J14" s="171"/>
      <c r="K14" s="171"/>
      <c r="L14" s="171"/>
      <c r="M14" s="171"/>
      <c r="N14" s="171"/>
      <c r="O14" s="171"/>
      <c r="P14" s="171"/>
      <c r="Q14" s="171"/>
      <c r="R14" s="171"/>
      <c r="S14" s="171"/>
      <c r="T14" s="171"/>
      <c r="U14" s="171"/>
      <c r="V14" s="171"/>
      <c r="W14" s="171"/>
      <c r="X14" s="171"/>
      <c r="Y14" s="171"/>
      <c r="Z14" s="171"/>
      <c r="AA14" s="177"/>
    </row>
    <row r="15" spans="1:27" ht="15.75" x14ac:dyDescent="0.25">
      <c r="A15" s="176"/>
      <c r="B15" s="171"/>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7"/>
    </row>
    <row r="16" spans="1:27" ht="15.75" x14ac:dyDescent="0.25">
      <c r="A16" s="176"/>
      <c r="B16" s="17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7"/>
    </row>
    <row r="17" spans="1:27" ht="15.75" x14ac:dyDescent="0.25">
      <c r="A17" s="176"/>
      <c r="B17" s="17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7"/>
    </row>
    <row r="18" spans="1:27" ht="15.75" x14ac:dyDescent="0.25">
      <c r="A18" s="176"/>
      <c r="B18" s="171"/>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7"/>
    </row>
    <row r="19" spans="1:27" ht="15.75" x14ac:dyDescent="0.25">
      <c r="A19" s="176"/>
      <c r="B19" s="171"/>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7"/>
    </row>
    <row r="20" spans="1:27" ht="15.75" x14ac:dyDescent="0.25">
      <c r="A20" s="176"/>
      <c r="B20" s="171"/>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1"/>
      <c r="AA20" s="177"/>
    </row>
    <row r="21" spans="1:27" ht="15.75" x14ac:dyDescent="0.25">
      <c r="A21" s="176"/>
      <c r="B21" s="171"/>
      <c r="C21" s="171"/>
      <c r="D21" s="171"/>
      <c r="E21" s="171"/>
      <c r="F21" s="171"/>
      <c r="G21" s="171"/>
      <c r="H21" s="171"/>
      <c r="I21" s="171"/>
      <c r="J21" s="171"/>
      <c r="K21" s="171"/>
      <c r="L21" s="171"/>
      <c r="M21" s="171"/>
      <c r="N21" s="171"/>
      <c r="O21" s="171"/>
      <c r="P21" s="171"/>
      <c r="Q21" s="171"/>
      <c r="R21" s="171"/>
      <c r="S21" s="171"/>
      <c r="T21" s="171"/>
      <c r="U21" s="171"/>
      <c r="V21" s="171"/>
      <c r="W21" s="171"/>
      <c r="X21" s="171"/>
      <c r="Y21" s="171"/>
      <c r="Z21" s="171"/>
      <c r="AA21" s="177"/>
    </row>
    <row r="22" spans="1:27" ht="15.75" x14ac:dyDescent="0.25">
      <c r="A22" s="176"/>
      <c r="B22" s="171"/>
      <c r="C22" s="171"/>
      <c r="D22" s="171"/>
      <c r="E22" s="171"/>
      <c r="F22" s="171"/>
      <c r="G22" s="171"/>
      <c r="H22" s="171"/>
      <c r="I22" s="171"/>
      <c r="J22" s="171"/>
      <c r="K22" s="171"/>
      <c r="L22" s="171"/>
      <c r="M22" s="171"/>
      <c r="N22" s="171"/>
      <c r="O22" s="171"/>
      <c r="P22" s="171"/>
      <c r="Q22" s="171"/>
      <c r="R22" s="171"/>
      <c r="S22" s="171"/>
      <c r="T22" s="171"/>
      <c r="U22" s="171"/>
      <c r="V22" s="171"/>
      <c r="W22" s="171"/>
      <c r="X22" s="171"/>
      <c r="Y22" s="171"/>
      <c r="Z22" s="171"/>
      <c r="AA22" s="177"/>
    </row>
    <row r="23" spans="1:27" ht="15.75" x14ac:dyDescent="0.25">
      <c r="A23" s="176"/>
      <c r="B23" s="171"/>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7"/>
    </row>
    <row r="24" spans="1:27" ht="15.75" x14ac:dyDescent="0.25">
      <c r="A24" s="176"/>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7"/>
    </row>
    <row r="25" spans="1:27" ht="15.75" x14ac:dyDescent="0.25">
      <c r="A25" s="176"/>
      <c r="B25" s="171"/>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7"/>
    </row>
    <row r="26" spans="1:27" ht="15.75" x14ac:dyDescent="0.25">
      <c r="A26" s="176"/>
      <c r="B26" s="171"/>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7"/>
    </row>
    <row r="27" spans="1:27" ht="15.75" x14ac:dyDescent="0.25">
      <c r="A27" s="176"/>
      <c r="B27" s="171"/>
      <c r="C27" s="171"/>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7"/>
    </row>
    <row r="28" spans="1:27" ht="15.75" x14ac:dyDescent="0.25">
      <c r="A28" s="176"/>
      <c r="B28" s="171"/>
      <c r="C28" s="171"/>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7"/>
    </row>
    <row r="29" spans="1:27" ht="15.75" x14ac:dyDescent="0.25">
      <c r="A29" s="176"/>
      <c r="B29" s="171"/>
      <c r="C29" s="171"/>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7"/>
    </row>
    <row r="30" spans="1:27" ht="15.75" x14ac:dyDescent="0.25">
      <c r="A30" s="176"/>
      <c r="B30" s="171"/>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7"/>
    </row>
    <row r="31" spans="1:27" ht="15.75" x14ac:dyDescent="0.25">
      <c r="A31" s="176"/>
      <c r="B31" s="17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7"/>
    </row>
    <row r="32" spans="1:27" ht="15.75" x14ac:dyDescent="0.25">
      <c r="A32" s="176"/>
      <c r="B32" s="171"/>
      <c r="C32" s="171"/>
      <c r="D32" s="171"/>
      <c r="E32" s="171"/>
      <c r="F32" s="171"/>
      <c r="G32" s="171"/>
      <c r="H32" s="171"/>
      <c r="I32" s="171"/>
      <c r="J32" s="171"/>
      <c r="K32" s="171"/>
      <c r="L32" s="171"/>
      <c r="M32" s="171"/>
      <c r="N32" s="171"/>
      <c r="O32" s="171"/>
      <c r="P32" s="171"/>
      <c r="Q32" s="171"/>
      <c r="R32" s="171"/>
      <c r="S32" s="171"/>
      <c r="T32" s="171"/>
      <c r="U32" s="171"/>
      <c r="V32" s="171"/>
      <c r="W32" s="171"/>
      <c r="X32" s="171"/>
      <c r="Y32" s="171"/>
      <c r="Z32" s="171"/>
      <c r="AA32" s="177"/>
    </row>
    <row r="33" spans="1:27" ht="15.75" x14ac:dyDescent="0.25">
      <c r="A33" s="176"/>
      <c r="B33" s="171"/>
      <c r="C33" s="171"/>
      <c r="D33" s="171"/>
      <c r="E33" s="171"/>
      <c r="F33" s="171"/>
      <c r="G33" s="171"/>
      <c r="H33" s="171"/>
      <c r="I33" s="171"/>
      <c r="J33" s="171"/>
      <c r="K33" s="171"/>
      <c r="L33" s="171"/>
      <c r="M33" s="171"/>
      <c r="N33" s="171"/>
      <c r="O33" s="171"/>
      <c r="P33" s="171"/>
      <c r="Q33" s="171"/>
      <c r="R33" s="171"/>
      <c r="S33" s="171"/>
      <c r="T33" s="171"/>
      <c r="U33" s="171"/>
      <c r="V33" s="171"/>
      <c r="W33" s="171"/>
      <c r="X33" s="171"/>
      <c r="Y33" s="171"/>
      <c r="Z33" s="171"/>
      <c r="AA33" s="177"/>
    </row>
    <row r="34" spans="1:27" ht="15.75" x14ac:dyDescent="0.25">
      <c r="A34" s="176"/>
      <c r="B34" s="171"/>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7"/>
    </row>
    <row r="35" spans="1:27" ht="15.75" x14ac:dyDescent="0.25">
      <c r="A35" s="176"/>
      <c r="B35" s="171"/>
      <c r="C35" s="171"/>
      <c r="D35" s="171"/>
      <c r="E35" s="171"/>
      <c r="F35" s="171"/>
      <c r="G35" s="171"/>
      <c r="H35" s="171"/>
      <c r="I35" s="171"/>
      <c r="J35" s="171"/>
      <c r="K35" s="171"/>
      <c r="L35" s="171"/>
      <c r="M35" s="171"/>
      <c r="N35" s="171"/>
      <c r="O35" s="171"/>
      <c r="P35" s="171"/>
      <c r="Q35" s="171"/>
      <c r="R35" s="171"/>
      <c r="S35" s="171"/>
      <c r="T35" s="171"/>
      <c r="U35" s="171"/>
      <c r="V35" s="171"/>
      <c r="W35" s="171"/>
      <c r="X35" s="171"/>
      <c r="Y35" s="171"/>
      <c r="Z35" s="171"/>
      <c r="AA35" s="177"/>
    </row>
    <row r="36" spans="1:27" ht="15.75" x14ac:dyDescent="0.25">
      <c r="A36" s="176"/>
      <c r="B36" s="17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7"/>
    </row>
    <row r="37" spans="1:27" ht="15.75" x14ac:dyDescent="0.25">
      <c r="A37" s="176"/>
      <c r="B37" s="171"/>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7"/>
    </row>
    <row r="38" spans="1:27" ht="15.75" x14ac:dyDescent="0.25">
      <c r="A38" s="176"/>
      <c r="B38" s="17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7"/>
    </row>
    <row r="39" spans="1:27" ht="15.75" x14ac:dyDescent="0.25">
      <c r="A39" s="176"/>
      <c r="B39" s="17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7"/>
    </row>
    <row r="40" spans="1:27" ht="15.75" x14ac:dyDescent="0.25">
      <c r="A40" s="176"/>
      <c r="B40" s="17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7"/>
    </row>
    <row r="41" spans="1:27" ht="15.75" x14ac:dyDescent="0.25">
      <c r="A41" s="176"/>
      <c r="B41" s="171"/>
      <c r="C41" s="171"/>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7"/>
    </row>
    <row r="42" spans="1:27" ht="15.75" x14ac:dyDescent="0.25">
      <c r="A42" s="176"/>
      <c r="B42" s="171"/>
      <c r="C42" s="171"/>
      <c r="D42" s="171"/>
      <c r="E42" s="171"/>
      <c r="F42" s="171"/>
      <c r="G42" s="171"/>
      <c r="H42" s="171"/>
      <c r="I42" s="171"/>
      <c r="J42" s="171"/>
      <c r="K42" s="171"/>
      <c r="L42" s="171"/>
      <c r="M42" s="171"/>
      <c r="N42" s="171"/>
      <c r="O42" s="171"/>
      <c r="P42" s="171"/>
      <c r="Q42" s="171"/>
      <c r="R42" s="171"/>
      <c r="S42" s="171"/>
      <c r="T42" s="171"/>
      <c r="U42" s="171"/>
      <c r="V42" s="171"/>
      <c r="W42" s="171"/>
      <c r="X42" s="171"/>
      <c r="Y42" s="171"/>
      <c r="Z42" s="171"/>
      <c r="AA42" s="177"/>
    </row>
    <row r="43" spans="1:27" ht="15.75" x14ac:dyDescent="0.25">
      <c r="A43" s="176"/>
      <c r="B43" s="171"/>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7"/>
    </row>
    <row r="44" spans="1:27" ht="15.75" x14ac:dyDescent="0.25">
      <c r="A44" s="176"/>
      <c r="B44" s="17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7"/>
    </row>
    <row r="45" spans="1:27" ht="15.75" x14ac:dyDescent="0.25">
      <c r="A45" s="176"/>
      <c r="B45" s="17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7"/>
    </row>
    <row r="46" spans="1:27" ht="15.75" x14ac:dyDescent="0.25">
      <c r="A46" s="176"/>
      <c r="B46" s="171"/>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7"/>
    </row>
    <row r="47" spans="1:27" ht="15.75" x14ac:dyDescent="0.25">
      <c r="A47" s="176"/>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7"/>
    </row>
    <row r="48" spans="1:27" ht="15.75" x14ac:dyDescent="0.25">
      <c r="A48" s="176"/>
      <c r="B48" s="171"/>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7"/>
    </row>
    <row r="49" spans="1:27" ht="15.75" x14ac:dyDescent="0.25">
      <c r="A49" s="176"/>
      <c r="B49" s="171"/>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7"/>
    </row>
    <row r="50" spans="1:27" ht="15.75" x14ac:dyDescent="0.25">
      <c r="A50" s="176"/>
      <c r="B50" s="171"/>
      <c r="C50" s="171"/>
      <c r="D50" s="171"/>
      <c r="E50" s="171"/>
      <c r="F50" s="171"/>
      <c r="G50" s="171"/>
      <c r="H50" s="171"/>
      <c r="I50" s="171"/>
      <c r="J50" s="171"/>
      <c r="K50" s="171"/>
      <c r="L50" s="171"/>
      <c r="M50" s="171"/>
      <c r="N50" s="171"/>
      <c r="O50" s="171"/>
      <c r="P50" s="171"/>
      <c r="Q50" s="171"/>
      <c r="R50" s="171"/>
      <c r="S50" s="171"/>
      <c r="T50" s="171"/>
      <c r="U50" s="171"/>
      <c r="V50" s="171"/>
      <c r="W50" s="171"/>
      <c r="X50" s="171"/>
      <c r="Y50" s="171"/>
      <c r="Z50" s="171"/>
      <c r="AA50" s="177"/>
    </row>
    <row r="51" spans="1:27" ht="15.75" x14ac:dyDescent="0.25">
      <c r="A51" s="176"/>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7"/>
    </row>
    <row r="52" spans="1:27" ht="15.75" x14ac:dyDescent="0.25">
      <c r="A52" s="176"/>
      <c r="B52" s="171"/>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7"/>
    </row>
    <row r="53" spans="1:27" s="33" customFormat="1" ht="15.75" x14ac:dyDescent="0.25">
      <c r="A53" s="176"/>
      <c r="B53" s="171"/>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7"/>
    </row>
    <row r="54" spans="1:27" ht="15.75" x14ac:dyDescent="0.25">
      <c r="A54" s="176"/>
      <c r="B54" s="171"/>
      <c r="C54" s="171"/>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7"/>
    </row>
    <row r="55" spans="1:27" ht="15.75" x14ac:dyDescent="0.25">
      <c r="A55" s="176"/>
      <c r="B55" s="171"/>
      <c r="C55" s="171"/>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7"/>
    </row>
    <row r="56" spans="1:27" ht="15.75" x14ac:dyDescent="0.25">
      <c r="A56" s="176"/>
      <c r="B56" s="171"/>
      <c r="C56" s="171"/>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7"/>
    </row>
    <row r="57" spans="1:27" ht="15.75" x14ac:dyDescent="0.25">
      <c r="A57" s="176"/>
      <c r="B57" s="171"/>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7"/>
    </row>
    <row r="58" spans="1:27" ht="15.75" x14ac:dyDescent="0.25">
      <c r="A58" s="176"/>
      <c r="B58" s="171"/>
      <c r="C58" s="171"/>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7"/>
    </row>
    <row r="59" spans="1:27" ht="15.75" x14ac:dyDescent="0.25">
      <c r="A59" s="176"/>
      <c r="B59" s="171"/>
      <c r="C59" s="171"/>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7"/>
    </row>
    <row r="60" spans="1:27" ht="15.75" x14ac:dyDescent="0.25">
      <c r="A60" s="176"/>
      <c r="B60" s="171"/>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7"/>
    </row>
    <row r="61" spans="1:27" ht="153" customHeight="1" thickBot="1" x14ac:dyDescent="0.3">
      <c r="A61" s="178"/>
      <c r="B61" s="179"/>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80"/>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J17" sqref="J17"/>
    </sheetView>
  </sheetViews>
  <sheetFormatPr baseColWidth="10" defaultColWidth="11.42578125" defaultRowHeight="18.75" outlineLevelCol="1" x14ac:dyDescent="0.3"/>
  <cols>
    <col min="1" max="1" width="14.42578125" customWidth="1"/>
    <col min="2" max="2" width="17.85546875" customWidth="1"/>
    <col min="3" max="3" width="71.28515625" style="373" customWidth="1"/>
    <col min="4" max="4" width="11.5703125" style="102" bestFit="1" customWidth="1"/>
    <col min="9" max="9" width="47.7109375" bestFit="1" customWidth="1" outlineLevel="1"/>
    <col min="10" max="10" width="22" style="43" bestFit="1" customWidth="1" outlineLevel="1"/>
  </cols>
  <sheetData>
    <row r="1" spans="1:10" x14ac:dyDescent="0.3">
      <c r="I1" s="78" t="s">
        <v>87</v>
      </c>
      <c r="J1" s="77" t="s">
        <v>88</v>
      </c>
    </row>
    <row r="2" spans="1:10" ht="18" customHeight="1" x14ac:dyDescent="0.3">
      <c r="A2" s="135" t="s">
        <v>89</v>
      </c>
      <c r="B2" s="135"/>
    </row>
    <row r="3" spans="1:10" ht="18" customHeight="1" x14ac:dyDescent="0.25">
      <c r="A3" s="135"/>
      <c r="B3" s="135"/>
      <c r="C3" s="374" t="s">
        <v>92</v>
      </c>
      <c r="D3" s="35">
        <f t="shared" ref="D3:D4" si="0">IF(J3="bajo",0,IF(J3="medio",0.5,IF(J3="alto",1,"falta riesgo")))</f>
        <v>0</v>
      </c>
      <c r="E3" s="34"/>
      <c r="I3" t="s">
        <v>93</v>
      </c>
      <c r="J3" s="43" t="str">
        <f>VLOOKUP(I3,'00-Monitoreo indicadores 2023'!$C$8:$EC$114,24,FALSE)</f>
        <v>bajo</v>
      </c>
    </row>
    <row r="4" spans="1:10" ht="18" customHeight="1" x14ac:dyDescent="0.25">
      <c r="A4" s="135"/>
      <c r="B4" s="135"/>
      <c r="C4" s="374" t="s">
        <v>94</v>
      </c>
      <c r="D4" s="35">
        <f t="shared" si="0"/>
        <v>0</v>
      </c>
      <c r="E4" s="34"/>
      <c r="I4" t="s">
        <v>95</v>
      </c>
      <c r="J4" s="43" t="str">
        <f>VLOOKUP(I4,'00-Monitoreo indicadores 2023'!$C$8:$EC$114,24,FALSE)</f>
        <v>bajo</v>
      </c>
    </row>
    <row r="5" spans="1:10" ht="18" customHeight="1" x14ac:dyDescent="0.25">
      <c r="A5" s="135"/>
      <c r="B5" s="135"/>
      <c r="C5" s="374" t="s">
        <v>90</v>
      </c>
      <c r="D5" s="35">
        <f>IF(J5="bajo",0,IF(J5="medio",0.5,IF(J5="alto",1,"falta riesgo")))</f>
        <v>0</v>
      </c>
      <c r="E5" s="34"/>
      <c r="I5" t="s">
        <v>91</v>
      </c>
      <c r="J5" s="43" t="s">
        <v>26</v>
      </c>
    </row>
    <row r="6" spans="1:10" ht="18" customHeight="1" x14ac:dyDescent="0.25">
      <c r="A6" s="135"/>
      <c r="B6" s="135"/>
      <c r="C6" s="374"/>
      <c r="D6" s="35"/>
      <c r="E6" s="34"/>
    </row>
    <row r="7" spans="1:10" ht="18" customHeight="1" x14ac:dyDescent="0.25">
      <c r="A7" s="135" t="s">
        <v>99</v>
      </c>
      <c r="B7" s="135"/>
      <c r="C7" s="374" t="s">
        <v>100</v>
      </c>
      <c r="D7" s="35">
        <f t="shared" ref="D7:D12" si="1">IF(J7="bajo",0,IF(J7="medio",0.5,IF(J7="alto",1,"falta riesgo")))</f>
        <v>0</v>
      </c>
      <c r="E7" s="34"/>
      <c r="I7" t="s">
        <v>101</v>
      </c>
      <c r="J7" s="43" t="str">
        <f>VLOOKUP(I7,'00-Monitoreo indicadores 2023'!$C$8:$EC$114,24,FALSE)</f>
        <v>bajo</v>
      </c>
    </row>
    <row r="8" spans="1:10" ht="18" customHeight="1" x14ac:dyDescent="0.25">
      <c r="A8" s="135"/>
      <c r="B8" s="135"/>
      <c r="C8" s="374" t="s">
        <v>102</v>
      </c>
      <c r="D8" s="35">
        <f>IF(J8="bajo",0,IF(J8="medio",0.5,IF(J8="alto",1,"falta riesgo")))</f>
        <v>0</v>
      </c>
      <c r="E8" s="34"/>
      <c r="I8" t="s">
        <v>103</v>
      </c>
      <c r="J8" s="43" t="str">
        <f>VLOOKUP(I8,'00-Monitoreo indicadores 2023'!$C$8:$EC$114,24,FALSE)</f>
        <v>bajo</v>
      </c>
    </row>
    <row r="9" spans="1:10" ht="18" customHeight="1" x14ac:dyDescent="0.25">
      <c r="A9" s="135"/>
      <c r="B9" s="135"/>
      <c r="C9" s="374" t="s">
        <v>104</v>
      </c>
      <c r="D9" s="35">
        <f>IF(J9="bajo",0,IF(J9="medio",0.5,IF(J9="alto",1,"falta riesgo")))</f>
        <v>0</v>
      </c>
      <c r="E9" s="34"/>
      <c r="I9" t="s">
        <v>105</v>
      </c>
      <c r="J9" s="43" t="str">
        <f>VLOOKUP(I9,'00-Monitoreo indicadores 2023'!$C$8:$EC$114,24,FALSE)</f>
        <v>bajo</v>
      </c>
    </row>
    <row r="10" spans="1:10" ht="18" customHeight="1" x14ac:dyDescent="0.25">
      <c r="A10" s="135"/>
      <c r="B10" s="135"/>
      <c r="C10" s="374" t="s">
        <v>106</v>
      </c>
      <c r="D10" s="35">
        <f t="shared" si="1"/>
        <v>0</v>
      </c>
      <c r="E10" s="34"/>
      <c r="I10" t="s">
        <v>107</v>
      </c>
      <c r="J10" s="43" t="str">
        <f>VLOOKUP(I10,'00-Monitoreo indicadores 2023'!$C$8:$EC$114,24,FALSE)</f>
        <v>bajo</v>
      </c>
    </row>
    <row r="11" spans="1:10" ht="18" customHeight="1" x14ac:dyDescent="0.25">
      <c r="A11" s="135"/>
      <c r="B11" s="135"/>
      <c r="C11" s="374" t="s">
        <v>108</v>
      </c>
      <c r="D11" s="35">
        <f t="shared" si="1"/>
        <v>0.5</v>
      </c>
      <c r="E11" s="34"/>
      <c r="I11" t="s">
        <v>109</v>
      </c>
      <c r="J11" s="43" t="s">
        <v>98</v>
      </c>
    </row>
    <row r="12" spans="1:10" ht="18" customHeight="1" x14ac:dyDescent="0.25">
      <c r="A12" s="135"/>
      <c r="B12" s="135"/>
      <c r="C12" s="374" t="s">
        <v>110</v>
      </c>
      <c r="D12" s="35">
        <f t="shared" si="1"/>
        <v>0</v>
      </c>
      <c r="E12" s="34"/>
      <c r="I12" t="s">
        <v>111</v>
      </c>
      <c r="J12" s="43" t="str">
        <f>VLOOKUP(I12,'00-Monitoreo indicadores 2023'!$C$8:$EC$114,24,FALSE)</f>
        <v>bajo</v>
      </c>
    </row>
    <row r="13" spans="1:10" ht="18" customHeight="1" x14ac:dyDescent="0.25">
      <c r="A13" s="135"/>
      <c r="B13" s="135"/>
      <c r="C13" s="374" t="s">
        <v>96</v>
      </c>
      <c r="D13" s="35">
        <f>IF(J13="bajo",0,IF(J13="medio",0.5,IF(J13="alto",1,"falta riesgo")))</f>
        <v>0.5</v>
      </c>
      <c r="E13" s="34"/>
      <c r="I13" t="s">
        <v>97</v>
      </c>
      <c r="J13" s="43" t="s">
        <v>98</v>
      </c>
    </row>
    <row r="14" spans="1:10" ht="18" customHeight="1" x14ac:dyDescent="0.25">
      <c r="A14" s="135"/>
      <c r="B14" s="135"/>
      <c r="C14" s="374"/>
      <c r="D14" s="35"/>
      <c r="E14" s="34"/>
    </row>
    <row r="15" spans="1:10" ht="18" customHeight="1" x14ac:dyDescent="0.25">
      <c r="A15" s="135" t="s">
        <v>31</v>
      </c>
      <c r="B15" s="135"/>
      <c r="C15" s="374" t="s">
        <v>114</v>
      </c>
      <c r="D15" s="35">
        <f t="shared" ref="D15:D17" si="2">IF(J15="bajo",0,IF(J15="medio",0.5,IF(J15="alto",1,"falta riesgo")))</f>
        <v>0</v>
      </c>
      <c r="E15" s="34"/>
      <c r="I15" t="s">
        <v>115</v>
      </c>
      <c r="J15" s="43" t="str">
        <f>VLOOKUP(I15,'00-Monitoreo indicadores 2023'!$C$8:$EC$114,24,FALSE)</f>
        <v>bajo</v>
      </c>
    </row>
    <row r="16" spans="1:10" ht="18" customHeight="1" x14ac:dyDescent="0.25">
      <c r="A16" s="135"/>
      <c r="B16" s="135"/>
      <c r="C16" s="374" t="s">
        <v>116</v>
      </c>
      <c r="D16" s="35">
        <f t="shared" si="2"/>
        <v>0</v>
      </c>
      <c r="E16" s="34"/>
      <c r="I16" t="s">
        <v>117</v>
      </c>
      <c r="J16" s="43" t="str">
        <f>VLOOKUP(I16,'00-Monitoreo indicadores 2023'!$C$8:$EC$114,24,FALSE)</f>
        <v>bajo</v>
      </c>
    </row>
    <row r="17" spans="1:10" ht="18" customHeight="1" x14ac:dyDescent="0.25">
      <c r="A17" s="135"/>
      <c r="B17" s="135"/>
      <c r="C17" s="374" t="s">
        <v>118</v>
      </c>
      <c r="D17" s="35">
        <f t="shared" si="2"/>
        <v>0</v>
      </c>
      <c r="E17" s="34"/>
      <c r="I17" t="s">
        <v>119</v>
      </c>
      <c r="J17" s="43" t="str">
        <f>VLOOKUP(I17,'00-Monitoreo indicadores 2023'!$C$8:$EC$114,24,FALSE)</f>
        <v>bajo</v>
      </c>
    </row>
    <row r="18" spans="1:10" ht="21" x14ac:dyDescent="0.25">
      <c r="A18" s="135"/>
      <c r="B18" s="135"/>
      <c r="C18" s="374" t="s">
        <v>120</v>
      </c>
      <c r="D18" s="35">
        <f>IF(J18="bajo",0,IF(J18="medio",0.5,IF(J18="alto",1,"falta riesgo")))</f>
        <v>0</v>
      </c>
      <c r="E18" s="34"/>
      <c r="I18" t="s">
        <v>121</v>
      </c>
      <c r="J18" s="43" t="str">
        <f>VLOOKUP(I18,'00-Monitoreo indicadores 2023'!$C$8:$EC$114,24,FALSE)</f>
        <v>bajo</v>
      </c>
    </row>
    <row r="19" spans="1:10" ht="18" customHeight="1" x14ac:dyDescent="0.25">
      <c r="A19" s="135"/>
      <c r="B19" s="135"/>
      <c r="C19" s="374"/>
      <c r="D19" s="35"/>
      <c r="E19" s="34"/>
    </row>
    <row r="20" spans="1:10" ht="18" customHeight="1" x14ac:dyDescent="0.25">
      <c r="A20" s="135" t="s">
        <v>36</v>
      </c>
      <c r="B20" s="135"/>
      <c r="C20" s="374" t="s">
        <v>122</v>
      </c>
      <c r="D20" s="35">
        <f t="shared" ref="D20:D54" si="3">IF(J20="bajo",0,IF(J20="medio",0.5,IF(J20="alto",1,"falta riesgo")))</f>
        <v>0</v>
      </c>
      <c r="E20" s="34"/>
      <c r="I20" t="s">
        <v>123</v>
      </c>
      <c r="J20" s="43" t="str">
        <f>VLOOKUP(I20,'00-Monitoreo indicadores 2023'!$C$8:$EC$114,24,FALSE)</f>
        <v>bajo</v>
      </c>
    </row>
    <row r="21" spans="1:10" ht="18" customHeight="1" x14ac:dyDescent="0.25">
      <c r="A21" s="135"/>
      <c r="B21" s="135"/>
      <c r="C21" s="374" t="s">
        <v>124</v>
      </c>
      <c r="D21" s="35">
        <f t="shared" si="3"/>
        <v>0</v>
      </c>
      <c r="E21" s="34"/>
      <c r="I21" t="s">
        <v>125</v>
      </c>
      <c r="J21" s="43" t="str">
        <f>VLOOKUP(I21,'00-Monitoreo indicadores 2023'!$C$8:$EC$114,24,FALSE)</f>
        <v>bajo</v>
      </c>
    </row>
    <row r="22" spans="1:10" ht="18" customHeight="1" x14ac:dyDescent="0.25">
      <c r="A22" s="135"/>
      <c r="B22" s="135"/>
      <c r="C22" s="374" t="s">
        <v>126</v>
      </c>
      <c r="D22" s="35">
        <f t="shared" si="3"/>
        <v>0</v>
      </c>
      <c r="E22" s="34"/>
      <c r="I22" t="s">
        <v>127</v>
      </c>
      <c r="J22" s="43" t="str">
        <f>VLOOKUP(I22,'00-Monitoreo indicadores 2023'!$C$8:$EC$114,24,FALSE)</f>
        <v>bajo</v>
      </c>
    </row>
    <row r="23" spans="1:10" ht="18" customHeight="1" x14ac:dyDescent="0.25">
      <c r="A23" s="135"/>
      <c r="B23" s="135"/>
      <c r="C23" s="374" t="s">
        <v>128</v>
      </c>
      <c r="D23" s="35">
        <f>IF(J23="bajo",0,IF(J23="medio",0.5,IF(J23="alto",1,"falta riesgo")))</f>
        <v>0</v>
      </c>
      <c r="E23" s="34"/>
      <c r="I23" t="s">
        <v>129</v>
      </c>
      <c r="J23" s="43" t="s">
        <v>26</v>
      </c>
    </row>
    <row r="24" spans="1:10" ht="18" customHeight="1" x14ac:dyDescent="0.25">
      <c r="A24" s="135"/>
      <c r="B24" s="135"/>
      <c r="C24" s="374" t="s">
        <v>112</v>
      </c>
      <c r="D24" s="35">
        <f>IF(J24="bajo",0,IF(J24="medio",0.5,IF(J24="alto",1,"falta riesgo")))</f>
        <v>0.5</v>
      </c>
      <c r="E24" s="34"/>
      <c r="I24" t="s">
        <v>113</v>
      </c>
      <c r="J24" s="43" t="s">
        <v>98</v>
      </c>
    </row>
    <row r="25" spans="1:10" ht="18" customHeight="1" x14ac:dyDescent="0.25">
      <c r="A25" s="135"/>
      <c r="B25" s="135"/>
      <c r="C25" s="374"/>
      <c r="D25" s="35"/>
      <c r="E25" s="34"/>
    </row>
    <row r="26" spans="1:10" ht="18" customHeight="1" x14ac:dyDescent="0.25">
      <c r="A26" s="135" t="s">
        <v>28</v>
      </c>
      <c r="B26" s="135"/>
      <c r="C26" s="374" t="s">
        <v>130</v>
      </c>
      <c r="D26" s="35">
        <f t="shared" si="3"/>
        <v>0</v>
      </c>
      <c r="E26" s="34"/>
      <c r="I26" t="s">
        <v>131</v>
      </c>
      <c r="J26" s="43" t="str">
        <f>VLOOKUP(I26,'00-Monitoreo indicadores 2023'!$C$8:$EC$114,24,FALSE)</f>
        <v>bajo</v>
      </c>
    </row>
    <row r="27" spans="1:10" ht="18" customHeight="1" x14ac:dyDescent="0.25">
      <c r="A27" s="135"/>
      <c r="B27" s="135"/>
      <c r="C27" s="374" t="s">
        <v>132</v>
      </c>
      <c r="D27" s="35">
        <f t="shared" si="3"/>
        <v>0</v>
      </c>
      <c r="E27" s="34"/>
      <c r="I27" t="s">
        <v>133</v>
      </c>
      <c r="J27" s="43" t="str">
        <f>VLOOKUP(I27,'00-Monitoreo indicadores 2023'!$C$8:$EC$114,24,FALSE)</f>
        <v>bajo</v>
      </c>
    </row>
    <row r="28" spans="1:10" ht="18" customHeight="1" x14ac:dyDescent="0.25">
      <c r="A28" s="135"/>
      <c r="B28" s="135"/>
      <c r="C28" s="374" t="s">
        <v>134</v>
      </c>
      <c r="D28" s="35">
        <f>IF(J28="bajo",0,IF(J28="medio",0.5,IF(J28="alto",1,"falta riesgo")))</f>
        <v>0</v>
      </c>
      <c r="E28" s="34"/>
      <c r="I28" t="s">
        <v>135</v>
      </c>
      <c r="J28" s="43" t="str">
        <f>VLOOKUP(I28,'00-Monitoreo indicadores 2023'!$C$8:$EC$114,24,FALSE)</f>
        <v>bajo</v>
      </c>
    </row>
    <row r="29" spans="1:10" ht="18" customHeight="1" x14ac:dyDescent="0.25">
      <c r="A29" s="135"/>
      <c r="B29" s="135"/>
      <c r="C29" s="374" t="s">
        <v>136</v>
      </c>
      <c r="D29" s="35">
        <f t="shared" si="3"/>
        <v>0</v>
      </c>
      <c r="E29" s="34"/>
      <c r="I29" t="s">
        <v>137</v>
      </c>
      <c r="J29" s="43" t="str">
        <f>VLOOKUP(I29,'00-Monitoreo indicadores 2023'!$C$8:$EC$114,24,FALSE)</f>
        <v>bajo</v>
      </c>
    </row>
    <row r="30" spans="1:10" ht="18" customHeight="1" x14ac:dyDescent="0.25">
      <c r="A30" s="135"/>
      <c r="B30" s="135"/>
      <c r="C30" s="374" t="s">
        <v>138</v>
      </c>
      <c r="D30" s="35">
        <f t="shared" si="3"/>
        <v>0</v>
      </c>
      <c r="E30" s="34"/>
      <c r="I30" t="s">
        <v>139</v>
      </c>
      <c r="J30" s="43" t="str">
        <f>VLOOKUP(I30,'00-Monitoreo indicadores 2023'!$C$8:$EC$114,24,FALSE)</f>
        <v>bajo</v>
      </c>
    </row>
    <row r="31" spans="1:10" ht="18" customHeight="1" x14ac:dyDescent="0.25">
      <c r="A31" s="135"/>
      <c r="B31" s="135"/>
      <c r="C31" s="374" t="s">
        <v>140</v>
      </c>
      <c r="D31" s="35">
        <f t="shared" si="3"/>
        <v>0</v>
      </c>
      <c r="E31" s="34"/>
      <c r="I31" t="s">
        <v>141</v>
      </c>
      <c r="J31" s="43" t="str">
        <f>VLOOKUP(I31,'00-Monitoreo indicadores 2023'!$C$8:$EC$114,24,FALSE)</f>
        <v>bajo</v>
      </c>
    </row>
    <row r="32" spans="1:10" ht="18" customHeight="1" x14ac:dyDescent="0.25">
      <c r="A32" s="135"/>
      <c r="B32" s="135"/>
      <c r="C32" s="374" t="s">
        <v>142</v>
      </c>
      <c r="D32" s="35">
        <f>IF(J32="bajo",0,IF(J32="medio",0.5,IF(J32="alto",1,"falta riesgo")))</f>
        <v>0</v>
      </c>
      <c r="E32" s="34"/>
      <c r="I32" t="s">
        <v>143</v>
      </c>
      <c r="J32" s="43" t="str">
        <f>VLOOKUP(I32,'00-Monitoreo indicadores 2023'!$C$8:$EC$114,24,FALSE)</f>
        <v>bajo</v>
      </c>
    </row>
    <row r="33" spans="1:10" ht="18" customHeight="1" x14ac:dyDescent="0.25">
      <c r="A33" s="135"/>
      <c r="B33" s="135"/>
      <c r="C33" s="374" t="s">
        <v>144</v>
      </c>
      <c r="D33" s="35">
        <f t="shared" si="3"/>
        <v>0</v>
      </c>
      <c r="E33" s="34"/>
      <c r="I33" t="s">
        <v>145</v>
      </c>
      <c r="J33" s="43" t="str">
        <f>VLOOKUP(I33,'00-Monitoreo indicadores 2023'!$C$8:$EC$114,24,FALSE)</f>
        <v>bajo</v>
      </c>
    </row>
    <row r="34" spans="1:10" ht="18" customHeight="1" x14ac:dyDescent="0.25">
      <c r="A34" s="135"/>
      <c r="B34" s="135"/>
      <c r="C34" s="374"/>
      <c r="D34" s="35"/>
      <c r="E34" s="34"/>
    </row>
    <row r="35" spans="1:10" ht="18" customHeight="1" x14ac:dyDescent="0.25">
      <c r="A35" s="135" t="s">
        <v>27</v>
      </c>
      <c r="B35" s="135"/>
      <c r="C35" s="374" t="s">
        <v>146</v>
      </c>
      <c r="D35" s="35">
        <f t="shared" si="3"/>
        <v>0</v>
      </c>
      <c r="E35" s="34"/>
      <c r="I35" t="s">
        <v>147</v>
      </c>
      <c r="J35" s="43" t="str">
        <f>VLOOKUP(I35,'00-Monitoreo indicadores 2023'!$C$8:$EC$114,24,FALSE)</f>
        <v>bajo</v>
      </c>
    </row>
    <row r="36" spans="1:10" ht="18" customHeight="1" x14ac:dyDescent="0.25">
      <c r="A36" s="135"/>
      <c r="B36" s="135"/>
      <c r="C36" s="374" t="s">
        <v>148</v>
      </c>
      <c r="D36" s="35">
        <f t="shared" si="3"/>
        <v>0</v>
      </c>
      <c r="E36" s="34"/>
      <c r="I36" t="s">
        <v>149</v>
      </c>
      <c r="J36" s="43" t="str">
        <f>VLOOKUP(I36,'00-Monitoreo indicadores 2023'!$C$8:$EC$114,24,FALSE)</f>
        <v>bajo</v>
      </c>
    </row>
    <row r="37" spans="1:10" ht="18" customHeight="1" x14ac:dyDescent="0.25">
      <c r="A37" s="135"/>
      <c r="B37" s="135"/>
      <c r="C37" s="374" t="s">
        <v>150</v>
      </c>
      <c r="D37" s="35">
        <f t="shared" si="3"/>
        <v>0</v>
      </c>
      <c r="E37" s="34"/>
      <c r="I37" t="s">
        <v>151</v>
      </c>
      <c r="J37" s="43" t="str">
        <f>VLOOKUP(I37,'00-Monitoreo indicadores 2023'!$C$8:$EC$114,24,FALSE)</f>
        <v>bajo</v>
      </c>
    </row>
    <row r="38" spans="1:10" ht="18" customHeight="1" x14ac:dyDescent="0.25">
      <c r="A38" s="135"/>
      <c r="B38" s="135"/>
      <c r="C38" s="374" t="s">
        <v>152</v>
      </c>
      <c r="D38" s="35">
        <f t="shared" si="3"/>
        <v>0</v>
      </c>
      <c r="E38" s="34"/>
      <c r="I38" t="s">
        <v>153</v>
      </c>
      <c r="J38" s="43" t="str">
        <f>VLOOKUP(I38,'00-Monitoreo indicadores 2023'!$C$8:$EC$114,24,FALSE)</f>
        <v>bajo</v>
      </c>
    </row>
    <row r="39" spans="1:10" ht="18" customHeight="1" x14ac:dyDescent="0.25">
      <c r="A39" s="135"/>
      <c r="B39" s="135"/>
      <c r="C39" s="374" t="s">
        <v>154</v>
      </c>
      <c r="D39" s="35">
        <f>IF(J39="bajo",0,IF(J39="medio",0.5,IF(J39="alto",1,"falta riesgo")))</f>
        <v>0</v>
      </c>
      <c r="E39" s="34"/>
      <c r="I39" t="s">
        <v>155</v>
      </c>
      <c r="J39" s="43" t="str">
        <f>VLOOKUP(I39,'00-Monitoreo indicadores 2023'!$C$8:$EC$114,24,FALSE)</f>
        <v>bajo</v>
      </c>
    </row>
    <row r="40" spans="1:10" ht="18" customHeight="1" x14ac:dyDescent="0.25">
      <c r="A40" s="135"/>
      <c r="B40" s="135"/>
      <c r="C40" s="374"/>
      <c r="D40" s="35"/>
      <c r="E40" s="34"/>
    </row>
    <row r="41" spans="1:10" ht="18" customHeight="1" x14ac:dyDescent="0.25">
      <c r="A41" s="135" t="s">
        <v>37</v>
      </c>
      <c r="B41" s="135"/>
      <c r="C41" s="374" t="s">
        <v>156</v>
      </c>
      <c r="D41" s="35">
        <f t="shared" si="3"/>
        <v>0</v>
      </c>
      <c r="E41" s="34"/>
      <c r="I41" t="s">
        <v>157</v>
      </c>
      <c r="J41" s="43" t="str">
        <f>VLOOKUP(I41,'00-Monitoreo indicadores 2023'!$C$8:$EC$114,24,FALSE)</f>
        <v>bajo</v>
      </c>
    </row>
    <row r="42" spans="1:10" ht="18" customHeight="1" x14ac:dyDescent="0.25">
      <c r="A42" s="135"/>
      <c r="B42" s="135"/>
      <c r="C42" s="374" t="s">
        <v>158</v>
      </c>
      <c r="D42" s="35">
        <f t="shared" si="3"/>
        <v>0</v>
      </c>
      <c r="E42" s="34"/>
      <c r="I42" t="s">
        <v>159</v>
      </c>
      <c r="J42" s="43" t="str">
        <f>VLOOKUP(I42,'00-Monitoreo indicadores 2023'!$C$8:$EC$114,24,FALSE)</f>
        <v>bajo</v>
      </c>
    </row>
    <row r="43" spans="1:10" ht="18" customHeight="1" x14ac:dyDescent="0.25">
      <c r="A43" s="135"/>
      <c r="B43" s="135"/>
      <c r="C43" s="374" t="s">
        <v>160</v>
      </c>
      <c r="D43" s="35">
        <f t="shared" si="3"/>
        <v>0</v>
      </c>
      <c r="E43" s="34"/>
      <c r="I43" t="s">
        <v>161</v>
      </c>
      <c r="J43" s="43" t="str">
        <f>VLOOKUP(I43,'00-Monitoreo indicadores 2023'!$C$8:$EC$114,24,FALSE)</f>
        <v>bajo</v>
      </c>
    </row>
    <row r="44" spans="1:10" ht="18" customHeight="1" x14ac:dyDescent="0.25">
      <c r="A44" s="135"/>
      <c r="B44" s="135"/>
      <c r="C44" s="374" t="s">
        <v>162</v>
      </c>
      <c r="D44" s="35">
        <f t="shared" si="3"/>
        <v>0</v>
      </c>
      <c r="E44" s="34"/>
      <c r="I44" t="s">
        <v>163</v>
      </c>
      <c r="J44" s="43" t="str">
        <f>VLOOKUP(I44,'00-Monitoreo indicadores 2023'!$C$8:$EC$114,24,FALSE)</f>
        <v>bajo</v>
      </c>
    </row>
    <row r="45" spans="1:10" ht="18" customHeight="1" x14ac:dyDescent="0.25">
      <c r="A45" s="135"/>
      <c r="B45" s="135"/>
      <c r="C45" s="374" t="s">
        <v>164</v>
      </c>
      <c r="D45" s="35">
        <f t="shared" si="3"/>
        <v>0</v>
      </c>
      <c r="E45" s="34"/>
      <c r="I45" t="s">
        <v>165</v>
      </c>
      <c r="J45" s="43" t="str">
        <f>VLOOKUP(I45,'00-Monitoreo indicadores 2023'!$C$8:$EC$114,24,FALSE)</f>
        <v>bajo</v>
      </c>
    </row>
    <row r="46" spans="1:10" ht="20.25" customHeight="1" x14ac:dyDescent="0.25">
      <c r="A46" s="135"/>
      <c r="B46" s="135"/>
      <c r="C46" s="374" t="s">
        <v>166</v>
      </c>
      <c r="D46" s="35">
        <f>IF(J46="bajo",0,IF(J46="medio",0.5,IF(J46="alto",1,"falta riesgo")))</f>
        <v>0</v>
      </c>
      <c r="E46" s="34"/>
      <c r="I46" t="s">
        <v>167</v>
      </c>
      <c r="J46" s="43" t="str">
        <f>VLOOKUP(I46,'00-Monitoreo indicadores 2023'!$C$8:$EC$114,24,FALSE)</f>
        <v>bajo</v>
      </c>
    </row>
    <row r="47" spans="1:10" ht="18" customHeight="1" x14ac:dyDescent="0.25">
      <c r="A47" s="135"/>
      <c r="B47" s="135"/>
      <c r="C47" s="374"/>
      <c r="D47" s="35"/>
      <c r="E47" s="34"/>
    </row>
    <row r="48" spans="1:10" ht="18" customHeight="1" x14ac:dyDescent="0.25">
      <c r="A48" s="135" t="s">
        <v>50</v>
      </c>
      <c r="B48" s="135"/>
      <c r="C48" s="374" t="s">
        <v>168</v>
      </c>
      <c r="D48" s="35">
        <f t="shared" si="3"/>
        <v>0</v>
      </c>
      <c r="E48" s="34"/>
      <c r="I48" t="s">
        <v>169</v>
      </c>
      <c r="J48" s="43" t="str">
        <f>VLOOKUP(I48,'00-Monitoreo indicadores 2023'!$C$8:$EC$114,24,FALSE)</f>
        <v>bajo</v>
      </c>
    </row>
    <row r="49" spans="1:10" ht="18" customHeight="1" x14ac:dyDescent="0.25">
      <c r="A49" s="135"/>
      <c r="B49" s="135"/>
      <c r="C49" s="374" t="s">
        <v>170</v>
      </c>
      <c r="D49" s="35">
        <f t="shared" si="3"/>
        <v>0</v>
      </c>
      <c r="E49" s="34"/>
      <c r="I49" t="s">
        <v>171</v>
      </c>
      <c r="J49" s="43" t="str">
        <f>VLOOKUP(I49,'00-Monitoreo indicadores 2023'!$C$8:$EC$114,24,FALSE)</f>
        <v>bajo</v>
      </c>
    </row>
    <row r="50" spans="1:10" ht="18" customHeight="1" x14ac:dyDescent="0.25">
      <c r="A50" s="135"/>
      <c r="B50" s="135"/>
      <c r="C50" s="374" t="s">
        <v>172</v>
      </c>
      <c r="D50" s="35">
        <f t="shared" si="3"/>
        <v>0</v>
      </c>
      <c r="E50" s="34"/>
      <c r="I50" t="s">
        <v>173</v>
      </c>
      <c r="J50" s="43" t="str">
        <f>VLOOKUP(I50,'00-Monitoreo indicadores 2023'!$C$8:$EC$114,24,FALSE)</f>
        <v>bajo</v>
      </c>
    </row>
    <row r="51" spans="1:10" ht="18" customHeight="1" x14ac:dyDescent="0.25">
      <c r="A51" s="135"/>
      <c r="B51" s="135"/>
      <c r="C51" s="374" t="s">
        <v>174</v>
      </c>
      <c r="D51" s="35">
        <f t="shared" si="3"/>
        <v>0</v>
      </c>
      <c r="E51" s="34"/>
      <c r="I51" t="s">
        <v>175</v>
      </c>
      <c r="J51" s="43" t="str">
        <f>VLOOKUP(I51,'00-Monitoreo indicadores 2023'!$C$8:$EC$114,24,FALSE)</f>
        <v>bajo</v>
      </c>
    </row>
    <row r="52" spans="1:10" ht="18" customHeight="1" x14ac:dyDescent="0.25">
      <c r="A52" s="135"/>
      <c r="B52" s="135"/>
      <c r="C52" s="374" t="s">
        <v>176</v>
      </c>
      <c r="D52" s="35">
        <f t="shared" si="3"/>
        <v>0</v>
      </c>
      <c r="E52" s="34"/>
      <c r="I52" t="s">
        <v>177</v>
      </c>
      <c r="J52" s="43" t="str">
        <f>VLOOKUP(I52,'00-Monitoreo indicadores 2023'!$C$8:$EC$114,24,FALSE)</f>
        <v>bajo</v>
      </c>
    </row>
    <row r="53" spans="1:10" ht="18" customHeight="1" x14ac:dyDescent="0.25">
      <c r="A53" s="135"/>
      <c r="B53" s="135"/>
      <c r="C53" s="374" t="s">
        <v>178</v>
      </c>
      <c r="D53" s="35">
        <f t="shared" si="3"/>
        <v>0</v>
      </c>
      <c r="E53" s="34"/>
      <c r="I53" t="s">
        <v>179</v>
      </c>
      <c r="J53" s="43" t="str">
        <f>VLOOKUP(I53,'00-Monitoreo indicadores 2023'!$C$8:$EC$114,24,FALSE)</f>
        <v>bajo</v>
      </c>
    </row>
    <row r="54" spans="1:10" ht="18" customHeight="1" x14ac:dyDescent="0.25">
      <c r="A54" s="135"/>
      <c r="B54" s="135"/>
      <c r="C54" s="374" t="s">
        <v>180</v>
      </c>
      <c r="D54" s="35">
        <f t="shared" si="3"/>
        <v>0</v>
      </c>
      <c r="E54" s="34"/>
      <c r="I54" t="s">
        <v>181</v>
      </c>
      <c r="J54" s="43" t="str">
        <f>VLOOKUP(I54,'00-Monitoreo indicadores 2023'!$C$8:$EC$114,24,FALSE)</f>
        <v>bajo</v>
      </c>
    </row>
    <row r="55" spans="1:10" x14ac:dyDescent="0.3">
      <c r="D55" s="103"/>
    </row>
    <row r="56" spans="1:10" x14ac:dyDescent="0.3">
      <c r="D56" s="103"/>
    </row>
    <row r="57" spans="1:10" x14ac:dyDescent="0.3">
      <c r="D57" s="103"/>
    </row>
    <row r="58" spans="1:10" x14ac:dyDescent="0.3">
      <c r="D58" s="103"/>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6" zoomScale="70" zoomScaleNormal="84" zoomScaleSheetLayoutView="70" workbookViewId="0">
      <selection activeCell="G40" sqref="G40"/>
    </sheetView>
  </sheetViews>
  <sheetFormatPr baseColWidth="10" defaultColWidth="11.42578125" defaultRowHeight="15" outlineLevelRow="1" x14ac:dyDescent="0.25"/>
  <cols>
    <col min="1" max="1" width="1.42578125" customWidth="1"/>
    <col min="2" max="2" width="3.28515625" customWidth="1"/>
    <col min="3" max="3" width="26.42578125" bestFit="1"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31"/>
      <c r="B1" s="36"/>
      <c r="C1" s="36"/>
      <c r="D1" s="36"/>
      <c r="E1" s="36"/>
      <c r="F1" s="36"/>
      <c r="G1" s="36"/>
      <c r="H1" s="36"/>
      <c r="I1" s="36"/>
      <c r="J1" s="36"/>
      <c r="K1" s="36"/>
      <c r="L1" s="36"/>
      <c r="M1" s="36"/>
      <c r="N1" s="36"/>
      <c r="O1" s="36"/>
      <c r="P1" s="36"/>
      <c r="Q1" s="32"/>
    </row>
    <row r="2" spans="1:17" ht="18.75" x14ac:dyDescent="0.25">
      <c r="A2" s="212"/>
      <c r="B2" s="746" t="s">
        <v>182</v>
      </c>
      <c r="C2" s="746"/>
      <c r="D2" s="746"/>
      <c r="E2" s="746"/>
      <c r="F2" s="746"/>
      <c r="G2" s="746"/>
      <c r="H2" s="746"/>
      <c r="I2" s="746"/>
      <c r="J2" s="746"/>
      <c r="K2" s="746"/>
      <c r="L2" s="746"/>
      <c r="M2" s="746"/>
      <c r="N2" s="746"/>
      <c r="O2" s="746"/>
      <c r="P2" s="746"/>
      <c r="Q2" s="212"/>
    </row>
    <row r="3" spans="1:17" ht="18.75" x14ac:dyDescent="0.25">
      <c r="A3" s="212"/>
      <c r="B3" s="764" t="s">
        <v>183</v>
      </c>
      <c r="C3" s="764"/>
      <c r="D3" s="764"/>
      <c r="E3" s="764"/>
      <c r="F3" s="764"/>
      <c r="G3" s="764"/>
      <c r="H3" s="764"/>
      <c r="I3" s="764"/>
      <c r="J3" s="764"/>
      <c r="K3" s="764"/>
      <c r="L3" s="764"/>
      <c r="M3" s="764"/>
      <c r="N3" s="764"/>
      <c r="O3" s="764"/>
      <c r="P3" s="764"/>
      <c r="Q3" s="212"/>
    </row>
    <row r="4" spans="1:17" x14ac:dyDescent="0.25">
      <c r="A4" s="194"/>
      <c r="B4" s="33"/>
      <c r="C4" s="33"/>
      <c r="D4" s="33"/>
      <c r="E4" s="33"/>
      <c r="F4" s="33"/>
      <c r="G4" s="33"/>
      <c r="H4" s="33"/>
      <c r="I4" s="33"/>
      <c r="J4" s="33"/>
      <c r="K4" s="33"/>
      <c r="L4" s="33"/>
      <c r="M4" s="33"/>
      <c r="N4" s="33"/>
      <c r="O4" s="33"/>
      <c r="P4" s="33"/>
      <c r="Q4" s="195"/>
    </row>
    <row r="5" spans="1:17" x14ac:dyDescent="0.25">
      <c r="A5" s="194"/>
      <c r="B5" s="33"/>
      <c r="C5" s="206"/>
      <c r="D5" s="206"/>
      <c r="E5" s="33"/>
      <c r="F5" s="33"/>
      <c r="G5" s="33"/>
      <c r="H5" s="33"/>
      <c r="I5" s="33"/>
      <c r="J5" s="33"/>
      <c r="K5" s="33"/>
      <c r="L5" s="33"/>
      <c r="M5" s="33"/>
      <c r="N5" s="33"/>
      <c r="O5" s="33"/>
      <c r="P5" s="33"/>
      <c r="Q5" s="195"/>
    </row>
    <row r="6" spans="1:17" ht="88.5" customHeight="1" x14ac:dyDescent="0.25">
      <c r="A6" s="194"/>
      <c r="B6" s="33"/>
      <c r="C6" s="133" t="s">
        <v>184</v>
      </c>
      <c r="D6" s="762" t="s">
        <v>185</v>
      </c>
      <c r="E6" s="762"/>
      <c r="F6" s="762"/>
      <c r="G6" s="762" t="s">
        <v>186</v>
      </c>
      <c r="H6" s="762"/>
      <c r="I6" s="762"/>
      <c r="J6" s="762" t="s">
        <v>187</v>
      </c>
      <c r="K6" s="762"/>
      <c r="L6" s="762"/>
      <c r="M6" s="762" t="s">
        <v>188</v>
      </c>
      <c r="N6" s="762"/>
      <c r="O6" s="763"/>
      <c r="P6" s="33"/>
      <c r="Q6" s="195"/>
    </row>
    <row r="7" spans="1:17" ht="21" x14ac:dyDescent="0.25">
      <c r="A7" s="194"/>
      <c r="B7" s="33"/>
      <c r="C7" s="124" t="s">
        <v>65</v>
      </c>
      <c r="D7" s="207"/>
      <c r="E7" s="208">
        <f>IF(F32="bajo",0,IF(F32="medio",0.5,IF(F32="alto",1,"falta riesgo")))</f>
        <v>0</v>
      </c>
      <c r="F7" s="209"/>
      <c r="G7" s="209"/>
      <c r="H7" s="208">
        <f>IF(F49="bajo",0,IF(F49="medio",0.5,IF(F49="alto",1,"falta riesgo")))</f>
        <v>0</v>
      </c>
      <c r="I7" s="209"/>
      <c r="J7" s="209"/>
      <c r="K7" s="208">
        <f>IF(F66="bajo",0,IF(F66="medio",0.5,IF(F66="alto",1,"falta riesgo")))</f>
        <v>0</v>
      </c>
      <c r="L7" s="209"/>
      <c r="M7" s="209"/>
      <c r="N7" s="208">
        <f>IF(F83="bajo",0,IF(F83="medio",0.5,IF(F83="alto",1,"falta riesgo")))</f>
        <v>0</v>
      </c>
      <c r="O7" s="126"/>
      <c r="P7" s="33"/>
      <c r="Q7" s="195"/>
    </row>
    <row r="8" spans="1:17" ht="21" x14ac:dyDescent="0.25">
      <c r="A8" s="194"/>
      <c r="B8" s="33"/>
      <c r="C8" s="124" t="s">
        <v>66</v>
      </c>
      <c r="D8" s="207"/>
      <c r="E8" s="208">
        <f t="shared" ref="E8:E22" si="0">IF(F33="bajo",0,IF(F33="medio",0.5,IF(F33="alto",1,"falta riesgo")))</f>
        <v>0</v>
      </c>
      <c r="F8" s="209"/>
      <c r="G8" s="209"/>
      <c r="H8" s="208">
        <f t="shared" ref="H8:H21" si="1">IF(F50="bajo",0,IF(F50="medio",0.5,IF(F50="alto",1,"falta riesgo")))</f>
        <v>0</v>
      </c>
      <c r="I8" s="209"/>
      <c r="J8" s="209"/>
      <c r="K8" s="208">
        <f t="shared" ref="K8:K22" si="2">IF(F67="bajo",0,IF(F67="medio",0.5,IF(F67="alto",1,"falta riesgo")))</f>
        <v>0</v>
      </c>
      <c r="L8" s="209"/>
      <c r="M8" s="209"/>
      <c r="N8" s="208">
        <f t="shared" ref="N8:N21" si="3">IF(F84="bajo",0,IF(F84="medio",0.5,IF(F84="alto",1,"falta riesgo")))</f>
        <v>0</v>
      </c>
      <c r="O8" s="126"/>
      <c r="P8" s="33"/>
      <c r="Q8" s="195"/>
    </row>
    <row r="9" spans="1:17" ht="21" x14ac:dyDescent="0.25">
      <c r="A9" s="194"/>
      <c r="B9" s="33"/>
      <c r="C9" s="124" t="s">
        <v>67</v>
      </c>
      <c r="D9" s="207"/>
      <c r="E9" s="208">
        <f t="shared" si="0"/>
        <v>0</v>
      </c>
      <c r="F9" s="209"/>
      <c r="G9" s="209"/>
      <c r="H9" s="208">
        <f t="shared" si="1"/>
        <v>0</v>
      </c>
      <c r="I9" s="209"/>
      <c r="J9" s="209"/>
      <c r="K9" s="208">
        <f t="shared" si="2"/>
        <v>0</v>
      </c>
      <c r="L9" s="209"/>
      <c r="M9" s="209"/>
      <c r="N9" s="208">
        <f t="shared" si="3"/>
        <v>0</v>
      </c>
      <c r="O9" s="126"/>
      <c r="P9" s="33"/>
      <c r="Q9" s="195"/>
    </row>
    <row r="10" spans="1:17" ht="21" x14ac:dyDescent="0.25">
      <c r="A10" s="194"/>
      <c r="B10" s="33"/>
      <c r="C10" s="124" t="s">
        <v>68</v>
      </c>
      <c r="D10" s="207"/>
      <c r="E10" s="208">
        <f t="shared" si="0"/>
        <v>0</v>
      </c>
      <c r="F10" s="209"/>
      <c r="G10" s="209"/>
      <c r="H10" s="208">
        <f t="shared" si="1"/>
        <v>0</v>
      </c>
      <c r="I10" s="209"/>
      <c r="J10" s="209"/>
      <c r="K10" s="208">
        <f t="shared" si="2"/>
        <v>0</v>
      </c>
      <c r="L10" s="209"/>
      <c r="M10" s="209"/>
      <c r="N10" s="208">
        <f t="shared" si="3"/>
        <v>0</v>
      </c>
      <c r="O10" s="126"/>
      <c r="P10" s="33"/>
      <c r="Q10" s="195"/>
    </row>
    <row r="11" spans="1:17" ht="21" x14ac:dyDescent="0.25">
      <c r="A11" s="194"/>
      <c r="B11" s="33"/>
      <c r="C11" s="124" t="s">
        <v>69</v>
      </c>
      <c r="D11" s="207"/>
      <c r="E11" s="208">
        <f t="shared" si="0"/>
        <v>0</v>
      </c>
      <c r="F11" s="209"/>
      <c r="G11" s="209"/>
      <c r="H11" s="208">
        <f t="shared" si="1"/>
        <v>0</v>
      </c>
      <c r="I11" s="209"/>
      <c r="J11" s="209"/>
      <c r="K11" s="208">
        <f t="shared" si="2"/>
        <v>0</v>
      </c>
      <c r="L11" s="209"/>
      <c r="M11" s="209"/>
      <c r="N11" s="208">
        <f t="shared" si="3"/>
        <v>0</v>
      </c>
      <c r="O11" s="126"/>
      <c r="P11" s="33"/>
      <c r="Q11" s="195"/>
    </row>
    <row r="12" spans="1:17" ht="21" x14ac:dyDescent="0.25">
      <c r="A12" s="194"/>
      <c r="B12" s="33"/>
      <c r="C12" s="124" t="s">
        <v>70</v>
      </c>
      <c r="D12" s="207"/>
      <c r="E12" s="208">
        <f t="shared" si="0"/>
        <v>0</v>
      </c>
      <c r="F12" s="209"/>
      <c r="G12" s="209"/>
      <c r="H12" s="208">
        <f t="shared" si="1"/>
        <v>0</v>
      </c>
      <c r="I12" s="209"/>
      <c r="J12" s="209"/>
      <c r="K12" s="208">
        <f t="shared" si="2"/>
        <v>0</v>
      </c>
      <c r="L12" s="209"/>
      <c r="M12" s="209"/>
      <c r="N12" s="208">
        <f t="shared" si="3"/>
        <v>0</v>
      </c>
      <c r="O12" s="126"/>
      <c r="P12" s="33"/>
      <c r="Q12" s="195"/>
    </row>
    <row r="13" spans="1:17" ht="21" x14ac:dyDescent="0.25">
      <c r="A13" s="194"/>
      <c r="B13" s="33"/>
      <c r="C13" s="124" t="s">
        <v>71</v>
      </c>
      <c r="D13" s="207"/>
      <c r="E13" s="208">
        <f t="shared" si="0"/>
        <v>0.5</v>
      </c>
      <c r="F13" s="209"/>
      <c r="G13" s="209"/>
      <c r="H13" s="208">
        <f t="shared" si="1"/>
        <v>0</v>
      </c>
      <c r="I13" s="209"/>
      <c r="J13" s="210"/>
      <c r="K13" s="208">
        <f t="shared" si="2"/>
        <v>0</v>
      </c>
      <c r="L13" s="210"/>
      <c r="M13" s="210"/>
      <c r="N13" s="208">
        <f t="shared" si="3"/>
        <v>0</v>
      </c>
      <c r="O13" s="127"/>
      <c r="P13" s="33"/>
      <c r="Q13" s="195"/>
    </row>
    <row r="14" spans="1:17" ht="21" x14ac:dyDescent="0.25">
      <c r="A14" s="194"/>
      <c r="B14" s="33"/>
      <c r="C14" s="124" t="s">
        <v>72</v>
      </c>
      <c r="D14" s="207"/>
      <c r="E14" s="208">
        <f t="shared" si="0"/>
        <v>0.5</v>
      </c>
      <c r="F14" s="209"/>
      <c r="G14" s="209"/>
      <c r="H14" s="208">
        <f t="shared" si="1"/>
        <v>0</v>
      </c>
      <c r="I14" s="209"/>
      <c r="J14" s="209"/>
      <c r="K14" s="208">
        <f t="shared" si="2"/>
        <v>0</v>
      </c>
      <c r="L14" s="209"/>
      <c r="M14" s="209"/>
      <c r="N14" s="208">
        <f t="shared" si="3"/>
        <v>0</v>
      </c>
      <c r="O14" s="126"/>
      <c r="P14" s="33"/>
      <c r="Q14" s="195"/>
    </row>
    <row r="15" spans="1:17" ht="21" x14ac:dyDescent="0.25">
      <c r="A15" s="194"/>
      <c r="B15" s="33"/>
      <c r="C15" s="124" t="s">
        <v>73</v>
      </c>
      <c r="D15" s="207"/>
      <c r="E15" s="208">
        <f t="shared" si="0"/>
        <v>0</v>
      </c>
      <c r="F15" s="209"/>
      <c r="G15" s="209"/>
      <c r="H15" s="208">
        <f t="shared" si="1"/>
        <v>0</v>
      </c>
      <c r="I15" s="209"/>
      <c r="J15" s="209"/>
      <c r="K15" s="208">
        <f t="shared" si="2"/>
        <v>0</v>
      </c>
      <c r="L15" s="209"/>
      <c r="M15" s="209"/>
      <c r="N15" s="208">
        <f t="shared" si="3"/>
        <v>0</v>
      </c>
      <c r="O15" s="126"/>
      <c r="P15" s="33"/>
      <c r="Q15" s="195"/>
    </row>
    <row r="16" spans="1:17" ht="21" x14ac:dyDescent="0.25">
      <c r="A16" s="194"/>
      <c r="B16" s="33"/>
      <c r="C16" s="124" t="s">
        <v>74</v>
      </c>
      <c r="D16" s="207"/>
      <c r="E16" s="208">
        <f t="shared" si="0"/>
        <v>0</v>
      </c>
      <c r="F16" s="209"/>
      <c r="G16" s="209"/>
      <c r="H16" s="208">
        <f t="shared" si="1"/>
        <v>0</v>
      </c>
      <c r="I16" s="209"/>
      <c r="J16" s="210"/>
      <c r="K16" s="208">
        <f t="shared" si="2"/>
        <v>0</v>
      </c>
      <c r="L16" s="210"/>
      <c r="M16" s="210"/>
      <c r="N16" s="208">
        <f t="shared" si="3"/>
        <v>0</v>
      </c>
      <c r="O16" s="127"/>
      <c r="P16" s="33"/>
      <c r="Q16" s="195"/>
    </row>
    <row r="17" spans="1:17" ht="21" x14ac:dyDescent="0.25">
      <c r="A17" s="194"/>
      <c r="B17" s="33"/>
      <c r="C17" s="124" t="s">
        <v>75</v>
      </c>
      <c r="D17" s="207"/>
      <c r="E17" s="208">
        <f>IF(F42="bajo",0,IF(F42="medio",0.5,IF(F42="alto",1,"falta riesgo")))</f>
        <v>0.5</v>
      </c>
      <c r="F17" s="209"/>
      <c r="G17" s="209"/>
      <c r="H17" s="208">
        <f t="shared" si="1"/>
        <v>0</v>
      </c>
      <c r="I17" s="209"/>
      <c r="J17" s="209"/>
      <c r="K17" s="208">
        <f t="shared" si="2"/>
        <v>0</v>
      </c>
      <c r="L17" s="209"/>
      <c r="M17" s="209"/>
      <c r="N17" s="208">
        <f t="shared" si="3"/>
        <v>0</v>
      </c>
      <c r="O17" s="126"/>
      <c r="P17" s="33"/>
      <c r="Q17" s="195"/>
    </row>
    <row r="18" spans="1:17" ht="21" x14ac:dyDescent="0.25">
      <c r="A18" s="194"/>
      <c r="B18" s="33"/>
      <c r="C18" s="124" t="s">
        <v>76</v>
      </c>
      <c r="D18" s="207"/>
      <c r="E18" s="208">
        <f t="shared" si="0"/>
        <v>0</v>
      </c>
      <c r="F18" s="209"/>
      <c r="G18" s="209"/>
      <c r="H18" s="208">
        <f t="shared" si="1"/>
        <v>0</v>
      </c>
      <c r="I18" s="209"/>
      <c r="J18" s="209"/>
      <c r="K18" s="208">
        <f t="shared" si="2"/>
        <v>0</v>
      </c>
      <c r="L18" s="209"/>
      <c r="M18" s="209"/>
      <c r="N18" s="208">
        <f>IF(F94="bajo",0,IF(F94="medio",0.5,IF(F94="alto",1,"falta riesgo")))</f>
        <v>0</v>
      </c>
      <c r="O18" s="126"/>
      <c r="P18" s="33"/>
      <c r="Q18" s="195"/>
    </row>
    <row r="19" spans="1:17" ht="21" x14ac:dyDescent="0.25">
      <c r="A19" s="194"/>
      <c r="B19" s="33"/>
      <c r="C19" s="124" t="s">
        <v>77</v>
      </c>
      <c r="D19" s="207"/>
      <c r="E19" s="208">
        <f t="shared" si="0"/>
        <v>0</v>
      </c>
      <c r="F19" s="209"/>
      <c r="G19" s="209"/>
      <c r="H19" s="211" t="s">
        <v>189</v>
      </c>
      <c r="I19" s="209"/>
      <c r="J19" s="209"/>
      <c r="K19" s="208">
        <f t="shared" si="2"/>
        <v>0</v>
      </c>
      <c r="L19" s="209"/>
      <c r="N19" s="210">
        <f>IF(F95="bajo",0,IF(F95="medio",0.5,IF(F95="alto",1,"falta riesgo")))</f>
        <v>0</v>
      </c>
      <c r="O19" s="127"/>
      <c r="P19" s="33"/>
      <c r="Q19" s="195"/>
    </row>
    <row r="20" spans="1:17" ht="21" x14ac:dyDescent="0.25">
      <c r="A20" s="194"/>
      <c r="B20" s="33"/>
      <c r="C20" s="124" t="s">
        <v>78</v>
      </c>
      <c r="D20" s="207"/>
      <c r="E20" s="208">
        <f t="shared" si="0"/>
        <v>0</v>
      </c>
      <c r="F20" s="209"/>
      <c r="G20" s="209"/>
      <c r="H20" s="208">
        <f t="shared" si="1"/>
        <v>0</v>
      </c>
      <c r="I20" s="209"/>
      <c r="J20" s="209"/>
      <c r="K20" s="208">
        <f t="shared" si="2"/>
        <v>0</v>
      </c>
      <c r="L20" s="209"/>
      <c r="M20" s="209"/>
      <c r="N20" s="208">
        <f t="shared" si="3"/>
        <v>0</v>
      </c>
      <c r="O20" s="126"/>
      <c r="P20" s="33"/>
      <c r="Q20" s="195"/>
    </row>
    <row r="21" spans="1:17" ht="21" x14ac:dyDescent="0.25">
      <c r="A21" s="194"/>
      <c r="B21" s="33"/>
      <c r="C21" s="124" t="s">
        <v>79</v>
      </c>
      <c r="D21" s="207"/>
      <c r="E21" s="208">
        <f t="shared" si="0"/>
        <v>0</v>
      </c>
      <c r="F21" s="209"/>
      <c r="G21" s="209"/>
      <c r="H21" s="208">
        <f t="shared" si="1"/>
        <v>0</v>
      </c>
      <c r="I21" s="209"/>
      <c r="J21" s="209"/>
      <c r="K21" s="208">
        <f t="shared" si="2"/>
        <v>0</v>
      </c>
      <c r="L21" s="209"/>
      <c r="M21" s="209"/>
      <c r="N21" s="208">
        <f t="shared" si="3"/>
        <v>0</v>
      </c>
      <c r="O21" s="126"/>
      <c r="P21" s="33"/>
      <c r="Q21" s="195"/>
    </row>
    <row r="22" spans="1:17" ht="21" x14ac:dyDescent="0.25">
      <c r="A22" s="194"/>
      <c r="B22" s="33"/>
      <c r="C22" s="125" t="s">
        <v>80</v>
      </c>
      <c r="D22" s="128"/>
      <c r="E22" s="130">
        <f t="shared" si="0"/>
        <v>0</v>
      </c>
      <c r="F22" s="129"/>
      <c r="G22" s="129"/>
      <c r="H22" s="134" t="s">
        <v>189</v>
      </c>
      <c r="I22" s="129"/>
      <c r="J22" s="129"/>
      <c r="K22" s="130">
        <f t="shared" si="2"/>
        <v>0</v>
      </c>
      <c r="L22" s="129"/>
      <c r="M22" s="26"/>
      <c r="N22" s="131">
        <f>IF(F98="bajo",0,IF(F98="medio",0.5,IF(F98="alto",1,"falta riesgo")))</f>
        <v>0</v>
      </c>
      <c r="O22" s="132"/>
      <c r="P22" s="33"/>
      <c r="Q22" s="195"/>
    </row>
    <row r="23" spans="1:17" x14ac:dyDescent="0.25">
      <c r="A23" s="194"/>
      <c r="B23" s="33"/>
      <c r="C23" s="33"/>
      <c r="D23" s="33"/>
      <c r="E23" s="33"/>
      <c r="F23" s="33"/>
      <c r="G23" s="33"/>
      <c r="H23" s="33"/>
      <c r="I23" s="33"/>
      <c r="J23" s="33"/>
      <c r="K23" s="33"/>
      <c r="L23" s="33"/>
      <c r="M23" s="33"/>
      <c r="N23" s="33"/>
      <c r="O23" s="33"/>
      <c r="P23" s="33"/>
      <c r="Q23" s="195"/>
    </row>
    <row r="24" spans="1:17" x14ac:dyDescent="0.25">
      <c r="A24" s="194"/>
      <c r="B24" s="33"/>
      <c r="C24" s="33"/>
      <c r="D24" s="33"/>
      <c r="E24" s="33"/>
      <c r="F24" s="33"/>
      <c r="G24" s="33"/>
      <c r="H24" s="33"/>
      <c r="I24" s="33"/>
      <c r="J24" s="33"/>
      <c r="K24" s="33"/>
      <c r="L24" s="33"/>
      <c r="M24" s="33"/>
      <c r="N24" s="33"/>
      <c r="O24" s="33"/>
      <c r="P24" s="33"/>
      <c r="Q24" s="195"/>
    </row>
    <row r="25" spans="1:17" x14ac:dyDescent="0.25">
      <c r="A25" s="194"/>
      <c r="B25" s="33"/>
      <c r="C25" s="33"/>
      <c r="D25" s="33"/>
      <c r="E25" s="33"/>
      <c r="F25" s="33"/>
      <c r="G25" s="33"/>
      <c r="H25" s="33"/>
      <c r="I25" s="33"/>
      <c r="J25" s="33"/>
      <c r="K25" s="33"/>
      <c r="L25" s="33"/>
      <c r="M25" s="33"/>
      <c r="N25" s="33"/>
      <c r="O25" s="33"/>
      <c r="P25" s="33"/>
      <c r="Q25" s="195"/>
    </row>
    <row r="26" spans="1:17" x14ac:dyDescent="0.25">
      <c r="A26" s="194"/>
      <c r="B26" s="33"/>
      <c r="C26" s="33"/>
      <c r="D26" s="33"/>
      <c r="E26" s="33"/>
      <c r="F26" s="33"/>
      <c r="G26" s="33"/>
      <c r="H26" s="33"/>
      <c r="I26" s="33"/>
      <c r="J26" s="33"/>
      <c r="K26" s="33"/>
      <c r="L26" s="33"/>
      <c r="M26" s="33"/>
      <c r="N26" s="33"/>
      <c r="O26" s="33"/>
      <c r="P26" s="33"/>
      <c r="Q26" s="195"/>
    </row>
    <row r="27" spans="1:17" ht="15.75" thickBot="1" x14ac:dyDescent="0.3">
      <c r="A27" s="196"/>
      <c r="B27" s="197"/>
      <c r="C27" s="197"/>
      <c r="D27" s="197"/>
      <c r="E27" s="197"/>
      <c r="F27" s="197"/>
      <c r="G27" s="197"/>
      <c r="H27" s="197"/>
      <c r="I27" s="197"/>
      <c r="J27" s="197"/>
      <c r="K27" s="197"/>
      <c r="L27" s="197"/>
      <c r="M27" s="197"/>
      <c r="N27" s="197"/>
      <c r="O27" s="197"/>
      <c r="P27" s="197"/>
      <c r="Q27" s="198"/>
    </row>
    <row r="30" spans="1:17" outlineLevel="1" x14ac:dyDescent="0.25"/>
    <row r="31" spans="1:17" outlineLevel="1" x14ac:dyDescent="0.25">
      <c r="B31" t="s">
        <v>190</v>
      </c>
      <c r="C31" s="76" t="s">
        <v>191</v>
      </c>
      <c r="D31" s="76" t="s">
        <v>192</v>
      </c>
      <c r="E31" s="76" t="s">
        <v>193</v>
      </c>
      <c r="F31" s="77" t="s">
        <v>88</v>
      </c>
    </row>
    <row r="32" spans="1:17" outlineLevel="1" x14ac:dyDescent="0.25">
      <c r="B32" t="s">
        <v>194</v>
      </c>
      <c r="C32" t="s">
        <v>195</v>
      </c>
      <c r="D32" t="s">
        <v>65</v>
      </c>
      <c r="E32" t="s">
        <v>185</v>
      </c>
      <c r="F32" s="43" t="str">
        <f>VLOOKUP(C32,'00-Monitoreo indicadores 2023'!$C$8:$EC$114,24,FALSE)</f>
        <v>bajo</v>
      </c>
      <c r="G32" t="s">
        <v>196</v>
      </c>
    </row>
    <row r="33" spans="2:7" outlineLevel="1" x14ac:dyDescent="0.25">
      <c r="B33" t="s">
        <v>194</v>
      </c>
      <c r="C33" t="s">
        <v>197</v>
      </c>
      <c r="D33" t="s">
        <v>66</v>
      </c>
      <c r="E33" t="s">
        <v>185</v>
      </c>
      <c r="F33" s="43" t="str">
        <f>VLOOKUP(C33,'00-Monitoreo indicadores 2023'!$C$8:$EC$114,24,FALSE)</f>
        <v>bajo</v>
      </c>
      <c r="G33" t="s">
        <v>196</v>
      </c>
    </row>
    <row r="34" spans="2:7" outlineLevel="1" x14ac:dyDescent="0.25">
      <c r="B34" t="s">
        <v>194</v>
      </c>
      <c r="C34" t="s">
        <v>198</v>
      </c>
      <c r="D34" t="s">
        <v>67</v>
      </c>
      <c r="E34" t="s">
        <v>185</v>
      </c>
      <c r="F34" s="43" t="str">
        <f>VLOOKUP(C34,'00-Monitoreo indicadores 2023'!$C$8:$EC$114,24,FALSE)</f>
        <v>bajo</v>
      </c>
      <c r="G34" t="s">
        <v>196</v>
      </c>
    </row>
    <row r="35" spans="2:7" outlineLevel="1" x14ac:dyDescent="0.25">
      <c r="B35" t="s">
        <v>194</v>
      </c>
      <c r="C35" t="s">
        <v>199</v>
      </c>
      <c r="D35" t="s">
        <v>68</v>
      </c>
      <c r="E35" t="s">
        <v>185</v>
      </c>
      <c r="F35" s="43" t="str">
        <f>VLOOKUP(C35,'00-Monitoreo indicadores 2023'!$C$8:$EC$114,24,FALSE)</f>
        <v>bajo</v>
      </c>
      <c r="G35" t="s">
        <v>196</v>
      </c>
    </row>
    <row r="36" spans="2:7" outlineLevel="1" x14ac:dyDescent="0.25">
      <c r="B36" t="s">
        <v>194</v>
      </c>
      <c r="C36" t="s">
        <v>200</v>
      </c>
      <c r="D36" t="s">
        <v>69</v>
      </c>
      <c r="E36" t="s">
        <v>185</v>
      </c>
      <c r="F36" s="43" t="str">
        <f>VLOOKUP(C36,'00-Monitoreo indicadores 2023'!$C$8:$EC$114,24,FALSE)</f>
        <v>bajo</v>
      </c>
      <c r="G36" t="s">
        <v>196</v>
      </c>
    </row>
    <row r="37" spans="2:7" outlineLevel="1" x14ac:dyDescent="0.25">
      <c r="B37" t="s">
        <v>194</v>
      </c>
      <c r="C37" t="s">
        <v>201</v>
      </c>
      <c r="D37" t="s">
        <v>70</v>
      </c>
      <c r="E37" t="s">
        <v>185</v>
      </c>
      <c r="F37" s="43" t="str">
        <f>VLOOKUP(C37,'00-Monitoreo indicadores 2023'!$C$8:$EC$114,24,FALSE)</f>
        <v>bajo</v>
      </c>
      <c r="G37" t="s">
        <v>196</v>
      </c>
    </row>
    <row r="38" spans="2:7" ht="30" outlineLevel="1" x14ac:dyDescent="0.25">
      <c r="B38" t="s">
        <v>194</v>
      </c>
      <c r="C38" t="s">
        <v>202</v>
      </c>
      <c r="D38" t="s">
        <v>71</v>
      </c>
      <c r="E38" t="s">
        <v>185</v>
      </c>
      <c r="F38" s="442" t="s">
        <v>98</v>
      </c>
      <c r="G38" t="s">
        <v>196</v>
      </c>
    </row>
    <row r="39" spans="2:7" ht="30" outlineLevel="1" x14ac:dyDescent="0.25">
      <c r="B39" t="s">
        <v>194</v>
      </c>
      <c r="C39" t="s">
        <v>203</v>
      </c>
      <c r="D39" t="s">
        <v>72</v>
      </c>
      <c r="E39" t="s">
        <v>185</v>
      </c>
      <c r="F39" s="442" t="s">
        <v>98</v>
      </c>
      <c r="G39" t="s">
        <v>196</v>
      </c>
    </row>
    <row r="40" spans="2:7" outlineLevel="1" x14ac:dyDescent="0.25">
      <c r="B40" t="s">
        <v>194</v>
      </c>
      <c r="C40" t="s">
        <v>204</v>
      </c>
      <c r="D40" t="s">
        <v>73</v>
      </c>
      <c r="E40" t="s">
        <v>185</v>
      </c>
      <c r="F40" s="43" t="str">
        <f>VLOOKUP(C40,'00-Monitoreo indicadores 2023'!$C$8:$EC$114,24,FALSE)</f>
        <v>bajo</v>
      </c>
      <c r="G40" t="s">
        <v>196</v>
      </c>
    </row>
    <row r="41" spans="2:7" outlineLevel="1" x14ac:dyDescent="0.25">
      <c r="B41" t="s">
        <v>194</v>
      </c>
      <c r="C41" t="s">
        <v>205</v>
      </c>
      <c r="D41" t="s">
        <v>74</v>
      </c>
      <c r="E41" t="s">
        <v>185</v>
      </c>
      <c r="F41" s="43" t="str">
        <f>VLOOKUP(C41,'00-Monitoreo indicadores 2023'!$C$8:$EC$114,24,FALSE)</f>
        <v>bajo</v>
      </c>
      <c r="G41" t="s">
        <v>196</v>
      </c>
    </row>
    <row r="42" spans="2:7" ht="30" outlineLevel="1" x14ac:dyDescent="0.25">
      <c r="B42" t="s">
        <v>194</v>
      </c>
      <c r="C42" t="s">
        <v>206</v>
      </c>
      <c r="D42" t="s">
        <v>75</v>
      </c>
      <c r="E42" t="s">
        <v>185</v>
      </c>
      <c r="F42" s="442" t="s">
        <v>98</v>
      </c>
      <c r="G42" t="s">
        <v>196</v>
      </c>
    </row>
    <row r="43" spans="2:7" outlineLevel="1" x14ac:dyDescent="0.25">
      <c r="B43" t="s">
        <v>194</v>
      </c>
      <c r="C43" t="s">
        <v>207</v>
      </c>
      <c r="D43" t="s">
        <v>76</v>
      </c>
      <c r="E43" t="s">
        <v>185</v>
      </c>
      <c r="F43" s="43" t="str">
        <f>VLOOKUP(C43,'00-Monitoreo indicadores 2023'!$C$8:$EC$114,24,FALSE)</f>
        <v>bajo</v>
      </c>
      <c r="G43" t="s">
        <v>196</v>
      </c>
    </row>
    <row r="44" spans="2:7" outlineLevel="1" x14ac:dyDescent="0.25">
      <c r="B44" t="s">
        <v>194</v>
      </c>
      <c r="C44" t="s">
        <v>208</v>
      </c>
      <c r="D44" t="s">
        <v>77</v>
      </c>
      <c r="E44" t="s">
        <v>185</v>
      </c>
      <c r="F44" s="43" t="str">
        <f>VLOOKUP(C44,'00-Monitoreo indicadores 2023'!$C$8:$EC$114,24,FALSE)</f>
        <v>bajo</v>
      </c>
      <c r="G44" t="s">
        <v>196</v>
      </c>
    </row>
    <row r="45" spans="2:7" outlineLevel="1" x14ac:dyDescent="0.25">
      <c r="B45" t="s">
        <v>194</v>
      </c>
      <c r="C45" t="s">
        <v>209</v>
      </c>
      <c r="D45" t="s">
        <v>78</v>
      </c>
      <c r="E45" t="s">
        <v>185</v>
      </c>
      <c r="F45" s="43" t="str">
        <f>VLOOKUP(C45,'00-Monitoreo indicadores 2023'!$C$8:$EC$114,24,FALSE)</f>
        <v>bajo</v>
      </c>
      <c r="G45" t="s">
        <v>196</v>
      </c>
    </row>
    <row r="46" spans="2:7" outlineLevel="1" x14ac:dyDescent="0.25">
      <c r="B46" t="s">
        <v>194</v>
      </c>
      <c r="C46" t="s">
        <v>210</v>
      </c>
      <c r="D46" t="s">
        <v>79</v>
      </c>
      <c r="E46" t="s">
        <v>185</v>
      </c>
      <c r="F46" s="43" t="str">
        <f>VLOOKUP(C46,'00-Monitoreo indicadores 2023'!$C$8:$EC$114,24,FALSE)</f>
        <v>bajo</v>
      </c>
      <c r="G46" t="s">
        <v>196</v>
      </c>
    </row>
    <row r="47" spans="2:7" outlineLevel="1" x14ac:dyDescent="0.25">
      <c r="B47" t="s">
        <v>194</v>
      </c>
      <c r="C47" t="s">
        <v>211</v>
      </c>
      <c r="D47" t="s">
        <v>80</v>
      </c>
      <c r="E47" t="s">
        <v>185</v>
      </c>
      <c r="F47" s="43" t="str">
        <f>VLOOKUP(C47,'00-Monitoreo indicadores 2023'!$C$8:$EC$114,24,FALSE)</f>
        <v>bajo</v>
      </c>
      <c r="G47" t="s">
        <v>196</v>
      </c>
    </row>
    <row r="48" spans="2:7" outlineLevel="1" x14ac:dyDescent="0.25">
      <c r="F48" s="43"/>
    </row>
    <row r="49" spans="2:7" outlineLevel="1" x14ac:dyDescent="0.25">
      <c r="B49" t="s">
        <v>212</v>
      </c>
      <c r="C49" t="s">
        <v>213</v>
      </c>
      <c r="D49" t="s">
        <v>65</v>
      </c>
      <c r="E49" t="s">
        <v>186</v>
      </c>
      <c r="F49" s="43" t="str">
        <f>VLOOKUP(C49,'00-Monitoreo indicadores 2023'!$C$8:$EC$114,24,FALSE)</f>
        <v>bajo</v>
      </c>
      <c r="G49" t="s">
        <v>196</v>
      </c>
    </row>
    <row r="50" spans="2:7" outlineLevel="1" x14ac:dyDescent="0.25">
      <c r="B50" t="s">
        <v>212</v>
      </c>
      <c r="C50" t="s">
        <v>214</v>
      </c>
      <c r="D50" t="s">
        <v>66</v>
      </c>
      <c r="E50" t="s">
        <v>186</v>
      </c>
      <c r="F50" s="43" t="str">
        <f>VLOOKUP(C50,'00-Monitoreo indicadores 2023'!$C$8:$EC$114,24,FALSE)</f>
        <v>bajo</v>
      </c>
      <c r="G50" t="s">
        <v>196</v>
      </c>
    </row>
    <row r="51" spans="2:7" outlineLevel="1" x14ac:dyDescent="0.25">
      <c r="B51" t="s">
        <v>212</v>
      </c>
      <c r="C51" t="s">
        <v>215</v>
      </c>
      <c r="D51" t="s">
        <v>67</v>
      </c>
      <c r="E51" t="s">
        <v>186</v>
      </c>
      <c r="F51" s="43" t="str">
        <f>VLOOKUP(C51,'00-Monitoreo indicadores 2023'!$C$8:$EC$114,24,FALSE)</f>
        <v>bajo</v>
      </c>
      <c r="G51" t="s">
        <v>196</v>
      </c>
    </row>
    <row r="52" spans="2:7" outlineLevel="1" x14ac:dyDescent="0.25">
      <c r="B52" t="s">
        <v>212</v>
      </c>
      <c r="C52" t="s">
        <v>216</v>
      </c>
      <c r="D52" t="s">
        <v>68</v>
      </c>
      <c r="E52" t="s">
        <v>186</v>
      </c>
      <c r="F52" s="43" t="str">
        <f>VLOOKUP(C52,'00-Monitoreo indicadores 2023'!$C$8:$EC$114,24,FALSE)</f>
        <v>bajo</v>
      </c>
      <c r="G52" t="s">
        <v>196</v>
      </c>
    </row>
    <row r="53" spans="2:7" outlineLevel="1" x14ac:dyDescent="0.25">
      <c r="B53" t="s">
        <v>212</v>
      </c>
      <c r="C53" t="s">
        <v>217</v>
      </c>
      <c r="D53" t="s">
        <v>69</v>
      </c>
      <c r="E53" t="s">
        <v>186</v>
      </c>
      <c r="F53" s="43" t="str">
        <f>VLOOKUP(C53,'00-Monitoreo indicadores 2023'!$C$8:$EC$114,24,FALSE)</f>
        <v>bajo</v>
      </c>
      <c r="G53" t="s">
        <v>196</v>
      </c>
    </row>
    <row r="54" spans="2:7" outlineLevel="1" x14ac:dyDescent="0.25">
      <c r="B54" t="s">
        <v>212</v>
      </c>
      <c r="C54" t="s">
        <v>218</v>
      </c>
      <c r="D54" t="s">
        <v>70</v>
      </c>
      <c r="E54" t="s">
        <v>186</v>
      </c>
      <c r="F54" s="43" t="str">
        <f>VLOOKUP(C54,'00-Monitoreo indicadores 2023'!$C$8:$EC$114,24,FALSE)</f>
        <v>bajo</v>
      </c>
      <c r="G54" t="s">
        <v>196</v>
      </c>
    </row>
    <row r="55" spans="2:7" outlineLevel="1" x14ac:dyDescent="0.25">
      <c r="B55" t="s">
        <v>212</v>
      </c>
      <c r="C55" t="s">
        <v>219</v>
      </c>
      <c r="D55" t="s">
        <v>71</v>
      </c>
      <c r="E55" t="s">
        <v>186</v>
      </c>
      <c r="F55" s="43" t="str">
        <f>VLOOKUP(C55,'00-Monitoreo indicadores 2023'!$C$8:$EC$114,24,FALSE)</f>
        <v>bajo</v>
      </c>
      <c r="G55" t="s">
        <v>196</v>
      </c>
    </row>
    <row r="56" spans="2:7" outlineLevel="1" x14ac:dyDescent="0.25">
      <c r="B56" t="s">
        <v>212</v>
      </c>
      <c r="C56" t="s">
        <v>220</v>
      </c>
      <c r="D56" t="s">
        <v>72</v>
      </c>
      <c r="E56" t="s">
        <v>186</v>
      </c>
      <c r="F56" s="43" t="str">
        <f>VLOOKUP(C56,'00-Monitoreo indicadores 2023'!$C$8:$EC$114,24,FALSE)</f>
        <v>bajo</v>
      </c>
      <c r="G56" t="s">
        <v>196</v>
      </c>
    </row>
    <row r="57" spans="2:7" outlineLevel="1" x14ac:dyDescent="0.25">
      <c r="B57" t="s">
        <v>212</v>
      </c>
      <c r="C57" t="s">
        <v>221</v>
      </c>
      <c r="D57" t="s">
        <v>73</v>
      </c>
      <c r="E57" t="s">
        <v>186</v>
      </c>
      <c r="F57" s="43" t="str">
        <f>VLOOKUP(C57,'00-Monitoreo indicadores 2023'!$C$8:$EC$114,24,FALSE)</f>
        <v>bajo</v>
      </c>
      <c r="G57" t="s">
        <v>196</v>
      </c>
    </row>
    <row r="58" spans="2:7" outlineLevel="1" x14ac:dyDescent="0.25">
      <c r="B58" t="s">
        <v>212</v>
      </c>
      <c r="C58" t="s">
        <v>222</v>
      </c>
      <c r="D58" t="s">
        <v>74</v>
      </c>
      <c r="E58" t="s">
        <v>186</v>
      </c>
      <c r="F58" s="43" t="str">
        <f>VLOOKUP(C58,'00-Monitoreo indicadores 2023'!$C$8:$EC$114,24,FALSE)</f>
        <v>bajo</v>
      </c>
      <c r="G58" t="s">
        <v>196</v>
      </c>
    </row>
    <row r="59" spans="2:7" outlineLevel="1" x14ac:dyDescent="0.25">
      <c r="B59" t="s">
        <v>212</v>
      </c>
      <c r="C59" t="s">
        <v>223</v>
      </c>
      <c r="D59" t="s">
        <v>75</v>
      </c>
      <c r="E59" t="s">
        <v>186</v>
      </c>
      <c r="F59" s="43" t="str">
        <f>VLOOKUP(C59,'00-Monitoreo indicadores 2023'!$C$8:$EC$114,24,FALSE)</f>
        <v>bajo</v>
      </c>
      <c r="G59" t="s">
        <v>196</v>
      </c>
    </row>
    <row r="60" spans="2:7" outlineLevel="1" x14ac:dyDescent="0.25">
      <c r="B60" t="s">
        <v>212</v>
      </c>
      <c r="C60" t="s">
        <v>224</v>
      </c>
      <c r="D60" t="s">
        <v>76</v>
      </c>
      <c r="E60" t="s">
        <v>186</v>
      </c>
      <c r="F60" s="43" t="str">
        <f>VLOOKUP(C60,'00-Monitoreo indicadores 2023'!$C$8:$EC$114,24,FALSE)</f>
        <v>bajo</v>
      </c>
      <c r="G60" t="s">
        <v>196</v>
      </c>
    </row>
    <row r="61" spans="2:7" outlineLevel="1" x14ac:dyDescent="0.25">
      <c r="B61" t="s">
        <v>212</v>
      </c>
      <c r="C61" t="s">
        <v>225</v>
      </c>
      <c r="D61" t="s">
        <v>77</v>
      </c>
      <c r="E61" t="s">
        <v>186</v>
      </c>
      <c r="F61" s="43" t="e">
        <f>VLOOKUP(C61,'00-Monitoreo indicadores 2023'!$C$8:$EC$114,24,FALSE)</f>
        <v>#N/A</v>
      </c>
      <c r="G61" t="s">
        <v>196</v>
      </c>
    </row>
    <row r="62" spans="2:7" outlineLevel="1" x14ac:dyDescent="0.25">
      <c r="B62" t="s">
        <v>212</v>
      </c>
      <c r="C62" t="s">
        <v>226</v>
      </c>
      <c r="D62" t="s">
        <v>78</v>
      </c>
      <c r="E62" t="s">
        <v>186</v>
      </c>
      <c r="F62" s="43" t="str">
        <f>VLOOKUP(C62,'00-Monitoreo indicadores 2023'!$C$8:$EC$114,24,FALSE)</f>
        <v>bajo</v>
      </c>
      <c r="G62" t="s">
        <v>196</v>
      </c>
    </row>
    <row r="63" spans="2:7" outlineLevel="1" x14ac:dyDescent="0.25">
      <c r="B63" t="s">
        <v>212</v>
      </c>
      <c r="C63" t="s">
        <v>227</v>
      </c>
      <c r="D63" t="s">
        <v>79</v>
      </c>
      <c r="E63" t="s">
        <v>186</v>
      </c>
      <c r="F63" s="43" t="str">
        <f>VLOOKUP(C63,'00-Monitoreo indicadores 2023'!$C$8:$EC$114,24,FALSE)</f>
        <v>bajo</v>
      </c>
      <c r="G63" t="s">
        <v>196</v>
      </c>
    </row>
    <row r="64" spans="2:7" outlineLevel="1" x14ac:dyDescent="0.25">
      <c r="B64" t="s">
        <v>212</v>
      </c>
      <c r="C64" t="s">
        <v>228</v>
      </c>
      <c r="D64" t="s">
        <v>80</v>
      </c>
      <c r="E64" t="s">
        <v>186</v>
      </c>
      <c r="F64" s="43" t="e">
        <f>VLOOKUP(C64,'00-Monitoreo indicadores 2023'!$C$8:$EC$114,24,FALSE)</f>
        <v>#N/A</v>
      </c>
      <c r="G64" t="s">
        <v>196</v>
      </c>
    </row>
    <row r="65" spans="2:6" outlineLevel="1" x14ac:dyDescent="0.25">
      <c r="F65" s="43"/>
    </row>
    <row r="66" spans="2:6" outlineLevel="1" x14ac:dyDescent="0.25">
      <c r="B66" t="s">
        <v>229</v>
      </c>
      <c r="C66" t="s">
        <v>230</v>
      </c>
      <c r="D66" t="s">
        <v>65</v>
      </c>
      <c r="E66" t="s">
        <v>231</v>
      </c>
      <c r="F66" s="43" t="str">
        <f>VLOOKUP(C66,'00-Monitoreo indicadores 2023'!$C$8:$EC$114,24,FALSE)</f>
        <v>bajo</v>
      </c>
    </row>
    <row r="67" spans="2:6" outlineLevel="1" x14ac:dyDescent="0.25">
      <c r="B67" t="s">
        <v>232</v>
      </c>
      <c r="C67" t="s">
        <v>233</v>
      </c>
      <c r="D67" t="s">
        <v>66</v>
      </c>
      <c r="E67" t="s">
        <v>231</v>
      </c>
      <c r="F67" s="43" t="str">
        <f>VLOOKUP(C67,'00-Monitoreo indicadores 2023'!$C$8:$EC$114,24,FALSE)</f>
        <v>bajo</v>
      </c>
    </row>
    <row r="68" spans="2:6" outlineLevel="1" x14ac:dyDescent="0.25">
      <c r="B68" t="s">
        <v>234</v>
      </c>
      <c r="C68" t="s">
        <v>235</v>
      </c>
      <c r="D68" t="s">
        <v>67</v>
      </c>
      <c r="E68" t="s">
        <v>231</v>
      </c>
      <c r="F68" s="43" t="str">
        <f>VLOOKUP(C68,'00-Monitoreo indicadores 2023'!$C$8:$EC$114,24,FALSE)</f>
        <v>bajo</v>
      </c>
    </row>
    <row r="69" spans="2:6" outlineLevel="1" x14ac:dyDescent="0.25">
      <c r="B69" t="s">
        <v>236</v>
      </c>
      <c r="C69" t="s">
        <v>237</v>
      </c>
      <c r="D69" t="s">
        <v>68</v>
      </c>
      <c r="E69" t="s">
        <v>231</v>
      </c>
      <c r="F69" s="43" t="str">
        <f>VLOOKUP(C69,'00-Monitoreo indicadores 2023'!$C$8:$EC$114,24,FALSE)</f>
        <v>bajo</v>
      </c>
    </row>
    <row r="70" spans="2:6" outlineLevel="1" x14ac:dyDescent="0.25">
      <c r="B70" t="s">
        <v>238</v>
      </c>
      <c r="C70" t="s">
        <v>239</v>
      </c>
      <c r="D70" t="s">
        <v>69</v>
      </c>
      <c r="E70" t="s">
        <v>231</v>
      </c>
      <c r="F70" s="43" t="str">
        <f>VLOOKUP(C70,'00-Monitoreo indicadores 2023'!$C$8:$EC$114,24,FALSE)</f>
        <v>bajo</v>
      </c>
    </row>
    <row r="71" spans="2:6" outlineLevel="1" x14ac:dyDescent="0.25">
      <c r="B71" t="s">
        <v>240</v>
      </c>
      <c r="C71" t="s">
        <v>241</v>
      </c>
      <c r="D71" t="s">
        <v>70</v>
      </c>
      <c r="E71" t="s">
        <v>231</v>
      </c>
      <c r="F71" s="43" t="str">
        <f>VLOOKUP(C71,'00-Monitoreo indicadores 2023'!$C$8:$EC$114,24,FALSE)</f>
        <v>bajo</v>
      </c>
    </row>
    <row r="72" spans="2:6" outlineLevel="1" x14ac:dyDescent="0.25">
      <c r="B72" t="s">
        <v>242</v>
      </c>
      <c r="C72" t="s">
        <v>243</v>
      </c>
      <c r="D72" t="s">
        <v>71</v>
      </c>
      <c r="E72" t="s">
        <v>231</v>
      </c>
      <c r="F72" s="43" t="str">
        <f>VLOOKUP(C72,'00-Monitoreo indicadores 2023'!$C$8:$EC$114,24,FALSE)</f>
        <v>bajo</v>
      </c>
    </row>
    <row r="73" spans="2:6" outlineLevel="1" x14ac:dyDescent="0.25">
      <c r="B73" t="s">
        <v>244</v>
      </c>
      <c r="C73" t="s">
        <v>245</v>
      </c>
      <c r="D73" t="s">
        <v>72</v>
      </c>
      <c r="E73" t="s">
        <v>231</v>
      </c>
      <c r="F73" s="43" t="str">
        <f>VLOOKUP(C73,'00-Monitoreo indicadores 2023'!$C$8:$EC$114,24,FALSE)</f>
        <v>bajo</v>
      </c>
    </row>
    <row r="74" spans="2:6" outlineLevel="1" x14ac:dyDescent="0.25">
      <c r="B74" t="s">
        <v>246</v>
      </c>
      <c r="C74" t="s">
        <v>247</v>
      </c>
      <c r="D74" t="s">
        <v>73</v>
      </c>
      <c r="E74" t="s">
        <v>231</v>
      </c>
      <c r="F74" s="43" t="str">
        <f>VLOOKUP(C74,'00-Monitoreo indicadores 2023'!$C$8:$EC$114,24,FALSE)</f>
        <v>bajo</v>
      </c>
    </row>
    <row r="75" spans="2:6" outlineLevel="1" x14ac:dyDescent="0.25">
      <c r="B75" t="s">
        <v>248</v>
      </c>
      <c r="C75" t="s">
        <v>249</v>
      </c>
      <c r="D75" t="s">
        <v>74</v>
      </c>
      <c r="E75" t="s">
        <v>231</v>
      </c>
      <c r="F75" s="43" t="str">
        <f>VLOOKUP(C75,'00-Monitoreo indicadores 2023'!$C$8:$EC$114,24,FALSE)</f>
        <v>bajo</v>
      </c>
    </row>
    <row r="76" spans="2:6" outlineLevel="1" x14ac:dyDescent="0.25">
      <c r="B76" t="s">
        <v>250</v>
      </c>
      <c r="C76" t="s">
        <v>251</v>
      </c>
      <c r="D76" t="s">
        <v>75</v>
      </c>
      <c r="E76" t="s">
        <v>231</v>
      </c>
      <c r="F76" s="43" t="str">
        <f>VLOOKUP(C76,'00-Monitoreo indicadores 2023'!$C$8:$EC$114,24,FALSE)</f>
        <v>bajo</v>
      </c>
    </row>
    <row r="77" spans="2:6" outlineLevel="1" x14ac:dyDescent="0.25">
      <c r="B77" t="s">
        <v>252</v>
      </c>
      <c r="C77" t="s">
        <v>253</v>
      </c>
      <c r="D77" t="s">
        <v>76</v>
      </c>
      <c r="E77" t="s">
        <v>231</v>
      </c>
      <c r="F77" s="43" t="str">
        <f>VLOOKUP(C77,'00-Monitoreo indicadores 2023'!$C$8:$EC$114,24,FALSE)</f>
        <v>bajo</v>
      </c>
    </row>
    <row r="78" spans="2:6" outlineLevel="1" x14ac:dyDescent="0.25">
      <c r="B78" t="s">
        <v>254</v>
      </c>
      <c r="C78" t="s">
        <v>255</v>
      </c>
      <c r="D78" t="s">
        <v>77</v>
      </c>
      <c r="E78" t="s">
        <v>231</v>
      </c>
      <c r="F78" s="43" t="str">
        <f>VLOOKUP(C78,'00-Monitoreo indicadores 2023'!$C$8:$EC$114,24,FALSE)</f>
        <v>bajo</v>
      </c>
    </row>
    <row r="79" spans="2:6" outlineLevel="1" x14ac:dyDescent="0.25">
      <c r="B79" t="s">
        <v>256</v>
      </c>
      <c r="C79" t="s">
        <v>257</v>
      </c>
      <c r="D79" t="s">
        <v>78</v>
      </c>
      <c r="E79" t="s">
        <v>231</v>
      </c>
      <c r="F79" s="43" t="str">
        <f>VLOOKUP(C79,'00-Monitoreo indicadores 2023'!$C$8:$EC$114,24,FALSE)</f>
        <v>bajo</v>
      </c>
    </row>
    <row r="80" spans="2:6" outlineLevel="1" x14ac:dyDescent="0.25">
      <c r="B80" t="s">
        <v>258</v>
      </c>
      <c r="C80" t="s">
        <v>259</v>
      </c>
      <c r="D80" t="s">
        <v>79</v>
      </c>
      <c r="E80" t="s">
        <v>231</v>
      </c>
      <c r="F80" s="43" t="str">
        <f>VLOOKUP(C80,'00-Monitoreo indicadores 2023'!$C$8:$EC$114,24,FALSE)</f>
        <v>bajo</v>
      </c>
    </row>
    <row r="81" spans="2:6" outlineLevel="1" x14ac:dyDescent="0.25">
      <c r="B81" t="s">
        <v>260</v>
      </c>
      <c r="C81" t="s">
        <v>261</v>
      </c>
      <c r="D81" t="s">
        <v>80</v>
      </c>
      <c r="E81" t="s">
        <v>231</v>
      </c>
      <c r="F81" s="43" t="str">
        <f>VLOOKUP(C81,'00-Monitoreo indicadores 2023'!$C$8:$EC$114,24,FALSE)</f>
        <v>bajo</v>
      </c>
    </row>
    <row r="82" spans="2:6" outlineLevel="1" x14ac:dyDescent="0.25">
      <c r="F82" s="43"/>
    </row>
    <row r="83" spans="2:6" outlineLevel="1" x14ac:dyDescent="0.25">
      <c r="B83" t="s">
        <v>262</v>
      </c>
      <c r="C83" t="s">
        <v>263</v>
      </c>
      <c r="D83" t="s">
        <v>65</v>
      </c>
      <c r="E83" t="s">
        <v>188</v>
      </c>
      <c r="F83" s="43" t="str">
        <f>VLOOKUP(C83,'00-Monitoreo indicadores 2023'!$C$8:$EC$114,24,FALSE)</f>
        <v>bajo</v>
      </c>
    </row>
    <row r="84" spans="2:6" outlineLevel="1" x14ac:dyDescent="0.25">
      <c r="B84" t="s">
        <v>262</v>
      </c>
      <c r="C84" t="s">
        <v>264</v>
      </c>
      <c r="D84" t="s">
        <v>66</v>
      </c>
      <c r="E84" t="s">
        <v>188</v>
      </c>
      <c r="F84" s="43" t="str">
        <f>VLOOKUP(C84,'00-Monitoreo indicadores 2023'!$C$8:$EC$114,24,FALSE)</f>
        <v>bajo</v>
      </c>
    </row>
    <row r="85" spans="2:6" outlineLevel="1" x14ac:dyDescent="0.25">
      <c r="B85" t="s">
        <v>262</v>
      </c>
      <c r="C85" t="s">
        <v>265</v>
      </c>
      <c r="D85" t="s">
        <v>67</v>
      </c>
      <c r="E85" t="s">
        <v>188</v>
      </c>
      <c r="F85" s="43" t="str">
        <f>VLOOKUP(C85,'00-Monitoreo indicadores 2023'!$C$8:$EC$114,24,FALSE)</f>
        <v>bajo</v>
      </c>
    </row>
    <row r="86" spans="2:6" outlineLevel="1" x14ac:dyDescent="0.25">
      <c r="B86" t="s">
        <v>262</v>
      </c>
      <c r="C86" t="s">
        <v>266</v>
      </c>
      <c r="D86" t="s">
        <v>68</v>
      </c>
      <c r="E86" t="s">
        <v>188</v>
      </c>
      <c r="F86" s="43" t="str">
        <f>VLOOKUP(C86,'00-Monitoreo indicadores 2023'!$C$8:$EC$114,24,FALSE)</f>
        <v>bajo</v>
      </c>
    </row>
    <row r="87" spans="2:6" outlineLevel="1" x14ac:dyDescent="0.25">
      <c r="B87" t="s">
        <v>262</v>
      </c>
      <c r="C87" t="s">
        <v>267</v>
      </c>
      <c r="D87" t="s">
        <v>69</v>
      </c>
      <c r="E87" t="s">
        <v>188</v>
      </c>
      <c r="F87" s="43" t="str">
        <f>VLOOKUP(C87,'00-Monitoreo indicadores 2023'!$C$8:$EC$114,24,FALSE)</f>
        <v>bajo</v>
      </c>
    </row>
    <row r="88" spans="2:6" outlineLevel="1" x14ac:dyDescent="0.25">
      <c r="B88" t="s">
        <v>262</v>
      </c>
      <c r="C88" t="s">
        <v>268</v>
      </c>
      <c r="D88" t="s">
        <v>70</v>
      </c>
      <c r="E88" t="s">
        <v>188</v>
      </c>
      <c r="F88" s="43" t="str">
        <f>VLOOKUP(C88,'00-Monitoreo indicadores 2023'!$C$8:$EC$114,24,FALSE)</f>
        <v>bajo</v>
      </c>
    </row>
    <row r="89" spans="2:6" outlineLevel="1" x14ac:dyDescent="0.25">
      <c r="B89" t="s">
        <v>262</v>
      </c>
      <c r="C89" t="s">
        <v>269</v>
      </c>
      <c r="D89" t="s">
        <v>71</v>
      </c>
      <c r="E89" t="s">
        <v>188</v>
      </c>
      <c r="F89" s="43" t="str">
        <f>VLOOKUP(C89,'00-Monitoreo indicadores 2023'!$C$8:$EC$114,24,FALSE)</f>
        <v>bajo</v>
      </c>
    </row>
    <row r="90" spans="2:6" outlineLevel="1" x14ac:dyDescent="0.25">
      <c r="B90" t="s">
        <v>262</v>
      </c>
      <c r="C90" t="s">
        <v>270</v>
      </c>
      <c r="D90" t="s">
        <v>72</v>
      </c>
      <c r="E90" t="s">
        <v>188</v>
      </c>
      <c r="F90" s="43" t="str">
        <f>VLOOKUP(C90,'00-Monitoreo indicadores 2023'!$C$8:$EC$114,24,FALSE)</f>
        <v>bajo</v>
      </c>
    </row>
    <row r="91" spans="2:6" outlineLevel="1" x14ac:dyDescent="0.25">
      <c r="B91" t="s">
        <v>262</v>
      </c>
      <c r="C91" t="s">
        <v>271</v>
      </c>
      <c r="D91" t="s">
        <v>73</v>
      </c>
      <c r="E91" t="s">
        <v>188</v>
      </c>
      <c r="F91" s="43" t="str">
        <f>VLOOKUP(C91,'00-Monitoreo indicadores 2023'!$C$8:$EC$114,24,FALSE)</f>
        <v>bajo</v>
      </c>
    </row>
    <row r="92" spans="2:6" outlineLevel="1" x14ac:dyDescent="0.25">
      <c r="B92" t="s">
        <v>262</v>
      </c>
      <c r="C92" t="s">
        <v>272</v>
      </c>
      <c r="D92" t="s">
        <v>74</v>
      </c>
      <c r="E92" t="s">
        <v>188</v>
      </c>
      <c r="F92" s="43" t="str">
        <f>VLOOKUP(C92,'00-Monitoreo indicadores 2023'!$C$8:$EC$114,24,FALSE)</f>
        <v>bajo</v>
      </c>
    </row>
    <row r="93" spans="2:6" outlineLevel="1" x14ac:dyDescent="0.25">
      <c r="B93" t="s">
        <v>262</v>
      </c>
      <c r="C93" t="s">
        <v>273</v>
      </c>
      <c r="D93" t="s">
        <v>75</v>
      </c>
      <c r="E93" t="s">
        <v>188</v>
      </c>
      <c r="F93" s="43" t="str">
        <f>VLOOKUP(C93,'00-Monitoreo indicadores 2023'!$C$8:$EC$114,24,FALSE)</f>
        <v>bajo</v>
      </c>
    </row>
    <row r="94" spans="2:6" outlineLevel="1" x14ac:dyDescent="0.25">
      <c r="B94" t="s">
        <v>262</v>
      </c>
      <c r="C94" t="s">
        <v>274</v>
      </c>
      <c r="D94" t="s">
        <v>76</v>
      </c>
      <c r="E94" t="s">
        <v>188</v>
      </c>
      <c r="F94" s="43" t="str">
        <f>VLOOKUP(C94,'00-Monitoreo indicadores 2023'!$C$8:$EC$114,24,FALSE)</f>
        <v>bajo</v>
      </c>
    </row>
    <row r="95" spans="2:6" outlineLevel="1" x14ac:dyDescent="0.25">
      <c r="B95" t="s">
        <v>262</v>
      </c>
      <c r="C95" t="s">
        <v>275</v>
      </c>
      <c r="D95" t="s">
        <v>77</v>
      </c>
      <c r="E95" t="s">
        <v>188</v>
      </c>
      <c r="F95" s="43" t="str">
        <f>VLOOKUP(C95,'00-Monitoreo indicadores 2023'!$C$8:$EC$114,24,FALSE)</f>
        <v>bajo</v>
      </c>
    </row>
    <row r="96" spans="2:6" outlineLevel="1" x14ac:dyDescent="0.25">
      <c r="B96" t="s">
        <v>262</v>
      </c>
      <c r="C96" t="s">
        <v>276</v>
      </c>
      <c r="D96" t="s">
        <v>78</v>
      </c>
      <c r="E96" t="s">
        <v>188</v>
      </c>
      <c r="F96" s="43" t="str">
        <f>VLOOKUP(C96,'00-Monitoreo indicadores 2023'!$C$8:$EC$114,24,FALSE)</f>
        <v>bajo</v>
      </c>
    </row>
    <row r="97" spans="2:6" outlineLevel="1" x14ac:dyDescent="0.25">
      <c r="B97" t="s">
        <v>262</v>
      </c>
      <c r="C97" t="s">
        <v>277</v>
      </c>
      <c r="D97" t="s">
        <v>79</v>
      </c>
      <c r="E97" t="s">
        <v>188</v>
      </c>
      <c r="F97" s="43" t="str">
        <f>VLOOKUP(C97,'00-Monitoreo indicadores 2023'!$C$8:$EC$114,24,FALSE)</f>
        <v>bajo</v>
      </c>
    </row>
    <row r="98" spans="2:6" outlineLevel="1" x14ac:dyDescent="0.25">
      <c r="B98" t="s">
        <v>262</v>
      </c>
      <c r="C98" t="s">
        <v>278</v>
      </c>
      <c r="D98" t="s">
        <v>80</v>
      </c>
      <c r="E98" t="s">
        <v>188</v>
      </c>
      <c r="F98" s="43" t="str">
        <f>VLOOKUP(C98,'00-Monitoreo indicadores 2023'!$C$8:$EC$114,24,FALSE)</f>
        <v>bajo</v>
      </c>
    </row>
    <row r="99" spans="2:6" outlineLevel="1" x14ac:dyDescent="0.25"/>
    <row r="100" spans="2: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N22:O22 F20:O21 E23:O23 F19:L19 N19:O19 F22:L22 E7:O7 F8:O18 E8:E22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tabSelected="1" view="pageBreakPreview" topLeftCell="A9" zoomScale="85" zoomScaleNormal="85" zoomScaleSheetLayoutView="85" workbookViewId="0">
      <selection activeCell="H13" sqref="H13"/>
    </sheetView>
  </sheetViews>
  <sheetFormatPr baseColWidth="10" defaultColWidth="11.42578125" defaultRowHeight="15" x14ac:dyDescent="0.25"/>
  <cols>
    <col min="1" max="1" width="1" style="300" customWidth="1"/>
    <col min="2" max="2" width="4.42578125" style="300" customWidth="1"/>
    <col min="3" max="3" width="28.7109375" style="300" bestFit="1" customWidth="1"/>
    <col min="4" max="4" width="14.140625" style="300" customWidth="1"/>
    <col min="5" max="5" width="17.42578125" style="300" customWidth="1"/>
    <col min="6" max="6" width="16.7109375" style="300" customWidth="1"/>
    <col min="7" max="7" width="16.85546875" style="300" customWidth="1"/>
    <col min="8" max="8" width="13" style="300" customWidth="1"/>
    <col min="9" max="9" width="21.28515625" style="300" bestFit="1" customWidth="1"/>
    <col min="10" max="10" width="17.140625" style="300" bestFit="1" customWidth="1"/>
    <col min="11" max="11" width="17.140625" style="300" customWidth="1"/>
    <col min="12" max="12" width="17" style="300" customWidth="1"/>
    <col min="13" max="13" width="16.42578125" style="300" customWidth="1"/>
    <col min="14" max="14" width="7.140625" style="300" customWidth="1"/>
    <col min="15" max="15" width="1" style="300" customWidth="1"/>
    <col min="16" max="16384" width="11.42578125" style="300"/>
  </cols>
  <sheetData>
    <row r="1" spans="1:15" ht="15.75" thickBot="1" x14ac:dyDescent="0.3"/>
    <row r="2" spans="1:15" ht="6" customHeight="1" x14ac:dyDescent="0.25">
      <c r="A2" s="297"/>
      <c r="B2" s="297"/>
      <c r="C2" s="298"/>
      <c r="D2" s="298"/>
      <c r="E2" s="298"/>
      <c r="F2" s="298"/>
      <c r="G2" s="298"/>
      <c r="H2" s="298"/>
      <c r="I2" s="298"/>
      <c r="J2" s="298"/>
      <c r="K2" s="298"/>
      <c r="L2" s="298"/>
      <c r="M2" s="298"/>
      <c r="N2" s="298"/>
      <c r="O2" s="299"/>
    </row>
    <row r="3" spans="1:15" ht="37.35" customHeight="1" x14ac:dyDescent="0.25">
      <c r="A3" s="301"/>
      <c r="B3" s="769" t="s">
        <v>279</v>
      </c>
      <c r="C3" s="770"/>
      <c r="D3" s="770"/>
      <c r="E3" s="770"/>
      <c r="F3" s="770"/>
      <c r="G3" s="770"/>
      <c r="H3" s="770"/>
      <c r="I3" s="770"/>
      <c r="J3" s="770"/>
      <c r="K3" s="770"/>
      <c r="L3" s="770"/>
      <c r="M3" s="770"/>
      <c r="N3" s="770"/>
      <c r="O3" s="302"/>
    </row>
    <row r="4" spans="1:15" ht="7.35" customHeight="1" x14ac:dyDescent="0.25">
      <c r="A4" s="303"/>
      <c r="B4" s="771" t="s">
        <v>280</v>
      </c>
      <c r="C4" s="772"/>
      <c r="D4" s="772"/>
      <c r="E4" s="772"/>
      <c r="F4" s="772"/>
      <c r="G4" s="772"/>
      <c r="H4" s="772"/>
      <c r="I4" s="772"/>
      <c r="J4" s="772"/>
      <c r="K4" s="772"/>
      <c r="L4" s="772"/>
      <c r="M4" s="772"/>
      <c r="N4" s="772"/>
      <c r="O4" s="304"/>
    </row>
    <row r="5" spans="1:15" ht="43.5" customHeight="1" x14ac:dyDescent="0.25">
      <c r="A5" s="303"/>
      <c r="B5" s="771"/>
      <c r="C5" s="772"/>
      <c r="D5" s="772"/>
      <c r="E5" s="772"/>
      <c r="F5" s="772"/>
      <c r="G5" s="772"/>
      <c r="H5" s="772"/>
      <c r="I5" s="772"/>
      <c r="J5" s="772"/>
      <c r="K5" s="772"/>
      <c r="L5" s="772"/>
      <c r="M5" s="772"/>
      <c r="N5" s="772"/>
      <c r="O5" s="304"/>
    </row>
    <row r="6" spans="1:15" ht="43.5" customHeight="1" x14ac:dyDescent="0.25">
      <c r="A6" s="303"/>
      <c r="B6" s="771"/>
      <c r="C6" s="772"/>
      <c r="D6" s="772"/>
      <c r="E6" s="772"/>
      <c r="F6" s="772"/>
      <c r="G6" s="772"/>
      <c r="H6" s="772"/>
      <c r="I6" s="772"/>
      <c r="J6" s="772"/>
      <c r="K6" s="772"/>
      <c r="L6" s="772"/>
      <c r="M6" s="772"/>
      <c r="N6" s="772"/>
      <c r="O6" s="304"/>
    </row>
    <row r="7" spans="1:15" ht="8.1" customHeight="1" x14ac:dyDescent="0.55000000000000004">
      <c r="A7" s="303"/>
      <c r="B7" s="308"/>
      <c r="C7" s="309"/>
      <c r="D7" s="309"/>
      <c r="E7" s="309"/>
      <c r="F7" s="309"/>
      <c r="G7" s="309"/>
      <c r="H7" s="309"/>
      <c r="I7" s="309"/>
      <c r="J7" s="309"/>
      <c r="K7" s="309"/>
      <c r="L7" s="309"/>
      <c r="M7" s="309"/>
      <c r="N7" s="309"/>
      <c r="O7" s="304"/>
    </row>
    <row r="8" spans="1:15" ht="48" customHeight="1" thickBot="1" x14ac:dyDescent="0.3">
      <c r="A8" s="303"/>
      <c r="B8" s="303"/>
      <c r="O8" s="304"/>
    </row>
    <row r="9" spans="1:15" ht="17.25" customHeight="1" thickBot="1" x14ac:dyDescent="0.35">
      <c r="A9" s="303"/>
      <c r="B9" s="303"/>
      <c r="C9" s="310"/>
      <c r="D9" s="775" t="s">
        <v>281</v>
      </c>
      <c r="E9" s="773"/>
      <c r="F9" s="773"/>
      <c r="G9" s="774"/>
      <c r="I9" s="310"/>
      <c r="J9" s="780" t="s">
        <v>281</v>
      </c>
      <c r="K9" s="777"/>
      <c r="L9" s="778"/>
      <c r="M9" s="779"/>
      <c r="O9" s="304"/>
    </row>
    <row r="10" spans="1:15" ht="39.75" customHeight="1" x14ac:dyDescent="0.25">
      <c r="A10" s="303"/>
      <c r="B10" s="303"/>
      <c r="C10" s="311" t="s">
        <v>282</v>
      </c>
      <c r="D10" s="776"/>
      <c r="E10" s="312" t="s">
        <v>283</v>
      </c>
      <c r="F10" s="312" t="s">
        <v>284</v>
      </c>
      <c r="G10" s="313" t="s">
        <v>285</v>
      </c>
      <c r="I10" s="318" t="s">
        <v>282</v>
      </c>
      <c r="J10" s="781"/>
      <c r="K10" s="316" t="s">
        <v>283</v>
      </c>
      <c r="L10" s="316" t="s">
        <v>284</v>
      </c>
      <c r="M10" s="317" t="s">
        <v>285</v>
      </c>
      <c r="O10" s="304"/>
    </row>
    <row r="11" spans="1:15" ht="18.75" x14ac:dyDescent="0.25">
      <c r="A11" s="303"/>
      <c r="B11" s="303"/>
      <c r="C11" s="315"/>
      <c r="D11" s="720"/>
      <c r="E11" s="721"/>
      <c r="F11" s="721"/>
      <c r="G11" s="721"/>
      <c r="I11" s="319"/>
      <c r="J11" s="383"/>
      <c r="K11" s="383"/>
      <c r="L11" s="383"/>
      <c r="M11" s="383"/>
      <c r="O11" s="304"/>
    </row>
    <row r="12" spans="1:15" ht="18.75" x14ac:dyDescent="0.25">
      <c r="A12" s="303"/>
      <c r="B12" s="303"/>
      <c r="C12" s="315"/>
      <c r="D12" s="720"/>
      <c r="E12" s="720"/>
      <c r="F12" s="720"/>
      <c r="G12" s="721"/>
      <c r="I12" s="319"/>
      <c r="J12" s="383"/>
      <c r="K12" s="383"/>
      <c r="L12" s="383"/>
      <c r="M12" s="384"/>
      <c r="O12" s="304"/>
    </row>
    <row r="13" spans="1:15" ht="18.75" x14ac:dyDescent="0.25">
      <c r="A13" s="303"/>
      <c r="B13" s="303"/>
      <c r="C13" s="315"/>
      <c r="D13" s="722"/>
      <c r="E13" s="720"/>
      <c r="F13" s="721"/>
      <c r="G13" s="722"/>
      <c r="I13" s="319"/>
      <c r="J13" s="296"/>
      <c r="K13" s="383"/>
      <c r="L13" s="383"/>
      <c r="M13" s="441"/>
      <c r="O13" s="304"/>
    </row>
    <row r="14" spans="1:15" ht="18.75" x14ac:dyDescent="0.25">
      <c r="A14" s="303"/>
      <c r="B14" s="303"/>
      <c r="C14" s="315"/>
      <c r="D14" s="723"/>
      <c r="E14" s="723"/>
      <c r="F14" s="723"/>
      <c r="G14" s="721"/>
      <c r="I14" s="319"/>
      <c r="J14" s="383"/>
      <c r="K14" s="383"/>
      <c r="L14" s="383"/>
      <c r="M14" s="384"/>
      <c r="O14" s="304"/>
    </row>
    <row r="15" spans="1:15" ht="18.75" x14ac:dyDescent="0.25">
      <c r="A15" s="303"/>
      <c r="B15" s="303"/>
      <c r="C15" s="687"/>
      <c r="D15" s="724"/>
      <c r="E15" s="725"/>
      <c r="F15" s="725"/>
      <c r="G15" s="726"/>
      <c r="I15" s="319"/>
      <c r="J15" s="383"/>
      <c r="K15" s="383"/>
      <c r="L15" s="383"/>
      <c r="M15" s="384"/>
      <c r="O15" s="304"/>
    </row>
    <row r="16" spans="1:15" ht="18.75" x14ac:dyDescent="0.25">
      <c r="A16" s="303"/>
      <c r="B16" s="303"/>
      <c r="C16" s="687"/>
      <c r="D16" s="724"/>
      <c r="E16" s="725"/>
      <c r="F16" s="725"/>
      <c r="G16" s="726"/>
      <c r="I16" s="319"/>
      <c r="J16" s="383"/>
      <c r="K16" s="383"/>
      <c r="L16" s="383"/>
      <c r="M16" s="384"/>
      <c r="O16" s="304"/>
    </row>
    <row r="17" spans="1:15" ht="18.75" x14ac:dyDescent="0.25">
      <c r="A17" s="303"/>
      <c r="B17" s="303"/>
      <c r="C17" s="687"/>
      <c r="D17" s="727"/>
      <c r="E17" s="728"/>
      <c r="F17" s="725"/>
      <c r="G17" s="726"/>
      <c r="I17" s="319"/>
      <c r="J17" s="383"/>
      <c r="K17" s="383"/>
      <c r="L17" s="383"/>
      <c r="M17" s="384"/>
      <c r="O17" s="304"/>
    </row>
    <row r="18" spans="1:15" ht="18.75" x14ac:dyDescent="0.25">
      <c r="A18" s="303"/>
      <c r="B18" s="303"/>
      <c r="C18" s="687"/>
      <c r="D18" s="727"/>
      <c r="E18" s="725"/>
      <c r="F18" s="728"/>
      <c r="G18" s="729"/>
      <c r="I18" s="319"/>
      <c r="J18" s="295"/>
      <c r="K18" s="383"/>
      <c r="L18" s="295"/>
      <c r="M18" s="384"/>
      <c r="O18" s="304"/>
    </row>
    <row r="19" spans="1:15" ht="18.75" x14ac:dyDescent="0.25">
      <c r="A19" s="303"/>
      <c r="B19" s="303"/>
      <c r="C19" s="315"/>
      <c r="D19" s="720"/>
      <c r="E19" s="720"/>
      <c r="F19" s="720"/>
      <c r="G19" s="721"/>
      <c r="I19" s="319"/>
      <c r="J19" s="295"/>
      <c r="K19" s="383"/>
      <c r="L19" s="295"/>
      <c r="M19" s="384"/>
      <c r="O19" s="304"/>
    </row>
    <row r="20" spans="1:15" ht="19.5" thickBot="1" x14ac:dyDescent="0.3">
      <c r="A20" s="303"/>
      <c r="B20" s="303"/>
      <c r="C20" s="315"/>
      <c r="D20" s="720"/>
      <c r="E20" s="720"/>
      <c r="F20" s="730"/>
      <c r="G20" s="731"/>
      <c r="I20" s="319"/>
      <c r="J20" s="383"/>
      <c r="K20" s="383"/>
      <c r="L20" s="383"/>
      <c r="M20" s="383"/>
      <c r="O20" s="304"/>
    </row>
    <row r="21" spans="1:15" ht="19.5" thickBot="1" x14ac:dyDescent="0.3">
      <c r="A21" s="303"/>
      <c r="B21" s="303"/>
      <c r="C21" s="314"/>
      <c r="D21" s="732"/>
      <c r="E21" s="733"/>
      <c r="F21" s="734"/>
      <c r="G21" s="735"/>
      <c r="I21" s="319"/>
      <c r="J21" s="383"/>
      <c r="K21" s="383"/>
      <c r="L21" s="383"/>
      <c r="M21" s="383"/>
      <c r="O21" s="304"/>
    </row>
    <row r="22" spans="1:15" ht="18.75" x14ac:dyDescent="0.25">
      <c r="A22" s="303"/>
      <c r="B22" s="303"/>
      <c r="C22" s="314"/>
      <c r="D22" s="720"/>
      <c r="E22" s="732"/>
      <c r="F22" s="736"/>
      <c r="G22" s="737"/>
      <c r="I22" s="319"/>
      <c r="J22" s="383"/>
      <c r="K22" s="383"/>
      <c r="L22" s="383"/>
      <c r="M22" s="384"/>
      <c r="O22" s="304"/>
    </row>
    <row r="23" spans="1:15" ht="18.75" x14ac:dyDescent="0.25">
      <c r="A23" s="303"/>
      <c r="B23" s="303"/>
      <c r="C23" s="315"/>
      <c r="D23" s="720"/>
      <c r="E23" s="720"/>
      <c r="F23" s="732"/>
      <c r="G23" s="721"/>
      <c r="I23" s="319"/>
      <c r="J23" s="383"/>
      <c r="K23" s="383"/>
      <c r="L23" s="383"/>
      <c r="M23" s="384"/>
      <c r="O23" s="304"/>
    </row>
    <row r="24" spans="1:15" ht="18.75" x14ac:dyDescent="0.25">
      <c r="A24" s="303"/>
      <c r="B24" s="303"/>
      <c r="C24" s="314"/>
      <c r="D24" s="720"/>
      <c r="E24" s="732"/>
      <c r="F24" s="732"/>
      <c r="G24" s="721"/>
      <c r="I24" s="319"/>
      <c r="J24" s="383"/>
      <c r="K24" s="383"/>
      <c r="L24" s="383"/>
      <c r="M24" s="384"/>
      <c r="O24" s="304"/>
    </row>
    <row r="25" spans="1:15" ht="18.75" x14ac:dyDescent="0.25">
      <c r="A25" s="303"/>
      <c r="B25" s="303"/>
      <c r="C25" s="314"/>
      <c r="D25" s="720"/>
      <c r="E25" s="732"/>
      <c r="F25" s="732"/>
      <c r="G25" s="721"/>
      <c r="I25" s="319"/>
      <c r="J25" s="383"/>
      <c r="K25" s="383"/>
      <c r="L25" s="383"/>
      <c r="M25" s="384"/>
      <c r="O25" s="304"/>
    </row>
    <row r="26" spans="1:15" ht="19.5" thickBot="1" x14ac:dyDescent="0.3">
      <c r="A26" s="303"/>
      <c r="B26" s="303"/>
      <c r="C26" s="314"/>
      <c r="D26" s="720"/>
      <c r="E26" s="732"/>
      <c r="F26" s="732"/>
      <c r="G26" s="721"/>
      <c r="I26" s="320"/>
      <c r="J26" s="385"/>
      <c r="K26" s="385"/>
      <c r="L26" s="385"/>
      <c r="M26" s="386"/>
      <c r="O26" s="304"/>
    </row>
    <row r="27" spans="1:15" ht="23.25" customHeight="1" thickBot="1" x14ac:dyDescent="0.3">
      <c r="A27" s="303"/>
      <c r="B27" s="303"/>
      <c r="C27" s="439"/>
      <c r="D27" s="730"/>
      <c r="E27" s="732"/>
      <c r="F27" s="732"/>
      <c r="G27" s="721"/>
      <c r="O27" s="304"/>
    </row>
    <row r="28" spans="1:15" ht="23.25" customHeight="1" thickBot="1" x14ac:dyDescent="0.3">
      <c r="A28" s="303"/>
      <c r="B28" s="303"/>
      <c r="C28" s="503"/>
      <c r="D28" s="738"/>
      <c r="E28" s="739"/>
      <c r="F28" s="732"/>
      <c r="G28" s="721"/>
      <c r="O28" s="304"/>
    </row>
    <row r="29" spans="1:15" ht="24" customHeight="1" thickBot="1" x14ac:dyDescent="0.3">
      <c r="A29" s="303"/>
      <c r="B29" s="303"/>
      <c r="C29" s="440"/>
      <c r="D29" s="740"/>
      <c r="E29" s="741"/>
      <c r="F29" s="741"/>
      <c r="G29" s="742"/>
      <c r="O29" s="304"/>
    </row>
    <row r="30" spans="1:15" ht="42" customHeight="1" thickBot="1" x14ac:dyDescent="0.3">
      <c r="B30" s="303"/>
      <c r="O30" s="304"/>
    </row>
    <row r="31" spans="1:15" ht="42" customHeight="1" thickBot="1" x14ac:dyDescent="0.3">
      <c r="A31" s="303"/>
      <c r="B31" s="303"/>
      <c r="C31" s="790" t="s">
        <v>288</v>
      </c>
      <c r="D31" s="791"/>
      <c r="E31" s="791"/>
      <c r="F31" s="791"/>
      <c r="G31" s="792"/>
      <c r="O31" s="304"/>
    </row>
    <row r="32" spans="1:15" ht="54.75" customHeight="1" x14ac:dyDescent="0.25">
      <c r="A32" s="303"/>
      <c r="B32" s="303"/>
      <c r="C32" s="782" t="s">
        <v>283</v>
      </c>
      <c r="D32" s="783"/>
      <c r="E32" s="784" t="s">
        <v>289</v>
      </c>
      <c r="F32" s="784"/>
      <c r="G32" s="785"/>
      <c r="O32" s="304"/>
    </row>
    <row r="33" spans="1:15" ht="65.25" customHeight="1" x14ac:dyDescent="0.25">
      <c r="A33" s="303"/>
      <c r="B33" s="303"/>
      <c r="C33" s="786" t="s">
        <v>284</v>
      </c>
      <c r="D33" s="787"/>
      <c r="E33" s="788" t="s">
        <v>290</v>
      </c>
      <c r="F33" s="788"/>
      <c r="G33" s="789"/>
      <c r="O33" s="304"/>
    </row>
    <row r="34" spans="1:15" ht="63" customHeight="1" thickBot="1" x14ac:dyDescent="0.3">
      <c r="A34" s="303"/>
      <c r="B34" s="303"/>
      <c r="C34" s="765" t="s">
        <v>285</v>
      </c>
      <c r="D34" s="766"/>
      <c r="E34" s="767" t="s">
        <v>291</v>
      </c>
      <c r="F34" s="767"/>
      <c r="G34" s="768"/>
      <c r="O34" s="304"/>
    </row>
    <row r="35" spans="1:15" ht="43.5" customHeight="1" thickBot="1" x14ac:dyDescent="0.3">
      <c r="A35" s="305"/>
      <c r="B35" s="305"/>
      <c r="H35" s="306"/>
      <c r="I35" s="306"/>
      <c r="J35" s="306"/>
      <c r="K35" s="306"/>
      <c r="L35" s="306"/>
      <c r="M35" s="306"/>
      <c r="N35" s="306"/>
      <c r="O35" s="307"/>
    </row>
    <row r="36" spans="1:15" ht="51.75" customHeight="1" x14ac:dyDescent="0.25"/>
    <row r="37" spans="1:15" ht="14.45" customHeight="1" x14ac:dyDescent="0.25"/>
    <row r="39" spans="1:15" ht="15.75" thickBot="1" x14ac:dyDescent="0.3">
      <c r="C39" s="306"/>
      <c r="D39" s="306"/>
      <c r="E39" s="306"/>
      <c r="F39" s="306"/>
      <c r="G39" s="30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23"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62"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62" customWidth="1" outlineLevel="1"/>
    <col min="95" max="98" width="16.140625" style="63"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62" bestFit="1" customWidth="1"/>
    <col min="105" max="106" width="11.85546875" style="62" customWidth="1"/>
    <col min="107" max="107" width="16.42578125" style="63" bestFit="1" customWidth="1"/>
    <col min="108" max="108" width="16.42578125" style="63"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62" customWidth="1" outlineLevel="1"/>
    <col min="117" max="117" width="16.140625" style="63"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62" customWidth="1" outlineLevel="1"/>
    <col min="127" max="128" width="16.140625" style="63"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3" hidden="1" customWidth="1" outlineLevel="1"/>
    <col min="146" max="146" width="6.5703125" style="63" hidden="1" customWidth="1" outlineLevel="1"/>
    <col min="147" max="148" width="5.85546875" style="63"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62" hidden="1" customWidth="1" outlineLevel="1"/>
    <col min="162" max="162" width="7" style="63"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19</v>
      </c>
      <c r="BE1" s="1" t="s">
        <v>19</v>
      </c>
      <c r="DN1" s="63"/>
    </row>
    <row r="2" spans="1:204" ht="6" customHeight="1" x14ac:dyDescent="0.25">
      <c r="AU2" s="1" t="s">
        <v>20</v>
      </c>
      <c r="BE2" s="1" t="s">
        <v>20</v>
      </c>
      <c r="DN2" s="63"/>
    </row>
    <row r="3" spans="1:204" ht="6" customHeight="1" x14ac:dyDescent="0.25">
      <c r="AU3" s="1" t="s">
        <v>21</v>
      </c>
      <c r="BE3" s="1" t="s">
        <v>21</v>
      </c>
      <c r="DN3" s="63"/>
    </row>
    <row r="4" spans="1:204" ht="27.75" x14ac:dyDescent="0.25">
      <c r="A4" s="8"/>
      <c r="B4" s="8"/>
      <c r="C4" s="122"/>
      <c r="F4" s="11" t="s">
        <v>292</v>
      </c>
      <c r="H4" s="8"/>
      <c r="I4" s="8"/>
      <c r="J4" s="8"/>
      <c r="K4" s="8"/>
      <c r="L4" s="8"/>
      <c r="AL4" s="18"/>
      <c r="AV4" s="18"/>
      <c r="BF4" s="18"/>
      <c r="DN4" s="63"/>
    </row>
    <row r="5" spans="1:204" ht="6" customHeight="1" thickBot="1" x14ac:dyDescent="0.3">
      <c r="A5" s="10"/>
      <c r="B5" s="10"/>
      <c r="C5" s="10"/>
      <c r="G5" s="10"/>
      <c r="H5" s="10"/>
      <c r="L5" s="10"/>
      <c r="M5" s="10"/>
      <c r="X5" s="10"/>
      <c r="Y5" s="10"/>
      <c r="Z5" s="10"/>
      <c r="AA5" s="10"/>
      <c r="AB5" s="10"/>
      <c r="AG5" s="10"/>
      <c r="AR5" s="10"/>
      <c r="BB5" s="10"/>
      <c r="CE5" s="40"/>
      <c r="DN5" s="63"/>
    </row>
    <row r="6" spans="1:204" ht="27.95" customHeight="1" thickBot="1" x14ac:dyDescent="0.25">
      <c r="E6" s="23"/>
      <c r="F6" s="23"/>
      <c r="G6" s="23"/>
      <c r="H6" s="23"/>
      <c r="I6" s="23"/>
      <c r="J6" s="793" t="s">
        <v>293</v>
      </c>
      <c r="K6" s="793"/>
      <c r="L6" s="793"/>
      <c r="M6" s="794" t="s">
        <v>294</v>
      </c>
      <c r="N6" s="795"/>
      <c r="O6" s="795"/>
      <c r="P6" s="795"/>
      <c r="Q6" s="795"/>
      <c r="R6" s="796"/>
      <c r="S6" s="800" t="s">
        <v>295</v>
      </c>
      <c r="T6" s="801"/>
      <c r="U6" s="801"/>
      <c r="V6" s="802"/>
      <c r="W6" s="794" t="s">
        <v>296</v>
      </c>
      <c r="X6" s="795"/>
      <c r="Y6" s="795"/>
      <c r="Z6" s="795"/>
      <c r="AA6" s="795"/>
      <c r="AB6" s="796"/>
      <c r="AC6" s="803" t="s">
        <v>297</v>
      </c>
      <c r="AD6" s="804"/>
      <c r="AE6" s="804"/>
      <c r="AF6" s="805"/>
      <c r="AG6" s="794" t="s">
        <v>298</v>
      </c>
      <c r="AH6" s="795"/>
      <c r="AI6" s="795"/>
      <c r="AJ6" s="795"/>
      <c r="AK6" s="795"/>
      <c r="AL6" s="795"/>
      <c r="AM6" s="796"/>
      <c r="AN6" s="49" t="s">
        <v>299</v>
      </c>
      <c r="AO6" s="50"/>
      <c r="AP6" s="50"/>
      <c r="AQ6" s="51"/>
      <c r="AR6" s="810" t="s">
        <v>300</v>
      </c>
      <c r="AS6" s="811"/>
      <c r="AT6" s="811"/>
      <c r="AU6" s="811"/>
      <c r="AV6" s="811"/>
      <c r="AW6" s="812"/>
      <c r="AX6" s="800" t="s">
        <v>301</v>
      </c>
      <c r="AY6" s="801"/>
      <c r="AZ6" s="801"/>
      <c r="BA6" s="802"/>
      <c r="BB6" s="797" t="s">
        <v>302</v>
      </c>
      <c r="BC6" s="798"/>
      <c r="BD6" s="798"/>
      <c r="BE6" s="798"/>
      <c r="BF6" s="798"/>
      <c r="BG6" s="799"/>
      <c r="BH6" s="809" t="s">
        <v>303</v>
      </c>
      <c r="BI6" s="809"/>
      <c r="BJ6" s="809"/>
      <c r="BK6" s="809"/>
      <c r="BL6" s="813" t="s">
        <v>304</v>
      </c>
      <c r="BM6" s="814"/>
      <c r="BN6" s="814"/>
      <c r="BO6" s="814"/>
      <c r="BP6" s="814"/>
      <c r="BQ6" s="815"/>
      <c r="BR6" s="816" t="s">
        <v>305</v>
      </c>
      <c r="BS6" s="816"/>
      <c r="BT6" s="816"/>
      <c r="BU6" s="816"/>
      <c r="BV6" s="821" t="s">
        <v>306</v>
      </c>
      <c r="BW6" s="822"/>
      <c r="BX6" s="822"/>
      <c r="BY6" s="822"/>
      <c r="BZ6" s="822"/>
      <c r="CA6" s="823"/>
      <c r="CB6" s="824" t="s">
        <v>307</v>
      </c>
      <c r="CC6" s="824"/>
      <c r="CD6" s="824"/>
      <c r="CE6" s="824"/>
      <c r="CF6" s="819" t="s">
        <v>308</v>
      </c>
      <c r="CG6" s="819"/>
      <c r="CH6" s="819"/>
      <c r="CI6" s="819"/>
      <c r="CJ6" s="819"/>
      <c r="CK6" s="819"/>
      <c r="CL6" s="820" t="s">
        <v>309</v>
      </c>
      <c r="CM6" s="820"/>
      <c r="CN6" s="820"/>
      <c r="CO6" s="820"/>
      <c r="CP6" s="817" t="s">
        <v>310</v>
      </c>
      <c r="CQ6" s="817"/>
      <c r="CR6" s="817"/>
      <c r="CS6" s="817"/>
      <c r="CT6" s="817"/>
      <c r="CU6" s="817"/>
      <c r="CV6" s="818" t="s">
        <v>311</v>
      </c>
      <c r="CW6" s="818"/>
      <c r="CX6" s="818"/>
      <c r="CY6" s="818"/>
      <c r="CZ6" s="825" t="s">
        <v>312</v>
      </c>
      <c r="DA6" s="825"/>
      <c r="DB6" s="825"/>
      <c r="DC6" s="825"/>
      <c r="DD6" s="825"/>
      <c r="DE6" s="825"/>
      <c r="DF6" s="827" t="s">
        <v>313</v>
      </c>
      <c r="DG6" s="827"/>
      <c r="DH6" s="827"/>
      <c r="DI6" s="827"/>
      <c r="DJ6" s="826" t="s">
        <v>314</v>
      </c>
      <c r="DK6" s="826"/>
      <c r="DL6" s="826"/>
      <c r="DM6" s="826"/>
      <c r="DN6" s="826"/>
      <c r="DO6" s="826"/>
      <c r="DP6" s="828" t="s">
        <v>315</v>
      </c>
      <c r="DQ6" s="828"/>
      <c r="DR6" s="828"/>
      <c r="DS6" s="828"/>
      <c r="DT6" s="829" t="s">
        <v>316</v>
      </c>
      <c r="DU6" s="829"/>
      <c r="DV6" s="829"/>
      <c r="DW6" s="829"/>
      <c r="DX6" s="829"/>
      <c r="DY6" s="829"/>
      <c r="DZ6" s="830" t="s">
        <v>317</v>
      </c>
      <c r="EA6" s="830"/>
      <c r="EB6" s="830"/>
      <c r="EC6" s="830"/>
      <c r="ED6" s="73"/>
      <c r="EG6" s="806" t="s">
        <v>318</v>
      </c>
      <c r="EH6" s="807"/>
      <c r="EI6" s="807"/>
      <c r="EJ6" s="807"/>
      <c r="EK6" s="807"/>
      <c r="EL6" s="807"/>
      <c r="EM6" s="807"/>
      <c r="EN6" s="807"/>
      <c r="EO6" s="807"/>
      <c r="EP6" s="807"/>
      <c r="EQ6" s="807"/>
      <c r="ER6" s="808"/>
      <c r="EU6" s="806" t="s">
        <v>319</v>
      </c>
      <c r="EV6" s="807"/>
      <c r="EW6" s="807"/>
      <c r="EX6" s="807"/>
      <c r="EY6" s="807"/>
      <c r="EZ6" s="807"/>
      <c r="FA6" s="807"/>
      <c r="FB6" s="807"/>
      <c r="FC6" s="807"/>
      <c r="FD6" s="807"/>
      <c r="FE6" s="807"/>
      <c r="FF6" s="808"/>
      <c r="FI6" s="806" t="s">
        <v>320</v>
      </c>
      <c r="FJ6" s="807"/>
      <c r="FK6" s="807"/>
      <c r="FL6" s="807"/>
      <c r="FM6" s="807"/>
      <c r="FN6" s="807"/>
      <c r="FO6" s="807"/>
      <c r="FP6" s="807"/>
      <c r="FQ6" s="807"/>
      <c r="FR6" s="807"/>
      <c r="FS6" s="807"/>
      <c r="FT6" s="808"/>
      <c r="FW6" s="806" t="s">
        <v>321</v>
      </c>
      <c r="FX6" s="807"/>
      <c r="FY6" s="807"/>
      <c r="FZ6" s="807"/>
      <c r="GA6" s="807"/>
      <c r="GB6" s="807"/>
      <c r="GC6" s="807"/>
      <c r="GD6" s="807"/>
      <c r="GE6" s="807"/>
      <c r="GF6" s="807"/>
      <c r="GG6" s="807"/>
      <c r="GH6" s="808"/>
      <c r="GK6" s="806" t="s">
        <v>322</v>
      </c>
      <c r="GL6" s="807"/>
      <c r="GM6" s="807"/>
      <c r="GN6" s="807"/>
      <c r="GO6" s="807"/>
      <c r="GP6" s="807"/>
      <c r="GQ6" s="807"/>
      <c r="GR6" s="807"/>
      <c r="GS6" s="807"/>
      <c r="GT6" s="807"/>
      <c r="GU6" s="807"/>
      <c r="GV6" s="808"/>
    </row>
    <row r="7" spans="1:204" s="2" customFormat="1" ht="71.25" customHeight="1" x14ac:dyDescent="0.25">
      <c r="A7" s="68" t="s">
        <v>190</v>
      </c>
      <c r="B7" s="68" t="s">
        <v>323</v>
      </c>
      <c r="C7" s="68" t="s">
        <v>87</v>
      </c>
      <c r="D7" s="6" t="s">
        <v>15</v>
      </c>
      <c r="E7" s="24" t="s">
        <v>324</v>
      </c>
      <c r="F7" s="24" t="s">
        <v>325</v>
      </c>
      <c r="G7" s="24" t="s">
        <v>42</v>
      </c>
      <c r="H7" s="24" t="s">
        <v>326</v>
      </c>
      <c r="I7" s="24" t="s">
        <v>327</v>
      </c>
      <c r="J7" s="6" t="s">
        <v>328</v>
      </c>
      <c r="K7" s="6" t="s">
        <v>329</v>
      </c>
      <c r="L7" s="7" t="s">
        <v>293</v>
      </c>
      <c r="M7" s="15" t="s">
        <v>330</v>
      </c>
      <c r="N7" s="15" t="s">
        <v>331</v>
      </c>
      <c r="O7" s="140" t="s">
        <v>332</v>
      </c>
      <c r="P7" s="16" t="s">
        <v>333</v>
      </c>
      <c r="Q7" s="16" t="s">
        <v>334</v>
      </c>
      <c r="R7" s="16" t="s">
        <v>335</v>
      </c>
      <c r="S7" s="16" t="s">
        <v>336</v>
      </c>
      <c r="T7" s="41" t="s">
        <v>337</v>
      </c>
      <c r="U7" s="42" t="s">
        <v>338</v>
      </c>
      <c r="V7" s="15" t="s">
        <v>339</v>
      </c>
      <c r="W7" s="258" t="s">
        <v>340</v>
      </c>
      <c r="X7" s="258" t="s">
        <v>341</v>
      </c>
      <c r="Y7" s="332" t="s">
        <v>342</v>
      </c>
      <c r="Z7" s="259" t="s">
        <v>343</v>
      </c>
      <c r="AA7" s="259" t="s">
        <v>344</v>
      </c>
      <c r="AB7" s="259" t="s">
        <v>345</v>
      </c>
      <c r="AC7" s="259" t="s">
        <v>346</v>
      </c>
      <c r="AD7" s="260" t="s">
        <v>347</v>
      </c>
      <c r="AE7" s="261" t="s">
        <v>338</v>
      </c>
      <c r="AF7" s="258" t="s">
        <v>348</v>
      </c>
      <c r="AG7" s="12" t="s">
        <v>349</v>
      </c>
      <c r="AH7" s="12" t="s">
        <v>350</v>
      </c>
      <c r="AI7" s="13" t="s">
        <v>351</v>
      </c>
      <c r="AJ7" s="13" t="s">
        <v>352</v>
      </c>
      <c r="AK7" s="13" t="s">
        <v>353</v>
      </c>
      <c r="AL7" s="13" t="s">
        <v>354</v>
      </c>
      <c r="AM7" s="13" t="s">
        <v>355</v>
      </c>
      <c r="AN7" s="13" t="s">
        <v>356</v>
      </c>
      <c r="AO7" s="37" t="s">
        <v>357</v>
      </c>
      <c r="AP7" s="38" t="s">
        <v>358</v>
      </c>
      <c r="AQ7" s="13" t="s">
        <v>359</v>
      </c>
      <c r="AR7" s="15" t="s">
        <v>360</v>
      </c>
      <c r="AS7" s="15" t="s">
        <v>361</v>
      </c>
      <c r="AT7" s="140" t="s">
        <v>362</v>
      </c>
      <c r="AU7" s="16" t="s">
        <v>363</v>
      </c>
      <c r="AV7" s="16" t="s">
        <v>364</v>
      </c>
      <c r="AW7" s="16" t="s">
        <v>365</v>
      </c>
      <c r="AX7" s="16" t="s">
        <v>366</v>
      </c>
      <c r="AY7" s="41" t="s">
        <v>367</v>
      </c>
      <c r="AZ7" s="42" t="s">
        <v>338</v>
      </c>
      <c r="BA7" s="15" t="s">
        <v>368</v>
      </c>
      <c r="BB7" s="44" t="s">
        <v>369</v>
      </c>
      <c r="BC7" s="44" t="s">
        <v>370</v>
      </c>
      <c r="BD7" s="45" t="s">
        <v>371</v>
      </c>
      <c r="BE7" s="45" t="s">
        <v>372</v>
      </c>
      <c r="BF7" s="45" t="s">
        <v>373</v>
      </c>
      <c r="BG7" s="45" t="s">
        <v>374</v>
      </c>
      <c r="BH7" s="45" t="s">
        <v>375</v>
      </c>
      <c r="BI7" s="46" t="s">
        <v>376</v>
      </c>
      <c r="BJ7" s="47" t="s">
        <v>338</v>
      </c>
      <c r="BK7" s="44" t="s">
        <v>377</v>
      </c>
      <c r="BL7" s="52" t="s">
        <v>378</v>
      </c>
      <c r="BM7" s="52" t="s">
        <v>379</v>
      </c>
      <c r="BN7" s="53" t="s">
        <v>380</v>
      </c>
      <c r="BO7" s="53" t="s">
        <v>381</v>
      </c>
      <c r="BP7" s="53" t="s">
        <v>382</v>
      </c>
      <c r="BQ7" s="53" t="s">
        <v>383</v>
      </c>
      <c r="BR7" s="53" t="s">
        <v>384</v>
      </c>
      <c r="BS7" s="54" t="s">
        <v>385</v>
      </c>
      <c r="BT7" s="55" t="s">
        <v>338</v>
      </c>
      <c r="BU7" s="52" t="s">
        <v>386</v>
      </c>
      <c r="BV7" s="56" t="s">
        <v>387</v>
      </c>
      <c r="BW7" s="56" t="s">
        <v>388</v>
      </c>
      <c r="BX7" s="57" t="s">
        <v>389</v>
      </c>
      <c r="BY7" s="57" t="s">
        <v>390</v>
      </c>
      <c r="BZ7" s="57" t="s">
        <v>391</v>
      </c>
      <c r="CA7" s="57" t="s">
        <v>392</v>
      </c>
      <c r="CB7" s="57" t="s">
        <v>393</v>
      </c>
      <c r="CC7" s="58" t="s">
        <v>394</v>
      </c>
      <c r="CD7" s="59" t="s">
        <v>338</v>
      </c>
      <c r="CE7" s="56" t="s">
        <v>395</v>
      </c>
      <c r="CF7" s="257" t="s">
        <v>396</v>
      </c>
      <c r="CG7" s="258" t="s">
        <v>387</v>
      </c>
      <c r="CH7" s="258" t="s">
        <v>388</v>
      </c>
      <c r="CI7" s="258" t="s">
        <v>389</v>
      </c>
      <c r="CJ7" s="258" t="s">
        <v>397</v>
      </c>
      <c r="CK7" s="258" t="s">
        <v>398</v>
      </c>
      <c r="CL7" s="259" t="s">
        <v>399</v>
      </c>
      <c r="CM7" s="260" t="s">
        <v>400</v>
      </c>
      <c r="CN7" s="261" t="s">
        <v>338</v>
      </c>
      <c r="CO7" s="258" t="s">
        <v>401</v>
      </c>
      <c r="CP7" s="79" t="s">
        <v>402</v>
      </c>
      <c r="CQ7" s="80" t="s">
        <v>403</v>
      </c>
      <c r="CR7" s="80" t="s">
        <v>404</v>
      </c>
      <c r="CS7" s="80" t="s">
        <v>405</v>
      </c>
      <c r="CT7" s="80" t="s">
        <v>406</v>
      </c>
      <c r="CU7" s="80" t="s">
        <v>407</v>
      </c>
      <c r="CV7" s="81" t="s">
        <v>408</v>
      </c>
      <c r="CW7" s="82" t="s">
        <v>409</v>
      </c>
      <c r="CX7" s="83" t="s">
        <v>338</v>
      </c>
      <c r="CY7" s="80" t="s">
        <v>410</v>
      </c>
      <c r="CZ7" s="84" t="s">
        <v>411</v>
      </c>
      <c r="DA7" s="84" t="s">
        <v>412</v>
      </c>
      <c r="DB7" s="84" t="s">
        <v>413</v>
      </c>
      <c r="DC7" s="85" t="s">
        <v>414</v>
      </c>
      <c r="DD7" s="85" t="s">
        <v>415</v>
      </c>
      <c r="DE7" s="85" t="s">
        <v>416</v>
      </c>
      <c r="DF7" s="86" t="s">
        <v>417</v>
      </c>
      <c r="DG7" s="87" t="s">
        <v>418</v>
      </c>
      <c r="DH7" s="88" t="s">
        <v>338</v>
      </c>
      <c r="DI7" s="85" t="s">
        <v>419</v>
      </c>
      <c r="DJ7" s="89" t="s">
        <v>420</v>
      </c>
      <c r="DK7" s="89" t="s">
        <v>421</v>
      </c>
      <c r="DL7" s="89" t="s">
        <v>422</v>
      </c>
      <c r="DM7" s="90" t="s">
        <v>423</v>
      </c>
      <c r="DN7" s="90" t="s">
        <v>424</v>
      </c>
      <c r="DO7" s="90" t="s">
        <v>425</v>
      </c>
      <c r="DP7" s="91" t="s">
        <v>426</v>
      </c>
      <c r="DQ7" s="92" t="s">
        <v>427</v>
      </c>
      <c r="DR7" s="93" t="s">
        <v>338</v>
      </c>
      <c r="DS7" s="90" t="s">
        <v>428</v>
      </c>
      <c r="DT7" s="95" t="s">
        <v>429</v>
      </c>
      <c r="DU7" s="95" t="s">
        <v>430</v>
      </c>
      <c r="DV7" s="95" t="s">
        <v>431</v>
      </c>
      <c r="DW7" s="52" t="s">
        <v>432</v>
      </c>
      <c r="DX7" s="52" t="s">
        <v>433</v>
      </c>
      <c r="DY7" s="52" t="s">
        <v>434</v>
      </c>
      <c r="DZ7" s="53" t="s">
        <v>435</v>
      </c>
      <c r="EA7" s="54" t="s">
        <v>436</v>
      </c>
      <c r="EB7" s="55" t="s">
        <v>338</v>
      </c>
      <c r="EC7" s="52" t="s">
        <v>437</v>
      </c>
      <c r="ED7" s="74"/>
      <c r="EF7" s="69" t="s">
        <v>438</v>
      </c>
      <c r="EG7" s="70" t="s">
        <v>439</v>
      </c>
      <c r="EH7" s="70" t="s">
        <v>440</v>
      </c>
      <c r="EI7" s="70" t="s">
        <v>441</v>
      </c>
      <c r="EJ7" s="70" t="s">
        <v>442</v>
      </c>
      <c r="EK7" s="70" t="s">
        <v>443</v>
      </c>
      <c r="EL7" s="70" t="s">
        <v>444</v>
      </c>
      <c r="EM7" s="70" t="s">
        <v>445</v>
      </c>
      <c r="EN7" s="70" t="s">
        <v>446</v>
      </c>
      <c r="EO7" s="70" t="s">
        <v>447</v>
      </c>
      <c r="EP7" s="70" t="s">
        <v>448</v>
      </c>
      <c r="EQ7" s="70" t="s">
        <v>449</v>
      </c>
      <c r="ER7" s="71" t="s">
        <v>450</v>
      </c>
      <c r="ES7" s="1"/>
      <c r="ET7" s="69" t="s">
        <v>438</v>
      </c>
      <c r="EU7" s="70" t="s">
        <v>439</v>
      </c>
      <c r="EV7" s="70" t="s">
        <v>440</v>
      </c>
      <c r="EW7" s="70" t="s">
        <v>441</v>
      </c>
      <c r="EX7" s="70" t="s">
        <v>442</v>
      </c>
      <c r="EY7" s="70" t="s">
        <v>443</v>
      </c>
      <c r="EZ7" s="70" t="s">
        <v>444</v>
      </c>
      <c r="FA7" s="70" t="s">
        <v>445</v>
      </c>
      <c r="FB7" s="70" t="s">
        <v>446</v>
      </c>
      <c r="FC7" s="70" t="s">
        <v>447</v>
      </c>
      <c r="FD7" s="70" t="s">
        <v>448</v>
      </c>
      <c r="FE7" s="96" t="s">
        <v>449</v>
      </c>
      <c r="FF7" s="71" t="s">
        <v>450</v>
      </c>
      <c r="FG7" s="1"/>
      <c r="FH7" s="69" t="s">
        <v>438</v>
      </c>
      <c r="FI7" s="70" t="s">
        <v>439</v>
      </c>
      <c r="FJ7" s="70" t="s">
        <v>440</v>
      </c>
      <c r="FK7" s="70" t="s">
        <v>441</v>
      </c>
      <c r="FL7" s="70" t="s">
        <v>442</v>
      </c>
      <c r="FM7" s="70" t="s">
        <v>443</v>
      </c>
      <c r="FN7" s="70" t="s">
        <v>444</v>
      </c>
      <c r="FO7" s="70" t="s">
        <v>445</v>
      </c>
      <c r="FP7" s="70" t="s">
        <v>446</v>
      </c>
      <c r="FQ7" s="70" t="s">
        <v>447</v>
      </c>
      <c r="FR7" s="70" t="s">
        <v>448</v>
      </c>
      <c r="FS7" s="70" t="s">
        <v>449</v>
      </c>
      <c r="FT7" s="71" t="s">
        <v>450</v>
      </c>
      <c r="FU7" s="1"/>
      <c r="FV7" s="69" t="s">
        <v>438</v>
      </c>
      <c r="FW7" s="70" t="s">
        <v>439</v>
      </c>
      <c r="FX7" s="70" t="s">
        <v>440</v>
      </c>
      <c r="FY7" s="70" t="s">
        <v>441</v>
      </c>
      <c r="FZ7" s="70" t="s">
        <v>442</v>
      </c>
      <c r="GA7" s="70" t="s">
        <v>443</v>
      </c>
      <c r="GB7" s="70" t="s">
        <v>444</v>
      </c>
      <c r="GC7" s="70" t="s">
        <v>445</v>
      </c>
      <c r="GD7" s="70" t="s">
        <v>446</v>
      </c>
      <c r="GE7" s="70" t="s">
        <v>447</v>
      </c>
      <c r="GF7" s="70" t="s">
        <v>448</v>
      </c>
      <c r="GG7" s="70" t="s">
        <v>449</v>
      </c>
      <c r="GH7" s="71" t="s">
        <v>450</v>
      </c>
      <c r="GI7" s="1"/>
      <c r="GJ7" s="69" t="s">
        <v>438</v>
      </c>
      <c r="GK7" s="70" t="s">
        <v>439</v>
      </c>
      <c r="GL7" s="70" t="s">
        <v>440</v>
      </c>
      <c r="GM7" s="70" t="s">
        <v>441</v>
      </c>
      <c r="GN7" s="70" t="s">
        <v>442</v>
      </c>
      <c r="GO7" s="70" t="s">
        <v>443</v>
      </c>
      <c r="GP7" s="70" t="s">
        <v>444</v>
      </c>
      <c r="GQ7" s="70" t="s">
        <v>445</v>
      </c>
      <c r="GR7" s="70" t="s">
        <v>446</v>
      </c>
      <c r="GS7" s="70" t="s">
        <v>447</v>
      </c>
      <c r="GT7" s="70" t="s">
        <v>448</v>
      </c>
      <c r="GU7" s="70" t="s">
        <v>449</v>
      </c>
      <c r="GV7" s="71" t="s">
        <v>450</v>
      </c>
    </row>
    <row r="8" spans="1:204" ht="20.25" customHeight="1" x14ac:dyDescent="0.25">
      <c r="A8" s="3" t="s">
        <v>451</v>
      </c>
      <c r="B8" s="333" t="s">
        <v>452</v>
      </c>
      <c r="C8" s="3" t="s">
        <v>145</v>
      </c>
      <c r="D8" s="100" t="s">
        <v>16</v>
      </c>
      <c r="E8" s="3" t="s">
        <v>28</v>
      </c>
      <c r="F8" s="333" t="s">
        <v>453</v>
      </c>
      <c r="G8" s="5" t="s">
        <v>7</v>
      </c>
      <c r="H8" s="3" t="s">
        <v>454</v>
      </c>
      <c r="I8" s="3" t="s">
        <v>455</v>
      </c>
      <c r="J8" s="335" t="s">
        <v>456</v>
      </c>
      <c r="K8" s="333" t="s">
        <v>456</v>
      </c>
      <c r="L8" s="333" t="s">
        <v>456</v>
      </c>
      <c r="M8" s="4">
        <v>0</v>
      </c>
      <c r="N8" s="4">
        <v>28</v>
      </c>
      <c r="O8" s="14">
        <v>0</v>
      </c>
      <c r="P8" s="101" t="s">
        <v>26</v>
      </c>
      <c r="Q8" s="376" t="s">
        <v>457</v>
      </c>
      <c r="R8" s="101"/>
      <c r="S8" s="101" t="s">
        <v>456</v>
      </c>
      <c r="T8" s="101" t="str">
        <f>P8</f>
        <v>bajo</v>
      </c>
      <c r="U8" s="101"/>
      <c r="V8" s="376" t="s">
        <v>458</v>
      </c>
      <c r="W8" s="4">
        <v>0</v>
      </c>
      <c r="X8" s="4">
        <v>28</v>
      </c>
      <c r="Y8" s="14">
        <v>0</v>
      </c>
      <c r="Z8" s="4" t="s">
        <v>26</v>
      </c>
      <c r="AA8" s="17" t="s">
        <v>459</v>
      </c>
      <c r="AB8" s="4"/>
      <c r="AC8" s="4" t="s">
        <v>456</v>
      </c>
      <c r="AD8" s="101" t="str">
        <f>Z8</f>
        <v>bajo</v>
      </c>
      <c r="AE8" s="101"/>
      <c r="AF8" s="376" t="s">
        <v>460</v>
      </c>
      <c r="AG8" s="4"/>
      <c r="AH8" s="4"/>
      <c r="AI8" s="4"/>
      <c r="AJ8" s="14"/>
      <c r="AK8" s="4"/>
      <c r="AL8" s="17"/>
      <c r="AM8" s="17"/>
      <c r="AN8" s="20"/>
      <c r="AO8" s="19"/>
      <c r="AP8" s="21"/>
      <c r="AQ8" s="17"/>
      <c r="AR8" s="4"/>
      <c r="AS8" s="4"/>
      <c r="AT8" s="141"/>
      <c r="AU8" s="4"/>
      <c r="AV8" s="17"/>
      <c r="AW8" s="17"/>
      <c r="AX8" s="22"/>
      <c r="AY8" s="19"/>
      <c r="AZ8" s="21"/>
      <c r="BA8" s="17"/>
      <c r="BB8" s="4"/>
      <c r="BC8" s="4"/>
      <c r="BD8" s="48"/>
      <c r="BE8" s="4"/>
      <c r="BF8" s="17"/>
      <c r="BG8" s="17"/>
      <c r="BH8" s="20"/>
      <c r="BI8" s="19"/>
      <c r="BJ8" s="21"/>
      <c r="BK8" s="17"/>
      <c r="BL8" s="4"/>
      <c r="BM8" s="4"/>
      <c r="BN8" s="142"/>
      <c r="BO8" s="4"/>
      <c r="BP8" s="17"/>
      <c r="BQ8" s="17"/>
      <c r="BR8" s="20"/>
      <c r="BS8" s="19"/>
      <c r="BT8" s="21"/>
      <c r="BU8" s="17"/>
      <c r="BV8" s="4"/>
      <c r="BW8" s="4"/>
      <c r="BX8" s="142"/>
      <c r="BY8" s="4"/>
      <c r="BZ8" s="17"/>
      <c r="CB8" s="20"/>
      <c r="CC8" s="19"/>
      <c r="CD8" s="21"/>
      <c r="CE8" s="17"/>
      <c r="CF8" s="60"/>
      <c r="CG8" s="60"/>
      <c r="CH8" s="60"/>
      <c r="CI8" s="262"/>
      <c r="CJ8" s="60"/>
      <c r="CK8" s="60"/>
      <c r="CL8" s="20"/>
      <c r="CM8" s="60"/>
      <c r="CN8" s="61"/>
      <c r="CO8" s="60"/>
      <c r="CP8" s="60"/>
      <c r="CQ8" s="273"/>
      <c r="CR8" s="273"/>
      <c r="CS8" s="274"/>
      <c r="CT8" s="66"/>
      <c r="CU8" s="60"/>
      <c r="CV8" s="20"/>
      <c r="CW8" s="271"/>
      <c r="CX8" s="61"/>
      <c r="CY8" s="60"/>
      <c r="CZ8" s="60"/>
      <c r="DA8" s="60"/>
      <c r="DB8" s="60"/>
      <c r="DC8" s="323"/>
      <c r="DD8" s="321"/>
      <c r="DE8" s="60"/>
      <c r="DF8" s="20"/>
      <c r="DG8" s="322"/>
      <c r="DH8" s="61"/>
      <c r="DI8" s="60"/>
      <c r="DJ8" s="60"/>
      <c r="DK8" s="60"/>
      <c r="DL8" s="60"/>
      <c r="DM8" s="325"/>
      <c r="DN8" s="60"/>
      <c r="DO8" s="3"/>
      <c r="DP8" s="22"/>
      <c r="DQ8" s="60"/>
      <c r="DR8" s="61"/>
      <c r="DS8" s="60"/>
      <c r="DT8" s="60"/>
      <c r="DU8" s="60"/>
      <c r="DV8" s="60"/>
      <c r="DW8" s="325"/>
      <c r="DX8" s="66"/>
      <c r="DY8" s="60"/>
      <c r="DZ8" s="22"/>
      <c r="EA8" s="271"/>
      <c r="EB8" s="61"/>
      <c r="EC8" s="60"/>
      <c r="ED8" s="72"/>
      <c r="EF8" s="1" t="str">
        <f t="shared" ref="EF8:EF39" si="0">+C8</f>
        <v xml:space="preserve">I23_006-DIPLAP </v>
      </c>
      <c r="EO8" s="94"/>
      <c r="EP8" s="94"/>
      <c r="EQ8" s="94"/>
      <c r="ER8" s="94"/>
      <c r="ET8" s="1" t="str">
        <f t="shared" ref="ET8:ET70" si="1">+EF8</f>
        <v xml:space="preserve">I23_006-DIPLAP </v>
      </c>
      <c r="FC8" s="18"/>
      <c r="FD8" s="18"/>
      <c r="FE8" s="97"/>
      <c r="FF8" s="94"/>
      <c r="FH8" s="1" t="str">
        <f t="shared" ref="FH8:FH70" si="2">+ET8</f>
        <v xml:space="preserve">I23_006-DIPLAP </v>
      </c>
      <c r="FV8" s="98" t="str">
        <f t="shared" ref="FV8:FV70" si="3">+FH8</f>
        <v xml:space="preserve">I23_006-DIPLAP </v>
      </c>
      <c r="GJ8" s="98" t="str">
        <f t="shared" ref="GJ8:GJ70" si="4">+FV8</f>
        <v xml:space="preserve">I23_006-DIPLAP </v>
      </c>
    </row>
    <row r="9" spans="1:204" ht="20.25" customHeight="1" x14ac:dyDescent="0.25">
      <c r="A9" s="3" t="s">
        <v>461</v>
      </c>
      <c r="B9" s="334" t="s">
        <v>27</v>
      </c>
      <c r="C9" s="3" t="s">
        <v>155</v>
      </c>
      <c r="D9" s="100" t="s">
        <v>16</v>
      </c>
      <c r="E9" s="3" t="s">
        <v>27</v>
      </c>
      <c r="F9" s="334" t="s">
        <v>27</v>
      </c>
      <c r="G9" s="5" t="s">
        <v>7</v>
      </c>
      <c r="H9" s="3" t="s">
        <v>462</v>
      </c>
      <c r="I9" s="3" t="s">
        <v>463</v>
      </c>
      <c r="J9" s="336">
        <v>25</v>
      </c>
      <c r="K9" s="336" t="s">
        <v>189</v>
      </c>
      <c r="L9" s="166">
        <v>25</v>
      </c>
      <c r="M9" s="4">
        <v>0</v>
      </c>
      <c r="N9" s="4" t="s">
        <v>189</v>
      </c>
      <c r="O9" s="379">
        <v>0</v>
      </c>
      <c r="P9" s="101" t="s">
        <v>26</v>
      </c>
      <c r="Q9" s="376" t="s">
        <v>464</v>
      </c>
      <c r="R9" s="101"/>
      <c r="S9" s="101">
        <v>0</v>
      </c>
      <c r="T9" s="101" t="str">
        <f t="shared" ref="T9:T12" si="5">P9</f>
        <v>bajo</v>
      </c>
      <c r="U9" s="101"/>
      <c r="V9" s="376" t="s">
        <v>465</v>
      </c>
      <c r="W9" s="4">
        <v>0</v>
      </c>
      <c r="X9" s="4" t="s">
        <v>189</v>
      </c>
      <c r="Y9" s="379">
        <v>0</v>
      </c>
      <c r="Z9" s="4" t="s">
        <v>26</v>
      </c>
      <c r="AA9" s="17" t="s">
        <v>466</v>
      </c>
      <c r="AB9" s="4"/>
      <c r="AC9" s="382">
        <v>0</v>
      </c>
      <c r="AD9" s="101" t="str">
        <f t="shared" ref="AD9:AD12" si="6">Z9</f>
        <v>bajo</v>
      </c>
      <c r="AE9" s="101"/>
      <c r="AF9" s="376" t="s">
        <v>467</v>
      </c>
      <c r="AG9" s="4"/>
      <c r="AH9" s="4"/>
      <c r="AI9" s="4"/>
      <c r="AJ9" s="14"/>
      <c r="AK9" s="4"/>
      <c r="AL9" s="17"/>
      <c r="AM9" s="17"/>
      <c r="AN9" s="20"/>
      <c r="AO9" s="19"/>
      <c r="AP9" s="21"/>
      <c r="AQ9" s="17"/>
      <c r="AR9" s="4"/>
      <c r="AS9" s="4"/>
      <c r="AT9" s="141"/>
      <c r="AU9" s="4"/>
      <c r="AV9" s="17"/>
      <c r="AW9" s="17"/>
      <c r="AX9" s="22"/>
      <c r="AY9" s="19"/>
      <c r="AZ9" s="21"/>
      <c r="BA9" s="17"/>
      <c r="BB9" s="4"/>
      <c r="BC9" s="4"/>
      <c r="BD9" s="48"/>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60"/>
      <c r="CG9" s="60"/>
      <c r="CH9" s="60"/>
      <c r="CI9" s="264"/>
      <c r="CJ9" s="60"/>
      <c r="CK9" s="60"/>
      <c r="CL9" s="20"/>
      <c r="CM9" s="60"/>
      <c r="CN9" s="61"/>
      <c r="CO9" s="60"/>
      <c r="CP9" s="60"/>
      <c r="CQ9" s="270"/>
      <c r="CR9" s="270"/>
      <c r="CS9" s="64"/>
      <c r="CT9" s="66"/>
      <c r="CU9" s="60"/>
      <c r="CV9" s="20"/>
      <c r="CW9" s="271"/>
      <c r="CX9" s="61"/>
      <c r="CY9" s="60"/>
      <c r="CZ9" s="60"/>
      <c r="DA9" s="60"/>
      <c r="DB9" s="60"/>
      <c r="DC9" s="75"/>
      <c r="DD9" s="321"/>
      <c r="DE9" s="60"/>
      <c r="DF9" s="20"/>
      <c r="DG9" s="322"/>
      <c r="DH9" s="61"/>
      <c r="DI9" s="60"/>
      <c r="DJ9" s="60"/>
      <c r="DK9" s="60"/>
      <c r="DL9" s="60"/>
      <c r="DM9" s="324"/>
      <c r="DN9" s="60"/>
      <c r="DO9" s="3"/>
      <c r="DP9" s="22"/>
      <c r="DQ9" s="60"/>
      <c r="DR9" s="61"/>
      <c r="DS9" s="60"/>
      <c r="DT9" s="60"/>
      <c r="DU9" s="60"/>
      <c r="DV9" s="60"/>
      <c r="DW9" s="324"/>
      <c r="DX9" s="66"/>
      <c r="DY9" s="60"/>
      <c r="DZ9" s="22"/>
      <c r="EA9" s="271"/>
      <c r="EB9" s="61"/>
      <c r="EC9" s="60"/>
      <c r="ED9" s="72"/>
      <c r="EF9" s="1" t="str">
        <f t="shared" si="0"/>
        <v>I23_019-DAG</v>
      </c>
      <c r="EO9" s="94"/>
      <c r="EP9" s="94"/>
      <c r="EQ9" s="94"/>
      <c r="ER9" s="94"/>
      <c r="ET9" s="1" t="str">
        <f t="shared" si="1"/>
        <v>I23_019-DAG</v>
      </c>
      <c r="FC9" s="18"/>
      <c r="FD9" s="18"/>
      <c r="FE9" s="97"/>
      <c r="FF9" s="94"/>
      <c r="FH9" s="1" t="str">
        <f t="shared" si="2"/>
        <v>I23_019-DAG</v>
      </c>
      <c r="FV9" s="98" t="str">
        <f t="shared" si="3"/>
        <v>I23_019-DAG</v>
      </c>
      <c r="GJ9" s="98" t="str">
        <f t="shared" si="4"/>
        <v>I23_019-DAG</v>
      </c>
    </row>
    <row r="10" spans="1:204" ht="20.25" customHeight="1" x14ac:dyDescent="0.25">
      <c r="A10" s="3" t="s">
        <v>468</v>
      </c>
      <c r="B10" s="158" t="s">
        <v>287</v>
      </c>
      <c r="C10" s="3" t="s">
        <v>107</v>
      </c>
      <c r="D10" s="100" t="s">
        <v>16</v>
      </c>
      <c r="E10" s="3" t="s">
        <v>30</v>
      </c>
      <c r="F10" s="158" t="s">
        <v>469</v>
      </c>
      <c r="G10" s="5" t="s">
        <v>7</v>
      </c>
      <c r="H10" s="3" t="s">
        <v>470</v>
      </c>
      <c r="I10" s="3" t="s">
        <v>463</v>
      </c>
      <c r="J10" s="336">
        <v>19</v>
      </c>
      <c r="K10" s="336" t="s">
        <v>189</v>
      </c>
      <c r="L10" s="166">
        <v>19</v>
      </c>
      <c r="M10" s="4">
        <v>0</v>
      </c>
      <c r="N10" s="4" t="s">
        <v>189</v>
      </c>
      <c r="O10" s="379">
        <v>0</v>
      </c>
      <c r="P10" s="101" t="s">
        <v>26</v>
      </c>
      <c r="Q10" s="376" t="s">
        <v>471</v>
      </c>
      <c r="R10" s="101"/>
      <c r="S10" s="101">
        <v>0</v>
      </c>
      <c r="T10" s="101" t="str">
        <f t="shared" si="5"/>
        <v>bajo</v>
      </c>
      <c r="U10" s="101"/>
      <c r="V10" s="376" t="s">
        <v>472</v>
      </c>
      <c r="W10" s="4">
        <v>0</v>
      </c>
      <c r="X10" s="4" t="s">
        <v>189</v>
      </c>
      <c r="Y10" s="379">
        <v>0</v>
      </c>
      <c r="Z10" s="4" t="s">
        <v>26</v>
      </c>
      <c r="AA10" s="17" t="s">
        <v>473</v>
      </c>
      <c r="AB10" s="4"/>
      <c r="AC10" s="382">
        <v>0</v>
      </c>
      <c r="AD10" s="101" t="str">
        <f t="shared" si="6"/>
        <v>bajo</v>
      </c>
      <c r="AE10" s="101"/>
      <c r="AF10" s="376" t="s">
        <v>474</v>
      </c>
      <c r="AG10" s="4"/>
      <c r="AH10" s="4"/>
      <c r="AI10" s="4"/>
      <c r="AJ10" s="14"/>
      <c r="AK10" s="4"/>
      <c r="AL10" s="17"/>
      <c r="AM10" s="17"/>
      <c r="AN10" s="20"/>
      <c r="AO10" s="19"/>
      <c r="AP10" s="21"/>
      <c r="AQ10" s="17"/>
      <c r="AR10" s="4"/>
      <c r="AS10" s="4"/>
      <c r="AT10" s="141"/>
      <c r="AU10" s="4"/>
      <c r="AV10" s="17"/>
      <c r="AW10" s="17"/>
      <c r="AX10" s="22"/>
      <c r="AY10" s="19"/>
      <c r="AZ10" s="21"/>
      <c r="BA10" s="17"/>
      <c r="BB10" s="4"/>
      <c r="BC10" s="4"/>
      <c r="BD10" s="48"/>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60"/>
      <c r="CG10" s="60"/>
      <c r="CH10" s="60"/>
      <c r="CI10" s="262"/>
      <c r="CJ10" s="60"/>
      <c r="CK10" s="60"/>
      <c r="CL10" s="20"/>
      <c r="CM10" s="60"/>
      <c r="CN10" s="61"/>
      <c r="CO10" s="60"/>
      <c r="CP10" s="60"/>
      <c r="CQ10" s="275"/>
      <c r="CR10" s="275"/>
      <c r="CS10" s="274"/>
      <c r="CT10" s="66"/>
      <c r="CU10" s="60"/>
      <c r="CV10" s="20"/>
      <c r="CW10" s="271"/>
      <c r="CX10" s="61"/>
      <c r="CY10" s="60"/>
      <c r="CZ10" s="60"/>
      <c r="DA10" s="266"/>
      <c r="DB10" s="266"/>
      <c r="DC10" s="323"/>
      <c r="DD10" s="321"/>
      <c r="DE10" s="60"/>
      <c r="DF10" s="20"/>
      <c r="DG10" s="322"/>
      <c r="DH10" s="61"/>
      <c r="DI10" s="60"/>
      <c r="DJ10" s="60"/>
      <c r="DK10" s="266"/>
      <c r="DL10" s="266"/>
      <c r="DM10" s="325"/>
      <c r="DN10" s="60"/>
      <c r="DO10" s="3"/>
      <c r="DP10" s="22"/>
      <c r="DQ10" s="60"/>
      <c r="DR10" s="61"/>
      <c r="DS10" s="60"/>
      <c r="DT10" s="60"/>
      <c r="DU10" s="266"/>
      <c r="DV10" s="266"/>
      <c r="DW10" s="325"/>
      <c r="DX10" s="66"/>
      <c r="DY10" s="60"/>
      <c r="DZ10" s="22"/>
      <c r="EA10" s="271"/>
      <c r="EB10" s="61"/>
      <c r="EC10" s="60"/>
      <c r="ED10" s="72"/>
      <c r="EF10" s="1" t="str">
        <f t="shared" si="0"/>
        <v>I23_015-Gabinete Subsecretaría</v>
      </c>
      <c r="EO10" s="94"/>
      <c r="EP10" s="94"/>
      <c r="EQ10" s="94"/>
      <c r="ER10" s="94"/>
      <c r="ET10" s="1" t="str">
        <f t="shared" si="1"/>
        <v>I23_015-Gabinete Subsecretaría</v>
      </c>
      <c r="FC10" s="18"/>
      <c r="FD10" s="18"/>
      <c r="FE10" s="97"/>
      <c r="FF10" s="94"/>
      <c r="FH10" s="1" t="str">
        <f t="shared" si="2"/>
        <v>I23_015-Gabinete Subsecretaría</v>
      </c>
      <c r="FV10" s="98" t="str">
        <f t="shared" si="3"/>
        <v>I23_015-Gabinete Subsecretaría</v>
      </c>
      <c r="GJ10" s="98" t="str">
        <f t="shared" si="4"/>
        <v>I23_015-Gabinete Subsecretaría</v>
      </c>
    </row>
    <row r="11" spans="1:204" ht="20.25" customHeight="1" x14ac:dyDescent="0.25">
      <c r="A11" s="3" t="s">
        <v>475</v>
      </c>
      <c r="B11" s="158" t="s">
        <v>476</v>
      </c>
      <c r="C11" s="3" t="s">
        <v>97</v>
      </c>
      <c r="D11" s="100" t="s">
        <v>16</v>
      </c>
      <c r="E11" s="3" t="s">
        <v>35</v>
      </c>
      <c r="F11" s="158" t="s">
        <v>477</v>
      </c>
      <c r="G11" s="5" t="s">
        <v>7</v>
      </c>
      <c r="H11" s="3" t="s">
        <v>478</v>
      </c>
      <c r="I11" s="3" t="s">
        <v>479</v>
      </c>
      <c r="J11" s="336">
        <v>4</v>
      </c>
      <c r="K11" s="336">
        <v>8</v>
      </c>
      <c r="L11" s="337">
        <v>0.5</v>
      </c>
      <c r="M11" s="4">
        <v>0</v>
      </c>
      <c r="N11" s="4">
        <v>8</v>
      </c>
      <c r="O11" s="14">
        <v>0</v>
      </c>
      <c r="P11" s="101" t="s">
        <v>26</v>
      </c>
      <c r="Q11" s="376" t="s">
        <v>480</v>
      </c>
      <c r="R11" s="101"/>
      <c r="S11" s="101">
        <v>0</v>
      </c>
      <c r="T11" s="101" t="str">
        <f t="shared" si="5"/>
        <v>bajo</v>
      </c>
      <c r="U11" s="101"/>
      <c r="V11" s="376" t="s">
        <v>481</v>
      </c>
      <c r="W11" s="4">
        <v>0</v>
      </c>
      <c r="X11" s="4">
        <v>8</v>
      </c>
      <c r="Y11" s="14">
        <v>0</v>
      </c>
      <c r="Z11" s="4" t="s">
        <v>26</v>
      </c>
      <c r="AA11" s="17" t="s">
        <v>482</v>
      </c>
      <c r="AB11" s="4"/>
      <c r="AC11" s="382">
        <v>0</v>
      </c>
      <c r="AD11" s="101" t="str">
        <f t="shared" si="6"/>
        <v>bajo</v>
      </c>
      <c r="AE11" s="101"/>
      <c r="AF11" s="376" t="s">
        <v>483</v>
      </c>
      <c r="AG11" s="4"/>
      <c r="AH11" s="4"/>
      <c r="AI11" s="4"/>
      <c r="AJ11" s="14"/>
      <c r="AK11" s="4"/>
      <c r="AL11" s="17"/>
      <c r="AM11" s="17"/>
      <c r="AN11" s="20"/>
      <c r="AO11" s="19"/>
      <c r="AP11" s="21"/>
      <c r="AQ11" s="17"/>
      <c r="AR11" s="4"/>
      <c r="AS11" s="4"/>
      <c r="AT11" s="141"/>
      <c r="AU11" s="4"/>
      <c r="AV11" s="17"/>
      <c r="AW11" s="17"/>
      <c r="AX11" s="22"/>
      <c r="AY11" s="19"/>
      <c r="AZ11" s="21"/>
      <c r="BA11" s="17"/>
      <c r="BB11" s="4"/>
      <c r="BC11" s="4"/>
      <c r="BD11" s="48"/>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60"/>
      <c r="CG11" s="266"/>
      <c r="CH11" s="266"/>
      <c r="CI11" s="263"/>
      <c r="CJ11" s="60"/>
      <c r="CK11" s="60"/>
      <c r="CL11" s="20"/>
      <c r="CM11" s="60"/>
      <c r="CN11" s="61"/>
      <c r="CO11" s="60"/>
      <c r="CP11" s="60"/>
      <c r="CQ11" s="275"/>
      <c r="CR11" s="275"/>
      <c r="CS11" s="274"/>
      <c r="CT11" s="66"/>
      <c r="CU11" s="60"/>
      <c r="CV11" s="20"/>
      <c r="CW11" s="271"/>
      <c r="CX11" s="61"/>
      <c r="CY11" s="60"/>
      <c r="CZ11" s="60"/>
      <c r="DA11" s="266"/>
      <c r="DB11" s="266"/>
      <c r="DC11" s="323"/>
      <c r="DD11" s="321"/>
      <c r="DE11" s="60"/>
      <c r="DF11" s="20"/>
      <c r="DG11" s="322"/>
      <c r="DH11" s="61"/>
      <c r="DI11" s="60"/>
      <c r="DJ11" s="60"/>
      <c r="DK11" s="266"/>
      <c r="DL11" s="266"/>
      <c r="DM11" s="325"/>
      <c r="DN11" s="60"/>
      <c r="DO11" s="3"/>
      <c r="DP11" s="22"/>
      <c r="DQ11" s="60"/>
      <c r="DR11" s="61"/>
      <c r="DS11" s="60"/>
      <c r="DT11" s="60"/>
      <c r="DU11" s="266"/>
      <c r="DV11" s="266"/>
      <c r="DW11" s="325"/>
      <c r="DX11" s="66"/>
      <c r="DY11" s="60"/>
      <c r="DZ11" s="22"/>
      <c r="EA11" s="271"/>
      <c r="EB11" s="61"/>
      <c r="EC11" s="60"/>
      <c r="ED11" s="72"/>
      <c r="EF11" s="1" t="str">
        <f t="shared" si="0"/>
        <v>I21_001-Gabinete de ministro</v>
      </c>
      <c r="EO11" s="94"/>
      <c r="EP11" s="94"/>
      <c r="EQ11" s="94"/>
      <c r="ER11" s="94"/>
      <c r="ET11" s="1" t="str">
        <f t="shared" si="1"/>
        <v>I21_001-Gabinete de ministro</v>
      </c>
      <c r="FC11" s="18"/>
      <c r="FD11" s="18"/>
      <c r="FE11" s="97"/>
      <c r="FF11" s="94"/>
      <c r="FH11" s="1" t="str">
        <f t="shared" si="2"/>
        <v>I21_001-Gabinete de ministro</v>
      </c>
      <c r="FV11" s="98" t="str">
        <f t="shared" si="3"/>
        <v>I21_001-Gabinete de ministro</v>
      </c>
      <c r="GJ11" s="98" t="str">
        <f t="shared" si="4"/>
        <v>I21_001-Gabinete de ministro</v>
      </c>
    </row>
    <row r="12" spans="1:204" ht="50.25" customHeight="1" x14ac:dyDescent="0.25">
      <c r="A12" s="3" t="s">
        <v>484</v>
      </c>
      <c r="B12" s="158" t="s">
        <v>452</v>
      </c>
      <c r="C12" s="3" t="s">
        <v>143</v>
      </c>
      <c r="D12" s="100" t="s">
        <v>16</v>
      </c>
      <c r="E12" s="3" t="s">
        <v>28</v>
      </c>
      <c r="F12" s="158" t="s">
        <v>485</v>
      </c>
      <c r="G12" s="5" t="s">
        <v>7</v>
      </c>
      <c r="H12" s="3" t="s">
        <v>486</v>
      </c>
      <c r="I12" s="3" t="s">
        <v>487</v>
      </c>
      <c r="J12" s="336">
        <v>18064755</v>
      </c>
      <c r="K12" s="336">
        <v>14966486</v>
      </c>
      <c r="L12" s="337">
        <v>1.2070000000000001</v>
      </c>
      <c r="M12" s="4">
        <v>0</v>
      </c>
      <c r="N12" s="4">
        <v>446521</v>
      </c>
      <c r="O12" s="14">
        <v>0</v>
      </c>
      <c r="P12" s="101" t="s">
        <v>26</v>
      </c>
      <c r="Q12" s="376" t="s">
        <v>488</v>
      </c>
      <c r="R12" s="101"/>
      <c r="S12" s="101">
        <v>0</v>
      </c>
      <c r="T12" s="101" t="str">
        <f t="shared" si="5"/>
        <v>bajo</v>
      </c>
      <c r="U12" s="101"/>
      <c r="V12" s="376" t="s">
        <v>489</v>
      </c>
      <c r="W12" s="4">
        <v>0</v>
      </c>
      <c r="X12" s="4">
        <v>1050869</v>
      </c>
      <c r="Y12" s="14">
        <v>0</v>
      </c>
      <c r="Z12" s="4" t="s">
        <v>26</v>
      </c>
      <c r="AA12" s="17" t="s">
        <v>490</v>
      </c>
      <c r="AB12" s="4"/>
      <c r="AC12" s="382">
        <v>0</v>
      </c>
      <c r="AD12" s="101" t="str">
        <f t="shared" si="6"/>
        <v>bajo</v>
      </c>
      <c r="AE12" s="101"/>
      <c r="AF12" s="376" t="s">
        <v>491</v>
      </c>
      <c r="AG12" s="4"/>
      <c r="AH12" s="4"/>
      <c r="AI12" s="4"/>
      <c r="AJ12" s="14"/>
      <c r="AK12" s="4"/>
      <c r="AL12" s="17"/>
      <c r="AM12" s="17"/>
      <c r="AN12" s="20"/>
      <c r="AO12" s="19"/>
      <c r="AP12" s="21"/>
      <c r="AQ12" s="17"/>
      <c r="AR12" s="4"/>
      <c r="AS12" s="4"/>
      <c r="AT12" s="141"/>
      <c r="AU12" s="4"/>
      <c r="AV12" s="17"/>
      <c r="AW12" s="17"/>
      <c r="AX12" s="22"/>
      <c r="AY12" s="19"/>
      <c r="AZ12" s="21"/>
      <c r="BA12" s="17"/>
      <c r="BB12" s="4"/>
      <c r="BC12" s="4"/>
      <c r="BD12" s="48"/>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60"/>
      <c r="CG12" s="60"/>
      <c r="CH12" s="60"/>
      <c r="CI12" s="263"/>
      <c r="CJ12" s="60"/>
      <c r="CK12" s="60"/>
      <c r="CL12" s="20"/>
      <c r="CM12" s="60"/>
      <c r="CN12" s="61"/>
      <c r="CO12" s="60"/>
      <c r="CP12" s="60"/>
      <c r="CQ12" s="273"/>
      <c r="CR12" s="273"/>
      <c r="CS12" s="64"/>
      <c r="CT12" s="66"/>
      <c r="CU12" s="60"/>
      <c r="CV12" s="20"/>
      <c r="CW12" s="271"/>
      <c r="CX12" s="61"/>
      <c r="CY12" s="60"/>
      <c r="CZ12" s="60"/>
      <c r="DA12" s="60"/>
      <c r="DB12" s="60"/>
      <c r="DC12" s="75"/>
      <c r="DD12" s="321"/>
      <c r="DE12" s="60"/>
      <c r="DF12" s="20"/>
      <c r="DG12" s="322"/>
      <c r="DH12" s="61"/>
      <c r="DI12" s="60"/>
      <c r="DJ12" s="60"/>
      <c r="DK12" s="60"/>
      <c r="DL12" s="60"/>
      <c r="DM12" s="324"/>
      <c r="DN12" s="60"/>
      <c r="DO12" s="3"/>
      <c r="DP12" s="22"/>
      <c r="DQ12" s="60"/>
      <c r="DR12" s="61"/>
      <c r="DS12" s="60"/>
      <c r="DT12" s="60"/>
      <c r="DU12" s="60"/>
      <c r="DV12" s="60"/>
      <c r="DW12" s="324"/>
      <c r="DX12" s="66"/>
      <c r="DY12" s="60"/>
      <c r="DZ12" s="22"/>
      <c r="EA12" s="271"/>
      <c r="EB12" s="61"/>
      <c r="EC12" s="60"/>
      <c r="ED12" s="72"/>
      <c r="EF12" s="1" t="str">
        <f t="shared" si="0"/>
        <v xml:space="preserve">I21_002-DIPLAP </v>
      </c>
      <c r="EO12" s="94"/>
      <c r="EP12" s="94"/>
      <c r="EQ12" s="94"/>
      <c r="ER12" s="94"/>
      <c r="ET12" s="1" t="str">
        <f t="shared" si="1"/>
        <v xml:space="preserve">I21_002-DIPLAP </v>
      </c>
      <c r="FC12" s="18"/>
      <c r="FD12" s="18"/>
      <c r="FE12" s="97"/>
      <c r="FF12" s="94"/>
      <c r="FH12" s="1" t="str">
        <f t="shared" si="2"/>
        <v xml:space="preserve">I21_002-DIPLAP </v>
      </c>
      <c r="FV12" s="98" t="str">
        <f t="shared" si="3"/>
        <v xml:space="preserve">I21_002-DIPLAP </v>
      </c>
      <c r="GJ12" s="98" t="str">
        <f t="shared" si="4"/>
        <v xml:space="preserve">I21_002-DIPLAP </v>
      </c>
    </row>
    <row r="13" spans="1:204" ht="57.75" customHeight="1" x14ac:dyDescent="0.25">
      <c r="A13" s="3" t="s">
        <v>492</v>
      </c>
      <c r="B13" s="158" t="s">
        <v>37</v>
      </c>
      <c r="C13" s="3" t="s">
        <v>167</v>
      </c>
      <c r="D13" s="100" t="s">
        <v>16</v>
      </c>
      <c r="E13" s="3" t="s">
        <v>37</v>
      </c>
      <c r="F13" s="3" t="s">
        <v>37</v>
      </c>
      <c r="G13" s="5" t="s">
        <v>8</v>
      </c>
      <c r="H13" s="3" t="s">
        <v>493</v>
      </c>
      <c r="I13" s="3" t="s">
        <v>494</v>
      </c>
      <c r="J13" s="336">
        <v>11700000</v>
      </c>
      <c r="K13" s="336">
        <v>13000000</v>
      </c>
      <c r="L13" s="337">
        <v>0.9</v>
      </c>
      <c r="M13" s="4">
        <v>0</v>
      </c>
      <c r="N13" s="4">
        <v>13500000</v>
      </c>
      <c r="O13" s="14">
        <v>0</v>
      </c>
      <c r="P13" s="101" t="s">
        <v>26</v>
      </c>
      <c r="Q13" s="376" t="s">
        <v>495</v>
      </c>
      <c r="R13" s="101"/>
      <c r="S13" s="101">
        <f>O13/L13</f>
        <v>0</v>
      </c>
      <c r="T13" s="101" t="str">
        <f>P13</f>
        <v>bajo</v>
      </c>
      <c r="U13" s="101"/>
      <c r="V13" s="376" t="s">
        <v>496</v>
      </c>
      <c r="W13" s="4">
        <v>7857234</v>
      </c>
      <c r="X13" s="4">
        <v>13500000</v>
      </c>
      <c r="Y13" s="377">
        <f>W13/X13</f>
        <v>0.58201733333333339</v>
      </c>
      <c r="Z13" s="4" t="s">
        <v>26</v>
      </c>
      <c r="AA13" s="17" t="s">
        <v>497</v>
      </c>
      <c r="AB13" s="4"/>
      <c r="AC13" s="377">
        <f>Y13/L13</f>
        <v>0.646685925925926</v>
      </c>
      <c r="AD13" s="14" t="str">
        <f>Z13</f>
        <v>bajo</v>
      </c>
      <c r="AE13" s="4"/>
      <c r="AF13" s="378" t="s">
        <v>498</v>
      </c>
      <c r="AG13" s="4"/>
      <c r="AH13" s="4"/>
      <c r="AI13" s="4"/>
      <c r="AJ13" s="14"/>
      <c r="AK13" s="4"/>
      <c r="AL13" s="17"/>
      <c r="AM13" s="17"/>
      <c r="AN13" s="20"/>
      <c r="AO13" s="19"/>
      <c r="AP13" s="21"/>
      <c r="AQ13" s="17"/>
      <c r="AR13" s="4"/>
      <c r="AS13" s="4"/>
      <c r="AT13" s="141"/>
      <c r="AU13" s="4"/>
      <c r="AV13" s="17"/>
      <c r="AW13" s="17"/>
      <c r="AX13" s="22"/>
      <c r="AY13" s="19"/>
      <c r="AZ13" s="21"/>
      <c r="BA13" s="17"/>
      <c r="BB13" s="4"/>
      <c r="BC13" s="4"/>
      <c r="BD13" s="48"/>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60"/>
      <c r="CG13" s="60"/>
      <c r="CH13" s="60"/>
      <c r="CI13" s="263"/>
      <c r="CJ13" s="60"/>
      <c r="CK13" s="60"/>
      <c r="CL13" s="20"/>
      <c r="CM13" s="60"/>
      <c r="CN13" s="61"/>
      <c r="CO13" s="60"/>
      <c r="CP13" s="60"/>
      <c r="CQ13" s="273"/>
      <c r="CR13" s="273"/>
      <c r="CS13" s="64"/>
      <c r="CT13" s="66"/>
      <c r="CU13" s="60"/>
      <c r="CV13" s="20"/>
      <c r="CW13" s="271"/>
      <c r="CX13" s="61"/>
      <c r="CY13" s="60"/>
      <c r="CZ13" s="60"/>
      <c r="DA13" s="60"/>
      <c r="DB13" s="60"/>
      <c r="DC13" s="75"/>
      <c r="DD13" s="321"/>
      <c r="DE13" s="60"/>
      <c r="DF13" s="20"/>
      <c r="DG13" s="322"/>
      <c r="DH13" s="61"/>
      <c r="DI13" s="60"/>
      <c r="DJ13" s="60"/>
      <c r="DK13" s="60"/>
      <c r="DL13" s="60"/>
      <c r="DM13" s="324"/>
      <c r="DN13" s="60"/>
      <c r="DO13" s="3"/>
      <c r="DP13" s="22"/>
      <c r="DQ13" s="60"/>
      <c r="DR13" s="61"/>
      <c r="DS13" s="60"/>
      <c r="DT13" s="60"/>
      <c r="DU13" s="60"/>
      <c r="DV13" s="60"/>
      <c r="DW13" s="324"/>
      <c r="DX13" s="66"/>
      <c r="DY13" s="60"/>
      <c r="DZ13" s="22"/>
      <c r="EA13" s="271"/>
      <c r="EB13" s="61"/>
      <c r="EC13" s="60"/>
      <c r="ED13" s="72"/>
      <c r="EF13" s="1" t="str">
        <f t="shared" si="0"/>
        <v>I16_062-UCE</v>
      </c>
      <c r="EO13" s="94"/>
      <c r="EP13" s="94"/>
      <c r="EQ13" s="94"/>
      <c r="ER13" s="94"/>
      <c r="ET13" s="1" t="str">
        <f t="shared" si="1"/>
        <v>I16_062-UCE</v>
      </c>
      <c r="FC13" s="18"/>
      <c r="FD13" s="18"/>
      <c r="FE13" s="97"/>
      <c r="FF13" s="94"/>
      <c r="FH13" s="1" t="str">
        <f t="shared" si="2"/>
        <v>I16_062-UCE</v>
      </c>
      <c r="FV13" s="98" t="str">
        <f t="shared" si="3"/>
        <v>I16_062-UCE</v>
      </c>
      <c r="GJ13" s="98" t="str">
        <f t="shared" si="4"/>
        <v>I16_062-UCE</v>
      </c>
    </row>
    <row r="14" spans="1:204" ht="49.5" customHeight="1" x14ac:dyDescent="0.25">
      <c r="A14" s="3" t="s">
        <v>499</v>
      </c>
      <c r="B14" s="158" t="s">
        <v>36</v>
      </c>
      <c r="C14" s="3" t="s">
        <v>129</v>
      </c>
      <c r="D14" s="100" t="s">
        <v>16</v>
      </c>
      <c r="E14" s="3" t="s">
        <v>36</v>
      </c>
      <c r="F14" s="3" t="s">
        <v>36</v>
      </c>
      <c r="G14" s="5" t="s">
        <v>8</v>
      </c>
      <c r="H14" s="3" t="s">
        <v>500</v>
      </c>
      <c r="I14" s="3" t="s">
        <v>501</v>
      </c>
      <c r="J14" s="159">
        <v>337</v>
      </c>
      <c r="K14" s="159">
        <v>450</v>
      </c>
      <c r="L14" s="337">
        <v>0.75</v>
      </c>
      <c r="M14" s="4">
        <v>0</v>
      </c>
      <c r="N14" s="4">
        <v>424</v>
      </c>
      <c r="O14" s="14">
        <v>0</v>
      </c>
      <c r="P14" s="101" t="s">
        <v>26</v>
      </c>
      <c r="Q14" s="376" t="s">
        <v>502</v>
      </c>
      <c r="R14" s="101"/>
      <c r="S14" s="101">
        <f t="shared" ref="S14:S18" si="7">O14/L14</f>
        <v>0</v>
      </c>
      <c r="T14" s="101" t="str">
        <f t="shared" ref="T14:T18" si="8">P14</f>
        <v>bajo</v>
      </c>
      <c r="U14" s="101"/>
      <c r="V14" s="376" t="s">
        <v>503</v>
      </c>
      <c r="W14" s="4">
        <v>0</v>
      </c>
      <c r="X14" s="4">
        <v>424</v>
      </c>
      <c r="Y14" s="377">
        <f t="shared" ref="Y14:Y18" si="9">W14/X14</f>
        <v>0</v>
      </c>
      <c r="Z14" s="4" t="s">
        <v>26</v>
      </c>
      <c r="AA14" s="17" t="s">
        <v>504</v>
      </c>
      <c r="AB14" s="4"/>
      <c r="AC14" s="377">
        <f t="shared" ref="AC14:AC18" si="10">Y14/L14</f>
        <v>0</v>
      </c>
      <c r="AD14" s="14" t="str">
        <f t="shared" ref="AD14:AD18" si="11">Z14</f>
        <v>bajo</v>
      </c>
      <c r="AE14" s="4"/>
      <c r="AF14" s="378" t="s">
        <v>505</v>
      </c>
      <c r="AG14" s="4"/>
      <c r="AH14" s="4"/>
      <c r="AI14" s="4"/>
      <c r="AJ14" s="14"/>
      <c r="AK14" s="4"/>
      <c r="AL14" s="17"/>
      <c r="AM14" s="17"/>
      <c r="AN14" s="20"/>
      <c r="AO14" s="19"/>
      <c r="AP14" s="21"/>
      <c r="AQ14" s="17"/>
      <c r="AR14" s="4"/>
      <c r="AS14" s="4"/>
      <c r="AT14" s="142"/>
      <c r="AU14" s="4"/>
      <c r="AV14" s="17"/>
      <c r="AW14" s="17"/>
      <c r="AX14" s="22"/>
      <c r="AY14" s="19"/>
      <c r="AZ14" s="21"/>
      <c r="BA14" s="17"/>
      <c r="BB14" s="4"/>
      <c r="BC14" s="4"/>
      <c r="BD14" s="168"/>
      <c r="BE14" s="4"/>
      <c r="BF14" s="17"/>
      <c r="BG14" s="17"/>
      <c r="BH14" s="20"/>
      <c r="BI14" s="19"/>
      <c r="BJ14" s="21"/>
      <c r="BK14" s="17"/>
      <c r="BL14" s="4"/>
      <c r="BM14" s="4"/>
      <c r="BN14" s="142"/>
      <c r="BO14" s="4"/>
      <c r="BP14" s="17"/>
      <c r="BQ14" s="17"/>
      <c r="BR14" s="20"/>
      <c r="BS14" s="19"/>
      <c r="BT14" s="21"/>
      <c r="BU14" s="17"/>
      <c r="BV14" s="4"/>
      <c r="BW14" s="4"/>
      <c r="BX14" s="142"/>
      <c r="BY14" s="4"/>
      <c r="BZ14" s="17"/>
      <c r="CA14" s="17"/>
      <c r="CB14" s="20"/>
      <c r="CC14" s="19"/>
      <c r="CD14" s="21"/>
      <c r="CE14" s="17"/>
      <c r="CF14" s="60"/>
      <c r="CG14" s="60"/>
      <c r="CH14" s="60"/>
      <c r="CI14" s="264"/>
      <c r="CJ14" s="60"/>
      <c r="CK14" s="60"/>
      <c r="CL14" s="20"/>
      <c r="CM14" s="60"/>
      <c r="CN14" s="61"/>
      <c r="CO14" s="60"/>
      <c r="CP14" s="60"/>
      <c r="CQ14" s="273"/>
      <c r="CR14" s="273"/>
      <c r="CS14" s="274"/>
      <c r="CT14" s="66"/>
      <c r="CU14" s="60"/>
      <c r="CV14" s="20"/>
      <c r="CW14" s="271"/>
      <c r="CX14" s="61"/>
      <c r="CY14" s="60"/>
      <c r="CZ14" s="60"/>
      <c r="DA14" s="60"/>
      <c r="DB14" s="60"/>
      <c r="DC14" s="323"/>
      <c r="DD14" s="321"/>
      <c r="DE14" s="60"/>
      <c r="DF14" s="20"/>
      <c r="DG14" s="322"/>
      <c r="DH14" s="61"/>
      <c r="DI14" s="60"/>
      <c r="DJ14" s="60"/>
      <c r="DK14" s="60"/>
      <c r="DL14" s="60"/>
      <c r="DM14" s="327"/>
      <c r="DN14" s="60"/>
      <c r="DO14" s="3"/>
      <c r="DP14" s="22"/>
      <c r="DQ14" s="60"/>
      <c r="DR14" s="61"/>
      <c r="DS14" s="60"/>
      <c r="DT14" s="60"/>
      <c r="DU14" s="60"/>
      <c r="DV14" s="60"/>
      <c r="DW14" s="325"/>
      <c r="DX14" s="66"/>
      <c r="DY14" s="60"/>
      <c r="DZ14" s="22"/>
      <c r="EA14" s="271"/>
      <c r="EB14" s="61"/>
      <c r="EC14" s="60"/>
      <c r="ED14" s="72"/>
      <c r="EF14" s="1" t="str">
        <f t="shared" si="0"/>
        <v>I24_014-DEG</v>
      </c>
      <c r="EO14" s="94"/>
      <c r="EP14" s="94"/>
      <c r="EQ14" s="94"/>
      <c r="ER14" s="94"/>
      <c r="ET14" s="1" t="str">
        <f t="shared" si="1"/>
        <v>I24_014-DEG</v>
      </c>
      <c r="FC14" s="18"/>
      <c r="FD14" s="18"/>
      <c r="FE14" s="97"/>
      <c r="FF14" s="94"/>
      <c r="FH14" s="1" t="str">
        <f t="shared" si="2"/>
        <v>I24_014-DEG</v>
      </c>
      <c r="FV14" s="98" t="str">
        <f t="shared" si="3"/>
        <v>I24_014-DEG</v>
      </c>
      <c r="GJ14" s="98" t="str">
        <f t="shared" si="4"/>
        <v>I24_014-DEG</v>
      </c>
    </row>
    <row r="15" spans="1:204" ht="27.75" customHeight="1" x14ac:dyDescent="0.25">
      <c r="A15" s="3" t="s">
        <v>506</v>
      </c>
      <c r="B15" s="158" t="s">
        <v>31</v>
      </c>
      <c r="C15" s="3" t="s">
        <v>121</v>
      </c>
      <c r="D15" s="100" t="s">
        <v>16</v>
      </c>
      <c r="E15" s="3" t="s">
        <v>31</v>
      </c>
      <c r="F15" s="3" t="s">
        <v>31</v>
      </c>
      <c r="G15" s="5" t="s">
        <v>8</v>
      </c>
      <c r="H15" s="3" t="s">
        <v>507</v>
      </c>
      <c r="I15" s="3" t="s">
        <v>508</v>
      </c>
      <c r="J15" s="159">
        <v>32</v>
      </c>
      <c r="K15" s="159">
        <v>42</v>
      </c>
      <c r="L15" s="337">
        <v>0.76</v>
      </c>
      <c r="M15" s="4">
        <v>0</v>
      </c>
      <c r="N15" s="4">
        <v>42</v>
      </c>
      <c r="O15" s="14">
        <f>M15/N15</f>
        <v>0</v>
      </c>
      <c r="P15" s="101" t="s">
        <v>26</v>
      </c>
      <c r="Q15" s="376" t="s">
        <v>509</v>
      </c>
      <c r="R15" s="101"/>
      <c r="S15" s="101">
        <f t="shared" si="7"/>
        <v>0</v>
      </c>
      <c r="T15" s="101" t="str">
        <f t="shared" si="8"/>
        <v>bajo</v>
      </c>
      <c r="U15" s="101"/>
      <c r="V15" s="376" t="s">
        <v>510</v>
      </c>
      <c r="W15" s="4">
        <v>0</v>
      </c>
      <c r="X15" s="4">
        <v>42</v>
      </c>
      <c r="Y15" s="377">
        <f t="shared" si="9"/>
        <v>0</v>
      </c>
      <c r="Z15" s="4" t="s">
        <v>26</v>
      </c>
      <c r="AA15" s="17" t="s">
        <v>509</v>
      </c>
      <c r="AB15" s="4"/>
      <c r="AC15" s="377">
        <f t="shared" si="10"/>
        <v>0</v>
      </c>
      <c r="AD15" s="14" t="str">
        <f t="shared" si="11"/>
        <v>bajo</v>
      </c>
      <c r="AE15" s="4"/>
      <c r="AF15" s="378" t="s">
        <v>511</v>
      </c>
      <c r="AG15" s="4"/>
      <c r="AH15" s="4"/>
      <c r="AI15" s="4"/>
      <c r="AJ15" s="14"/>
      <c r="AK15" s="4"/>
      <c r="AL15" s="17"/>
      <c r="AM15" s="17"/>
      <c r="AN15" s="20"/>
      <c r="AO15" s="19"/>
      <c r="AP15" s="21"/>
      <c r="AQ15" s="17"/>
      <c r="AR15" s="4"/>
      <c r="AS15" s="4"/>
      <c r="AT15" s="141"/>
      <c r="AU15" s="4"/>
      <c r="AV15" s="17"/>
      <c r="AW15" s="17"/>
      <c r="AX15" s="22"/>
      <c r="AY15" s="19"/>
      <c r="AZ15" s="21"/>
      <c r="BA15" s="17"/>
      <c r="BB15" s="4"/>
      <c r="BC15" s="4"/>
      <c r="BD15" s="48"/>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60"/>
      <c r="CG15" s="60"/>
      <c r="CH15" s="60"/>
      <c r="CI15" s="263"/>
      <c r="CJ15" s="60"/>
      <c r="CK15" s="60"/>
      <c r="CL15" s="20"/>
      <c r="CM15" s="60"/>
      <c r="CN15" s="61"/>
      <c r="CO15" s="60"/>
      <c r="CP15" s="60"/>
      <c r="CQ15" s="273"/>
      <c r="CR15" s="273"/>
      <c r="CS15" s="64"/>
      <c r="CT15" s="66"/>
      <c r="CU15" s="60"/>
      <c r="CV15" s="20"/>
      <c r="CW15" s="271"/>
      <c r="CX15" s="61"/>
      <c r="CY15" s="60"/>
      <c r="CZ15" s="60"/>
      <c r="DA15" s="60"/>
      <c r="DB15" s="60"/>
      <c r="DC15" s="75"/>
      <c r="DD15" s="321"/>
      <c r="DE15" s="60"/>
      <c r="DF15" s="20"/>
      <c r="DG15" s="322"/>
      <c r="DH15" s="61"/>
      <c r="DI15" s="60"/>
      <c r="DJ15" s="60"/>
      <c r="DK15" s="60"/>
      <c r="DL15" s="60"/>
      <c r="DM15" s="324"/>
      <c r="DN15" s="60"/>
      <c r="DO15" s="3"/>
      <c r="DP15" s="22"/>
      <c r="DQ15" s="60"/>
      <c r="DR15" s="61"/>
      <c r="DS15" s="60"/>
      <c r="DT15" s="60"/>
      <c r="DU15" s="60"/>
      <c r="DV15" s="60"/>
      <c r="DW15" s="324"/>
      <c r="DX15" s="66"/>
      <c r="DY15" s="60"/>
      <c r="DZ15" s="22"/>
      <c r="EA15" s="271"/>
      <c r="EB15" s="61"/>
      <c r="EC15" s="60"/>
      <c r="ED15" s="72"/>
      <c r="EF15" s="1" t="str">
        <f t="shared" si="0"/>
        <v>I23_018-CPEIP</v>
      </c>
      <c r="EO15" s="94"/>
      <c r="EP15" s="94"/>
      <c r="EQ15" s="94"/>
      <c r="ER15" s="94"/>
      <c r="ET15" s="1" t="str">
        <f t="shared" si="1"/>
        <v>I23_018-CPEIP</v>
      </c>
      <c r="FC15" s="18"/>
      <c r="FD15" s="18"/>
      <c r="FE15" s="97"/>
      <c r="FF15" s="94"/>
      <c r="FH15" s="1" t="str">
        <f t="shared" si="2"/>
        <v>I23_018-CPEIP</v>
      </c>
      <c r="FV15" s="98" t="str">
        <f t="shared" si="3"/>
        <v>I23_018-CPEIP</v>
      </c>
      <c r="GJ15" s="98" t="str">
        <f t="shared" si="4"/>
        <v>I23_018-CPEIP</v>
      </c>
    </row>
    <row r="16" spans="1:204" ht="49.5" customHeight="1" x14ac:dyDescent="0.25">
      <c r="A16" s="3" t="s">
        <v>512</v>
      </c>
      <c r="B16" s="158" t="s">
        <v>287</v>
      </c>
      <c r="C16" s="3" t="s">
        <v>113</v>
      </c>
      <c r="D16" s="100" t="s">
        <v>16</v>
      </c>
      <c r="E16" s="3" t="s">
        <v>30</v>
      </c>
      <c r="F16" s="3" t="s">
        <v>513</v>
      </c>
      <c r="G16" s="5" t="s">
        <v>8</v>
      </c>
      <c r="H16" s="3" t="s">
        <v>514</v>
      </c>
      <c r="I16" s="3" t="s">
        <v>515</v>
      </c>
      <c r="J16" s="336">
        <v>30491</v>
      </c>
      <c r="K16" s="338">
        <v>101638</v>
      </c>
      <c r="L16" s="339">
        <v>0.3</v>
      </c>
      <c r="M16" s="4">
        <v>251</v>
      </c>
      <c r="N16" s="4">
        <v>20000</v>
      </c>
      <c r="O16" s="14">
        <f>M16/N16</f>
        <v>1.255E-2</v>
      </c>
      <c r="P16" s="101" t="s">
        <v>26</v>
      </c>
      <c r="Q16" s="376" t="s">
        <v>516</v>
      </c>
      <c r="R16" s="101"/>
      <c r="S16" s="101">
        <f t="shared" si="7"/>
        <v>4.1833333333333333E-2</v>
      </c>
      <c r="T16" s="101" t="str">
        <f t="shared" si="8"/>
        <v>bajo</v>
      </c>
      <c r="U16" s="101"/>
      <c r="V16" s="376" t="s">
        <v>517</v>
      </c>
      <c r="W16" s="4">
        <v>251</v>
      </c>
      <c r="X16" s="4">
        <v>20000</v>
      </c>
      <c r="Y16" s="377">
        <f t="shared" si="9"/>
        <v>1.255E-2</v>
      </c>
      <c r="Z16" s="4" t="s">
        <v>26</v>
      </c>
      <c r="AA16" s="17" t="s">
        <v>518</v>
      </c>
      <c r="AB16" s="4"/>
      <c r="AC16" s="377">
        <f t="shared" si="10"/>
        <v>4.1833333333333333E-2</v>
      </c>
      <c r="AD16" s="14" t="str">
        <f t="shared" si="11"/>
        <v>bajo</v>
      </c>
      <c r="AE16" s="4"/>
      <c r="AF16" s="378" t="s">
        <v>519</v>
      </c>
      <c r="AG16" s="4"/>
      <c r="AH16" s="4"/>
      <c r="AI16" s="4"/>
      <c r="AJ16" s="14"/>
      <c r="AK16" s="4"/>
      <c r="AL16" s="17"/>
      <c r="AM16" s="17"/>
      <c r="AN16" s="20"/>
      <c r="AO16" s="19"/>
      <c r="AP16" s="21"/>
      <c r="AQ16" s="17"/>
      <c r="AR16" s="4"/>
      <c r="AS16" s="4"/>
      <c r="AT16" s="141"/>
      <c r="AU16" s="4"/>
      <c r="AV16" s="17"/>
      <c r="AW16" s="17"/>
      <c r="AX16" s="22"/>
      <c r="AY16" s="19"/>
      <c r="AZ16" s="21"/>
      <c r="BA16" s="17"/>
      <c r="BB16" s="4"/>
      <c r="BC16" s="4"/>
      <c r="BD16" s="48"/>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60"/>
      <c r="CG16" s="60"/>
      <c r="CH16" s="60"/>
      <c r="CI16" s="263"/>
      <c r="CJ16" s="60"/>
      <c r="CK16" s="60"/>
      <c r="CL16" s="20"/>
      <c r="CM16" s="60"/>
      <c r="CN16" s="61"/>
      <c r="CO16" s="60"/>
      <c r="CP16" s="60"/>
      <c r="CQ16" s="273"/>
      <c r="CR16" s="273"/>
      <c r="CS16" s="64"/>
      <c r="CT16" s="66"/>
      <c r="CU16" s="60"/>
      <c r="CV16" s="20"/>
      <c r="CW16" s="271"/>
      <c r="CX16" s="61"/>
      <c r="CY16" s="60"/>
      <c r="CZ16" s="60"/>
      <c r="DA16" s="60"/>
      <c r="DB16" s="60"/>
      <c r="DC16" s="75"/>
      <c r="DD16" s="321"/>
      <c r="DE16" s="60"/>
      <c r="DF16" s="20"/>
      <c r="DG16" s="322"/>
      <c r="DH16" s="61"/>
      <c r="DI16" s="60"/>
      <c r="DJ16" s="60"/>
      <c r="DK16" s="60"/>
      <c r="DL16" s="60"/>
      <c r="DM16" s="324"/>
      <c r="DN16" s="60"/>
      <c r="DO16" s="3"/>
      <c r="DP16" s="22"/>
      <c r="DQ16" s="60"/>
      <c r="DR16" s="61"/>
      <c r="DS16" s="60"/>
      <c r="DT16" s="60"/>
      <c r="DU16" s="60"/>
      <c r="DV16" s="60"/>
      <c r="DW16" s="324"/>
      <c r="DX16" s="66"/>
      <c r="DY16" s="60"/>
      <c r="DZ16" s="22"/>
      <c r="EA16" s="271"/>
      <c r="EB16" s="61"/>
      <c r="EC16" s="60"/>
      <c r="ED16" s="72"/>
      <c r="EF16" s="1" t="str">
        <f t="shared" si="0"/>
        <v>I24_013-Gabinete Subsecretaría</v>
      </c>
      <c r="EO16" s="94"/>
      <c r="EP16" s="94"/>
      <c r="EQ16" s="94"/>
      <c r="ER16" s="94"/>
      <c r="ET16" s="1" t="str">
        <f t="shared" si="1"/>
        <v>I24_013-Gabinete Subsecretaría</v>
      </c>
      <c r="FC16" s="18"/>
      <c r="FD16" s="18"/>
      <c r="FE16" s="97"/>
      <c r="FF16" s="94"/>
      <c r="FH16" s="1" t="str">
        <f t="shared" si="2"/>
        <v>I24_013-Gabinete Subsecretaría</v>
      </c>
      <c r="FV16" s="98" t="str">
        <f t="shared" si="3"/>
        <v>I24_013-Gabinete Subsecretaría</v>
      </c>
      <c r="GJ16" s="98" t="str">
        <f t="shared" si="4"/>
        <v>I24_013-Gabinete Subsecretaría</v>
      </c>
    </row>
    <row r="17" spans="1:192" ht="51.75" customHeight="1" x14ac:dyDescent="0.25">
      <c r="A17" s="3" t="s">
        <v>520</v>
      </c>
      <c r="B17" s="158" t="s">
        <v>287</v>
      </c>
      <c r="C17" s="3" t="s">
        <v>109</v>
      </c>
      <c r="D17" s="100" t="s">
        <v>16</v>
      </c>
      <c r="E17" s="3" t="s">
        <v>30</v>
      </c>
      <c r="F17" s="3" t="s">
        <v>521</v>
      </c>
      <c r="G17" s="5" t="s">
        <v>8</v>
      </c>
      <c r="H17" s="3" t="s">
        <v>522</v>
      </c>
      <c r="I17" s="3" t="s">
        <v>523</v>
      </c>
      <c r="J17" s="159">
        <v>789</v>
      </c>
      <c r="K17" s="159">
        <v>7898</v>
      </c>
      <c r="L17" s="337">
        <v>0.1</v>
      </c>
      <c r="M17" s="4">
        <v>0</v>
      </c>
      <c r="N17" s="4">
        <v>10418</v>
      </c>
      <c r="O17" s="14">
        <f>M17/N17</f>
        <v>0</v>
      </c>
      <c r="P17" s="101" t="s">
        <v>26</v>
      </c>
      <c r="Q17" s="376" t="s">
        <v>524</v>
      </c>
      <c r="R17" s="101"/>
      <c r="S17" s="101">
        <f t="shared" si="7"/>
        <v>0</v>
      </c>
      <c r="T17" s="101" t="str">
        <f t="shared" si="8"/>
        <v>bajo</v>
      </c>
      <c r="U17" s="101"/>
      <c r="V17" s="376" t="s">
        <v>525</v>
      </c>
      <c r="W17" s="4">
        <v>0</v>
      </c>
      <c r="X17" s="4">
        <v>10418</v>
      </c>
      <c r="Y17" s="377">
        <f t="shared" si="9"/>
        <v>0</v>
      </c>
      <c r="Z17" s="4" t="s">
        <v>26</v>
      </c>
      <c r="AA17" s="17" t="s">
        <v>526</v>
      </c>
      <c r="AB17" s="4"/>
      <c r="AC17" s="377">
        <f t="shared" si="10"/>
        <v>0</v>
      </c>
      <c r="AD17" s="14" t="str">
        <f t="shared" si="11"/>
        <v>bajo</v>
      </c>
      <c r="AE17" s="4"/>
      <c r="AF17" s="378" t="s">
        <v>527</v>
      </c>
      <c r="AG17" s="4"/>
      <c r="AH17" s="4"/>
      <c r="AI17" s="4"/>
      <c r="AJ17" s="14"/>
      <c r="AK17" s="4"/>
      <c r="AL17" s="17"/>
      <c r="AM17" s="17"/>
      <c r="AN17" s="20"/>
      <c r="AO17" s="19"/>
      <c r="AP17" s="21"/>
      <c r="AQ17" s="17"/>
      <c r="AR17" s="4"/>
      <c r="AS17" s="4"/>
      <c r="AT17" s="141"/>
      <c r="AU17" s="4"/>
      <c r="AV17" s="17"/>
      <c r="AW17" s="17"/>
      <c r="AX17" s="22"/>
      <c r="AY17" s="19"/>
      <c r="AZ17" s="21"/>
      <c r="BA17" s="17"/>
      <c r="BB17" s="4"/>
      <c r="BC17" s="4"/>
      <c r="BD17" s="48"/>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60"/>
      <c r="CG17" s="60"/>
      <c r="CH17" s="60"/>
      <c r="CI17" s="264"/>
      <c r="CJ17" s="60"/>
      <c r="CK17" s="60"/>
      <c r="CL17" s="20"/>
      <c r="CM17" s="60"/>
      <c r="CN17" s="61"/>
      <c r="CO17" s="60"/>
      <c r="CP17" s="60"/>
      <c r="CQ17" s="273"/>
      <c r="CR17" s="273"/>
      <c r="CS17" s="64"/>
      <c r="CT17" s="66"/>
      <c r="CU17" s="60"/>
      <c r="CV17" s="20"/>
      <c r="CW17" s="271"/>
      <c r="CX17" s="61"/>
      <c r="CY17" s="60"/>
      <c r="CZ17" s="60"/>
      <c r="DA17" s="60"/>
      <c r="DB17" s="60"/>
      <c r="DC17" s="75"/>
      <c r="DD17" s="321"/>
      <c r="DE17" s="60"/>
      <c r="DF17" s="20"/>
      <c r="DG17" s="322"/>
      <c r="DH17" s="61"/>
      <c r="DI17" s="60"/>
      <c r="DJ17" s="60"/>
      <c r="DK17" s="60"/>
      <c r="DL17" s="60"/>
      <c r="DM17" s="324"/>
      <c r="DN17" s="60"/>
      <c r="DO17" s="3"/>
      <c r="DP17" s="22"/>
      <c r="DQ17" s="60"/>
      <c r="DR17" s="61"/>
      <c r="DS17" s="60"/>
      <c r="DT17" s="60"/>
      <c r="DU17" s="60"/>
      <c r="DV17" s="60"/>
      <c r="DW17" s="324"/>
      <c r="DX17" s="66"/>
      <c r="DY17" s="60"/>
      <c r="DZ17" s="22"/>
      <c r="EA17" s="271"/>
      <c r="EB17" s="61"/>
      <c r="EC17" s="60"/>
      <c r="ED17" s="72"/>
      <c r="EF17" s="1" t="str">
        <f t="shared" si="0"/>
        <v>I24_015-Gabinete Subsecretaría</v>
      </c>
      <c r="EO17" s="94"/>
      <c r="EP17" s="94"/>
      <c r="EQ17" s="94"/>
      <c r="ER17" s="94"/>
      <c r="ET17" s="1" t="str">
        <f t="shared" si="1"/>
        <v>I24_015-Gabinete Subsecretaría</v>
      </c>
      <c r="FC17" s="18"/>
      <c r="FD17" s="18"/>
      <c r="FE17" s="97"/>
      <c r="FF17" s="94"/>
      <c r="FH17" s="1" t="str">
        <f t="shared" si="2"/>
        <v>I24_015-Gabinete Subsecretaría</v>
      </c>
      <c r="FV17" s="98" t="str">
        <f t="shared" si="3"/>
        <v>I24_015-Gabinete Subsecretaría</v>
      </c>
      <c r="GJ17" s="98" t="str">
        <f t="shared" si="4"/>
        <v>I24_015-Gabinete Subsecretaría</v>
      </c>
    </row>
    <row r="18" spans="1:192" ht="44.25" customHeight="1" x14ac:dyDescent="0.25">
      <c r="A18" s="3" t="s">
        <v>528</v>
      </c>
      <c r="B18" s="158" t="s">
        <v>287</v>
      </c>
      <c r="C18" s="3" t="s">
        <v>111</v>
      </c>
      <c r="D18" s="100" t="s">
        <v>16</v>
      </c>
      <c r="E18" s="3" t="s">
        <v>30</v>
      </c>
      <c r="F18" s="3" t="s">
        <v>529</v>
      </c>
      <c r="G18" s="5" t="s">
        <v>8</v>
      </c>
      <c r="H18" s="3" t="s">
        <v>530</v>
      </c>
      <c r="I18" s="3" t="s">
        <v>531</v>
      </c>
      <c r="J18" s="336">
        <v>9800</v>
      </c>
      <c r="K18" s="336">
        <v>10800</v>
      </c>
      <c r="L18" s="337">
        <v>0.90700000000000003</v>
      </c>
      <c r="M18" s="4">
        <v>9442</v>
      </c>
      <c r="N18" s="4">
        <v>10512</v>
      </c>
      <c r="O18" s="14">
        <f>M18/N18</f>
        <v>0.89821156773211563</v>
      </c>
      <c r="P18" s="101" t="s">
        <v>26</v>
      </c>
      <c r="Q18" s="376" t="s">
        <v>532</v>
      </c>
      <c r="R18" s="101"/>
      <c r="S18" s="101">
        <f t="shared" si="7"/>
        <v>0.99031043851390921</v>
      </c>
      <c r="T18" s="101" t="str">
        <f t="shared" si="8"/>
        <v>bajo</v>
      </c>
      <c r="U18" s="101"/>
      <c r="V18" s="376" t="s">
        <v>533</v>
      </c>
      <c r="W18" s="4">
        <v>9442</v>
      </c>
      <c r="X18" s="4">
        <v>10512</v>
      </c>
      <c r="Y18" s="377">
        <f t="shared" si="9"/>
        <v>0.89821156773211563</v>
      </c>
      <c r="Z18" s="4" t="s">
        <v>26</v>
      </c>
      <c r="AA18" s="17" t="s">
        <v>534</v>
      </c>
      <c r="AB18" s="4"/>
      <c r="AC18" s="377">
        <f t="shared" si="10"/>
        <v>0.99031043851390921</v>
      </c>
      <c r="AD18" s="14" t="str">
        <f t="shared" si="11"/>
        <v>bajo</v>
      </c>
      <c r="AE18" s="4"/>
      <c r="AF18" s="378" t="s">
        <v>535</v>
      </c>
      <c r="AG18" s="4"/>
      <c r="AH18" s="4"/>
      <c r="AI18" s="4"/>
      <c r="AJ18" s="14"/>
      <c r="AK18" s="4"/>
      <c r="AL18" s="17"/>
      <c r="AM18" s="17"/>
      <c r="AN18" s="20"/>
      <c r="AO18" s="19"/>
      <c r="AP18" s="21"/>
      <c r="AQ18" s="17"/>
      <c r="AR18" s="4"/>
      <c r="AS18" s="4"/>
      <c r="AT18" s="141"/>
      <c r="AU18" s="4"/>
      <c r="AV18" s="17"/>
      <c r="AW18" s="17"/>
      <c r="AX18" s="22"/>
      <c r="AY18" s="19"/>
      <c r="AZ18" s="21"/>
      <c r="BA18" s="17"/>
      <c r="BB18" s="4"/>
      <c r="BC18" s="4"/>
      <c r="BD18" s="48"/>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60"/>
      <c r="CG18" s="60"/>
      <c r="CH18" s="60"/>
      <c r="CI18" s="264"/>
      <c r="CJ18" s="60"/>
      <c r="CK18" s="60"/>
      <c r="CL18" s="20"/>
      <c r="CM18" s="60"/>
      <c r="CN18" s="61"/>
      <c r="CO18" s="60"/>
      <c r="CP18" s="60"/>
      <c r="CQ18" s="273"/>
      <c r="CR18" s="273"/>
      <c r="CS18" s="64"/>
      <c r="CT18" s="66"/>
      <c r="CU18" s="60"/>
      <c r="CV18" s="20"/>
      <c r="CW18" s="271"/>
      <c r="CX18" s="61"/>
      <c r="CY18" s="60"/>
      <c r="CZ18" s="60"/>
      <c r="DA18" s="60"/>
      <c r="DB18" s="60"/>
      <c r="DC18" s="75"/>
      <c r="DD18" s="321"/>
      <c r="DE18" s="60"/>
      <c r="DF18" s="20"/>
      <c r="DG18" s="322"/>
      <c r="DH18" s="61"/>
      <c r="DI18" s="60"/>
      <c r="DJ18" s="60"/>
      <c r="DK18" s="60"/>
      <c r="DL18" s="60"/>
      <c r="DM18" s="324"/>
      <c r="DN18" s="60"/>
      <c r="DO18" s="3"/>
      <c r="DP18" s="22"/>
      <c r="DQ18" s="60"/>
      <c r="DR18" s="61"/>
      <c r="DS18" s="60"/>
      <c r="DT18" s="60"/>
      <c r="DU18" s="60"/>
      <c r="DV18" s="60"/>
      <c r="DW18" s="324"/>
      <c r="DX18" s="66"/>
      <c r="DY18" s="60"/>
      <c r="DZ18" s="22"/>
      <c r="EA18" s="271"/>
      <c r="EB18" s="61"/>
      <c r="EC18" s="60"/>
      <c r="ED18" s="72"/>
      <c r="EF18" s="1" t="str">
        <f t="shared" si="0"/>
        <v>I20_017-Gabinete Subsecretaría</v>
      </c>
      <c r="EO18" s="94"/>
      <c r="EP18" s="94"/>
      <c r="EQ18" s="94"/>
      <c r="ER18" s="94"/>
      <c r="ET18" s="1" t="str">
        <f t="shared" si="1"/>
        <v>I20_017-Gabinete Subsecretaría</v>
      </c>
      <c r="FC18" s="18"/>
      <c r="FD18" s="18"/>
      <c r="FE18" s="97"/>
      <c r="FF18" s="94"/>
      <c r="FH18" s="1" t="str">
        <f t="shared" si="2"/>
        <v>I20_017-Gabinete Subsecretaría</v>
      </c>
      <c r="FV18" s="98" t="str">
        <f t="shared" si="3"/>
        <v>I20_017-Gabinete Subsecretaría</v>
      </c>
      <c r="GJ18" s="98" t="str">
        <f t="shared" si="4"/>
        <v>I20_017-Gabinete Subsecretaría</v>
      </c>
    </row>
    <row r="19" spans="1:192" ht="52.5" customHeight="1" x14ac:dyDescent="0.25">
      <c r="A19" s="3" t="s">
        <v>536</v>
      </c>
      <c r="B19" s="99" t="s">
        <v>28</v>
      </c>
      <c r="C19" s="3" t="s">
        <v>139</v>
      </c>
      <c r="D19" s="100" t="s">
        <v>16</v>
      </c>
      <c r="E19" s="99" t="s">
        <v>28</v>
      </c>
      <c r="F19" s="333" t="s">
        <v>537</v>
      </c>
      <c r="G19" s="5" t="s">
        <v>38</v>
      </c>
      <c r="H19" s="3" t="s">
        <v>538</v>
      </c>
      <c r="I19" s="3" t="s">
        <v>539</v>
      </c>
      <c r="J19" s="341">
        <v>97</v>
      </c>
      <c r="K19" s="341">
        <v>100</v>
      </c>
      <c r="L19" s="342">
        <v>0.97</v>
      </c>
      <c r="M19" s="4">
        <v>27335</v>
      </c>
      <c r="N19" s="4">
        <v>27335</v>
      </c>
      <c r="O19" s="14">
        <f>M19/N19</f>
        <v>1</v>
      </c>
      <c r="P19" s="101" t="s">
        <v>26</v>
      </c>
      <c r="Q19" s="376" t="s">
        <v>540</v>
      </c>
      <c r="R19" s="101"/>
      <c r="S19" s="101">
        <f>O19/L19</f>
        <v>1.0309278350515465</v>
      </c>
      <c r="T19" s="101" t="str">
        <f>P19</f>
        <v>bajo</v>
      </c>
      <c r="U19" s="101"/>
      <c r="V19" s="376" t="s">
        <v>541</v>
      </c>
      <c r="W19" s="4">
        <v>14412</v>
      </c>
      <c r="X19" s="4">
        <v>14551</v>
      </c>
      <c r="Y19" s="14">
        <f>W19/X19</f>
        <v>0.99044739193182596</v>
      </c>
      <c r="Z19" s="101" t="s">
        <v>26</v>
      </c>
      <c r="AA19" s="376" t="s">
        <v>542</v>
      </c>
      <c r="AB19" s="101"/>
      <c r="AC19" s="101">
        <f>Y19/L19</f>
        <v>1.0210797854967277</v>
      </c>
      <c r="AD19" s="101" t="str">
        <f>Z19</f>
        <v>bajo</v>
      </c>
      <c r="AE19" s="101"/>
      <c r="AF19" s="376" t="s">
        <v>543</v>
      </c>
      <c r="AG19" s="4"/>
      <c r="AH19" s="4"/>
      <c r="AI19" s="4"/>
      <c r="AJ19" s="14"/>
      <c r="AK19" s="4"/>
      <c r="AL19" s="17"/>
      <c r="AM19" s="17"/>
      <c r="AN19" s="20"/>
      <c r="AO19" s="19"/>
      <c r="AP19" s="21"/>
      <c r="AQ19" s="17"/>
      <c r="AR19" s="4"/>
      <c r="AS19" s="4"/>
      <c r="AT19" s="141"/>
      <c r="AU19" s="4"/>
      <c r="AV19" s="17"/>
      <c r="AW19" s="17"/>
      <c r="AX19" s="22"/>
      <c r="AY19" s="19"/>
      <c r="AZ19" s="21"/>
      <c r="BA19" s="17"/>
      <c r="BB19" s="4"/>
      <c r="BC19" s="4"/>
      <c r="BD19" s="48"/>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60"/>
      <c r="CG19" s="60"/>
      <c r="CH19" s="60"/>
      <c r="CI19" s="264"/>
      <c r="CJ19" s="60"/>
      <c r="CK19" s="60"/>
      <c r="CL19" s="20"/>
      <c r="CM19" s="60"/>
      <c r="CN19" s="61"/>
      <c r="CO19" s="60"/>
      <c r="CP19" s="60"/>
      <c r="CQ19" s="270"/>
      <c r="CR19" s="270"/>
      <c r="CS19" s="64"/>
      <c r="CT19" s="66"/>
      <c r="CU19" s="60"/>
      <c r="CV19" s="20"/>
      <c r="CW19" s="271"/>
      <c r="CX19" s="61"/>
      <c r="CY19" s="60"/>
      <c r="CZ19" s="60"/>
      <c r="DA19" s="60"/>
      <c r="DB19" s="60"/>
      <c r="DC19" s="75"/>
      <c r="DD19" s="321"/>
      <c r="DE19" s="60"/>
      <c r="DF19" s="20"/>
      <c r="DG19" s="322"/>
      <c r="DH19" s="61"/>
      <c r="DI19" s="60"/>
      <c r="DJ19" s="60"/>
      <c r="DK19" s="60"/>
      <c r="DL19" s="60"/>
      <c r="DM19" s="324"/>
      <c r="DN19" s="60"/>
      <c r="DO19" s="3"/>
      <c r="DP19" s="22"/>
      <c r="DQ19" s="60"/>
      <c r="DR19" s="61"/>
      <c r="DS19" s="60"/>
      <c r="DT19" s="60"/>
      <c r="DU19" s="60"/>
      <c r="DV19" s="60"/>
      <c r="DW19" s="324"/>
      <c r="DX19" s="66"/>
      <c r="DY19" s="60"/>
      <c r="DZ19" s="22"/>
      <c r="EA19" s="271"/>
      <c r="EB19" s="61"/>
      <c r="EC19" s="60"/>
      <c r="ED19" s="72"/>
      <c r="EF19" s="1" t="str">
        <f t="shared" si="0"/>
        <v>I19_012-DIPLAP</v>
      </c>
      <c r="EO19" s="94"/>
      <c r="EP19" s="94"/>
      <c r="EQ19" s="94"/>
      <c r="ER19" s="94"/>
      <c r="ET19" s="1" t="str">
        <f t="shared" si="1"/>
        <v>I19_012-DIPLAP</v>
      </c>
      <c r="FC19" s="18"/>
      <c r="FD19" s="18"/>
      <c r="FE19" s="97"/>
      <c r="FF19" s="94"/>
      <c r="FH19" s="1" t="str">
        <f t="shared" si="2"/>
        <v>I19_012-DIPLAP</v>
      </c>
      <c r="FV19" s="98" t="str">
        <f t="shared" si="3"/>
        <v>I19_012-DIPLAP</v>
      </c>
      <c r="GJ19" s="98" t="str">
        <f t="shared" si="4"/>
        <v>I19_012-DIPLAP</v>
      </c>
    </row>
    <row r="20" spans="1:192" ht="49.5" customHeight="1" x14ac:dyDescent="0.25">
      <c r="A20" s="3" t="s">
        <v>544</v>
      </c>
      <c r="B20" s="99" t="s">
        <v>28</v>
      </c>
      <c r="C20" s="3" t="s">
        <v>135</v>
      </c>
      <c r="D20" s="100" t="s">
        <v>16</v>
      </c>
      <c r="E20" s="99" t="s">
        <v>28</v>
      </c>
      <c r="F20" s="333" t="s">
        <v>453</v>
      </c>
      <c r="G20" s="5" t="s">
        <v>38</v>
      </c>
      <c r="H20" s="3" t="s">
        <v>545</v>
      </c>
      <c r="I20" s="3" t="s">
        <v>546</v>
      </c>
      <c r="J20" s="343" t="s">
        <v>196</v>
      </c>
      <c r="K20" s="343" t="s">
        <v>196</v>
      </c>
      <c r="L20" s="342">
        <v>0.99</v>
      </c>
      <c r="M20" s="4">
        <v>4464</v>
      </c>
      <c r="N20" s="4">
        <v>4464</v>
      </c>
      <c r="O20" s="14">
        <f t="shared" ref="O20:O21" si="12">M20/N20</f>
        <v>1</v>
      </c>
      <c r="P20" s="101" t="s">
        <v>26</v>
      </c>
      <c r="Q20" s="376" t="s">
        <v>547</v>
      </c>
      <c r="R20" s="101"/>
      <c r="S20" s="101">
        <f t="shared" ref="S20:S21" si="13">O20/L20</f>
        <v>1.0101010101010102</v>
      </c>
      <c r="T20" s="101" t="str">
        <f t="shared" ref="T20:T21" si="14">P20</f>
        <v>bajo</v>
      </c>
      <c r="U20" s="101"/>
      <c r="V20" s="376" t="s">
        <v>548</v>
      </c>
      <c r="W20" s="4">
        <v>8640</v>
      </c>
      <c r="X20" s="4">
        <v>8640</v>
      </c>
      <c r="Y20" s="14">
        <f>W20/X20</f>
        <v>1</v>
      </c>
      <c r="Z20" s="101" t="s">
        <v>26</v>
      </c>
      <c r="AA20" s="376" t="s">
        <v>547</v>
      </c>
      <c r="AB20" s="101"/>
      <c r="AC20" s="101">
        <f>Y20/L20</f>
        <v>1.0101010101010102</v>
      </c>
      <c r="AD20" s="101" t="str">
        <f>Z20</f>
        <v>bajo</v>
      </c>
      <c r="AE20" s="101"/>
      <c r="AF20" s="376" t="s">
        <v>549</v>
      </c>
      <c r="AG20" s="4"/>
      <c r="AH20" s="4"/>
      <c r="AI20" s="4"/>
      <c r="AJ20" s="14"/>
      <c r="AK20" s="4"/>
      <c r="AL20" s="17"/>
      <c r="AM20" s="17"/>
      <c r="AN20" s="20"/>
      <c r="AO20" s="19"/>
      <c r="AP20" s="21"/>
      <c r="AQ20" s="17"/>
      <c r="AR20" s="4"/>
      <c r="AS20" s="4"/>
      <c r="AT20" s="141"/>
      <c r="AU20" s="4"/>
      <c r="AV20" s="17"/>
      <c r="AW20" s="17"/>
      <c r="AX20" s="22"/>
      <c r="AY20" s="19"/>
      <c r="AZ20" s="21"/>
      <c r="BA20" s="17"/>
      <c r="BB20" s="4"/>
      <c r="BC20" s="4"/>
      <c r="BD20" s="48"/>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60"/>
      <c r="CG20" s="60"/>
      <c r="CH20" s="60"/>
      <c r="CI20" s="264"/>
      <c r="CJ20" s="60"/>
      <c r="CK20" s="60"/>
      <c r="CL20" s="20"/>
      <c r="CM20" s="60"/>
      <c r="CN20" s="61"/>
      <c r="CO20" s="60"/>
      <c r="CP20" s="60"/>
      <c r="CQ20" s="273"/>
      <c r="CR20" s="273"/>
      <c r="CS20" s="64"/>
      <c r="CT20" s="66"/>
      <c r="CU20" s="60"/>
      <c r="CV20" s="20"/>
      <c r="CW20" s="271"/>
      <c r="CX20" s="61"/>
      <c r="CY20" s="60"/>
      <c r="CZ20" s="60"/>
      <c r="DA20" s="60"/>
      <c r="DB20" s="60"/>
      <c r="DC20" s="75"/>
      <c r="DD20" s="321"/>
      <c r="DE20" s="60"/>
      <c r="DF20" s="20"/>
      <c r="DG20" s="322"/>
      <c r="DH20" s="61"/>
      <c r="DI20" s="60"/>
      <c r="DJ20" s="60"/>
      <c r="DK20" s="60"/>
      <c r="DL20" s="60"/>
      <c r="DM20" s="324"/>
      <c r="DN20" s="60"/>
      <c r="DO20" s="3"/>
      <c r="DP20" s="22"/>
      <c r="DQ20" s="60"/>
      <c r="DR20" s="61"/>
      <c r="DS20" s="60"/>
      <c r="DT20" s="60"/>
      <c r="DU20" s="60"/>
      <c r="DV20" s="60"/>
      <c r="DW20" s="324"/>
      <c r="DX20" s="66"/>
      <c r="DY20" s="60"/>
      <c r="DZ20" s="22"/>
      <c r="EA20" s="271"/>
      <c r="EB20" s="61"/>
      <c r="EC20" s="60"/>
      <c r="ED20" s="72"/>
      <c r="EF20" s="1" t="str">
        <f t="shared" si="0"/>
        <v>I16_043-DIPLAP</v>
      </c>
      <c r="EO20" s="94"/>
      <c r="EP20" s="94"/>
      <c r="EQ20" s="94"/>
      <c r="ER20" s="94"/>
      <c r="ET20" s="1" t="str">
        <f t="shared" si="1"/>
        <v>I16_043-DIPLAP</v>
      </c>
      <c r="FC20" s="18"/>
      <c r="FD20" s="18"/>
      <c r="FE20" s="97"/>
      <c r="FF20" s="94"/>
      <c r="FH20" s="1" t="str">
        <f t="shared" si="2"/>
        <v>I16_043-DIPLAP</v>
      </c>
      <c r="FV20" s="98" t="str">
        <f t="shared" si="3"/>
        <v>I16_043-DIPLAP</v>
      </c>
      <c r="GJ20" s="98" t="str">
        <f t="shared" si="4"/>
        <v>I16_043-DIPLAP</v>
      </c>
    </row>
    <row r="21" spans="1:192" ht="44.25" customHeight="1" x14ac:dyDescent="0.25">
      <c r="A21" s="3" t="s">
        <v>550</v>
      </c>
      <c r="B21" s="99" t="s">
        <v>28</v>
      </c>
      <c r="C21" s="3" t="s">
        <v>131</v>
      </c>
      <c r="D21" s="100" t="s">
        <v>16</v>
      </c>
      <c r="E21" s="99" t="s">
        <v>28</v>
      </c>
      <c r="F21" s="333" t="s">
        <v>453</v>
      </c>
      <c r="G21" s="5" t="s">
        <v>38</v>
      </c>
      <c r="H21" s="3" t="s">
        <v>551</v>
      </c>
      <c r="I21" s="3" t="s">
        <v>552</v>
      </c>
      <c r="J21" s="343" t="s">
        <v>196</v>
      </c>
      <c r="K21" s="343" t="s">
        <v>196</v>
      </c>
      <c r="L21" s="342">
        <v>0.96</v>
      </c>
      <c r="M21" s="4">
        <v>1937</v>
      </c>
      <c r="N21" s="4">
        <v>2049</v>
      </c>
      <c r="O21" s="14">
        <f t="shared" si="12"/>
        <v>0.94533918984870668</v>
      </c>
      <c r="P21" s="101" t="s">
        <v>26</v>
      </c>
      <c r="Q21" s="376" t="s">
        <v>553</v>
      </c>
      <c r="R21" s="101"/>
      <c r="S21" s="101">
        <f t="shared" si="13"/>
        <v>0.98472832275906952</v>
      </c>
      <c r="T21" s="101" t="str">
        <f t="shared" si="14"/>
        <v>bajo</v>
      </c>
      <c r="U21" s="101"/>
      <c r="V21" s="376" t="s">
        <v>554</v>
      </c>
      <c r="W21" s="4">
        <v>2650</v>
      </c>
      <c r="X21" s="4">
        <v>2713</v>
      </c>
      <c r="Y21" s="14">
        <f>W21/X21</f>
        <v>0.97677847401400664</v>
      </c>
      <c r="Z21" s="101" t="s">
        <v>26</v>
      </c>
      <c r="AA21" s="376" t="s">
        <v>555</v>
      </c>
      <c r="AB21" s="101"/>
      <c r="AC21" s="101">
        <f>Y21/L21</f>
        <v>1.0174775770979236</v>
      </c>
      <c r="AD21" s="101" t="str">
        <f>Z21</f>
        <v>bajo</v>
      </c>
      <c r="AE21" s="101"/>
      <c r="AF21" s="376" t="s">
        <v>556</v>
      </c>
      <c r="AG21" s="4"/>
      <c r="AH21" s="4"/>
      <c r="AI21" s="4"/>
      <c r="AJ21" s="14"/>
      <c r="AK21" s="4"/>
      <c r="AL21" s="17"/>
      <c r="AM21" s="17"/>
      <c r="AN21" s="20"/>
      <c r="AO21" s="19"/>
      <c r="AP21" s="21"/>
      <c r="AQ21" s="17"/>
      <c r="AR21" s="4"/>
      <c r="AS21" s="4"/>
      <c r="AT21" s="141"/>
      <c r="AU21" s="4"/>
      <c r="AV21" s="17"/>
      <c r="AW21" s="17"/>
      <c r="AX21" s="22"/>
      <c r="AY21" s="19"/>
      <c r="AZ21" s="21"/>
      <c r="BA21" s="17"/>
      <c r="BB21" s="4"/>
      <c r="BC21" s="4"/>
      <c r="BD21" s="48"/>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60"/>
      <c r="CG21" s="60"/>
      <c r="CH21" s="60"/>
      <c r="CI21" s="264"/>
      <c r="CJ21" s="60"/>
      <c r="CK21" s="60"/>
      <c r="CL21" s="20"/>
      <c r="CM21" s="60"/>
      <c r="CN21" s="61"/>
      <c r="CO21" s="60"/>
      <c r="CP21" s="60"/>
      <c r="CQ21" s="273"/>
      <c r="CR21" s="273"/>
      <c r="CS21" s="64"/>
      <c r="CT21" s="66"/>
      <c r="CU21" s="60"/>
      <c r="CV21" s="20"/>
      <c r="CW21" s="271"/>
      <c r="CX21" s="61"/>
      <c r="CY21" s="60"/>
      <c r="CZ21" s="60"/>
      <c r="DA21" s="60"/>
      <c r="DB21" s="60"/>
      <c r="DC21" s="75"/>
      <c r="DD21" s="321"/>
      <c r="DE21" s="60"/>
      <c r="DF21" s="20"/>
      <c r="DG21" s="322"/>
      <c r="DH21" s="61"/>
      <c r="DI21" s="60"/>
      <c r="DJ21" s="60"/>
      <c r="DK21" s="60"/>
      <c r="DL21" s="60"/>
      <c r="DM21" s="324"/>
      <c r="DN21" s="60"/>
      <c r="DO21" s="3"/>
      <c r="DP21" s="22"/>
      <c r="DQ21" s="60"/>
      <c r="DR21" s="61"/>
      <c r="DS21" s="60"/>
      <c r="DT21" s="60"/>
      <c r="DU21" s="60"/>
      <c r="DV21" s="60"/>
      <c r="DW21" s="324"/>
      <c r="DX21" s="66"/>
      <c r="DY21" s="60"/>
      <c r="DZ21" s="22"/>
      <c r="EA21" s="271"/>
      <c r="EB21" s="61"/>
      <c r="EC21" s="60"/>
      <c r="ED21" s="72"/>
      <c r="EF21" s="1" t="str">
        <f t="shared" si="0"/>
        <v>I20_012-DIPLAP</v>
      </c>
      <c r="EO21" s="94"/>
      <c r="EP21" s="94"/>
      <c r="EQ21" s="94"/>
      <c r="ER21" s="94"/>
      <c r="ET21" s="1" t="str">
        <f t="shared" si="1"/>
        <v>I20_012-DIPLAP</v>
      </c>
      <c r="FC21" s="18"/>
      <c r="FD21" s="18"/>
      <c r="FE21" s="97"/>
      <c r="FF21" s="94"/>
      <c r="FH21" s="1" t="str">
        <f t="shared" si="2"/>
        <v>I20_012-DIPLAP</v>
      </c>
      <c r="FV21" s="98" t="str">
        <f t="shared" si="3"/>
        <v>I20_012-DIPLAP</v>
      </c>
      <c r="GJ21" s="98" t="str">
        <f t="shared" si="4"/>
        <v>I20_012-DIPLAP</v>
      </c>
    </row>
    <row r="22" spans="1:192" ht="36" customHeight="1" x14ac:dyDescent="0.25">
      <c r="A22" s="3" t="s">
        <v>557</v>
      </c>
      <c r="B22" s="158" t="s">
        <v>476</v>
      </c>
      <c r="C22" s="3" t="s">
        <v>93</v>
      </c>
      <c r="D22" s="100" t="s">
        <v>16</v>
      </c>
      <c r="E22" s="99" t="s">
        <v>35</v>
      </c>
      <c r="F22" s="333" t="s">
        <v>558</v>
      </c>
      <c r="G22" s="5" t="s">
        <v>38</v>
      </c>
      <c r="H22" s="3" t="s">
        <v>559</v>
      </c>
      <c r="I22" s="3" t="s">
        <v>560</v>
      </c>
      <c r="J22" s="343" t="s">
        <v>196</v>
      </c>
      <c r="K22" s="343" t="s">
        <v>196</v>
      </c>
      <c r="L22" s="342">
        <v>0.96</v>
      </c>
      <c r="M22" s="4">
        <v>0</v>
      </c>
      <c r="N22" s="4">
        <v>0</v>
      </c>
      <c r="O22" s="14">
        <v>0</v>
      </c>
      <c r="P22" s="101" t="s">
        <v>26</v>
      </c>
      <c r="Q22" s="376" t="s">
        <v>561</v>
      </c>
      <c r="R22" s="101"/>
      <c r="S22" s="101">
        <f>O22/L22</f>
        <v>0</v>
      </c>
      <c r="T22" s="101" t="str">
        <f t="shared" ref="T22:T28" si="15">P22</f>
        <v>bajo</v>
      </c>
      <c r="U22" s="101"/>
      <c r="V22" s="376" t="s">
        <v>562</v>
      </c>
      <c r="W22" s="4">
        <v>124</v>
      </c>
      <c r="X22" s="4">
        <v>125</v>
      </c>
      <c r="Y22" s="14">
        <f t="shared" ref="Y22:Y23" si="16">W22/X22</f>
        <v>0.99199999999999999</v>
      </c>
      <c r="Z22" s="101" t="s">
        <v>26</v>
      </c>
      <c r="AA22" s="376" t="s">
        <v>563</v>
      </c>
      <c r="AB22" s="101"/>
      <c r="AC22" s="101">
        <f t="shared" ref="AC22:AC23" si="17">Y22/L22</f>
        <v>1.0333333333333334</v>
      </c>
      <c r="AD22" s="101" t="str">
        <f t="shared" ref="AD22:AD23" si="18">Z22</f>
        <v>bajo</v>
      </c>
      <c r="AE22" s="101"/>
      <c r="AF22" s="376" t="s">
        <v>564</v>
      </c>
      <c r="AG22" s="4"/>
      <c r="AH22" s="4"/>
      <c r="AI22" s="4"/>
      <c r="AJ22" s="14"/>
      <c r="AK22" s="4"/>
      <c r="AL22" s="17"/>
      <c r="AM22" s="17"/>
      <c r="AN22" s="20"/>
      <c r="AO22" s="19"/>
      <c r="AP22" s="21"/>
      <c r="AQ22" s="17"/>
      <c r="AR22" s="4"/>
      <c r="AS22" s="4"/>
      <c r="AT22" s="141"/>
      <c r="AU22" s="4"/>
      <c r="AV22" s="17"/>
      <c r="AW22" s="17"/>
      <c r="AX22" s="22"/>
      <c r="AY22" s="19"/>
      <c r="AZ22" s="21"/>
      <c r="BA22" s="17"/>
      <c r="BB22" s="4"/>
      <c r="BC22" s="4"/>
      <c r="BD22" s="48"/>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60"/>
      <c r="CG22" s="60"/>
      <c r="CH22" s="60"/>
      <c r="CI22" s="264"/>
      <c r="CJ22" s="60"/>
      <c r="CK22" s="60"/>
      <c r="CL22" s="20"/>
      <c r="CM22" s="60"/>
      <c r="CN22" s="61"/>
      <c r="CO22" s="60"/>
      <c r="CP22" s="60"/>
      <c r="CQ22" s="273"/>
      <c r="CR22" s="273"/>
      <c r="CS22" s="64"/>
      <c r="CT22" s="66"/>
      <c r="CU22" s="60"/>
      <c r="CV22" s="20"/>
      <c r="CW22" s="271"/>
      <c r="CX22" s="61"/>
      <c r="CY22" s="60"/>
      <c r="CZ22" s="60"/>
      <c r="DA22" s="60"/>
      <c r="DB22" s="60"/>
      <c r="DC22" s="75"/>
      <c r="DD22" s="321"/>
      <c r="DE22" s="60"/>
      <c r="DF22" s="20"/>
      <c r="DG22" s="322"/>
      <c r="DH22" s="61"/>
      <c r="DI22" s="60"/>
      <c r="DJ22" s="60"/>
      <c r="DK22" s="60"/>
      <c r="DL22" s="60"/>
      <c r="DM22" s="324"/>
      <c r="DN22" s="60"/>
      <c r="DO22" s="3"/>
      <c r="DP22" s="22"/>
      <c r="DQ22" s="60"/>
      <c r="DR22" s="61"/>
      <c r="DS22" s="60"/>
      <c r="DT22" s="60"/>
      <c r="DU22" s="60"/>
      <c r="DV22" s="60"/>
      <c r="DW22" s="324"/>
      <c r="DX22" s="66"/>
      <c r="DY22" s="60"/>
      <c r="DZ22" s="22"/>
      <c r="EA22" s="271"/>
      <c r="EB22" s="61"/>
      <c r="EC22" s="60"/>
      <c r="ED22" s="72"/>
      <c r="EF22" s="1" t="str">
        <f t="shared" si="0"/>
        <v>I20_014-Gabinete de ministro</v>
      </c>
      <c r="EO22" s="94"/>
      <c r="EP22" s="94"/>
      <c r="EQ22" s="94"/>
      <c r="ER22" s="94"/>
      <c r="ET22" s="1" t="str">
        <f t="shared" si="1"/>
        <v>I20_014-Gabinete de ministro</v>
      </c>
      <c r="FC22" s="18"/>
      <c r="FD22" s="18"/>
      <c r="FE22" s="97"/>
      <c r="FF22" s="94"/>
      <c r="FH22" s="1" t="str">
        <f t="shared" si="2"/>
        <v>I20_014-Gabinete de ministro</v>
      </c>
      <c r="FV22" s="98" t="str">
        <f t="shared" si="3"/>
        <v>I20_014-Gabinete de ministro</v>
      </c>
      <c r="GJ22" s="98" t="str">
        <f t="shared" si="4"/>
        <v>I20_014-Gabinete de ministro</v>
      </c>
    </row>
    <row r="23" spans="1:192" ht="59.1" customHeight="1" x14ac:dyDescent="0.25">
      <c r="A23" s="3" t="s">
        <v>565</v>
      </c>
      <c r="B23" s="158" t="s">
        <v>287</v>
      </c>
      <c r="C23" s="3" t="s">
        <v>101</v>
      </c>
      <c r="D23" s="100" t="s">
        <v>16</v>
      </c>
      <c r="E23" s="99" t="s">
        <v>30</v>
      </c>
      <c r="F23" s="158" t="s">
        <v>469</v>
      </c>
      <c r="G23" s="5" t="s">
        <v>38</v>
      </c>
      <c r="H23" s="3" t="s">
        <v>566</v>
      </c>
      <c r="I23" s="3" t="s">
        <v>567</v>
      </c>
      <c r="J23" s="343" t="s">
        <v>196</v>
      </c>
      <c r="K23" s="344" t="s">
        <v>196</v>
      </c>
      <c r="L23" s="342">
        <v>0.9</v>
      </c>
      <c r="M23" s="4">
        <v>23507</v>
      </c>
      <c r="N23" s="4">
        <v>23744</v>
      </c>
      <c r="O23" s="14">
        <f t="shared" ref="O23:O28" si="19">M23/N23</f>
        <v>0.99001853099730464</v>
      </c>
      <c r="P23" s="101" t="s">
        <v>26</v>
      </c>
      <c r="Q23" s="376" t="s">
        <v>568</v>
      </c>
      <c r="R23" s="101"/>
      <c r="S23" s="101">
        <f>O23/L23</f>
        <v>1.100020589997005</v>
      </c>
      <c r="T23" s="101" t="str">
        <f t="shared" si="15"/>
        <v>bajo</v>
      </c>
      <c r="U23" s="101"/>
      <c r="V23" s="376" t="s">
        <v>569</v>
      </c>
      <c r="W23" s="4">
        <v>39677</v>
      </c>
      <c r="X23" s="4">
        <v>40322</v>
      </c>
      <c r="Y23" s="14">
        <f t="shared" si="16"/>
        <v>0.98400376965428304</v>
      </c>
      <c r="Z23" s="101" t="s">
        <v>26</v>
      </c>
      <c r="AA23" s="376" t="s">
        <v>570</v>
      </c>
      <c r="AB23" s="101"/>
      <c r="AC23" s="101">
        <f t="shared" si="17"/>
        <v>1.0933375218380923</v>
      </c>
      <c r="AD23" s="101" t="str">
        <f t="shared" si="18"/>
        <v>bajo</v>
      </c>
      <c r="AE23" s="101"/>
      <c r="AF23" s="376" t="s">
        <v>571</v>
      </c>
      <c r="AG23" s="4"/>
      <c r="AH23" s="4"/>
      <c r="AI23" s="4"/>
      <c r="AJ23" s="14"/>
      <c r="AK23" s="4"/>
      <c r="AL23" s="17"/>
      <c r="AM23" s="17"/>
      <c r="AN23" s="20"/>
      <c r="AO23" s="19"/>
      <c r="AP23" s="21"/>
      <c r="AQ23" s="17"/>
      <c r="AR23" s="4"/>
      <c r="AS23" s="4"/>
      <c r="AT23" s="141"/>
      <c r="AU23" s="4"/>
      <c r="AV23" s="17"/>
      <c r="AW23" s="17"/>
      <c r="AX23" s="22"/>
      <c r="AY23" s="19"/>
      <c r="AZ23" s="21"/>
      <c r="BA23" s="17"/>
      <c r="BB23" s="4"/>
      <c r="BC23" s="4"/>
      <c r="BD23" s="48"/>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60"/>
      <c r="CG23" s="60"/>
      <c r="CH23" s="60"/>
      <c r="CI23" s="264"/>
      <c r="CJ23" s="60"/>
      <c r="CK23" s="60"/>
      <c r="CL23" s="20"/>
      <c r="CM23" s="60"/>
      <c r="CN23" s="61"/>
      <c r="CO23" s="60"/>
      <c r="CP23" s="60"/>
      <c r="CQ23" s="273"/>
      <c r="CR23" s="273"/>
      <c r="CS23" s="64"/>
      <c r="CT23" s="66"/>
      <c r="CU23" s="60"/>
      <c r="CV23" s="20"/>
      <c r="CW23" s="271"/>
      <c r="CX23" s="61"/>
      <c r="CY23" s="60"/>
      <c r="CZ23" s="60"/>
      <c r="DA23" s="60"/>
      <c r="DB23" s="60"/>
      <c r="DC23" s="75"/>
      <c r="DD23" s="321"/>
      <c r="DE23" s="60"/>
      <c r="DF23" s="20"/>
      <c r="DG23" s="322"/>
      <c r="DH23" s="61"/>
      <c r="DI23" s="60"/>
      <c r="DJ23" s="60"/>
      <c r="DK23" s="60"/>
      <c r="DL23" s="60"/>
      <c r="DM23" s="324"/>
      <c r="DN23" s="60"/>
      <c r="DO23" s="3"/>
      <c r="DP23" s="22"/>
      <c r="DQ23" s="60"/>
      <c r="DR23" s="61"/>
      <c r="DS23" s="60"/>
      <c r="DT23" s="60"/>
      <c r="DU23" s="60"/>
      <c r="DV23" s="60"/>
      <c r="DW23" s="324"/>
      <c r="DX23" s="66"/>
      <c r="DY23" s="60"/>
      <c r="DZ23" s="22"/>
      <c r="EA23" s="271"/>
      <c r="EB23" s="61"/>
      <c r="EC23" s="60"/>
      <c r="ED23" s="72"/>
      <c r="EF23" s="1" t="str">
        <f t="shared" si="0"/>
        <v>I19_026-Gabinete Subsecretaría</v>
      </c>
      <c r="EO23" s="94"/>
      <c r="EP23" s="94"/>
      <c r="EQ23" s="94"/>
      <c r="ER23" s="94"/>
      <c r="ET23" s="1" t="str">
        <f t="shared" si="1"/>
        <v>I19_026-Gabinete Subsecretaría</v>
      </c>
      <c r="FC23" s="18"/>
      <c r="FD23" s="18"/>
      <c r="FE23" s="97"/>
      <c r="FF23" s="94"/>
      <c r="FH23" s="1" t="str">
        <f t="shared" si="2"/>
        <v>I19_026-Gabinete Subsecretaría</v>
      </c>
      <c r="FV23" s="98" t="str">
        <f t="shared" si="3"/>
        <v>I19_026-Gabinete Subsecretaría</v>
      </c>
      <c r="GJ23" s="98" t="str">
        <f t="shared" si="4"/>
        <v>I19_026-Gabinete Subsecretaría</v>
      </c>
    </row>
    <row r="24" spans="1:192" ht="38.25" customHeight="1" x14ac:dyDescent="0.25">
      <c r="A24" s="3" t="s">
        <v>572</v>
      </c>
      <c r="B24" s="99" t="s">
        <v>27</v>
      </c>
      <c r="C24" s="3" t="s">
        <v>147</v>
      </c>
      <c r="D24" s="100" t="s">
        <v>16</v>
      </c>
      <c r="E24" s="99" t="s">
        <v>27</v>
      </c>
      <c r="F24" s="333" t="s">
        <v>573</v>
      </c>
      <c r="G24" s="5" t="s">
        <v>38</v>
      </c>
      <c r="H24" s="3" t="s">
        <v>574</v>
      </c>
      <c r="I24" s="3" t="s">
        <v>575</v>
      </c>
      <c r="J24" s="345">
        <v>2186</v>
      </c>
      <c r="K24" s="345">
        <v>2350</v>
      </c>
      <c r="L24" s="342">
        <v>0.93021276595744684</v>
      </c>
      <c r="M24" s="4">
        <v>87</v>
      </c>
      <c r="N24" s="4">
        <v>87</v>
      </c>
      <c r="O24" s="14">
        <f t="shared" si="19"/>
        <v>1</v>
      </c>
      <c r="P24" s="101" t="s">
        <v>26</v>
      </c>
      <c r="Q24" s="101" t="s">
        <v>576</v>
      </c>
      <c r="R24" s="101"/>
      <c r="S24" s="101">
        <f>O24/L24</f>
        <v>1.0750228728270814</v>
      </c>
      <c r="T24" s="101" t="str">
        <f t="shared" si="15"/>
        <v>bajo</v>
      </c>
      <c r="U24" s="101"/>
      <c r="V24" s="101" t="s">
        <v>577</v>
      </c>
      <c r="W24" s="4">
        <v>240</v>
      </c>
      <c r="X24" s="4">
        <v>241</v>
      </c>
      <c r="Y24" s="14">
        <f>W24/X24</f>
        <v>0.99585062240663902</v>
      </c>
      <c r="Z24" s="101" t="s">
        <v>26</v>
      </c>
      <c r="AA24" s="376" t="s">
        <v>578</v>
      </c>
      <c r="AB24" s="101"/>
      <c r="AC24" s="101"/>
      <c r="AD24" s="101" t="str">
        <f>Z24</f>
        <v>bajo</v>
      </c>
      <c r="AE24" s="101"/>
      <c r="AF24" s="376" t="s">
        <v>579</v>
      </c>
      <c r="AG24" s="4"/>
      <c r="AH24" s="4"/>
      <c r="AI24" s="4"/>
      <c r="AJ24" s="14"/>
      <c r="AK24" s="4"/>
      <c r="AL24" s="17"/>
      <c r="AM24" s="17"/>
      <c r="AN24" s="20"/>
      <c r="AO24" s="19"/>
      <c r="AP24" s="21"/>
      <c r="AQ24" s="17"/>
      <c r="AR24" s="4"/>
      <c r="AS24" s="4"/>
      <c r="AT24" s="141"/>
      <c r="AU24" s="4"/>
      <c r="AV24" s="17"/>
      <c r="AW24" s="17"/>
      <c r="AX24" s="22"/>
      <c r="AY24" s="19"/>
      <c r="AZ24" s="21"/>
      <c r="BA24" s="17"/>
      <c r="BB24" s="4"/>
      <c r="BC24" s="4"/>
      <c r="BD24" s="48"/>
      <c r="BE24" s="4"/>
      <c r="BF24" s="17"/>
      <c r="BG24" s="17"/>
      <c r="BH24" s="20"/>
      <c r="BI24" s="19"/>
      <c r="BJ24" s="21"/>
      <c r="BK24" s="17"/>
      <c r="BL24" s="169"/>
      <c r="BM24" s="169"/>
      <c r="BN24" s="170"/>
      <c r="BO24" s="4"/>
      <c r="BP24" s="17"/>
      <c r="BQ24" s="17"/>
      <c r="BR24" s="20"/>
      <c r="BS24" s="19"/>
      <c r="BT24" s="21"/>
      <c r="BU24" s="17"/>
      <c r="BV24" s="4"/>
      <c r="BW24" s="4"/>
      <c r="BX24" s="9"/>
      <c r="BY24" s="4"/>
      <c r="BZ24" s="17"/>
      <c r="CA24" s="17"/>
      <c r="CB24" s="20"/>
      <c r="CC24" s="19"/>
      <c r="CD24" s="21"/>
      <c r="CE24" s="17"/>
      <c r="CF24" s="60"/>
      <c r="CG24" s="60"/>
      <c r="CH24" s="60"/>
      <c r="CI24" s="264"/>
      <c r="CJ24" s="60"/>
      <c r="CK24" s="60"/>
      <c r="CL24" s="20"/>
      <c r="CM24" s="60"/>
      <c r="CN24" s="61"/>
      <c r="CO24" s="60"/>
      <c r="CP24" s="60"/>
      <c r="CQ24" s="273"/>
      <c r="CR24" s="273"/>
      <c r="CS24" s="64"/>
      <c r="CT24" s="66"/>
      <c r="CU24" s="60"/>
      <c r="CV24" s="20"/>
      <c r="CW24" s="271"/>
      <c r="CX24" s="61"/>
      <c r="CY24" s="60"/>
      <c r="CZ24" s="60"/>
      <c r="DA24" s="60"/>
      <c r="DB24" s="60"/>
      <c r="DC24" s="75"/>
      <c r="DD24" s="321"/>
      <c r="DE24" s="60"/>
      <c r="DF24" s="20"/>
      <c r="DG24" s="322"/>
      <c r="DH24" s="61"/>
      <c r="DI24" s="60"/>
      <c r="DJ24" s="60"/>
      <c r="DK24" s="60"/>
      <c r="DL24" s="60"/>
      <c r="DM24" s="324"/>
      <c r="DN24" s="60"/>
      <c r="DO24" s="3"/>
      <c r="DP24" s="22"/>
      <c r="DQ24" s="60"/>
      <c r="DR24" s="61"/>
      <c r="DS24" s="60"/>
      <c r="DT24" s="60"/>
      <c r="DU24" s="60"/>
      <c r="DV24" s="60"/>
      <c r="DW24" s="324"/>
      <c r="DX24" s="66"/>
      <c r="DY24" s="60"/>
      <c r="DZ24" s="22"/>
      <c r="EA24" s="271"/>
      <c r="EB24" s="61"/>
      <c r="EC24" s="60"/>
      <c r="ED24" s="72"/>
      <c r="EF24" s="1" t="str">
        <f t="shared" si="0"/>
        <v>I21_007-DAG</v>
      </c>
      <c r="EO24" s="94"/>
      <c r="EP24" s="94"/>
      <c r="EQ24" s="94"/>
      <c r="ER24" s="94"/>
      <c r="ET24" s="1" t="str">
        <f t="shared" si="1"/>
        <v>I21_007-DAG</v>
      </c>
      <c r="FC24" s="18"/>
      <c r="FD24" s="18"/>
      <c r="FE24" s="97"/>
      <c r="FF24" s="94"/>
      <c r="FH24" s="1" t="str">
        <f t="shared" si="2"/>
        <v>I21_007-DAG</v>
      </c>
      <c r="FV24" s="98" t="str">
        <f t="shared" si="3"/>
        <v>I21_007-DAG</v>
      </c>
      <c r="GJ24" s="98" t="str">
        <f t="shared" si="4"/>
        <v>I21_007-DAG</v>
      </c>
    </row>
    <row r="25" spans="1:192" ht="49.5" customHeight="1" x14ac:dyDescent="0.25">
      <c r="A25" s="3" t="s">
        <v>580</v>
      </c>
      <c r="B25" s="99" t="s">
        <v>28</v>
      </c>
      <c r="C25" s="3" t="s">
        <v>133</v>
      </c>
      <c r="D25" s="100" t="s">
        <v>16</v>
      </c>
      <c r="E25" s="99" t="s">
        <v>28</v>
      </c>
      <c r="F25" s="333" t="s">
        <v>453</v>
      </c>
      <c r="G25" s="5" t="s">
        <v>38</v>
      </c>
      <c r="H25" s="3" t="s">
        <v>581</v>
      </c>
      <c r="I25" s="3" t="s">
        <v>582</v>
      </c>
      <c r="J25" s="343" t="s">
        <v>196</v>
      </c>
      <c r="K25" s="344" t="s">
        <v>196</v>
      </c>
      <c r="L25" s="342">
        <v>0.8</v>
      </c>
      <c r="M25" s="4">
        <v>177</v>
      </c>
      <c r="N25" s="4">
        <v>221</v>
      </c>
      <c r="O25" s="14">
        <f t="shared" si="19"/>
        <v>0.80090497737556565</v>
      </c>
      <c r="P25" s="101" t="s">
        <v>26</v>
      </c>
      <c r="Q25" s="376" t="s">
        <v>583</v>
      </c>
      <c r="R25" s="101"/>
      <c r="S25" s="101">
        <f>O25/L25</f>
        <v>1.001131221719457</v>
      </c>
      <c r="T25" s="101" t="str">
        <f t="shared" si="15"/>
        <v>bajo</v>
      </c>
      <c r="U25" s="101"/>
      <c r="V25" s="376" t="s">
        <v>584</v>
      </c>
      <c r="W25" s="4">
        <v>177</v>
      </c>
      <c r="X25" s="4">
        <v>221</v>
      </c>
      <c r="Y25" s="14">
        <f>W25/X25</f>
        <v>0.80090497737556565</v>
      </c>
      <c r="Z25" s="101" t="s">
        <v>26</v>
      </c>
      <c r="AA25" s="376" t="s">
        <v>583</v>
      </c>
      <c r="AB25" s="101"/>
      <c r="AC25" s="101">
        <f>Y25/L25</f>
        <v>1.001131221719457</v>
      </c>
      <c r="AD25" s="101" t="str">
        <f>Z25</f>
        <v>bajo</v>
      </c>
      <c r="AE25" s="101"/>
      <c r="AF25" s="376" t="s">
        <v>585</v>
      </c>
      <c r="AG25" s="4"/>
      <c r="AH25" s="4"/>
      <c r="AI25" s="4"/>
      <c r="AJ25" s="14"/>
      <c r="AK25" s="4"/>
      <c r="AL25" s="17"/>
      <c r="AM25" s="17"/>
      <c r="AN25" s="20"/>
      <c r="AO25" s="19"/>
      <c r="AP25" s="21"/>
      <c r="AQ25" s="17"/>
      <c r="AR25" s="4"/>
      <c r="AS25" s="5"/>
      <c r="AT25" s="141"/>
      <c r="AU25" s="4"/>
      <c r="AV25" s="17"/>
      <c r="AW25" s="17"/>
      <c r="AX25" s="22"/>
      <c r="AY25" s="19"/>
      <c r="AZ25" s="21"/>
      <c r="BA25" s="17"/>
      <c r="BB25" s="4"/>
      <c r="BC25" s="4"/>
      <c r="BD25" s="48"/>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60"/>
      <c r="CG25" s="60"/>
      <c r="CH25" s="60"/>
      <c r="CI25" s="264"/>
      <c r="CJ25" s="60"/>
      <c r="CK25" s="60"/>
      <c r="CL25" s="20"/>
      <c r="CM25" s="60"/>
      <c r="CN25" s="61"/>
      <c r="CO25" s="60"/>
      <c r="CP25" s="60"/>
      <c r="CQ25" s="273"/>
      <c r="CR25" s="273"/>
      <c r="CS25" s="64"/>
      <c r="CT25" s="66"/>
      <c r="CU25" s="60"/>
      <c r="CV25" s="20"/>
      <c r="CW25" s="271"/>
      <c r="CX25" s="61"/>
      <c r="CY25" s="60"/>
      <c r="CZ25" s="60"/>
      <c r="DA25" s="60"/>
      <c r="DB25" s="60"/>
      <c r="DC25" s="75"/>
      <c r="DD25" s="321"/>
      <c r="DE25" s="60"/>
      <c r="DF25" s="20"/>
      <c r="DG25" s="322"/>
      <c r="DH25" s="61"/>
      <c r="DI25" s="60"/>
      <c r="DJ25" s="60"/>
      <c r="DK25" s="60"/>
      <c r="DL25" s="60"/>
      <c r="DM25" s="324"/>
      <c r="DN25" s="60"/>
      <c r="DO25" s="3"/>
      <c r="DP25" s="22"/>
      <c r="DQ25" s="60"/>
      <c r="DR25" s="61"/>
      <c r="DS25" s="60"/>
      <c r="DT25" s="60"/>
      <c r="DU25" s="60"/>
      <c r="DV25" s="60"/>
      <c r="DW25" s="324"/>
      <c r="DX25" s="66"/>
      <c r="DY25" s="60"/>
      <c r="DZ25" s="22"/>
      <c r="EA25" s="271"/>
      <c r="EB25" s="61"/>
      <c r="EC25" s="60"/>
      <c r="ED25" s="72"/>
      <c r="EF25" s="1" t="str">
        <f t="shared" si="0"/>
        <v>I20_011-DIPLAP</v>
      </c>
      <c r="EO25" s="94"/>
      <c r="EP25" s="94"/>
      <c r="EQ25" s="94"/>
      <c r="ER25" s="94"/>
      <c r="ET25" s="1" t="str">
        <f t="shared" si="1"/>
        <v>I20_011-DIPLAP</v>
      </c>
      <c r="FC25" s="18"/>
      <c r="FD25" s="18"/>
      <c r="FE25" s="97"/>
      <c r="FF25" s="94"/>
      <c r="FH25" s="1" t="str">
        <f t="shared" si="2"/>
        <v>I20_011-DIPLAP</v>
      </c>
      <c r="FV25" s="98" t="str">
        <f t="shared" si="3"/>
        <v>I20_011-DIPLAP</v>
      </c>
      <c r="GJ25" s="98" t="str">
        <f t="shared" si="4"/>
        <v>I20_011-DIPLAP</v>
      </c>
    </row>
    <row r="26" spans="1:192" ht="38.25" customHeight="1" x14ac:dyDescent="0.25">
      <c r="A26" s="3" t="s">
        <v>586</v>
      </c>
      <c r="B26" s="99" t="s">
        <v>51</v>
      </c>
      <c r="C26" s="3" t="s">
        <v>169</v>
      </c>
      <c r="D26" s="100" t="s">
        <v>16</v>
      </c>
      <c r="E26" s="99" t="s">
        <v>51</v>
      </c>
      <c r="F26" s="333" t="s">
        <v>587</v>
      </c>
      <c r="G26" s="5" t="s">
        <v>38</v>
      </c>
      <c r="H26" s="3" t="s">
        <v>588</v>
      </c>
      <c r="I26" s="3" t="s">
        <v>589</v>
      </c>
      <c r="J26" s="346" t="s">
        <v>196</v>
      </c>
      <c r="K26" s="346" t="s">
        <v>196</v>
      </c>
      <c r="L26" s="342">
        <v>0.98</v>
      </c>
      <c r="M26" s="4">
        <v>4</v>
      </c>
      <c r="N26" s="4">
        <v>4</v>
      </c>
      <c r="O26" s="14">
        <f t="shared" si="19"/>
        <v>1</v>
      </c>
      <c r="P26" s="101" t="s">
        <v>26</v>
      </c>
      <c r="Q26" s="376" t="s">
        <v>590</v>
      </c>
      <c r="R26" s="101"/>
      <c r="S26" s="101">
        <f t="shared" ref="S26:S27" si="20">O26/L26</f>
        <v>1.0204081632653061</v>
      </c>
      <c r="T26" s="101" t="str">
        <f t="shared" si="15"/>
        <v>bajo</v>
      </c>
      <c r="U26" s="101"/>
      <c r="V26" s="376" t="s">
        <v>591</v>
      </c>
      <c r="W26" s="4">
        <v>13</v>
      </c>
      <c r="X26" s="4">
        <v>13</v>
      </c>
      <c r="Y26" s="14">
        <f t="shared" ref="Y26:Y27" si="21">W26/X26</f>
        <v>1</v>
      </c>
      <c r="Z26" s="101" t="s">
        <v>26</v>
      </c>
      <c r="AA26" s="376" t="s">
        <v>590</v>
      </c>
      <c r="AB26" s="101"/>
      <c r="AC26" s="101">
        <f t="shared" ref="AC26:AC27" si="22">Y26/L26</f>
        <v>1.0204081632653061</v>
      </c>
      <c r="AD26" s="101" t="str">
        <f t="shared" ref="AD26:AD27" si="23">Z26</f>
        <v>bajo</v>
      </c>
      <c r="AE26" s="101"/>
      <c r="AF26" s="376" t="s">
        <v>592</v>
      </c>
      <c r="AG26" s="4"/>
      <c r="AH26" s="4"/>
      <c r="AI26" s="4"/>
      <c r="AJ26" s="14"/>
      <c r="AK26" s="4"/>
      <c r="AL26" s="17"/>
      <c r="AM26" s="17"/>
      <c r="AN26" s="20"/>
      <c r="AO26" s="19"/>
      <c r="AP26" s="21"/>
      <c r="AQ26" s="17"/>
      <c r="AR26" s="4"/>
      <c r="AS26" s="4"/>
      <c r="AT26" s="141"/>
      <c r="AU26" s="4"/>
      <c r="AV26" s="17"/>
      <c r="AW26" s="17"/>
      <c r="AX26" s="22"/>
      <c r="AY26" s="19"/>
      <c r="AZ26" s="21"/>
      <c r="BA26" s="17"/>
      <c r="BB26" s="4"/>
      <c r="BC26" s="4"/>
      <c r="BD26" s="48"/>
      <c r="BE26" s="4"/>
      <c r="BF26" s="17"/>
      <c r="BG26" s="17"/>
      <c r="BH26" s="20"/>
      <c r="BI26" s="19"/>
      <c r="BJ26" s="21"/>
      <c r="BK26" s="40"/>
      <c r="BL26" s="4"/>
      <c r="BM26" s="4"/>
      <c r="BN26" s="9"/>
      <c r="BO26" s="4"/>
      <c r="BP26" s="17"/>
      <c r="BQ26" s="17"/>
      <c r="BR26" s="20"/>
      <c r="BS26" s="19"/>
      <c r="BT26" s="21"/>
      <c r="BU26" s="17"/>
      <c r="BV26" s="4"/>
      <c r="BW26" s="4"/>
      <c r="BX26" s="9"/>
      <c r="BY26" s="4"/>
      <c r="BZ26" s="17"/>
      <c r="CA26" s="17"/>
      <c r="CB26" s="20"/>
      <c r="CC26" s="19"/>
      <c r="CD26" s="21"/>
      <c r="CE26" s="17"/>
      <c r="CF26" s="60"/>
      <c r="CG26" s="60"/>
      <c r="CH26" s="60"/>
      <c r="CI26" s="264"/>
      <c r="CJ26" s="60"/>
      <c r="CK26" s="60"/>
      <c r="CL26" s="20"/>
      <c r="CM26" s="60"/>
      <c r="CN26" s="61"/>
      <c r="CO26" s="60"/>
      <c r="CP26" s="60"/>
      <c r="CQ26" s="273"/>
      <c r="CR26" s="273"/>
      <c r="CS26" s="64"/>
      <c r="CT26" s="66"/>
      <c r="CU26" s="60"/>
      <c r="CV26" s="20"/>
      <c r="CW26" s="271"/>
      <c r="CX26" s="61"/>
      <c r="CY26" s="60"/>
      <c r="CZ26" s="60"/>
      <c r="DA26" s="60"/>
      <c r="DB26" s="60"/>
      <c r="DC26" s="75"/>
      <c r="DD26" s="321"/>
      <c r="DE26" s="60"/>
      <c r="DF26" s="20"/>
      <c r="DG26" s="322"/>
      <c r="DH26" s="61"/>
      <c r="DI26" s="60"/>
      <c r="DJ26" s="60"/>
      <c r="DK26" s="60"/>
      <c r="DL26" s="60"/>
      <c r="DM26" s="324"/>
      <c r="DN26" s="60"/>
      <c r="DO26" s="3"/>
      <c r="DP26" s="22"/>
      <c r="DQ26" s="60"/>
      <c r="DR26" s="61"/>
      <c r="DS26" s="60"/>
      <c r="DT26" s="60"/>
      <c r="DU26" s="60"/>
      <c r="DV26" s="60"/>
      <c r="DW26" s="324"/>
      <c r="DX26" s="66"/>
      <c r="DY26" s="60"/>
      <c r="DZ26" s="22"/>
      <c r="EA26" s="271"/>
      <c r="EB26" s="61"/>
      <c r="EC26" s="60"/>
      <c r="ED26" s="72"/>
      <c r="EF26" s="1" t="str">
        <f t="shared" si="0"/>
        <v>I24_003-JURÍDICA</v>
      </c>
      <c r="EO26" s="94"/>
      <c r="EP26" s="94"/>
      <c r="EQ26" s="94"/>
      <c r="ER26" s="94"/>
      <c r="ET26" s="1" t="str">
        <f t="shared" si="1"/>
        <v>I24_003-JURÍDICA</v>
      </c>
      <c r="FC26" s="18"/>
      <c r="FD26" s="18"/>
      <c r="FE26" s="97"/>
      <c r="FF26" s="94"/>
      <c r="FH26" s="1" t="str">
        <f t="shared" si="2"/>
        <v>I24_003-JURÍDICA</v>
      </c>
      <c r="FV26" s="98" t="str">
        <f t="shared" si="3"/>
        <v>I24_003-JURÍDICA</v>
      </c>
      <c r="GJ26" s="98" t="str">
        <f t="shared" si="4"/>
        <v>I24_003-JURÍDICA</v>
      </c>
    </row>
    <row r="27" spans="1:192" ht="35.25" customHeight="1" x14ac:dyDescent="0.25">
      <c r="A27" s="3" t="s">
        <v>593</v>
      </c>
      <c r="B27" s="99" t="s">
        <v>51</v>
      </c>
      <c r="C27" s="3" t="s">
        <v>173</v>
      </c>
      <c r="D27" s="100" t="s">
        <v>16</v>
      </c>
      <c r="E27" s="99" t="s">
        <v>51</v>
      </c>
      <c r="F27" s="333" t="s">
        <v>594</v>
      </c>
      <c r="G27" s="5" t="s">
        <v>38</v>
      </c>
      <c r="H27" s="3" t="s">
        <v>595</v>
      </c>
      <c r="I27" s="3" t="s">
        <v>596</v>
      </c>
      <c r="J27" s="341" t="s">
        <v>196</v>
      </c>
      <c r="K27" s="341" t="s">
        <v>196</v>
      </c>
      <c r="L27" s="342">
        <v>0.92</v>
      </c>
      <c r="M27" s="4">
        <v>2</v>
      </c>
      <c r="N27" s="4">
        <v>2</v>
      </c>
      <c r="O27" s="14">
        <f t="shared" si="19"/>
        <v>1</v>
      </c>
      <c r="P27" s="101" t="s">
        <v>26</v>
      </c>
      <c r="Q27" s="376" t="s">
        <v>590</v>
      </c>
      <c r="R27" s="101"/>
      <c r="S27" s="101">
        <f t="shared" si="20"/>
        <v>1.0869565217391304</v>
      </c>
      <c r="T27" s="101" t="str">
        <f t="shared" si="15"/>
        <v>bajo</v>
      </c>
      <c r="U27" s="101"/>
      <c r="V27" s="376" t="s">
        <v>597</v>
      </c>
      <c r="W27" s="4">
        <v>12</v>
      </c>
      <c r="X27" s="4">
        <v>12</v>
      </c>
      <c r="Y27" s="14">
        <f t="shared" si="21"/>
        <v>1</v>
      </c>
      <c r="Z27" s="101" t="s">
        <v>26</v>
      </c>
      <c r="AA27" s="376" t="s">
        <v>590</v>
      </c>
      <c r="AB27" s="101"/>
      <c r="AC27" s="101">
        <f t="shared" si="22"/>
        <v>1.0869565217391304</v>
      </c>
      <c r="AD27" s="101" t="str">
        <f t="shared" si="23"/>
        <v>bajo</v>
      </c>
      <c r="AE27" s="101"/>
      <c r="AF27" s="376" t="s">
        <v>598</v>
      </c>
      <c r="AG27" s="4"/>
      <c r="AH27" s="4"/>
      <c r="AI27" s="4"/>
      <c r="AJ27" s="14"/>
      <c r="AK27" s="4"/>
      <c r="AL27" s="17"/>
      <c r="AM27" s="17"/>
      <c r="AN27" s="20"/>
      <c r="AO27" s="19"/>
      <c r="AP27" s="21"/>
      <c r="AQ27" s="17"/>
      <c r="AR27" s="4"/>
      <c r="AS27" s="4"/>
      <c r="AT27" s="141"/>
      <c r="AU27" s="4"/>
      <c r="AV27" s="17"/>
      <c r="AW27" s="17"/>
      <c r="AX27" s="22"/>
      <c r="AY27" s="19"/>
      <c r="AZ27" s="21"/>
      <c r="BA27" s="17"/>
      <c r="BB27" s="4"/>
      <c r="BC27" s="4"/>
      <c r="BD27" s="48"/>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60"/>
      <c r="CG27" s="60"/>
      <c r="CH27" s="60"/>
      <c r="CI27" s="264"/>
      <c r="CJ27" s="60"/>
      <c r="CK27" s="60"/>
      <c r="CL27" s="20"/>
      <c r="CM27" s="60"/>
      <c r="CN27" s="61"/>
      <c r="CO27" s="60"/>
      <c r="CP27" s="60"/>
      <c r="CQ27" s="273"/>
      <c r="CR27" s="273"/>
      <c r="CS27" s="64"/>
      <c r="CT27" s="66"/>
      <c r="CU27" s="60"/>
      <c r="CV27" s="20"/>
      <c r="CW27" s="271"/>
      <c r="CX27" s="61"/>
      <c r="CY27" s="60"/>
      <c r="CZ27" s="60"/>
      <c r="DA27" s="60"/>
      <c r="DB27" s="60"/>
      <c r="DC27" s="75"/>
      <c r="DD27" s="321"/>
      <c r="DE27" s="60"/>
      <c r="DF27" s="20"/>
      <c r="DG27" s="322"/>
      <c r="DH27" s="61"/>
      <c r="DI27" s="60"/>
      <c r="DJ27" s="60"/>
      <c r="DK27" s="60"/>
      <c r="DL27" s="60"/>
      <c r="DM27" s="324"/>
      <c r="DN27" s="60"/>
      <c r="DO27" s="3"/>
      <c r="DP27" s="22"/>
      <c r="DQ27" s="60"/>
      <c r="DR27" s="61"/>
      <c r="DS27" s="60"/>
      <c r="DT27" s="60"/>
      <c r="DU27" s="60"/>
      <c r="DV27" s="60"/>
      <c r="DW27" s="324"/>
      <c r="DX27" s="66"/>
      <c r="DY27" s="60"/>
      <c r="DZ27" s="22"/>
      <c r="EA27" s="271"/>
      <c r="EB27" s="61"/>
      <c r="EC27" s="60"/>
      <c r="ED27" s="72"/>
      <c r="EF27" s="1" t="str">
        <f t="shared" si="0"/>
        <v>I23_007-JURÍDICA</v>
      </c>
      <c r="EO27" s="94"/>
      <c r="EP27" s="94"/>
      <c r="EQ27" s="94"/>
      <c r="ER27" s="94"/>
      <c r="ET27" s="1" t="str">
        <f t="shared" si="1"/>
        <v>I23_007-JURÍDICA</v>
      </c>
      <c r="FC27" s="18"/>
      <c r="FD27" s="18"/>
      <c r="FE27" s="97"/>
      <c r="FF27" s="94"/>
      <c r="FH27" s="1" t="str">
        <f t="shared" si="2"/>
        <v>I23_007-JURÍDICA</v>
      </c>
      <c r="FV27" s="98" t="str">
        <f t="shared" si="3"/>
        <v>I23_007-JURÍDICA</v>
      </c>
      <c r="GJ27" s="98" t="str">
        <f t="shared" si="4"/>
        <v>I23_007-JURÍDICA</v>
      </c>
    </row>
    <row r="28" spans="1:192" ht="39.75" customHeight="1" x14ac:dyDescent="0.25">
      <c r="A28" s="3" t="s">
        <v>599</v>
      </c>
      <c r="B28" s="99" t="s">
        <v>28</v>
      </c>
      <c r="C28" s="3" t="s">
        <v>141</v>
      </c>
      <c r="D28" s="100" t="s">
        <v>16</v>
      </c>
      <c r="E28" s="99" t="s">
        <v>28</v>
      </c>
      <c r="F28" s="333" t="s">
        <v>600</v>
      </c>
      <c r="G28" s="5" t="s">
        <v>38</v>
      </c>
      <c r="H28" s="3" t="s">
        <v>601</v>
      </c>
      <c r="I28" s="3" t="s">
        <v>602</v>
      </c>
      <c r="J28" s="347">
        <v>4</v>
      </c>
      <c r="K28" s="348">
        <v>4</v>
      </c>
      <c r="L28" s="349">
        <v>1</v>
      </c>
      <c r="M28" s="4">
        <v>0</v>
      </c>
      <c r="N28" s="4">
        <v>4</v>
      </c>
      <c r="O28" s="14">
        <f t="shared" si="19"/>
        <v>0</v>
      </c>
      <c r="P28" s="101" t="s">
        <v>26</v>
      </c>
      <c r="Q28" s="376" t="s">
        <v>603</v>
      </c>
      <c r="R28" s="101"/>
      <c r="S28" s="101">
        <f t="shared" ref="S28:S33" si="24">O28/L28</f>
        <v>0</v>
      </c>
      <c r="T28" s="101" t="str">
        <f t="shared" si="15"/>
        <v>bajo</v>
      </c>
      <c r="U28" s="101"/>
      <c r="V28" s="376" t="s">
        <v>604</v>
      </c>
      <c r="W28" s="4">
        <v>0</v>
      </c>
      <c r="X28" s="4">
        <v>4</v>
      </c>
      <c r="Y28" s="14">
        <f>W28/X28</f>
        <v>0</v>
      </c>
      <c r="Z28" s="101" t="s">
        <v>26</v>
      </c>
      <c r="AA28" s="376" t="s">
        <v>603</v>
      </c>
      <c r="AB28" s="101"/>
      <c r="AC28" s="101">
        <f>Y28/L28</f>
        <v>0</v>
      </c>
      <c r="AD28" s="101" t="str">
        <f>Z28</f>
        <v>bajo</v>
      </c>
      <c r="AE28" s="101"/>
      <c r="AF28" s="376" t="s">
        <v>605</v>
      </c>
      <c r="AG28" s="4"/>
      <c r="AH28" s="4"/>
      <c r="AI28" s="4"/>
      <c r="AJ28" s="14"/>
      <c r="AK28" s="4"/>
      <c r="AL28" s="17"/>
      <c r="AM28" s="17"/>
      <c r="AN28" s="20"/>
      <c r="AO28" s="19"/>
      <c r="AP28" s="21"/>
      <c r="AQ28" s="17"/>
      <c r="AR28" s="4"/>
      <c r="AS28" s="4"/>
      <c r="AT28" s="141"/>
      <c r="AU28" s="4"/>
      <c r="AV28" s="17"/>
      <c r="AW28" s="17"/>
      <c r="AX28" s="22"/>
      <c r="AY28" s="19"/>
      <c r="AZ28" s="21"/>
      <c r="BA28" s="17"/>
      <c r="BB28" s="4"/>
      <c r="BC28" s="4"/>
      <c r="BD28" s="48"/>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60"/>
      <c r="CG28" s="60"/>
      <c r="CH28" s="60"/>
      <c r="CI28" s="264"/>
      <c r="CJ28" s="60"/>
      <c r="CK28" s="60"/>
      <c r="CL28" s="20"/>
      <c r="CM28" s="60"/>
      <c r="CN28" s="61"/>
      <c r="CO28" s="60"/>
      <c r="CP28" s="60"/>
      <c r="CQ28" s="273"/>
      <c r="CR28" s="273"/>
      <c r="CS28" s="64"/>
      <c r="CT28" s="66"/>
      <c r="CU28" s="60"/>
      <c r="CV28" s="20"/>
      <c r="CW28" s="271"/>
      <c r="CX28" s="61"/>
      <c r="CY28" s="60"/>
      <c r="CZ28" s="60"/>
      <c r="DA28" s="60"/>
      <c r="DB28" s="60"/>
      <c r="DC28" s="75"/>
      <c r="DD28" s="321"/>
      <c r="DE28" s="60"/>
      <c r="DF28" s="20"/>
      <c r="DG28" s="322"/>
      <c r="DH28" s="61"/>
      <c r="DI28" s="60"/>
      <c r="DJ28" s="60"/>
      <c r="DK28" s="60"/>
      <c r="DL28" s="60"/>
      <c r="DM28" s="324"/>
      <c r="DN28" s="60"/>
      <c r="DO28" s="3"/>
      <c r="DP28" s="22"/>
      <c r="DQ28" s="60"/>
      <c r="DR28" s="61"/>
      <c r="DS28" s="60"/>
      <c r="DT28" s="60"/>
      <c r="DU28" s="60"/>
      <c r="DV28" s="60"/>
      <c r="DW28" s="324"/>
      <c r="DX28" s="66"/>
      <c r="DY28" s="60"/>
      <c r="DZ28" s="22"/>
      <c r="EA28" s="271"/>
      <c r="EB28" s="61"/>
      <c r="EC28" s="60"/>
      <c r="ED28" s="72"/>
      <c r="EF28" s="1" t="str">
        <f t="shared" si="0"/>
        <v>I24_010-DIPLAP</v>
      </c>
      <c r="EO28" s="94"/>
      <c r="EP28" s="94"/>
      <c r="EQ28" s="94"/>
      <c r="ER28" s="94"/>
      <c r="ET28" s="1" t="str">
        <f t="shared" si="1"/>
        <v>I24_010-DIPLAP</v>
      </c>
      <c r="FC28" s="18"/>
      <c r="FD28" s="18"/>
      <c r="FE28" s="97"/>
      <c r="FF28" s="94"/>
      <c r="FH28" s="1" t="str">
        <f t="shared" si="2"/>
        <v>I24_010-DIPLAP</v>
      </c>
      <c r="FV28" s="98" t="str">
        <f t="shared" si="3"/>
        <v>I24_010-DIPLAP</v>
      </c>
      <c r="GJ28" s="98" t="str">
        <f t="shared" si="4"/>
        <v>I24_010-DIPLAP</v>
      </c>
    </row>
    <row r="29" spans="1:192" ht="40.5" customHeight="1" x14ac:dyDescent="0.25">
      <c r="A29" s="3" t="s">
        <v>606</v>
      </c>
      <c r="B29" s="99" t="s">
        <v>36</v>
      </c>
      <c r="C29" s="3" t="s">
        <v>123</v>
      </c>
      <c r="D29" s="100" t="s">
        <v>16</v>
      </c>
      <c r="E29" s="99" t="s">
        <v>36</v>
      </c>
      <c r="F29" s="333" t="s">
        <v>607</v>
      </c>
      <c r="G29" s="5" t="s">
        <v>38</v>
      </c>
      <c r="H29" s="3" t="s">
        <v>608</v>
      </c>
      <c r="I29" s="3" t="s">
        <v>609</v>
      </c>
      <c r="J29" s="350">
        <v>30000</v>
      </c>
      <c r="K29" s="351">
        <v>30000</v>
      </c>
      <c r="L29" s="349">
        <v>1</v>
      </c>
      <c r="M29" s="4">
        <v>0</v>
      </c>
      <c r="N29" s="4">
        <v>0</v>
      </c>
      <c r="O29" s="14">
        <v>0</v>
      </c>
      <c r="P29" s="101" t="s">
        <v>26</v>
      </c>
      <c r="Q29" s="101" t="s">
        <v>610</v>
      </c>
      <c r="R29" s="101"/>
      <c r="S29" s="101">
        <f t="shared" si="24"/>
        <v>0</v>
      </c>
      <c r="T29" s="101" t="s">
        <v>26</v>
      </c>
      <c r="U29" s="101"/>
      <c r="V29" s="101" t="s">
        <v>611</v>
      </c>
      <c r="W29" s="4">
        <v>0</v>
      </c>
      <c r="X29" s="4">
        <v>30000</v>
      </c>
      <c r="Y29" s="14">
        <f>W29/X29</f>
        <v>0</v>
      </c>
      <c r="Z29" s="101" t="s">
        <v>26</v>
      </c>
      <c r="AA29" s="376" t="s">
        <v>612</v>
      </c>
      <c r="AB29" s="101"/>
      <c r="AC29" s="101"/>
      <c r="AD29" s="101" t="str">
        <f>Z29</f>
        <v>bajo</v>
      </c>
      <c r="AE29" s="101"/>
      <c r="AF29" s="376" t="s">
        <v>613</v>
      </c>
      <c r="AG29" s="4"/>
      <c r="AH29" s="4"/>
      <c r="AI29" s="4"/>
      <c r="AJ29" s="14"/>
      <c r="AK29" s="4"/>
      <c r="AL29" s="17"/>
      <c r="AM29" s="17"/>
      <c r="AN29" s="20"/>
      <c r="AO29" s="19"/>
      <c r="AP29" s="21"/>
      <c r="AQ29" s="17"/>
      <c r="AR29" s="4"/>
      <c r="AS29" s="4"/>
      <c r="AT29" s="141"/>
      <c r="AU29" s="4"/>
      <c r="AV29" s="17"/>
      <c r="AW29" s="17"/>
      <c r="AX29" s="22"/>
      <c r="AY29" s="19"/>
      <c r="AZ29" s="21"/>
      <c r="BA29" s="17"/>
      <c r="BB29" s="4"/>
      <c r="BC29" s="4"/>
      <c r="BD29" s="48"/>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60"/>
      <c r="CG29" s="60"/>
      <c r="CH29" s="60"/>
      <c r="CI29" s="264"/>
      <c r="CJ29" s="60"/>
      <c r="CK29" s="60"/>
      <c r="CL29" s="20"/>
      <c r="CM29" s="60"/>
      <c r="CN29" s="61"/>
      <c r="CO29" s="60"/>
      <c r="CP29" s="60"/>
      <c r="CQ29" s="273"/>
      <c r="CR29" s="273"/>
      <c r="CS29" s="64"/>
      <c r="CT29" s="66"/>
      <c r="CU29" s="60"/>
      <c r="CV29" s="20"/>
      <c r="CW29" s="271"/>
      <c r="CX29" s="61"/>
      <c r="CY29" s="60"/>
      <c r="CZ29" s="60"/>
      <c r="DA29" s="60"/>
      <c r="DB29" s="60"/>
      <c r="DC29" s="75"/>
      <c r="DD29" s="321"/>
      <c r="DE29" s="60"/>
      <c r="DF29" s="20"/>
      <c r="DG29" s="322"/>
      <c r="DH29" s="61"/>
      <c r="DI29" s="60"/>
      <c r="DJ29" s="60"/>
      <c r="DK29" s="60"/>
      <c r="DL29" s="60"/>
      <c r="DM29" s="324"/>
      <c r="DN29" s="60"/>
      <c r="DO29" s="3"/>
      <c r="DP29" s="22"/>
      <c r="DQ29" s="60"/>
      <c r="DR29" s="61"/>
      <c r="DS29" s="60"/>
      <c r="DT29" s="60"/>
      <c r="DU29" s="60"/>
      <c r="DV29" s="60"/>
      <c r="DW29" s="324"/>
      <c r="DX29" s="66"/>
      <c r="DY29" s="60"/>
      <c r="DZ29" s="22"/>
      <c r="EA29" s="271"/>
      <c r="EB29" s="61"/>
      <c r="EC29" s="60"/>
      <c r="ED29" s="72"/>
      <c r="EF29" s="1" t="str">
        <f t="shared" si="0"/>
        <v>I17_001-DEG</v>
      </c>
      <c r="EO29" s="94"/>
      <c r="EP29" s="94"/>
      <c r="EQ29" s="94"/>
      <c r="ER29" s="94"/>
      <c r="ET29" s="1" t="str">
        <f t="shared" si="1"/>
        <v>I17_001-DEG</v>
      </c>
      <c r="FC29" s="18"/>
      <c r="FD29" s="18"/>
      <c r="FE29" s="97"/>
      <c r="FF29" s="94"/>
      <c r="FH29" s="1" t="str">
        <f t="shared" si="2"/>
        <v>I17_001-DEG</v>
      </c>
      <c r="FV29" s="98" t="str">
        <f t="shared" si="3"/>
        <v>I17_001-DEG</v>
      </c>
      <c r="GJ29" s="98" t="str">
        <f t="shared" si="4"/>
        <v>I17_001-DEG</v>
      </c>
    </row>
    <row r="30" spans="1:192" ht="39" customHeight="1" x14ac:dyDescent="0.25">
      <c r="A30" s="3" t="s">
        <v>614</v>
      </c>
      <c r="B30" s="158" t="s">
        <v>287</v>
      </c>
      <c r="C30" s="3" t="s">
        <v>103</v>
      </c>
      <c r="D30" s="100" t="s">
        <v>16</v>
      </c>
      <c r="E30" s="99" t="s">
        <v>30</v>
      </c>
      <c r="F30" s="333" t="s">
        <v>529</v>
      </c>
      <c r="G30" s="5" t="s">
        <v>38</v>
      </c>
      <c r="H30" s="3" t="s">
        <v>615</v>
      </c>
      <c r="I30" s="3" t="s">
        <v>616</v>
      </c>
      <c r="J30" s="352">
        <v>3750</v>
      </c>
      <c r="K30" s="353">
        <v>5000</v>
      </c>
      <c r="L30" s="354">
        <v>0.75</v>
      </c>
      <c r="M30" s="4">
        <v>0</v>
      </c>
      <c r="N30" s="4">
        <v>0</v>
      </c>
      <c r="O30" s="14">
        <v>0</v>
      </c>
      <c r="P30" s="101" t="s">
        <v>26</v>
      </c>
      <c r="Q30" s="376" t="s">
        <v>617</v>
      </c>
      <c r="R30" s="101"/>
      <c r="S30" s="101">
        <f t="shared" si="24"/>
        <v>0</v>
      </c>
      <c r="T30" s="101" t="str">
        <f>P30</f>
        <v>bajo</v>
      </c>
      <c r="U30" s="101"/>
      <c r="V30" s="376" t="s">
        <v>618</v>
      </c>
      <c r="W30" s="4">
        <v>0</v>
      </c>
      <c r="X30" s="4">
        <v>0</v>
      </c>
      <c r="Y30" s="14">
        <v>0</v>
      </c>
      <c r="Z30" s="101" t="s">
        <v>26</v>
      </c>
      <c r="AA30" s="376" t="s">
        <v>619</v>
      </c>
      <c r="AB30" s="101"/>
      <c r="AC30" s="101">
        <f>Y30/L30</f>
        <v>0</v>
      </c>
      <c r="AD30" s="101" t="str">
        <f>Z30</f>
        <v>bajo</v>
      </c>
      <c r="AE30" s="101"/>
      <c r="AF30" s="376" t="s">
        <v>620</v>
      </c>
      <c r="AG30" s="4"/>
      <c r="AH30" s="4"/>
      <c r="AI30" s="4"/>
      <c r="AJ30" s="14"/>
      <c r="AK30" s="4"/>
      <c r="AL30" s="17"/>
      <c r="AM30" s="17"/>
      <c r="AN30" s="20"/>
      <c r="AO30" s="19"/>
      <c r="AP30" s="21"/>
      <c r="AQ30" s="17"/>
      <c r="AR30" s="4"/>
      <c r="AS30" s="4"/>
      <c r="AT30" s="141"/>
      <c r="AU30" s="4"/>
      <c r="AV30" s="17"/>
      <c r="AW30" s="17"/>
      <c r="AX30" s="22"/>
      <c r="AY30" s="19"/>
      <c r="AZ30" s="21"/>
      <c r="BA30" s="17"/>
      <c r="BB30" s="4"/>
      <c r="BC30" s="4"/>
      <c r="BD30" s="48"/>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60"/>
      <c r="CG30" s="60"/>
      <c r="CH30" s="60"/>
      <c r="CI30" s="264"/>
      <c r="CJ30" s="60"/>
      <c r="CK30" s="60"/>
      <c r="CL30" s="20"/>
      <c r="CM30" s="60"/>
      <c r="CN30" s="61"/>
      <c r="CO30" s="60"/>
      <c r="CP30" s="60"/>
      <c r="CQ30" s="273"/>
      <c r="CR30" s="273"/>
      <c r="CS30" s="64"/>
      <c r="CT30" s="66"/>
      <c r="CU30" s="60"/>
      <c r="CV30" s="20"/>
      <c r="CW30" s="271"/>
      <c r="CX30" s="61"/>
      <c r="CY30" s="60"/>
      <c r="CZ30" s="60"/>
      <c r="DA30" s="60"/>
      <c r="DB30" s="60"/>
      <c r="DC30" s="75"/>
      <c r="DD30" s="321"/>
      <c r="DE30" s="60"/>
      <c r="DF30" s="20"/>
      <c r="DG30" s="322"/>
      <c r="DH30" s="61"/>
      <c r="DI30" s="60"/>
      <c r="DJ30" s="60"/>
      <c r="DK30" s="60"/>
      <c r="DL30" s="60"/>
      <c r="DM30" s="324"/>
      <c r="DN30" s="60"/>
      <c r="DO30" s="3"/>
      <c r="DP30" s="22"/>
      <c r="DQ30" s="60"/>
      <c r="DR30" s="61"/>
      <c r="DS30" s="60"/>
      <c r="DT30" s="60"/>
      <c r="DU30" s="60"/>
      <c r="DV30" s="60"/>
      <c r="DW30" s="324"/>
      <c r="DX30" s="66"/>
      <c r="DY30" s="60"/>
      <c r="DZ30" s="22"/>
      <c r="EA30" s="271"/>
      <c r="EB30" s="61"/>
      <c r="EC30" s="60"/>
      <c r="ED30" s="72"/>
      <c r="EF30" s="1" t="str">
        <f t="shared" si="0"/>
        <v>I24_001-Gabinete Subsecretaría</v>
      </c>
      <c r="EO30" s="94"/>
      <c r="EP30" s="94"/>
      <c r="EQ30" s="94"/>
      <c r="ER30" s="94"/>
      <c r="ET30" s="1" t="str">
        <f t="shared" si="1"/>
        <v>I24_001-Gabinete Subsecretaría</v>
      </c>
      <c r="FC30" s="18"/>
      <c r="FD30" s="18"/>
      <c r="FE30" s="97"/>
      <c r="FF30" s="94"/>
      <c r="FH30" s="1" t="str">
        <f t="shared" si="2"/>
        <v>I24_001-Gabinete Subsecretaría</v>
      </c>
      <c r="FV30" s="98" t="str">
        <f t="shared" si="3"/>
        <v>I24_001-Gabinete Subsecretaría</v>
      </c>
      <c r="GJ30" s="98" t="str">
        <f t="shared" si="4"/>
        <v>I24_001-Gabinete Subsecretaría</v>
      </c>
    </row>
    <row r="31" spans="1:192" ht="41.25" customHeight="1" x14ac:dyDescent="0.25">
      <c r="A31" s="3" t="s">
        <v>621</v>
      </c>
      <c r="B31" s="99" t="s">
        <v>27</v>
      </c>
      <c r="C31" s="3" t="s">
        <v>149</v>
      </c>
      <c r="D31" s="100" t="s">
        <v>16</v>
      </c>
      <c r="E31" s="99" t="s">
        <v>27</v>
      </c>
      <c r="F31" s="333" t="s">
        <v>622</v>
      </c>
      <c r="G31" s="5" t="s">
        <v>38</v>
      </c>
      <c r="H31" s="3" t="s">
        <v>623</v>
      </c>
      <c r="I31" s="3" t="s">
        <v>624</v>
      </c>
      <c r="J31" s="343">
        <v>36</v>
      </c>
      <c r="K31" s="344">
        <v>40</v>
      </c>
      <c r="L31" s="355">
        <v>0.9</v>
      </c>
      <c r="M31" s="4">
        <v>0</v>
      </c>
      <c r="N31" s="4">
        <v>0</v>
      </c>
      <c r="O31" s="14">
        <v>0</v>
      </c>
      <c r="P31" s="101" t="s">
        <v>26</v>
      </c>
      <c r="Q31" s="101" t="s">
        <v>625</v>
      </c>
      <c r="R31" s="101"/>
      <c r="S31" s="101">
        <f t="shared" si="24"/>
        <v>0</v>
      </c>
      <c r="T31" s="101" t="str">
        <f>P31</f>
        <v>bajo</v>
      </c>
      <c r="U31" s="101"/>
      <c r="V31" s="101" t="s">
        <v>626</v>
      </c>
      <c r="W31" s="4">
        <v>0</v>
      </c>
      <c r="X31" s="4">
        <v>0</v>
      </c>
      <c r="Y31" s="14">
        <v>0</v>
      </c>
      <c r="Z31" s="101" t="s">
        <v>26</v>
      </c>
      <c r="AA31" s="376" t="s">
        <v>625</v>
      </c>
      <c r="AB31" s="101"/>
      <c r="AC31" s="101"/>
      <c r="AD31" s="101" t="str">
        <f>Z31</f>
        <v>bajo</v>
      </c>
      <c r="AE31" s="101"/>
      <c r="AF31" s="376" t="s">
        <v>627</v>
      </c>
      <c r="AG31" s="4"/>
      <c r="AH31" s="4"/>
      <c r="AI31" s="4"/>
      <c r="AJ31" s="14"/>
      <c r="AK31" s="4"/>
      <c r="AL31" s="17"/>
      <c r="AM31" s="17"/>
      <c r="AN31" s="20"/>
      <c r="AO31" s="19"/>
      <c r="AP31" s="21"/>
      <c r="AQ31" s="17"/>
      <c r="AR31" s="4"/>
      <c r="AS31" s="4"/>
      <c r="AT31" s="141"/>
      <c r="AU31" s="4"/>
      <c r="AV31" s="17"/>
      <c r="AW31" s="17"/>
      <c r="AX31" s="22"/>
      <c r="AY31" s="19"/>
      <c r="AZ31" s="21"/>
      <c r="BA31" s="17"/>
      <c r="BB31" s="4"/>
      <c r="BC31" s="4"/>
      <c r="BD31" s="48"/>
      <c r="BE31" s="4"/>
      <c r="BF31" s="17"/>
      <c r="BG31" s="17"/>
      <c r="BH31" s="20"/>
      <c r="BI31" s="19"/>
      <c r="BJ31" s="21"/>
      <c r="BK31" s="17"/>
      <c r="BL31" s="4"/>
      <c r="BM31" s="4"/>
      <c r="BN31" s="142"/>
      <c r="BO31" s="4"/>
      <c r="BP31" s="17"/>
      <c r="BQ31" s="17"/>
      <c r="BR31" s="20"/>
      <c r="BS31" s="19"/>
      <c r="BT31" s="21"/>
      <c r="BU31" s="17"/>
      <c r="BV31" s="4"/>
      <c r="BW31" s="4"/>
      <c r="BX31" s="142"/>
      <c r="BY31" s="4"/>
      <c r="BZ31" s="17"/>
      <c r="CA31" s="17"/>
      <c r="CB31" s="20"/>
      <c r="CC31" s="19"/>
      <c r="CD31" s="21"/>
      <c r="CE31" s="17"/>
      <c r="CF31" s="60"/>
      <c r="CG31" s="60"/>
      <c r="CH31" s="60"/>
      <c r="CI31" s="264"/>
      <c r="CJ31" s="60"/>
      <c r="CK31" s="60"/>
      <c r="CL31" s="20"/>
      <c r="CM31" s="60"/>
      <c r="CN31" s="61"/>
      <c r="CO31" s="60"/>
      <c r="CP31" s="60"/>
      <c r="CQ31" s="273"/>
      <c r="CR31" s="273"/>
      <c r="CS31" s="274"/>
      <c r="CT31" s="66"/>
      <c r="CU31" s="60"/>
      <c r="CV31" s="20"/>
      <c r="CW31" s="271"/>
      <c r="CX31" s="61"/>
      <c r="CY31" s="60"/>
      <c r="CZ31" s="60"/>
      <c r="DA31" s="60"/>
      <c r="DB31" s="60"/>
      <c r="DC31" s="323"/>
      <c r="DD31" s="321"/>
      <c r="DE31" s="60"/>
      <c r="DF31" s="20"/>
      <c r="DG31" s="322"/>
      <c r="DH31" s="61"/>
      <c r="DI31" s="60"/>
      <c r="DJ31" s="60"/>
      <c r="DK31" s="60"/>
      <c r="DL31" s="60"/>
      <c r="DM31" s="325"/>
      <c r="DN31" s="60"/>
      <c r="DO31" s="3"/>
      <c r="DP31" s="22"/>
      <c r="DQ31" s="60"/>
      <c r="DR31" s="61"/>
      <c r="DS31" s="60"/>
      <c r="DT31" s="60"/>
      <c r="DU31" s="60"/>
      <c r="DV31" s="60"/>
      <c r="DW31" s="325"/>
      <c r="DX31" s="66"/>
      <c r="DY31" s="60"/>
      <c r="DZ31" s="22"/>
      <c r="EA31" s="271"/>
      <c r="EB31" s="61"/>
      <c r="EC31" s="60"/>
      <c r="ED31" s="72"/>
      <c r="EF31" s="1" t="str">
        <f t="shared" si="0"/>
        <v>I23_003-DAG</v>
      </c>
      <c r="EO31" s="94"/>
      <c r="EP31" s="94"/>
      <c r="EQ31" s="94"/>
      <c r="ER31" s="94"/>
      <c r="ET31" s="1" t="str">
        <f t="shared" si="1"/>
        <v>I23_003-DAG</v>
      </c>
      <c r="FC31" s="18"/>
      <c r="FD31" s="18"/>
      <c r="FE31" s="97"/>
      <c r="FF31" s="94"/>
      <c r="FH31" s="1" t="str">
        <f t="shared" si="2"/>
        <v>I23_003-DAG</v>
      </c>
      <c r="FV31" s="98" t="str">
        <f t="shared" si="3"/>
        <v>I23_003-DAG</v>
      </c>
      <c r="GJ31" s="98" t="str">
        <f t="shared" si="4"/>
        <v>I23_003-DAG</v>
      </c>
    </row>
    <row r="32" spans="1:192" ht="43.5" customHeight="1" x14ac:dyDescent="0.25">
      <c r="A32" s="3" t="s">
        <v>628</v>
      </c>
      <c r="B32" s="99" t="s">
        <v>28</v>
      </c>
      <c r="C32" s="3" t="s">
        <v>137</v>
      </c>
      <c r="D32" s="100" t="s">
        <v>16</v>
      </c>
      <c r="E32" s="99" t="s">
        <v>28</v>
      </c>
      <c r="F32" s="333" t="s">
        <v>537</v>
      </c>
      <c r="G32" s="5" t="s">
        <v>38</v>
      </c>
      <c r="H32" s="3" t="s">
        <v>629</v>
      </c>
      <c r="I32" s="3" t="s">
        <v>630</v>
      </c>
      <c r="J32" s="341">
        <v>98</v>
      </c>
      <c r="K32" s="341">
        <v>100</v>
      </c>
      <c r="L32" s="342">
        <v>0.98</v>
      </c>
      <c r="M32" s="4">
        <v>0</v>
      </c>
      <c r="N32" s="4">
        <v>0</v>
      </c>
      <c r="O32" s="14">
        <v>0</v>
      </c>
      <c r="P32" s="101" t="s">
        <v>26</v>
      </c>
      <c r="Q32" s="376" t="s">
        <v>631</v>
      </c>
      <c r="R32" s="101"/>
      <c r="S32" s="101">
        <f t="shared" si="24"/>
        <v>0</v>
      </c>
      <c r="T32" s="101" t="str">
        <f>P32</f>
        <v>bajo</v>
      </c>
      <c r="U32" s="101"/>
      <c r="V32" s="376" t="s">
        <v>632</v>
      </c>
      <c r="W32" s="4">
        <v>0</v>
      </c>
      <c r="X32" s="4">
        <v>0</v>
      </c>
      <c r="Y32" s="14">
        <v>0</v>
      </c>
      <c r="Z32" s="101" t="s">
        <v>26</v>
      </c>
      <c r="AA32" s="376" t="s">
        <v>633</v>
      </c>
      <c r="AB32" s="101"/>
      <c r="AC32" s="101">
        <f>Y32/L32</f>
        <v>0</v>
      </c>
      <c r="AD32" s="101" t="str">
        <f>Z32</f>
        <v>bajo</v>
      </c>
      <c r="AE32" s="101"/>
      <c r="AF32" s="376" t="s">
        <v>634</v>
      </c>
      <c r="AG32" s="4"/>
      <c r="AH32" s="4"/>
      <c r="AI32" s="4"/>
      <c r="AJ32" s="14"/>
      <c r="AK32" s="4"/>
      <c r="AL32" s="17"/>
      <c r="AM32" s="17"/>
      <c r="AN32" s="20"/>
      <c r="AO32" s="19"/>
      <c r="AP32" s="21"/>
      <c r="AQ32" s="17"/>
      <c r="AR32" s="4"/>
      <c r="AS32" s="4"/>
      <c r="AT32" s="141"/>
      <c r="AU32" s="4"/>
      <c r="AV32" s="17"/>
      <c r="AW32" s="17"/>
      <c r="AX32" s="22"/>
      <c r="AY32" s="19"/>
      <c r="AZ32" s="21"/>
      <c r="BA32" s="17"/>
      <c r="BB32" s="4"/>
      <c r="BC32" s="4"/>
      <c r="BD32" s="48"/>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60"/>
      <c r="CG32" s="60"/>
      <c r="CH32" s="60"/>
      <c r="CI32" s="264"/>
      <c r="CJ32" s="60"/>
      <c r="CK32" s="60"/>
      <c r="CL32" s="20"/>
      <c r="CM32" s="60"/>
      <c r="CN32" s="61"/>
      <c r="CO32" s="60"/>
      <c r="CP32" s="60"/>
      <c r="CQ32" s="273"/>
      <c r="CR32" s="273"/>
      <c r="CS32" s="64"/>
      <c r="CT32" s="66"/>
      <c r="CU32" s="60"/>
      <c r="CV32" s="20"/>
      <c r="CW32" s="271"/>
      <c r="CX32" s="61"/>
      <c r="CY32" s="60"/>
      <c r="CZ32" s="60"/>
      <c r="DA32" s="60"/>
      <c r="DB32" s="60"/>
      <c r="DC32" s="75"/>
      <c r="DD32" s="321"/>
      <c r="DE32" s="60"/>
      <c r="DF32" s="20"/>
      <c r="DG32" s="322"/>
      <c r="DH32" s="61"/>
      <c r="DI32" s="60"/>
      <c r="DJ32" s="60"/>
      <c r="DK32" s="60"/>
      <c r="DL32" s="60"/>
      <c r="DM32" s="324"/>
      <c r="DN32" s="60"/>
      <c r="DO32" s="3"/>
      <c r="DP32" s="22"/>
      <c r="DQ32" s="60"/>
      <c r="DR32" s="61"/>
      <c r="DS32" s="60"/>
      <c r="DT32" s="60"/>
      <c r="DU32" s="60"/>
      <c r="DV32" s="60"/>
      <c r="DW32" s="324"/>
      <c r="DX32" s="66"/>
      <c r="DY32" s="60"/>
      <c r="DZ32" s="22"/>
      <c r="EA32" s="271"/>
      <c r="EB32" s="61"/>
      <c r="EC32" s="60"/>
      <c r="ED32" s="72"/>
      <c r="EF32" s="1" t="str">
        <f t="shared" si="0"/>
        <v>I16_054-DIPLAP</v>
      </c>
      <c r="EO32" s="94"/>
      <c r="EP32" s="94"/>
      <c r="EQ32" s="94"/>
      <c r="ER32" s="94"/>
      <c r="ET32" s="1" t="str">
        <f t="shared" si="1"/>
        <v>I16_054-DIPLAP</v>
      </c>
      <c r="FC32" s="18"/>
      <c r="FD32" s="18"/>
      <c r="FE32" s="97"/>
      <c r="FF32" s="94"/>
      <c r="FH32" s="1" t="str">
        <f t="shared" si="2"/>
        <v>I16_054-DIPLAP</v>
      </c>
      <c r="FV32" s="98" t="str">
        <f t="shared" si="3"/>
        <v>I16_054-DIPLAP</v>
      </c>
      <c r="GJ32" s="98" t="str">
        <f t="shared" si="4"/>
        <v>I16_054-DIPLAP</v>
      </c>
    </row>
    <row r="33" spans="1:192" ht="33.75" customHeight="1" x14ac:dyDescent="0.25">
      <c r="A33" s="3" t="s">
        <v>635</v>
      </c>
      <c r="B33" s="99" t="s">
        <v>37</v>
      </c>
      <c r="C33" s="3" t="s">
        <v>163</v>
      </c>
      <c r="D33" s="100" t="s">
        <v>16</v>
      </c>
      <c r="E33" s="99" t="s">
        <v>37</v>
      </c>
      <c r="F33" s="333" t="s">
        <v>636</v>
      </c>
      <c r="G33" s="5" t="s">
        <v>38</v>
      </c>
      <c r="H33" s="3" t="s">
        <v>637</v>
      </c>
      <c r="I33" s="3" t="s">
        <v>638</v>
      </c>
      <c r="J33" s="343" t="s">
        <v>196</v>
      </c>
      <c r="K33" s="343" t="s">
        <v>196</v>
      </c>
      <c r="L33" s="356">
        <v>1</v>
      </c>
      <c r="M33" s="4">
        <v>0</v>
      </c>
      <c r="N33" s="4">
        <v>0</v>
      </c>
      <c r="O33" s="14">
        <v>0</v>
      </c>
      <c r="P33" s="101" t="s">
        <v>26</v>
      </c>
      <c r="Q33" s="376" t="s">
        <v>639</v>
      </c>
      <c r="R33" s="101"/>
      <c r="S33" s="101">
        <f t="shared" si="24"/>
        <v>0</v>
      </c>
      <c r="T33" s="101" t="str">
        <f>P33</f>
        <v>bajo</v>
      </c>
      <c r="U33" s="101"/>
      <c r="V33" s="376" t="s">
        <v>640</v>
      </c>
      <c r="W33" s="4">
        <v>0</v>
      </c>
      <c r="X33" s="4">
        <v>0</v>
      </c>
      <c r="Y33" s="14">
        <v>0</v>
      </c>
      <c r="Z33" s="101" t="s">
        <v>26</v>
      </c>
      <c r="AA33" s="376" t="s">
        <v>641</v>
      </c>
      <c r="AB33" s="101"/>
      <c r="AC33" s="101">
        <f t="shared" ref="AC33:AC36" si="25">Y33/L33</f>
        <v>0</v>
      </c>
      <c r="AD33" s="101" t="str">
        <f t="shared" ref="AD33:AD36" si="26">Z33</f>
        <v>bajo</v>
      </c>
      <c r="AE33" s="101"/>
      <c r="AF33" s="376" t="s">
        <v>642</v>
      </c>
      <c r="AG33" s="4"/>
      <c r="AH33" s="4"/>
      <c r="AI33" s="4"/>
      <c r="AJ33" s="14"/>
      <c r="AK33" s="4"/>
      <c r="AL33" s="17"/>
      <c r="AM33" s="17"/>
      <c r="AN33" s="20"/>
      <c r="AO33" s="19"/>
      <c r="AP33" s="21"/>
      <c r="AQ33" s="17"/>
      <c r="AR33" s="4"/>
      <c r="AS33" s="4"/>
      <c r="AT33" s="141"/>
      <c r="AU33" s="4"/>
      <c r="AV33" s="17"/>
      <c r="AW33" s="17"/>
      <c r="AX33" s="22"/>
      <c r="AY33" s="19"/>
      <c r="AZ33" s="21"/>
      <c r="BA33" s="17"/>
      <c r="BB33" s="4"/>
      <c r="BC33" s="4"/>
      <c r="BD33" s="48"/>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60"/>
      <c r="CG33" s="60"/>
      <c r="CH33" s="60"/>
      <c r="CI33" s="265"/>
      <c r="CJ33" s="60"/>
      <c r="CK33" s="60"/>
      <c r="CL33" s="20"/>
      <c r="CM33" s="60"/>
      <c r="CN33" s="61"/>
      <c r="CO33" s="60"/>
      <c r="CP33" s="60"/>
      <c r="CQ33" s="273"/>
      <c r="CR33" s="273"/>
      <c r="CS33" s="64"/>
      <c r="CT33" s="66"/>
      <c r="CU33" s="60"/>
      <c r="CV33" s="20"/>
      <c r="CW33" s="271"/>
      <c r="CX33" s="61"/>
      <c r="CY33" s="60"/>
      <c r="CZ33" s="60"/>
      <c r="DA33" s="60"/>
      <c r="DB33" s="60"/>
      <c r="DC33" s="75"/>
      <c r="DD33" s="321"/>
      <c r="DE33" s="60"/>
      <c r="DF33" s="20"/>
      <c r="DG33" s="322"/>
      <c r="DH33" s="61"/>
      <c r="DI33" s="60"/>
      <c r="DJ33" s="60"/>
      <c r="DK33" s="60"/>
      <c r="DL33" s="60"/>
      <c r="DM33" s="324"/>
      <c r="DN33" s="60"/>
      <c r="DO33" s="3"/>
      <c r="DP33" s="22"/>
      <c r="DQ33" s="60"/>
      <c r="DR33" s="61"/>
      <c r="DS33" s="60"/>
      <c r="DT33" s="60"/>
      <c r="DU33" s="60"/>
      <c r="DV33" s="60"/>
      <c r="DW33" s="324"/>
      <c r="DX33" s="66"/>
      <c r="DY33" s="60"/>
      <c r="DZ33" s="22"/>
      <c r="EA33" s="271"/>
      <c r="EB33" s="61"/>
      <c r="EC33" s="60"/>
      <c r="ED33" s="72"/>
      <c r="EF33" s="1" t="str">
        <f t="shared" si="0"/>
        <v>I19_019-UCE</v>
      </c>
      <c r="EO33" s="94"/>
      <c r="EP33" s="94"/>
      <c r="EQ33" s="94"/>
      <c r="ER33" s="94"/>
      <c r="ET33" s="1" t="str">
        <f t="shared" si="1"/>
        <v>I19_019-UCE</v>
      </c>
      <c r="FC33" s="18"/>
      <c r="FD33" s="18"/>
      <c r="FE33" s="97"/>
      <c r="FF33" s="94"/>
      <c r="FH33" s="1" t="str">
        <f t="shared" si="2"/>
        <v>I19_019-UCE</v>
      </c>
      <c r="FV33" s="98" t="str">
        <f t="shared" si="3"/>
        <v>I19_019-UCE</v>
      </c>
      <c r="GJ33" s="98" t="str">
        <f t="shared" si="4"/>
        <v>I19_019-UCE</v>
      </c>
    </row>
    <row r="34" spans="1:192" ht="35.25" customHeight="1" x14ac:dyDescent="0.25">
      <c r="A34" s="3" t="s">
        <v>643</v>
      </c>
      <c r="B34" s="99" t="s">
        <v>37</v>
      </c>
      <c r="C34" s="3" t="s">
        <v>159</v>
      </c>
      <c r="D34" s="100" t="s">
        <v>16</v>
      </c>
      <c r="E34" s="99" t="s">
        <v>37</v>
      </c>
      <c r="F34" s="333" t="s">
        <v>644</v>
      </c>
      <c r="G34" s="5" t="s">
        <v>38</v>
      </c>
      <c r="H34" s="3" t="s">
        <v>645</v>
      </c>
      <c r="I34" s="3" t="s">
        <v>638</v>
      </c>
      <c r="J34" s="343" t="s">
        <v>196</v>
      </c>
      <c r="K34" s="343" t="s">
        <v>196</v>
      </c>
      <c r="L34" s="356">
        <v>1</v>
      </c>
      <c r="M34" s="4">
        <v>0</v>
      </c>
      <c r="N34" s="4">
        <v>0</v>
      </c>
      <c r="O34" s="14">
        <v>0</v>
      </c>
      <c r="P34" s="101" t="s">
        <v>26</v>
      </c>
      <c r="Q34" s="376" t="s">
        <v>639</v>
      </c>
      <c r="R34" s="101"/>
      <c r="S34" s="101">
        <f t="shared" ref="S34:S37" si="27">O34/L34</f>
        <v>0</v>
      </c>
      <c r="T34" s="101" t="str">
        <f t="shared" ref="T34:T37" si="28">P34</f>
        <v>bajo</v>
      </c>
      <c r="U34" s="101"/>
      <c r="V34" s="376" t="s">
        <v>640</v>
      </c>
      <c r="W34" s="4">
        <v>0</v>
      </c>
      <c r="X34" s="4">
        <v>0</v>
      </c>
      <c r="Y34" s="14">
        <v>0</v>
      </c>
      <c r="Z34" s="101" t="s">
        <v>26</v>
      </c>
      <c r="AA34" s="376" t="s">
        <v>641</v>
      </c>
      <c r="AB34" s="101"/>
      <c r="AC34" s="101">
        <f t="shared" si="25"/>
        <v>0</v>
      </c>
      <c r="AD34" s="101" t="str">
        <f t="shared" si="26"/>
        <v>bajo</v>
      </c>
      <c r="AE34" s="101"/>
      <c r="AF34" s="376" t="s">
        <v>642</v>
      </c>
      <c r="AG34" s="4"/>
      <c r="AH34" s="4"/>
      <c r="AI34" s="4"/>
      <c r="AJ34" s="14"/>
      <c r="AK34" s="4"/>
      <c r="AL34" s="17"/>
      <c r="AM34" s="17"/>
      <c r="AN34" s="20"/>
      <c r="AO34" s="19"/>
      <c r="AP34" s="21"/>
      <c r="AQ34" s="17"/>
      <c r="AR34" s="4"/>
      <c r="AS34" s="4"/>
      <c r="AT34" s="142"/>
      <c r="AU34" s="4"/>
      <c r="AV34" s="17"/>
      <c r="AW34" s="17"/>
      <c r="AX34" s="22"/>
      <c r="AY34" s="19"/>
      <c r="AZ34" s="21"/>
      <c r="BA34" s="17"/>
      <c r="BB34" s="4"/>
      <c r="BC34" s="4"/>
      <c r="BD34" s="48"/>
      <c r="BE34" s="4"/>
      <c r="BF34" s="17"/>
      <c r="BG34" s="17"/>
      <c r="BH34" s="20"/>
      <c r="BI34" s="19"/>
      <c r="BJ34" s="21"/>
      <c r="BK34" s="17"/>
      <c r="BL34" s="4"/>
      <c r="BM34" s="4"/>
      <c r="BN34" s="142"/>
      <c r="BO34" s="4"/>
      <c r="BP34" s="17"/>
      <c r="BQ34" s="17"/>
      <c r="BR34" s="20"/>
      <c r="BS34" s="19"/>
      <c r="BT34" s="21"/>
      <c r="BU34" s="17"/>
      <c r="BV34" s="4"/>
      <c r="BW34" s="4"/>
      <c r="BX34" s="142"/>
      <c r="BY34" s="4"/>
      <c r="BZ34" s="17"/>
      <c r="CA34" s="17"/>
      <c r="CB34" s="20"/>
      <c r="CC34" s="19"/>
      <c r="CD34" s="21"/>
      <c r="CE34" s="17"/>
      <c r="CF34" s="60"/>
      <c r="CG34" s="60"/>
      <c r="CH34" s="60"/>
      <c r="CI34" s="264"/>
      <c r="CJ34" s="60"/>
      <c r="CK34" s="60"/>
      <c r="CL34" s="20"/>
      <c r="CM34" s="60"/>
      <c r="CN34" s="61"/>
      <c r="CO34" s="60"/>
      <c r="CP34" s="60"/>
      <c r="CQ34" s="273"/>
      <c r="CR34" s="273"/>
      <c r="CS34" s="274"/>
      <c r="CT34" s="66"/>
      <c r="CU34" s="60"/>
      <c r="CV34" s="20"/>
      <c r="CW34" s="271"/>
      <c r="CX34" s="61"/>
      <c r="CY34" s="60"/>
      <c r="CZ34" s="60"/>
      <c r="DA34" s="60"/>
      <c r="DB34" s="60"/>
      <c r="DC34" s="75"/>
      <c r="DD34" s="321"/>
      <c r="DE34" s="60"/>
      <c r="DF34" s="20"/>
      <c r="DG34" s="322"/>
      <c r="DH34" s="61"/>
      <c r="DI34" s="60"/>
      <c r="DJ34" s="60"/>
      <c r="DK34" s="60"/>
      <c r="DL34" s="60"/>
      <c r="DM34" s="326"/>
      <c r="DN34" s="60"/>
      <c r="DO34" s="3"/>
      <c r="DP34" s="22"/>
      <c r="DQ34" s="60"/>
      <c r="DR34" s="61"/>
      <c r="DS34" s="60"/>
      <c r="DT34" s="60"/>
      <c r="DU34" s="60"/>
      <c r="DV34" s="60"/>
      <c r="DW34" s="325"/>
      <c r="DX34" s="66"/>
      <c r="DY34" s="60"/>
      <c r="DZ34" s="22"/>
      <c r="EA34" s="271"/>
      <c r="EB34" s="61"/>
      <c r="EC34" s="60"/>
      <c r="ED34" s="72"/>
      <c r="EF34" s="1" t="str">
        <f t="shared" si="0"/>
        <v>I21_011-UCE</v>
      </c>
      <c r="EO34" s="94"/>
      <c r="EP34" s="94"/>
      <c r="EQ34" s="94"/>
      <c r="ER34" s="94"/>
      <c r="ET34" s="1" t="str">
        <f t="shared" si="1"/>
        <v>I21_011-UCE</v>
      </c>
      <c r="FC34" s="18"/>
      <c r="FD34" s="18"/>
      <c r="FE34" s="97"/>
      <c r="FF34" s="94"/>
      <c r="FH34" s="1" t="str">
        <f t="shared" si="2"/>
        <v>I21_011-UCE</v>
      </c>
      <c r="FV34" s="98" t="str">
        <f t="shared" si="3"/>
        <v>I21_011-UCE</v>
      </c>
      <c r="GJ34" s="98" t="str">
        <f t="shared" si="4"/>
        <v>I21_011-UCE</v>
      </c>
    </row>
    <row r="35" spans="1:192" ht="43.5" customHeight="1" x14ac:dyDescent="0.25">
      <c r="A35" s="3" t="s">
        <v>646</v>
      </c>
      <c r="B35" s="99" t="s">
        <v>37</v>
      </c>
      <c r="C35" s="3" t="s">
        <v>165</v>
      </c>
      <c r="D35" s="100" t="s">
        <v>16</v>
      </c>
      <c r="E35" s="99" t="s">
        <v>37</v>
      </c>
      <c r="F35" s="333" t="s">
        <v>647</v>
      </c>
      <c r="G35" s="5" t="s">
        <v>38</v>
      </c>
      <c r="H35" s="3" t="s">
        <v>648</v>
      </c>
      <c r="I35" s="3" t="s">
        <v>638</v>
      </c>
      <c r="J35" s="343" t="s">
        <v>196</v>
      </c>
      <c r="K35" s="343" t="s">
        <v>196</v>
      </c>
      <c r="L35" s="356">
        <v>1</v>
      </c>
      <c r="M35" s="4">
        <v>0</v>
      </c>
      <c r="N35" s="4">
        <v>0</v>
      </c>
      <c r="O35" s="14">
        <v>0</v>
      </c>
      <c r="P35" s="101" t="s">
        <v>26</v>
      </c>
      <c r="Q35" s="376" t="s">
        <v>639</v>
      </c>
      <c r="R35" s="101"/>
      <c r="S35" s="101">
        <f t="shared" si="27"/>
        <v>0</v>
      </c>
      <c r="T35" s="101" t="str">
        <f t="shared" si="28"/>
        <v>bajo</v>
      </c>
      <c r="U35" s="101"/>
      <c r="V35" s="376" t="s">
        <v>640</v>
      </c>
      <c r="W35" s="4">
        <v>0</v>
      </c>
      <c r="X35" s="4">
        <v>0</v>
      </c>
      <c r="Y35" s="14">
        <v>0</v>
      </c>
      <c r="Z35" s="101" t="s">
        <v>26</v>
      </c>
      <c r="AA35" s="376" t="s">
        <v>641</v>
      </c>
      <c r="AB35" s="101"/>
      <c r="AC35" s="101">
        <f t="shared" si="25"/>
        <v>0</v>
      </c>
      <c r="AD35" s="101" t="str">
        <f t="shared" si="26"/>
        <v>bajo</v>
      </c>
      <c r="AE35" s="101"/>
      <c r="AF35" s="376" t="s">
        <v>642</v>
      </c>
      <c r="AG35" s="4"/>
      <c r="AH35" s="4"/>
      <c r="AI35" s="4"/>
      <c r="AJ35" s="14"/>
      <c r="AK35" s="4"/>
      <c r="AL35" s="17"/>
      <c r="AM35" s="17"/>
      <c r="AN35" s="20"/>
      <c r="AO35" s="19"/>
      <c r="AP35" s="21"/>
      <c r="AQ35" s="17"/>
      <c r="AR35" s="4"/>
      <c r="AS35" s="4"/>
      <c r="AT35" s="141"/>
      <c r="AU35" s="4"/>
      <c r="AV35" s="17"/>
      <c r="AW35" s="17"/>
      <c r="AX35" s="22"/>
      <c r="AY35" s="19"/>
      <c r="AZ35" s="21"/>
      <c r="BA35" s="17"/>
      <c r="BB35" s="4"/>
      <c r="BC35" s="4"/>
      <c r="BD35" s="48"/>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60"/>
      <c r="CG35" s="60"/>
      <c r="CH35" s="60"/>
      <c r="CI35" s="264"/>
      <c r="CJ35" s="60"/>
      <c r="CK35" s="60"/>
      <c r="CL35" s="20"/>
      <c r="CM35" s="60"/>
      <c r="CN35" s="61"/>
      <c r="CO35" s="60"/>
      <c r="CP35" s="60"/>
      <c r="CQ35" s="270"/>
      <c r="CR35" s="270"/>
      <c r="CS35" s="64"/>
      <c r="CT35" s="66"/>
      <c r="CU35" s="60"/>
      <c r="CV35" s="20"/>
      <c r="CW35" s="271"/>
      <c r="CX35" s="61"/>
      <c r="CY35" s="60"/>
      <c r="CZ35" s="60"/>
      <c r="DA35" s="60"/>
      <c r="DB35" s="60"/>
      <c r="DC35" s="75"/>
      <c r="DD35" s="321"/>
      <c r="DE35" s="60"/>
      <c r="DF35" s="20"/>
      <c r="DG35" s="322"/>
      <c r="DH35" s="61"/>
      <c r="DI35" s="60"/>
      <c r="DJ35" s="60"/>
      <c r="DK35" s="60"/>
      <c r="DL35" s="60"/>
      <c r="DM35" s="324"/>
      <c r="DN35" s="60"/>
      <c r="DO35" s="3"/>
      <c r="DP35" s="22"/>
      <c r="DQ35" s="60"/>
      <c r="DR35" s="61"/>
      <c r="DS35" s="60"/>
      <c r="DT35" s="60"/>
      <c r="DU35" s="60"/>
      <c r="DV35" s="60"/>
      <c r="DW35" s="324"/>
      <c r="DX35" s="66"/>
      <c r="DY35" s="60"/>
      <c r="DZ35" s="22"/>
      <c r="EA35" s="271"/>
      <c r="EB35" s="61"/>
      <c r="EC35" s="60"/>
      <c r="ED35" s="72"/>
      <c r="EF35" s="1" t="str">
        <f t="shared" si="0"/>
        <v>I22_006-UCE</v>
      </c>
      <c r="EO35" s="94"/>
      <c r="EP35" s="94"/>
      <c r="EQ35" s="94"/>
      <c r="ER35" s="94"/>
      <c r="ET35" s="1" t="str">
        <f t="shared" si="1"/>
        <v>I22_006-UCE</v>
      </c>
      <c r="FC35" s="18"/>
      <c r="FD35" s="18"/>
      <c r="FE35" s="97"/>
      <c r="FF35" s="94"/>
      <c r="FH35" s="1" t="str">
        <f t="shared" si="2"/>
        <v>I22_006-UCE</v>
      </c>
      <c r="FV35" s="98" t="str">
        <f t="shared" si="3"/>
        <v>I22_006-UCE</v>
      </c>
      <c r="GJ35" s="98" t="str">
        <f t="shared" si="4"/>
        <v>I22_006-UCE</v>
      </c>
    </row>
    <row r="36" spans="1:192" ht="39" customHeight="1" x14ac:dyDescent="0.25">
      <c r="A36" s="3" t="s">
        <v>649</v>
      </c>
      <c r="B36" s="99" t="s">
        <v>37</v>
      </c>
      <c r="C36" s="3" t="s">
        <v>161</v>
      </c>
      <c r="D36" s="100" t="s">
        <v>16</v>
      </c>
      <c r="E36" s="99" t="s">
        <v>37</v>
      </c>
      <c r="F36" s="333" t="s">
        <v>644</v>
      </c>
      <c r="G36" s="5" t="s">
        <v>38</v>
      </c>
      <c r="H36" s="3" t="s">
        <v>650</v>
      </c>
      <c r="I36" s="3" t="s">
        <v>651</v>
      </c>
      <c r="J36" s="343" t="s">
        <v>196</v>
      </c>
      <c r="K36" s="343" t="s">
        <v>196</v>
      </c>
      <c r="L36" s="356">
        <v>1</v>
      </c>
      <c r="M36" s="4">
        <v>0</v>
      </c>
      <c r="N36" s="4">
        <v>0</v>
      </c>
      <c r="O36" s="14">
        <v>0</v>
      </c>
      <c r="P36" s="101" t="s">
        <v>26</v>
      </c>
      <c r="Q36" s="376" t="s">
        <v>639</v>
      </c>
      <c r="R36" s="101"/>
      <c r="S36" s="101">
        <f t="shared" si="27"/>
        <v>0</v>
      </c>
      <c r="T36" s="101" t="str">
        <f t="shared" si="28"/>
        <v>bajo</v>
      </c>
      <c r="U36" s="101"/>
      <c r="V36" s="376" t="s">
        <v>640</v>
      </c>
      <c r="W36" s="4">
        <v>0</v>
      </c>
      <c r="X36" s="4">
        <v>0</v>
      </c>
      <c r="Y36" s="14">
        <v>0</v>
      </c>
      <c r="Z36" s="101" t="s">
        <v>26</v>
      </c>
      <c r="AA36" s="376" t="s">
        <v>641</v>
      </c>
      <c r="AB36" s="101"/>
      <c r="AC36" s="101">
        <f t="shared" si="25"/>
        <v>0</v>
      </c>
      <c r="AD36" s="101" t="str">
        <f t="shared" si="26"/>
        <v>bajo</v>
      </c>
      <c r="AE36" s="101"/>
      <c r="AF36" s="376" t="s">
        <v>642</v>
      </c>
      <c r="AG36" s="4"/>
      <c r="AH36" s="4"/>
      <c r="AI36" s="4"/>
      <c r="AJ36" s="14"/>
      <c r="AK36" s="4"/>
      <c r="AL36" s="17"/>
      <c r="AM36" s="17"/>
      <c r="AN36" s="20"/>
      <c r="AO36" s="19"/>
      <c r="AP36" s="21"/>
      <c r="AQ36" s="17"/>
      <c r="AR36" s="4"/>
      <c r="AS36" s="4"/>
      <c r="AT36" s="141"/>
      <c r="AU36" s="4"/>
      <c r="AV36" s="17"/>
      <c r="AW36" s="17"/>
      <c r="AX36" s="22"/>
      <c r="AY36" s="19"/>
      <c r="AZ36" s="21"/>
      <c r="BA36" s="17"/>
      <c r="BB36" s="4"/>
      <c r="BC36" s="4"/>
      <c r="BD36" s="48"/>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60"/>
      <c r="CG36" s="60"/>
      <c r="CH36" s="60"/>
      <c r="CI36" s="264"/>
      <c r="CJ36" s="60"/>
      <c r="CK36" s="60"/>
      <c r="CL36" s="20"/>
      <c r="CM36" s="60"/>
      <c r="CN36" s="61"/>
      <c r="CO36" s="60"/>
      <c r="CP36" s="60"/>
      <c r="CQ36" s="270"/>
      <c r="CR36" s="270"/>
      <c r="CS36" s="64"/>
      <c r="CT36" s="66"/>
      <c r="CU36" s="60"/>
      <c r="CV36" s="20"/>
      <c r="CW36" s="271"/>
      <c r="CX36" s="61"/>
      <c r="CY36" s="60"/>
      <c r="CZ36" s="60"/>
      <c r="DA36" s="60"/>
      <c r="DB36" s="60"/>
      <c r="DC36" s="75"/>
      <c r="DD36" s="321"/>
      <c r="DE36" s="60"/>
      <c r="DF36" s="20"/>
      <c r="DG36" s="322"/>
      <c r="DH36" s="61"/>
      <c r="DI36" s="60"/>
      <c r="DJ36" s="60"/>
      <c r="DK36" s="60"/>
      <c r="DL36" s="60"/>
      <c r="DM36" s="324"/>
      <c r="DN36" s="60"/>
      <c r="DO36" s="25"/>
      <c r="DP36" s="22"/>
      <c r="DQ36" s="60"/>
      <c r="DR36" s="61"/>
      <c r="DS36" s="60"/>
      <c r="DT36" s="60"/>
      <c r="DU36" s="60"/>
      <c r="DV36" s="60"/>
      <c r="DW36" s="324"/>
      <c r="DX36" s="66"/>
      <c r="DY36" s="60"/>
      <c r="DZ36" s="22"/>
      <c r="EA36" s="271"/>
      <c r="EB36" s="61"/>
      <c r="EC36" s="60"/>
      <c r="ED36" s="72"/>
      <c r="EF36" s="1" t="str">
        <f t="shared" si="0"/>
        <v>I21_012-UCE</v>
      </c>
      <c r="EO36" s="94"/>
      <c r="EP36" s="94"/>
      <c r="EQ36" s="94"/>
      <c r="ER36" s="94"/>
      <c r="ET36" s="1" t="str">
        <f t="shared" si="1"/>
        <v>I21_012-UCE</v>
      </c>
      <c r="FC36" s="18"/>
      <c r="FD36" s="18"/>
      <c r="FE36" s="97"/>
      <c r="FF36" s="94"/>
      <c r="FH36" s="1" t="str">
        <f t="shared" si="2"/>
        <v>I21_012-UCE</v>
      </c>
      <c r="FV36" s="98" t="str">
        <f t="shared" si="3"/>
        <v>I21_012-UCE</v>
      </c>
      <c r="GJ36" s="98" t="str">
        <f t="shared" si="4"/>
        <v>I21_012-UCE</v>
      </c>
    </row>
    <row r="37" spans="1:192" ht="52.5" customHeight="1" x14ac:dyDescent="0.25">
      <c r="A37" s="3" t="s">
        <v>652</v>
      </c>
      <c r="B37" s="99" t="s">
        <v>37</v>
      </c>
      <c r="C37" s="3" t="s">
        <v>157</v>
      </c>
      <c r="D37" s="100" t="s">
        <v>16</v>
      </c>
      <c r="E37" s="99" t="s">
        <v>37</v>
      </c>
      <c r="F37" s="333" t="s">
        <v>653</v>
      </c>
      <c r="G37" s="5" t="s">
        <v>38</v>
      </c>
      <c r="H37" s="3" t="s">
        <v>654</v>
      </c>
      <c r="I37" s="3" t="s">
        <v>638</v>
      </c>
      <c r="J37" s="343" t="s">
        <v>196</v>
      </c>
      <c r="K37" s="343" t="s">
        <v>196</v>
      </c>
      <c r="L37" s="356">
        <v>1</v>
      </c>
      <c r="M37" s="4">
        <v>0</v>
      </c>
      <c r="N37" s="4">
        <v>0</v>
      </c>
      <c r="O37" s="14">
        <v>0</v>
      </c>
      <c r="P37" s="101" t="s">
        <v>26</v>
      </c>
      <c r="Q37" s="376" t="s">
        <v>639</v>
      </c>
      <c r="R37" s="101"/>
      <c r="S37" s="101">
        <f t="shared" si="27"/>
        <v>0</v>
      </c>
      <c r="T37" s="101" t="str">
        <f t="shared" si="28"/>
        <v>bajo</v>
      </c>
      <c r="U37" s="101"/>
      <c r="V37" s="376" t="s">
        <v>640</v>
      </c>
      <c r="W37" s="4">
        <v>0</v>
      </c>
      <c r="X37" s="4">
        <v>0</v>
      </c>
      <c r="Y37" s="14">
        <v>0</v>
      </c>
      <c r="Z37" s="101" t="s">
        <v>26</v>
      </c>
      <c r="AA37" s="376" t="s">
        <v>641</v>
      </c>
      <c r="AB37" s="101"/>
      <c r="AC37" s="101">
        <f>Y37/L37</f>
        <v>0</v>
      </c>
      <c r="AD37" s="101" t="str">
        <f t="shared" ref="AD37:AD43" si="29">Z37</f>
        <v>bajo</v>
      </c>
      <c r="AE37" s="101"/>
      <c r="AF37" s="376" t="s">
        <v>642</v>
      </c>
      <c r="AG37" s="4"/>
      <c r="AH37" s="4"/>
      <c r="AI37" s="4"/>
      <c r="AJ37" s="14"/>
      <c r="AK37" s="4"/>
      <c r="AL37" s="17"/>
      <c r="AM37" s="17"/>
      <c r="AN37" s="20"/>
      <c r="AO37" s="19"/>
      <c r="AP37" s="21"/>
      <c r="AQ37" s="17"/>
      <c r="AR37" s="4"/>
      <c r="AS37" s="4"/>
      <c r="AT37" s="141"/>
      <c r="AU37" s="4"/>
      <c r="AV37" s="17"/>
      <c r="AW37" s="17"/>
      <c r="AX37" s="22"/>
      <c r="AY37" s="19"/>
      <c r="AZ37" s="21"/>
      <c r="BA37" s="17"/>
      <c r="BB37" s="4"/>
      <c r="BC37" s="4"/>
      <c r="BD37" s="48"/>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60"/>
      <c r="CG37" s="60"/>
      <c r="CH37" s="60"/>
      <c r="CI37" s="265"/>
      <c r="CJ37" s="60"/>
      <c r="CK37" s="60"/>
      <c r="CL37" s="20"/>
      <c r="CM37" s="60"/>
      <c r="CN37" s="61"/>
      <c r="CO37" s="60"/>
      <c r="CP37" s="60"/>
      <c r="CQ37" s="273"/>
      <c r="CR37" s="273"/>
      <c r="CS37" s="64"/>
      <c r="CT37" s="66"/>
      <c r="CU37" s="60"/>
      <c r="CV37" s="20"/>
      <c r="CW37" s="271"/>
      <c r="CX37" s="61"/>
      <c r="CY37" s="60"/>
      <c r="CZ37" s="60"/>
      <c r="DA37" s="60"/>
      <c r="DB37" s="60"/>
      <c r="DC37" s="75"/>
      <c r="DD37" s="321"/>
      <c r="DE37" s="60"/>
      <c r="DF37" s="20"/>
      <c r="DG37" s="322"/>
      <c r="DH37" s="61"/>
      <c r="DI37" s="60"/>
      <c r="DJ37" s="60"/>
      <c r="DK37" s="60"/>
      <c r="DL37" s="60"/>
      <c r="DM37" s="324"/>
      <c r="DN37" s="60"/>
      <c r="DO37" s="3"/>
      <c r="DP37" s="22"/>
      <c r="DQ37" s="60"/>
      <c r="DR37" s="61"/>
      <c r="DS37" s="60"/>
      <c r="DT37" s="60"/>
      <c r="DU37" s="60"/>
      <c r="DV37" s="60"/>
      <c r="DW37" s="324"/>
      <c r="DX37" s="66"/>
      <c r="DY37" s="60"/>
      <c r="DZ37" s="22"/>
      <c r="EA37" s="271"/>
      <c r="EB37" s="61"/>
      <c r="EC37" s="60"/>
      <c r="ED37" s="72"/>
      <c r="EF37" s="1" t="str">
        <f t="shared" si="0"/>
        <v>I19_020-UCE</v>
      </c>
      <c r="EO37" s="94"/>
      <c r="EP37" s="94"/>
      <c r="EQ37" s="94"/>
      <c r="ER37" s="94"/>
      <c r="ET37" s="1" t="str">
        <f t="shared" si="1"/>
        <v>I19_020-UCE</v>
      </c>
      <c r="FC37" s="18"/>
      <c r="FD37" s="18"/>
      <c r="FE37" s="97"/>
      <c r="FF37" s="94"/>
      <c r="FH37" s="1" t="str">
        <f t="shared" si="2"/>
        <v>I19_020-UCE</v>
      </c>
      <c r="FV37" s="98" t="str">
        <f t="shared" si="3"/>
        <v>I19_020-UCE</v>
      </c>
      <c r="GJ37" s="98" t="str">
        <f t="shared" si="4"/>
        <v>I19_020-UCE</v>
      </c>
    </row>
    <row r="38" spans="1:192" ht="42" customHeight="1" x14ac:dyDescent="0.25">
      <c r="A38" s="3" t="s">
        <v>655</v>
      </c>
      <c r="B38" s="99" t="s">
        <v>51</v>
      </c>
      <c r="C38" s="3" t="s">
        <v>181</v>
      </c>
      <c r="D38" s="100" t="s">
        <v>16</v>
      </c>
      <c r="E38" s="99" t="s">
        <v>51</v>
      </c>
      <c r="F38" s="333" t="s">
        <v>656</v>
      </c>
      <c r="G38" s="5" t="s">
        <v>38</v>
      </c>
      <c r="H38" s="3" t="s">
        <v>657</v>
      </c>
      <c r="I38" s="3" t="s">
        <v>658</v>
      </c>
      <c r="J38" s="346" t="s">
        <v>196</v>
      </c>
      <c r="K38" s="346" t="s">
        <v>196</v>
      </c>
      <c r="L38" s="342">
        <v>0.98</v>
      </c>
      <c r="M38" s="4">
        <v>1</v>
      </c>
      <c r="N38" s="4">
        <v>1</v>
      </c>
      <c r="O38" s="14">
        <f>M38/N38</f>
        <v>1</v>
      </c>
      <c r="P38" s="101" t="s">
        <v>26</v>
      </c>
      <c r="Q38" s="376" t="s">
        <v>590</v>
      </c>
      <c r="R38" s="101"/>
      <c r="S38" s="101">
        <f t="shared" ref="S38:S43" si="30">O38/L38</f>
        <v>1.0204081632653061</v>
      </c>
      <c r="T38" s="101" t="str">
        <f>P38</f>
        <v>bajo</v>
      </c>
      <c r="U38" s="101"/>
      <c r="V38" s="376" t="s">
        <v>659</v>
      </c>
      <c r="W38" s="4">
        <v>4</v>
      </c>
      <c r="X38" s="4">
        <v>4</v>
      </c>
      <c r="Y38" s="14">
        <f>W38/X38</f>
        <v>1</v>
      </c>
      <c r="Z38" s="101" t="s">
        <v>26</v>
      </c>
      <c r="AA38" s="376" t="s">
        <v>590</v>
      </c>
      <c r="AB38" s="101"/>
      <c r="AC38" s="101">
        <f>Y38/L38</f>
        <v>1.0204081632653061</v>
      </c>
      <c r="AD38" s="101" t="str">
        <f t="shared" si="29"/>
        <v>bajo</v>
      </c>
      <c r="AE38" s="101"/>
      <c r="AF38" s="376" t="s">
        <v>660</v>
      </c>
      <c r="AG38" s="4"/>
      <c r="AH38" s="4"/>
      <c r="AI38" s="4"/>
      <c r="AJ38" s="14"/>
      <c r="AK38" s="4"/>
      <c r="AL38" s="17"/>
      <c r="AM38" s="17"/>
      <c r="AN38" s="20"/>
      <c r="AO38" s="19"/>
      <c r="AP38" s="21"/>
      <c r="AQ38" s="17"/>
      <c r="AR38" s="4"/>
      <c r="AS38" s="4"/>
      <c r="AT38" s="141"/>
      <c r="AU38" s="4"/>
      <c r="AV38" s="17"/>
      <c r="AW38" s="17"/>
      <c r="AX38" s="22"/>
      <c r="AY38" s="19"/>
      <c r="AZ38" s="21"/>
      <c r="BA38" s="17"/>
      <c r="BB38" s="4"/>
      <c r="BC38" s="4"/>
      <c r="BD38" s="48"/>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60"/>
      <c r="CG38" s="60"/>
      <c r="CH38" s="60"/>
      <c r="CI38" s="264"/>
      <c r="CJ38" s="60"/>
      <c r="CK38" s="60"/>
      <c r="CL38" s="20"/>
      <c r="CM38" s="60"/>
      <c r="CN38" s="61"/>
      <c r="CO38" s="60"/>
      <c r="CP38" s="60"/>
      <c r="CQ38" s="270"/>
      <c r="CR38" s="270"/>
      <c r="CS38" s="64"/>
      <c r="CT38" s="66"/>
      <c r="CU38" s="60"/>
      <c r="CV38" s="20"/>
      <c r="CW38" s="271"/>
      <c r="CX38" s="61"/>
      <c r="CY38" s="60"/>
      <c r="CZ38" s="60"/>
      <c r="DA38" s="60"/>
      <c r="DB38" s="60"/>
      <c r="DC38" s="75"/>
      <c r="DD38" s="321"/>
      <c r="DE38" s="60"/>
      <c r="DF38" s="20"/>
      <c r="DG38" s="322"/>
      <c r="DH38" s="61"/>
      <c r="DI38" s="60"/>
      <c r="DJ38" s="60"/>
      <c r="DK38" s="60"/>
      <c r="DL38" s="60"/>
      <c r="DM38" s="324"/>
      <c r="DN38" s="60"/>
      <c r="DO38" s="3"/>
      <c r="DP38" s="22"/>
      <c r="DQ38" s="60"/>
      <c r="DR38" s="61"/>
      <c r="DS38" s="60"/>
      <c r="DT38" s="60"/>
      <c r="DU38" s="60"/>
      <c r="DV38" s="60"/>
      <c r="DW38" s="324"/>
      <c r="DX38" s="66"/>
      <c r="DY38" s="60"/>
      <c r="DZ38" s="22"/>
      <c r="EA38" s="271"/>
      <c r="EB38" s="61"/>
      <c r="EC38" s="60"/>
      <c r="ED38" s="72"/>
      <c r="EF38" s="1" t="str">
        <f t="shared" si="0"/>
        <v>I16_053-JURÍDICA</v>
      </c>
      <c r="EO38" s="94"/>
      <c r="EP38" s="94"/>
      <c r="EQ38" s="94"/>
      <c r="ER38" s="94"/>
      <c r="ET38" s="1" t="str">
        <f t="shared" si="1"/>
        <v>I16_053-JURÍDICA</v>
      </c>
      <c r="FC38" s="18"/>
      <c r="FD38" s="18"/>
      <c r="FE38" s="97"/>
      <c r="FF38" s="94"/>
      <c r="FH38" s="1" t="str">
        <f t="shared" si="2"/>
        <v>I16_053-JURÍDICA</v>
      </c>
      <c r="FV38" s="98" t="str">
        <f t="shared" si="3"/>
        <v>I16_053-JURÍDICA</v>
      </c>
      <c r="GJ38" s="98" t="str">
        <f t="shared" si="4"/>
        <v>I16_053-JURÍDICA</v>
      </c>
    </row>
    <row r="39" spans="1:192" ht="28.5" customHeight="1" x14ac:dyDescent="0.25">
      <c r="A39" s="3" t="s">
        <v>661</v>
      </c>
      <c r="B39" s="99" t="s">
        <v>31</v>
      </c>
      <c r="C39" s="3" t="s">
        <v>115</v>
      </c>
      <c r="D39" s="100" t="s">
        <v>16</v>
      </c>
      <c r="E39" s="99" t="s">
        <v>31</v>
      </c>
      <c r="F39" s="340" t="s">
        <v>662</v>
      </c>
      <c r="G39" s="5" t="s">
        <v>38</v>
      </c>
      <c r="H39" s="3" t="s">
        <v>663</v>
      </c>
      <c r="I39" s="3" t="s">
        <v>664</v>
      </c>
      <c r="J39" s="357">
        <v>4</v>
      </c>
      <c r="K39" s="357">
        <v>4</v>
      </c>
      <c r="L39" s="358">
        <v>1</v>
      </c>
      <c r="M39" s="4">
        <v>0</v>
      </c>
      <c r="N39" s="4">
        <v>4</v>
      </c>
      <c r="O39" s="14">
        <f>M39/N39</f>
        <v>0</v>
      </c>
      <c r="P39" s="101" t="s">
        <v>26</v>
      </c>
      <c r="Q39" s="376" t="s">
        <v>665</v>
      </c>
      <c r="R39" s="101"/>
      <c r="S39" s="101">
        <f t="shared" si="30"/>
        <v>0</v>
      </c>
      <c r="T39" s="101" t="str">
        <f>P39</f>
        <v>bajo</v>
      </c>
      <c r="U39" s="101"/>
      <c r="V39" s="376" t="s">
        <v>666</v>
      </c>
      <c r="W39" s="4">
        <v>0</v>
      </c>
      <c r="X39" s="4">
        <v>4</v>
      </c>
      <c r="Y39" s="14">
        <v>0</v>
      </c>
      <c r="Z39" s="101" t="s">
        <v>26</v>
      </c>
      <c r="AA39" s="376" t="s">
        <v>667</v>
      </c>
      <c r="AB39" s="101"/>
      <c r="AC39" s="101">
        <f>Y39/L39</f>
        <v>0</v>
      </c>
      <c r="AD39" s="101" t="str">
        <f t="shared" si="29"/>
        <v>bajo</v>
      </c>
      <c r="AE39" s="101"/>
      <c r="AF39" s="376" t="s">
        <v>668</v>
      </c>
      <c r="AG39" s="101"/>
      <c r="AH39" s="101"/>
      <c r="AI39" s="101"/>
      <c r="AJ39" s="14"/>
      <c r="AK39" s="4"/>
      <c r="AL39" s="17"/>
      <c r="AM39" s="17"/>
      <c r="AN39" s="20"/>
      <c r="AO39" s="19"/>
      <c r="AP39" s="21"/>
      <c r="AQ39" s="17"/>
      <c r="AR39" s="4"/>
      <c r="AS39" s="4"/>
      <c r="AT39" s="141"/>
      <c r="AU39" s="4"/>
      <c r="AV39" s="17"/>
      <c r="AW39" s="17"/>
      <c r="AX39" s="22"/>
      <c r="AY39" s="19"/>
      <c r="AZ39" s="21"/>
      <c r="BA39" s="17"/>
      <c r="BB39" s="4"/>
      <c r="BC39" s="4"/>
      <c r="BD39" s="48"/>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60"/>
      <c r="CG39" s="60"/>
      <c r="CH39" s="267"/>
      <c r="CI39" s="265"/>
      <c r="CJ39" s="60"/>
      <c r="CK39" s="60"/>
      <c r="CL39" s="20"/>
      <c r="CM39" s="60"/>
      <c r="CN39" s="61"/>
      <c r="CO39" s="60"/>
      <c r="CP39" s="60"/>
      <c r="CQ39" s="273"/>
      <c r="CR39" s="276"/>
      <c r="CS39" s="64"/>
      <c r="CT39" s="66"/>
      <c r="CU39" s="60"/>
      <c r="CV39" s="20"/>
      <c r="CW39" s="271"/>
      <c r="CX39" s="61"/>
      <c r="CY39" s="60"/>
      <c r="CZ39" s="60"/>
      <c r="DA39" s="267"/>
      <c r="DB39" s="267"/>
      <c r="DC39" s="75"/>
      <c r="DD39" s="321"/>
      <c r="DE39" s="60"/>
      <c r="DF39" s="20"/>
      <c r="DG39" s="322"/>
      <c r="DH39" s="61"/>
      <c r="DI39" s="60"/>
      <c r="DJ39" s="60"/>
      <c r="DK39" s="267"/>
      <c r="DL39" s="267"/>
      <c r="DM39" s="324"/>
      <c r="DN39" s="60"/>
      <c r="DO39" s="3"/>
      <c r="DP39" s="22"/>
      <c r="DQ39" s="60"/>
      <c r="DR39" s="61"/>
      <c r="DS39" s="60"/>
      <c r="DT39" s="60"/>
      <c r="DU39" s="267"/>
      <c r="DV39" s="267"/>
      <c r="DW39" s="324"/>
      <c r="DX39" s="66"/>
      <c r="DY39" s="60"/>
      <c r="DZ39" s="22"/>
      <c r="EA39" s="271"/>
      <c r="EB39" s="61"/>
      <c r="EC39" s="60"/>
      <c r="ED39" s="72"/>
      <c r="EF39" s="1" t="str">
        <f t="shared" si="0"/>
        <v>I24_007-CPEIP</v>
      </c>
      <c r="EO39" s="94"/>
      <c r="EP39" s="94"/>
      <c r="EQ39" s="94"/>
      <c r="ER39" s="94"/>
      <c r="ET39" s="1" t="str">
        <f t="shared" si="1"/>
        <v>I24_007-CPEIP</v>
      </c>
      <c r="FC39" s="18"/>
      <c r="FD39" s="18"/>
      <c r="FE39" s="97"/>
      <c r="FF39" s="94"/>
      <c r="FH39" s="1" t="str">
        <f t="shared" si="2"/>
        <v>I24_007-CPEIP</v>
      </c>
      <c r="FV39" s="98" t="str">
        <f t="shared" si="3"/>
        <v>I24_007-CPEIP</v>
      </c>
      <c r="GJ39" s="98" t="str">
        <f t="shared" si="4"/>
        <v>I24_007-CPEIP</v>
      </c>
    </row>
    <row r="40" spans="1:192" ht="38.25" customHeight="1" x14ac:dyDescent="0.25">
      <c r="A40" s="3" t="s">
        <v>669</v>
      </c>
      <c r="B40" s="99" t="s">
        <v>27</v>
      </c>
      <c r="C40" s="3" t="s">
        <v>153</v>
      </c>
      <c r="D40" s="100" t="s">
        <v>16</v>
      </c>
      <c r="E40" s="99" t="s">
        <v>27</v>
      </c>
      <c r="F40" s="333" t="s">
        <v>670</v>
      </c>
      <c r="G40" s="5" t="s">
        <v>38</v>
      </c>
      <c r="H40" s="3" t="s">
        <v>671</v>
      </c>
      <c r="I40" s="3" t="s">
        <v>672</v>
      </c>
      <c r="J40" s="345">
        <v>126</v>
      </c>
      <c r="K40" s="345">
        <v>130</v>
      </c>
      <c r="L40" s="342">
        <v>0.96923076923076923</v>
      </c>
      <c r="M40" s="4">
        <v>1</v>
      </c>
      <c r="N40" s="4">
        <v>1</v>
      </c>
      <c r="O40" s="14">
        <f>M40/N40</f>
        <v>1</v>
      </c>
      <c r="P40" s="101" t="s">
        <v>26</v>
      </c>
      <c r="Q40" s="101" t="s">
        <v>673</v>
      </c>
      <c r="R40" s="101"/>
      <c r="S40" s="101">
        <f t="shared" si="30"/>
        <v>1.0317460317460319</v>
      </c>
      <c r="T40" s="101" t="str">
        <f>P40</f>
        <v>bajo</v>
      </c>
      <c r="U40" s="101"/>
      <c r="V40" s="101" t="s">
        <v>674</v>
      </c>
      <c r="W40" s="4">
        <v>13</v>
      </c>
      <c r="X40" s="4">
        <v>13</v>
      </c>
      <c r="Y40" s="14">
        <f>W40/X40</f>
        <v>1</v>
      </c>
      <c r="Z40" s="101" t="s">
        <v>26</v>
      </c>
      <c r="AA40" s="376" t="s">
        <v>673</v>
      </c>
      <c r="AB40" s="101"/>
      <c r="AC40" s="101"/>
      <c r="AD40" s="101" t="str">
        <f t="shared" si="29"/>
        <v>bajo</v>
      </c>
      <c r="AE40" s="101"/>
      <c r="AF40" s="376" t="s">
        <v>675</v>
      </c>
      <c r="AG40" s="101"/>
      <c r="AH40" s="101"/>
      <c r="AI40" s="101"/>
      <c r="AJ40" s="14"/>
      <c r="AK40" s="4"/>
      <c r="AL40" s="17"/>
      <c r="AM40" s="17"/>
      <c r="AN40" s="20"/>
      <c r="AO40" s="19"/>
      <c r="AP40" s="21"/>
      <c r="AQ40" s="17"/>
      <c r="AR40" s="4"/>
      <c r="AS40" s="4"/>
      <c r="AT40" s="141"/>
      <c r="AU40" s="4"/>
      <c r="AV40" s="17"/>
      <c r="AW40" s="17"/>
      <c r="AX40" s="22"/>
      <c r="AY40" s="19"/>
      <c r="AZ40" s="21"/>
      <c r="BA40" s="17"/>
      <c r="BB40" s="4"/>
      <c r="BC40" s="4"/>
      <c r="BD40" s="48"/>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60"/>
      <c r="CG40" s="60"/>
      <c r="CH40" s="60"/>
      <c r="CI40" s="264"/>
      <c r="CJ40" s="60"/>
      <c r="CK40" s="60"/>
      <c r="CL40" s="20"/>
      <c r="CM40" s="60"/>
      <c r="CN40" s="61"/>
      <c r="CO40" s="60"/>
      <c r="CP40" s="60"/>
      <c r="CQ40" s="273"/>
      <c r="CR40" s="273"/>
      <c r="CS40" s="64"/>
      <c r="CT40" s="66"/>
      <c r="CU40" s="60"/>
      <c r="CV40" s="20"/>
      <c r="CW40" s="271"/>
      <c r="CX40" s="61"/>
      <c r="CY40" s="60"/>
      <c r="CZ40" s="60"/>
      <c r="DA40" s="60"/>
      <c r="DB40" s="60"/>
      <c r="DC40" s="75"/>
      <c r="DD40" s="321"/>
      <c r="DE40" s="60"/>
      <c r="DF40" s="20"/>
      <c r="DG40" s="322"/>
      <c r="DH40" s="61"/>
      <c r="DI40" s="60"/>
      <c r="DJ40" s="60"/>
      <c r="DK40" s="60"/>
      <c r="DL40" s="60"/>
      <c r="DM40" s="324"/>
      <c r="DN40" s="60"/>
      <c r="DO40" s="3"/>
      <c r="DP40" s="22"/>
      <c r="DQ40" s="60"/>
      <c r="DR40" s="61"/>
      <c r="DS40" s="60"/>
      <c r="DT40" s="60"/>
      <c r="DU40" s="60"/>
      <c r="DV40" s="60"/>
      <c r="DW40" s="324"/>
      <c r="DX40" s="66"/>
      <c r="DY40" s="60"/>
      <c r="DZ40" s="22"/>
      <c r="EA40" s="271"/>
      <c r="EB40" s="61"/>
      <c r="EC40" s="60"/>
      <c r="ED40" s="72"/>
      <c r="EF40" s="1" t="str">
        <f t="shared" ref="EF40:EF71" si="31">+C40</f>
        <v>I20_005-DAG</v>
      </c>
      <c r="EO40" s="94"/>
      <c r="EP40" s="94"/>
      <c r="EQ40" s="94"/>
      <c r="ER40" s="94"/>
      <c r="ET40" s="1" t="str">
        <f t="shared" si="1"/>
        <v>I20_005-DAG</v>
      </c>
      <c r="FC40" s="18"/>
      <c r="FD40" s="18"/>
      <c r="FE40" s="97"/>
      <c r="FF40" s="94"/>
      <c r="FH40" s="1" t="str">
        <f t="shared" si="2"/>
        <v>I20_005-DAG</v>
      </c>
      <c r="FV40" s="98" t="str">
        <f t="shared" si="3"/>
        <v>I20_005-DAG</v>
      </c>
      <c r="GJ40" s="98" t="str">
        <f t="shared" si="4"/>
        <v>I20_005-DAG</v>
      </c>
    </row>
    <row r="41" spans="1:192" ht="36.75" customHeight="1" x14ac:dyDescent="0.25">
      <c r="A41" s="3" t="s">
        <v>676</v>
      </c>
      <c r="B41" s="99" t="s">
        <v>36</v>
      </c>
      <c r="C41" s="3" t="s">
        <v>127</v>
      </c>
      <c r="D41" s="100" t="s">
        <v>16</v>
      </c>
      <c r="E41" s="99" t="s">
        <v>36</v>
      </c>
      <c r="F41" s="333" t="s">
        <v>607</v>
      </c>
      <c r="G41" s="5" t="s">
        <v>38</v>
      </c>
      <c r="H41" s="3" t="s">
        <v>677</v>
      </c>
      <c r="I41" s="3" t="s">
        <v>678</v>
      </c>
      <c r="J41" s="359">
        <v>16500</v>
      </c>
      <c r="K41" s="359">
        <v>50000</v>
      </c>
      <c r="L41" s="342">
        <v>0.33</v>
      </c>
      <c r="M41" s="4">
        <v>0</v>
      </c>
      <c r="N41" s="4">
        <v>0</v>
      </c>
      <c r="O41" s="14">
        <v>0</v>
      </c>
      <c r="P41" s="101" t="s">
        <v>26</v>
      </c>
      <c r="Q41" s="101" t="s">
        <v>679</v>
      </c>
      <c r="R41" s="101"/>
      <c r="S41" s="101">
        <f t="shared" si="30"/>
        <v>0</v>
      </c>
      <c r="T41" s="101" t="s">
        <v>26</v>
      </c>
      <c r="U41" s="101"/>
      <c r="V41" s="101" t="s">
        <v>680</v>
      </c>
      <c r="W41" s="4">
        <v>0</v>
      </c>
      <c r="X41" s="4">
        <v>50000</v>
      </c>
      <c r="Y41" s="14">
        <f>W41/X41</f>
        <v>0</v>
      </c>
      <c r="Z41" s="101" t="s">
        <v>26</v>
      </c>
      <c r="AA41" s="376" t="s">
        <v>681</v>
      </c>
      <c r="AB41" s="101"/>
      <c r="AC41" s="101"/>
      <c r="AD41" s="101" t="str">
        <f t="shared" si="29"/>
        <v>bajo</v>
      </c>
      <c r="AE41" s="101"/>
      <c r="AF41" s="376" t="s">
        <v>682</v>
      </c>
      <c r="AG41" s="101"/>
      <c r="AH41" s="101"/>
      <c r="AI41" s="101"/>
      <c r="AJ41" s="14"/>
      <c r="AK41" s="4"/>
      <c r="AL41" s="17"/>
      <c r="AM41" s="17"/>
      <c r="AN41" s="20"/>
      <c r="AO41" s="19"/>
      <c r="AP41" s="21"/>
      <c r="AQ41" s="17"/>
      <c r="AR41" s="4"/>
      <c r="AS41" s="4"/>
      <c r="AT41" s="141"/>
      <c r="AU41" s="4"/>
      <c r="AV41" s="17"/>
      <c r="AW41" s="17"/>
      <c r="AX41" s="22"/>
      <c r="AY41" s="19"/>
      <c r="AZ41" s="21"/>
      <c r="BA41" s="17"/>
      <c r="BB41" s="4"/>
      <c r="BC41" s="4"/>
      <c r="BD41" s="48"/>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60"/>
      <c r="CG41" s="60"/>
      <c r="CH41" s="60"/>
      <c r="CI41" s="264"/>
      <c r="CJ41" s="60"/>
      <c r="CK41" s="60"/>
      <c r="CL41" s="20"/>
      <c r="CM41" s="60"/>
      <c r="CN41" s="61"/>
      <c r="CO41" s="60"/>
      <c r="CP41" s="60"/>
      <c r="CQ41" s="273"/>
      <c r="CR41" s="273"/>
      <c r="CS41" s="64"/>
      <c r="CT41" s="66"/>
      <c r="CU41" s="60"/>
      <c r="CV41" s="20"/>
      <c r="CW41" s="271"/>
      <c r="CX41" s="61"/>
      <c r="CY41" s="60"/>
      <c r="CZ41" s="60"/>
      <c r="DA41" s="60"/>
      <c r="DB41" s="60"/>
      <c r="DC41" s="75"/>
      <c r="DD41" s="321"/>
      <c r="DE41" s="60"/>
      <c r="DF41" s="20"/>
      <c r="DG41" s="322"/>
      <c r="DH41" s="61"/>
      <c r="DI41" s="60"/>
      <c r="DJ41" s="60"/>
      <c r="DK41" s="60"/>
      <c r="DL41" s="60"/>
      <c r="DM41" s="324"/>
      <c r="DN41" s="60"/>
      <c r="DO41" s="3"/>
      <c r="DP41" s="22"/>
      <c r="DQ41" s="60"/>
      <c r="DR41" s="61"/>
      <c r="DS41" s="60"/>
      <c r="DT41" s="60"/>
      <c r="DU41" s="60"/>
      <c r="DV41" s="60"/>
      <c r="DW41" s="324"/>
      <c r="DX41" s="66"/>
      <c r="DY41" s="60"/>
      <c r="DZ41" s="22"/>
      <c r="EA41" s="271"/>
      <c r="EB41" s="61"/>
      <c r="EC41" s="60"/>
      <c r="ED41" s="72"/>
      <c r="EF41" s="1" t="str">
        <f t="shared" si="31"/>
        <v>I23_004-DEG</v>
      </c>
      <c r="EO41" s="94"/>
      <c r="EP41" s="94"/>
      <c r="EQ41" s="94"/>
      <c r="ER41" s="94"/>
      <c r="ET41" s="1" t="str">
        <f t="shared" si="1"/>
        <v>I23_004-DEG</v>
      </c>
      <c r="FC41" s="18"/>
      <c r="FD41" s="18"/>
      <c r="FE41" s="97"/>
      <c r="FF41" s="94"/>
      <c r="FH41" s="1" t="str">
        <f t="shared" si="2"/>
        <v>I23_004-DEG</v>
      </c>
      <c r="FV41" s="98" t="str">
        <f t="shared" si="3"/>
        <v>I23_004-DEG</v>
      </c>
      <c r="GJ41" s="98" t="str">
        <f t="shared" si="4"/>
        <v>I23_004-DEG</v>
      </c>
    </row>
    <row r="42" spans="1:192" ht="44.25" customHeight="1" x14ac:dyDescent="0.25">
      <c r="A42" s="3" t="s">
        <v>683</v>
      </c>
      <c r="B42" s="99" t="s">
        <v>27</v>
      </c>
      <c r="C42" s="3" t="s">
        <v>151</v>
      </c>
      <c r="D42" s="100" t="s">
        <v>16</v>
      </c>
      <c r="E42" s="99" t="s">
        <v>27</v>
      </c>
      <c r="F42" s="333" t="s">
        <v>684</v>
      </c>
      <c r="G42" s="5" t="s">
        <v>38</v>
      </c>
      <c r="H42" s="3" t="s">
        <v>685</v>
      </c>
      <c r="I42" s="3" t="s">
        <v>686</v>
      </c>
      <c r="J42" s="341">
        <v>725</v>
      </c>
      <c r="K42" s="341">
        <v>732</v>
      </c>
      <c r="L42" s="342">
        <v>0.9904371584699454</v>
      </c>
      <c r="M42" s="4">
        <v>61</v>
      </c>
      <c r="N42" s="4">
        <v>61</v>
      </c>
      <c r="O42" s="14">
        <f>M42/N42</f>
        <v>1</v>
      </c>
      <c r="P42" s="101" t="s">
        <v>26</v>
      </c>
      <c r="Q42" s="101" t="s">
        <v>687</v>
      </c>
      <c r="R42" s="101"/>
      <c r="S42" s="101">
        <f t="shared" si="30"/>
        <v>1.009655172413793</v>
      </c>
      <c r="T42" s="101" t="str">
        <f>P42</f>
        <v>bajo</v>
      </c>
      <c r="U42" s="101"/>
      <c r="V42" s="101" t="s">
        <v>688</v>
      </c>
      <c r="W42" s="4">
        <v>122</v>
      </c>
      <c r="X42" s="4">
        <v>122</v>
      </c>
      <c r="Y42" s="14">
        <f>W42/X42</f>
        <v>1</v>
      </c>
      <c r="Z42" s="101" t="s">
        <v>26</v>
      </c>
      <c r="AA42" s="376" t="s">
        <v>689</v>
      </c>
      <c r="AB42" s="101"/>
      <c r="AC42" s="101"/>
      <c r="AD42" s="101" t="str">
        <f t="shared" si="29"/>
        <v>bajo</v>
      </c>
      <c r="AE42" s="101"/>
      <c r="AF42" s="376" t="s">
        <v>690</v>
      </c>
      <c r="AG42" s="101"/>
      <c r="AH42" s="101"/>
      <c r="AI42" s="101"/>
      <c r="AJ42" s="14"/>
      <c r="AK42" s="4"/>
      <c r="AL42" s="17"/>
      <c r="AM42" s="17"/>
      <c r="AN42" s="20"/>
      <c r="AO42" s="19"/>
      <c r="AP42" s="21"/>
      <c r="AQ42" s="17"/>
      <c r="AR42" s="4"/>
      <c r="AS42" s="4"/>
      <c r="AT42" s="141"/>
      <c r="AU42" s="4"/>
      <c r="AV42" s="17"/>
      <c r="AW42" s="17"/>
      <c r="AX42" s="22"/>
      <c r="AY42" s="19"/>
      <c r="AZ42" s="21"/>
      <c r="BA42" s="17"/>
      <c r="BB42" s="4"/>
      <c r="BC42" s="4"/>
      <c r="BD42" s="48"/>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60"/>
      <c r="CG42" s="60"/>
      <c r="CH42" s="60"/>
      <c r="CI42" s="264"/>
      <c r="CJ42" s="60"/>
      <c r="CK42" s="60"/>
      <c r="CL42" s="20"/>
      <c r="CM42" s="60"/>
      <c r="CN42" s="61"/>
      <c r="CO42" s="60"/>
      <c r="CP42" s="60"/>
      <c r="CQ42" s="273"/>
      <c r="CR42" s="273"/>
      <c r="CS42" s="64"/>
      <c r="CT42" s="66"/>
      <c r="CU42" s="60"/>
      <c r="CV42" s="20"/>
      <c r="CW42" s="271"/>
      <c r="CX42" s="61"/>
      <c r="CY42" s="60"/>
      <c r="CZ42" s="60"/>
      <c r="DA42" s="60"/>
      <c r="DB42" s="60"/>
      <c r="DC42" s="75"/>
      <c r="DD42" s="321"/>
      <c r="DE42" s="60"/>
      <c r="DF42" s="20"/>
      <c r="DG42" s="322"/>
      <c r="DH42" s="61"/>
      <c r="DI42" s="60"/>
      <c r="DJ42" s="60"/>
      <c r="DK42" s="60"/>
      <c r="DL42" s="60"/>
      <c r="DM42" s="324"/>
      <c r="DN42" s="60"/>
      <c r="DO42" s="3"/>
      <c r="DP42" s="22"/>
      <c r="DQ42" s="60"/>
      <c r="DR42" s="61"/>
      <c r="DS42" s="60"/>
      <c r="DT42" s="60"/>
      <c r="DU42" s="60"/>
      <c r="DV42" s="60"/>
      <c r="DW42" s="324"/>
      <c r="DX42" s="66"/>
      <c r="DY42" s="60"/>
      <c r="DZ42" s="22"/>
      <c r="EA42" s="271"/>
      <c r="EB42" s="61"/>
      <c r="EC42" s="60"/>
      <c r="ED42" s="72"/>
      <c r="EF42" s="1" t="str">
        <f t="shared" si="31"/>
        <v>I20_006-DAG</v>
      </c>
      <c r="EO42" s="94"/>
      <c r="EP42" s="94"/>
      <c r="EQ42" s="94"/>
      <c r="ER42" s="94"/>
      <c r="ET42" s="1" t="str">
        <f t="shared" si="1"/>
        <v>I20_006-DAG</v>
      </c>
      <c r="FC42" s="18"/>
      <c r="FD42" s="18"/>
      <c r="FE42" s="97"/>
      <c r="FF42" s="94"/>
      <c r="FH42" s="1" t="str">
        <f t="shared" si="2"/>
        <v>I20_006-DAG</v>
      </c>
      <c r="FV42" s="98" t="str">
        <f t="shared" si="3"/>
        <v>I20_006-DAG</v>
      </c>
      <c r="GJ42" s="98" t="str">
        <f t="shared" si="4"/>
        <v>I20_006-DAG</v>
      </c>
    </row>
    <row r="43" spans="1:192" ht="46.5" customHeight="1" x14ac:dyDescent="0.25">
      <c r="A43" s="3" t="s">
        <v>691</v>
      </c>
      <c r="B43" s="158" t="s">
        <v>476</v>
      </c>
      <c r="C43" s="3" t="s">
        <v>91</v>
      </c>
      <c r="D43" s="100" t="s">
        <v>16</v>
      </c>
      <c r="E43" s="99" t="s">
        <v>35</v>
      </c>
      <c r="F43" s="333" t="s">
        <v>692</v>
      </c>
      <c r="G43" s="5" t="s">
        <v>38</v>
      </c>
      <c r="H43" s="3" t="s">
        <v>693</v>
      </c>
      <c r="I43" s="3" t="s">
        <v>694</v>
      </c>
      <c r="J43" s="343" t="s">
        <v>196</v>
      </c>
      <c r="K43" s="343" t="s">
        <v>196</v>
      </c>
      <c r="L43" s="342">
        <v>1</v>
      </c>
      <c r="M43" s="4">
        <v>0</v>
      </c>
      <c r="N43" s="4">
        <v>9</v>
      </c>
      <c r="O43" s="14">
        <v>0</v>
      </c>
      <c r="P43" s="101" t="s">
        <v>26</v>
      </c>
      <c r="Q43" s="376" t="s">
        <v>695</v>
      </c>
      <c r="R43" s="101"/>
      <c r="S43" s="101">
        <f t="shared" si="30"/>
        <v>0</v>
      </c>
      <c r="T43" s="101" t="str">
        <f>P43</f>
        <v>bajo</v>
      </c>
      <c r="U43" s="101"/>
      <c r="V43" s="376" t="s">
        <v>696</v>
      </c>
      <c r="W43" s="4">
        <v>2</v>
      </c>
      <c r="X43" s="4">
        <v>9</v>
      </c>
      <c r="Y43" s="14">
        <f>W43/X43</f>
        <v>0.22222222222222221</v>
      </c>
      <c r="Z43" s="101" t="s">
        <v>26</v>
      </c>
      <c r="AA43" s="376" t="s">
        <v>697</v>
      </c>
      <c r="AB43" s="101"/>
      <c r="AC43" s="101">
        <f>Y43/L43</f>
        <v>0.22222222222222221</v>
      </c>
      <c r="AD43" s="101" t="str">
        <f t="shared" si="29"/>
        <v>bajo</v>
      </c>
      <c r="AE43" s="101"/>
      <c r="AF43" s="376" t="s">
        <v>698</v>
      </c>
      <c r="AG43" s="101"/>
      <c r="AH43" s="101"/>
      <c r="AI43" s="101"/>
      <c r="AJ43" s="14"/>
      <c r="AK43" s="4"/>
      <c r="AL43" s="17"/>
      <c r="AM43" s="17"/>
      <c r="AN43" s="20"/>
      <c r="AO43" s="19"/>
      <c r="AP43" s="21"/>
      <c r="AQ43" s="17"/>
      <c r="AR43" s="4"/>
      <c r="AS43" s="4"/>
      <c r="AT43" s="141"/>
      <c r="AU43" s="4"/>
      <c r="AV43" s="17"/>
      <c r="AW43" s="17"/>
      <c r="AX43" s="22"/>
      <c r="AY43" s="19"/>
      <c r="AZ43" s="21"/>
      <c r="BA43" s="17"/>
      <c r="BB43" s="4"/>
      <c r="BC43" s="4"/>
      <c r="BD43" s="48"/>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60"/>
      <c r="CG43" s="60"/>
      <c r="CH43" s="60"/>
      <c r="CI43" s="264"/>
      <c r="CJ43" s="60"/>
      <c r="CK43" s="60"/>
      <c r="CL43" s="20"/>
      <c r="CM43" s="60"/>
      <c r="CN43" s="61"/>
      <c r="CO43" s="60"/>
      <c r="CP43" s="60"/>
      <c r="CQ43" s="273"/>
      <c r="CR43" s="273"/>
      <c r="CS43" s="64"/>
      <c r="CT43" s="66"/>
      <c r="CU43" s="60"/>
      <c r="CV43" s="20"/>
      <c r="CW43" s="271"/>
      <c r="CX43" s="61"/>
      <c r="CY43" s="60"/>
      <c r="CZ43" s="60"/>
      <c r="DA43" s="60"/>
      <c r="DB43" s="60"/>
      <c r="DC43" s="75"/>
      <c r="DD43" s="321"/>
      <c r="DE43" s="60"/>
      <c r="DF43" s="20"/>
      <c r="DG43" s="322"/>
      <c r="DH43" s="61"/>
      <c r="DI43" s="60"/>
      <c r="DJ43" s="60"/>
      <c r="DK43" s="60"/>
      <c r="DL43" s="60"/>
      <c r="DM43" s="324"/>
      <c r="DN43" s="60"/>
      <c r="DO43" s="3"/>
      <c r="DP43" s="22"/>
      <c r="DQ43" s="60"/>
      <c r="DR43" s="61"/>
      <c r="DS43" s="60"/>
      <c r="DT43" s="60"/>
      <c r="DU43" s="60"/>
      <c r="DV43" s="60"/>
      <c r="DW43" s="324"/>
      <c r="DX43" s="66"/>
      <c r="DY43" s="60"/>
      <c r="DZ43" s="22"/>
      <c r="EA43" s="271"/>
      <c r="EB43" s="61"/>
      <c r="EC43" s="60"/>
      <c r="ED43" s="72"/>
      <c r="EF43" s="1" t="str">
        <f t="shared" si="31"/>
        <v>I16_002-Gabinete de ministro</v>
      </c>
      <c r="EO43" s="94"/>
      <c r="EP43" s="94"/>
      <c r="EQ43" s="94"/>
      <c r="ER43" s="94"/>
      <c r="ET43" s="1" t="str">
        <f t="shared" si="1"/>
        <v>I16_002-Gabinete de ministro</v>
      </c>
      <c r="FC43" s="18"/>
      <c r="FD43" s="18"/>
      <c r="FE43" s="97"/>
      <c r="FF43" s="94"/>
      <c r="FH43" s="1" t="str">
        <f t="shared" si="2"/>
        <v>I16_002-Gabinete de ministro</v>
      </c>
      <c r="FV43" s="98" t="str">
        <f t="shared" si="3"/>
        <v>I16_002-Gabinete de ministro</v>
      </c>
      <c r="GJ43" s="98" t="str">
        <f t="shared" si="4"/>
        <v>I16_002-Gabinete de ministro</v>
      </c>
    </row>
    <row r="44" spans="1:192" ht="36.75" customHeight="1" x14ac:dyDescent="0.25">
      <c r="A44" s="3" t="s">
        <v>699</v>
      </c>
      <c r="B44" s="99" t="s">
        <v>51</v>
      </c>
      <c r="C44" s="3" t="s">
        <v>175</v>
      </c>
      <c r="D44" s="100" t="s">
        <v>16</v>
      </c>
      <c r="E44" s="99" t="s">
        <v>51</v>
      </c>
      <c r="F44" s="333" t="s">
        <v>700</v>
      </c>
      <c r="G44" s="5" t="s">
        <v>38</v>
      </c>
      <c r="H44" s="3" t="s">
        <v>701</v>
      </c>
      <c r="I44" s="3" t="s">
        <v>702</v>
      </c>
      <c r="J44" s="346" t="s">
        <v>196</v>
      </c>
      <c r="K44" s="346" t="s">
        <v>196</v>
      </c>
      <c r="L44" s="342">
        <v>0.95</v>
      </c>
      <c r="M44" s="4">
        <v>2</v>
      </c>
      <c r="N44" s="4">
        <v>2</v>
      </c>
      <c r="O44" s="14">
        <f t="shared" ref="O44:O45" si="32">M44/N44</f>
        <v>1</v>
      </c>
      <c r="P44" s="101" t="s">
        <v>26</v>
      </c>
      <c r="Q44" s="376" t="s">
        <v>590</v>
      </c>
      <c r="R44" s="101"/>
      <c r="S44" s="101">
        <f t="shared" ref="S44:S45" si="33">O44/L44</f>
        <v>1.0526315789473684</v>
      </c>
      <c r="T44" s="101" t="str">
        <f t="shared" ref="T44:T46" si="34">P44</f>
        <v>bajo</v>
      </c>
      <c r="U44" s="101"/>
      <c r="V44" s="376" t="s">
        <v>703</v>
      </c>
      <c r="W44" s="4">
        <v>5</v>
      </c>
      <c r="X44" s="4">
        <v>5</v>
      </c>
      <c r="Y44" s="14">
        <f t="shared" ref="Y44:Y45" si="35">W44/X44</f>
        <v>1</v>
      </c>
      <c r="Z44" s="101" t="s">
        <v>26</v>
      </c>
      <c r="AA44" s="376" t="s">
        <v>590</v>
      </c>
      <c r="AB44" s="101"/>
      <c r="AC44" s="101">
        <f t="shared" ref="AC44:AC45" si="36">Y44/L44</f>
        <v>1.0526315789473684</v>
      </c>
      <c r="AD44" s="101" t="str">
        <f t="shared" ref="AD44:AD45" si="37">Z44</f>
        <v>bajo</v>
      </c>
      <c r="AE44" s="101"/>
      <c r="AF44" s="376" t="s">
        <v>704</v>
      </c>
      <c r="AG44" s="101"/>
      <c r="AH44" s="101"/>
      <c r="AI44" s="101"/>
      <c r="AJ44" s="14"/>
      <c r="AK44" s="4"/>
      <c r="AL44" s="17"/>
      <c r="AM44" s="17"/>
      <c r="AN44" s="20"/>
      <c r="AO44" s="19"/>
      <c r="AP44" s="21"/>
      <c r="AQ44" s="17"/>
      <c r="AR44" s="4"/>
      <c r="AS44" s="4"/>
      <c r="AT44" s="141"/>
      <c r="AU44" s="4"/>
      <c r="AV44" s="17"/>
      <c r="AW44" s="17"/>
      <c r="AX44" s="22"/>
      <c r="AY44" s="19"/>
      <c r="AZ44" s="21"/>
      <c r="BA44" s="17"/>
      <c r="BB44" s="4"/>
      <c r="BC44" s="4"/>
      <c r="BD44" s="48"/>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60"/>
      <c r="CG44" s="60"/>
      <c r="CH44" s="60"/>
      <c r="CI44" s="264"/>
      <c r="CJ44" s="60"/>
      <c r="CK44" s="60"/>
      <c r="CL44" s="20"/>
      <c r="CM44" s="60"/>
      <c r="CN44" s="61"/>
      <c r="CO44" s="60"/>
      <c r="CP44" s="60"/>
      <c r="CQ44" s="273"/>
      <c r="CR44" s="273"/>
      <c r="CS44" s="64"/>
      <c r="CT44" s="66"/>
      <c r="CU44" s="60"/>
      <c r="CV44" s="20"/>
      <c r="CW44" s="271"/>
      <c r="CX44" s="61"/>
      <c r="CY44" s="60"/>
      <c r="CZ44" s="60"/>
      <c r="DA44" s="60"/>
      <c r="DB44" s="60"/>
      <c r="DC44" s="75"/>
      <c r="DD44" s="321"/>
      <c r="DE44" s="60"/>
      <c r="DF44" s="20"/>
      <c r="DG44" s="322"/>
      <c r="DH44" s="61"/>
      <c r="DI44" s="60"/>
      <c r="DJ44" s="60"/>
      <c r="DK44" s="60"/>
      <c r="DL44" s="60"/>
      <c r="DM44" s="324"/>
      <c r="DN44" s="60"/>
      <c r="DO44" s="3"/>
      <c r="DP44" s="22"/>
      <c r="DQ44" s="60"/>
      <c r="DR44" s="61"/>
      <c r="DS44" s="60"/>
      <c r="DT44" s="60"/>
      <c r="DU44" s="60"/>
      <c r="DV44" s="60"/>
      <c r="DW44" s="324"/>
      <c r="DX44" s="66"/>
      <c r="DY44" s="60"/>
      <c r="DZ44" s="22"/>
      <c r="EA44" s="271"/>
      <c r="EB44" s="61"/>
      <c r="EC44" s="60"/>
      <c r="ED44" s="72"/>
      <c r="EF44" s="1" t="str">
        <f t="shared" si="31"/>
        <v>I22_008-JURÍDICA</v>
      </c>
      <c r="EO44" s="94"/>
      <c r="EP44" s="94"/>
      <c r="EQ44" s="94"/>
      <c r="ER44" s="94"/>
      <c r="ET44" s="1" t="str">
        <f t="shared" si="1"/>
        <v>I22_008-JURÍDICA</v>
      </c>
      <c r="FC44" s="18"/>
      <c r="FD44" s="18"/>
      <c r="FE44" s="97"/>
      <c r="FF44" s="94"/>
      <c r="FH44" s="1" t="str">
        <f t="shared" si="2"/>
        <v>I22_008-JURÍDICA</v>
      </c>
      <c r="FV44" s="98" t="str">
        <f t="shared" si="3"/>
        <v>I22_008-JURÍDICA</v>
      </c>
      <c r="GJ44" s="98" t="str">
        <f t="shared" si="4"/>
        <v>I22_008-JURÍDICA</v>
      </c>
    </row>
    <row r="45" spans="1:192" ht="35.25" customHeight="1" x14ac:dyDescent="0.25">
      <c r="A45" s="3" t="s">
        <v>705</v>
      </c>
      <c r="B45" s="99" t="s">
        <v>51</v>
      </c>
      <c r="C45" s="3" t="s">
        <v>177</v>
      </c>
      <c r="D45" s="100" t="s">
        <v>16</v>
      </c>
      <c r="E45" s="99" t="s">
        <v>51</v>
      </c>
      <c r="F45" s="340" t="s">
        <v>700</v>
      </c>
      <c r="G45" s="5" t="s">
        <v>38</v>
      </c>
      <c r="H45" s="3" t="s">
        <v>706</v>
      </c>
      <c r="I45" s="3" t="s">
        <v>707</v>
      </c>
      <c r="J45" s="360" t="s">
        <v>196</v>
      </c>
      <c r="K45" s="360" t="s">
        <v>196</v>
      </c>
      <c r="L45" s="361">
        <v>0.92</v>
      </c>
      <c r="M45" s="4">
        <v>1</v>
      </c>
      <c r="N45" s="4">
        <v>1</v>
      </c>
      <c r="O45" s="14">
        <f t="shared" si="32"/>
        <v>1</v>
      </c>
      <c r="P45" s="101" t="s">
        <v>26</v>
      </c>
      <c r="Q45" s="376" t="s">
        <v>590</v>
      </c>
      <c r="R45" s="101"/>
      <c r="S45" s="101">
        <f t="shared" si="33"/>
        <v>1.0869565217391304</v>
      </c>
      <c r="T45" s="101" t="str">
        <f t="shared" si="34"/>
        <v>bajo</v>
      </c>
      <c r="U45" s="101"/>
      <c r="V45" s="376" t="s">
        <v>708</v>
      </c>
      <c r="W45" s="4">
        <v>20</v>
      </c>
      <c r="X45" s="4">
        <v>20</v>
      </c>
      <c r="Y45" s="14">
        <f t="shared" si="35"/>
        <v>1</v>
      </c>
      <c r="Z45" s="101" t="s">
        <v>26</v>
      </c>
      <c r="AA45" s="376" t="s">
        <v>590</v>
      </c>
      <c r="AB45" s="101"/>
      <c r="AC45" s="101">
        <f t="shared" si="36"/>
        <v>1.0869565217391304</v>
      </c>
      <c r="AD45" s="101" t="str">
        <f t="shared" si="37"/>
        <v>bajo</v>
      </c>
      <c r="AE45" s="101"/>
      <c r="AF45" s="376" t="s">
        <v>709</v>
      </c>
      <c r="AG45" s="101"/>
      <c r="AH45" s="101"/>
      <c r="AI45" s="101"/>
      <c r="AJ45" s="14"/>
      <c r="AK45" s="4"/>
      <c r="AL45" s="17"/>
      <c r="AM45" s="17"/>
      <c r="AN45" s="20"/>
      <c r="AO45" s="19"/>
      <c r="AP45" s="21"/>
      <c r="AQ45" s="17"/>
      <c r="AR45" s="4"/>
      <c r="AS45" s="4"/>
      <c r="AT45" s="141"/>
      <c r="AU45" s="4"/>
      <c r="AV45" s="17"/>
      <c r="AW45" s="17"/>
      <c r="AX45" s="22"/>
      <c r="AY45" s="19"/>
      <c r="AZ45" s="21"/>
      <c r="BA45" s="17"/>
      <c r="BB45" s="4"/>
      <c r="BC45" s="4"/>
      <c r="BD45" s="48"/>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60"/>
      <c r="CG45" s="60"/>
      <c r="CH45" s="60"/>
      <c r="CI45" s="264"/>
      <c r="CJ45" s="60"/>
      <c r="CK45" s="60"/>
      <c r="CL45" s="20"/>
      <c r="CM45" s="60"/>
      <c r="CN45" s="61"/>
      <c r="CO45" s="60"/>
      <c r="CP45" s="60"/>
      <c r="CQ45" s="273"/>
      <c r="CR45" s="273"/>
      <c r="CS45" s="64"/>
      <c r="CT45" s="66"/>
      <c r="CU45" s="60"/>
      <c r="CV45" s="20"/>
      <c r="CW45" s="271"/>
      <c r="CX45" s="61"/>
      <c r="CY45" s="60"/>
      <c r="CZ45" s="60"/>
      <c r="DA45" s="60"/>
      <c r="DB45" s="60"/>
      <c r="DC45" s="75"/>
      <c r="DD45" s="321"/>
      <c r="DE45" s="60"/>
      <c r="DF45" s="20"/>
      <c r="DG45" s="322"/>
      <c r="DH45" s="61"/>
      <c r="DI45" s="60"/>
      <c r="DJ45" s="60"/>
      <c r="DK45" s="60"/>
      <c r="DL45" s="60"/>
      <c r="DM45" s="324"/>
      <c r="DN45" s="60"/>
      <c r="DO45" s="3"/>
      <c r="DP45" s="22"/>
      <c r="DQ45" s="60"/>
      <c r="DR45" s="61"/>
      <c r="DS45" s="60"/>
      <c r="DT45" s="60"/>
      <c r="DU45" s="60"/>
      <c r="DV45" s="60"/>
      <c r="DW45" s="324"/>
      <c r="DX45" s="66"/>
      <c r="DY45" s="60"/>
      <c r="DZ45" s="22"/>
      <c r="EA45" s="271"/>
      <c r="EB45" s="61"/>
      <c r="EC45" s="60"/>
      <c r="ED45" s="72"/>
      <c r="EF45" s="1" t="str">
        <f t="shared" si="31"/>
        <v>I24_011-JURÍDICA</v>
      </c>
      <c r="EO45" s="94"/>
      <c r="EP45" s="94"/>
      <c r="EQ45" s="94"/>
      <c r="ER45" s="94"/>
      <c r="ET45" s="1" t="str">
        <f t="shared" si="1"/>
        <v>I24_011-JURÍDICA</v>
      </c>
      <c r="FC45" s="18"/>
      <c r="FD45" s="18"/>
      <c r="FE45" s="97"/>
      <c r="FF45" s="94"/>
      <c r="FH45" s="1" t="str">
        <f t="shared" si="2"/>
        <v>I24_011-JURÍDICA</v>
      </c>
      <c r="FV45" s="98" t="str">
        <f t="shared" si="3"/>
        <v>I24_011-JURÍDICA</v>
      </c>
      <c r="GJ45" s="98" t="str">
        <f t="shared" si="4"/>
        <v>I24_011-JURÍDICA</v>
      </c>
    </row>
    <row r="46" spans="1:192" ht="42.75" customHeight="1" x14ac:dyDescent="0.25">
      <c r="A46" s="3" t="s">
        <v>710</v>
      </c>
      <c r="B46" s="99" t="s">
        <v>51</v>
      </c>
      <c r="C46" s="3" t="s">
        <v>171</v>
      </c>
      <c r="D46" s="100" t="s">
        <v>16</v>
      </c>
      <c r="E46" s="99" t="s">
        <v>51</v>
      </c>
      <c r="F46" s="333" t="s">
        <v>711</v>
      </c>
      <c r="G46" s="5" t="s">
        <v>38</v>
      </c>
      <c r="H46" s="3" t="s">
        <v>712</v>
      </c>
      <c r="I46" s="3" t="s">
        <v>713</v>
      </c>
      <c r="J46" s="346" t="s">
        <v>196</v>
      </c>
      <c r="K46" s="346" t="s">
        <v>196</v>
      </c>
      <c r="L46" s="342">
        <v>0.98</v>
      </c>
      <c r="M46" s="4">
        <v>0</v>
      </c>
      <c r="N46" s="4">
        <v>0</v>
      </c>
      <c r="O46" s="14">
        <v>0</v>
      </c>
      <c r="P46" s="101" t="s">
        <v>26</v>
      </c>
      <c r="Q46" s="376" t="s">
        <v>714</v>
      </c>
      <c r="R46" s="101"/>
      <c r="S46" s="101">
        <f>O46/L46</f>
        <v>0</v>
      </c>
      <c r="T46" s="101" t="str">
        <f t="shared" si="34"/>
        <v>bajo</v>
      </c>
      <c r="U46" s="101"/>
      <c r="V46" s="376" t="s">
        <v>715</v>
      </c>
      <c r="W46" s="4">
        <v>7</v>
      </c>
      <c r="X46" s="4">
        <v>7</v>
      </c>
      <c r="Y46" s="14">
        <f>W46/X46</f>
        <v>1</v>
      </c>
      <c r="Z46" s="101" t="s">
        <v>26</v>
      </c>
      <c r="AA46" s="376" t="s">
        <v>716</v>
      </c>
      <c r="AB46" s="101"/>
      <c r="AC46" s="101">
        <f>Y46/L46</f>
        <v>1.0204081632653061</v>
      </c>
      <c r="AD46" s="101" t="str">
        <f>Z46</f>
        <v>bajo</v>
      </c>
      <c r="AE46" s="101"/>
      <c r="AF46" s="376" t="s">
        <v>717</v>
      </c>
      <c r="AG46" s="101"/>
      <c r="AH46" s="101"/>
      <c r="AI46" s="101"/>
      <c r="AJ46" s="14"/>
      <c r="AK46" s="4"/>
      <c r="AL46" s="17"/>
      <c r="AM46" s="17"/>
      <c r="AN46" s="20"/>
      <c r="AO46" s="19"/>
      <c r="AP46" s="21"/>
      <c r="AQ46" s="17"/>
      <c r="AR46" s="4"/>
      <c r="AS46" s="4"/>
      <c r="AT46" s="141"/>
      <c r="AU46" s="4"/>
      <c r="AV46" s="17"/>
      <c r="AW46" s="17"/>
      <c r="AX46" s="22"/>
      <c r="AY46" s="19"/>
      <c r="AZ46" s="21"/>
      <c r="BA46" s="17"/>
      <c r="BB46" s="4"/>
      <c r="BC46" s="4"/>
      <c r="BD46" s="48"/>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60"/>
      <c r="CG46" s="60"/>
      <c r="CH46" s="60"/>
      <c r="CI46" s="264"/>
      <c r="CJ46" s="60"/>
      <c r="CK46" s="60"/>
      <c r="CL46" s="20"/>
      <c r="CM46" s="60"/>
      <c r="CN46" s="61"/>
      <c r="CO46" s="60"/>
      <c r="CP46" s="60"/>
      <c r="CQ46" s="273"/>
      <c r="CR46" s="273"/>
      <c r="CS46" s="64"/>
      <c r="CT46" s="66"/>
      <c r="CU46" s="60"/>
      <c r="CV46" s="20"/>
      <c r="CW46" s="271"/>
      <c r="CX46" s="61"/>
      <c r="CY46" s="60"/>
      <c r="CZ46" s="60"/>
      <c r="DA46" s="60"/>
      <c r="DB46" s="60"/>
      <c r="DC46" s="75"/>
      <c r="DD46" s="321"/>
      <c r="DE46" s="60"/>
      <c r="DF46" s="20"/>
      <c r="DG46" s="322"/>
      <c r="DH46" s="61"/>
      <c r="DI46" s="60"/>
      <c r="DJ46" s="60"/>
      <c r="DK46" s="60"/>
      <c r="DL46" s="60"/>
      <c r="DM46" s="324"/>
      <c r="DN46" s="60"/>
      <c r="DO46" s="3"/>
      <c r="DP46" s="22"/>
      <c r="DQ46" s="60"/>
      <c r="DR46" s="61"/>
      <c r="DS46" s="60"/>
      <c r="DT46" s="60"/>
      <c r="DU46" s="60"/>
      <c r="DV46" s="60"/>
      <c r="DW46" s="324"/>
      <c r="DX46" s="66"/>
      <c r="DY46" s="60"/>
      <c r="DZ46" s="22"/>
      <c r="EA46" s="271"/>
      <c r="EB46" s="61"/>
      <c r="EC46" s="60"/>
      <c r="ED46" s="72"/>
      <c r="EF46" s="1" t="str">
        <f t="shared" si="31"/>
        <v>I16_052-JURÍDICA</v>
      </c>
      <c r="EO46" s="94"/>
      <c r="EP46" s="94"/>
      <c r="EQ46" s="94"/>
      <c r="ER46" s="94"/>
      <c r="ET46" s="1" t="str">
        <f t="shared" si="1"/>
        <v>I16_052-JURÍDICA</v>
      </c>
      <c r="FC46" s="18"/>
      <c r="FD46" s="18"/>
      <c r="FE46" s="97"/>
      <c r="FF46" s="94"/>
      <c r="FH46" s="1" t="str">
        <f t="shared" si="2"/>
        <v>I16_052-JURÍDICA</v>
      </c>
      <c r="FV46" s="98" t="str">
        <f t="shared" si="3"/>
        <v>I16_052-JURÍDICA</v>
      </c>
      <c r="GJ46" s="98" t="str">
        <f t="shared" si="4"/>
        <v>I16_052-JURÍDICA</v>
      </c>
    </row>
    <row r="47" spans="1:192" ht="56.45" customHeight="1" x14ac:dyDescent="0.25">
      <c r="A47" s="3" t="s">
        <v>718</v>
      </c>
      <c r="B47" s="99" t="s">
        <v>36</v>
      </c>
      <c r="C47" s="3" t="s">
        <v>125</v>
      </c>
      <c r="D47" s="100" t="s">
        <v>16</v>
      </c>
      <c r="E47" s="99" t="s">
        <v>36</v>
      </c>
      <c r="F47" s="333" t="s">
        <v>719</v>
      </c>
      <c r="G47" s="5" t="s">
        <v>38</v>
      </c>
      <c r="H47" s="3" t="s">
        <v>720</v>
      </c>
      <c r="I47" s="3" t="s">
        <v>721</v>
      </c>
      <c r="J47" s="343">
        <v>4</v>
      </c>
      <c r="K47" s="343">
        <v>5</v>
      </c>
      <c r="L47" s="362">
        <v>0.8</v>
      </c>
      <c r="M47" s="4">
        <v>2</v>
      </c>
      <c r="N47" s="4">
        <v>5</v>
      </c>
      <c r="O47" s="14">
        <f>M47/N47</f>
        <v>0.4</v>
      </c>
      <c r="P47" s="101" t="s">
        <v>26</v>
      </c>
      <c r="Q47" s="101" t="s">
        <v>722</v>
      </c>
      <c r="R47" s="101"/>
      <c r="S47" s="101">
        <f>O47/L47</f>
        <v>0.5</v>
      </c>
      <c r="T47" s="101" t="s">
        <v>26</v>
      </c>
      <c r="U47" s="101"/>
      <c r="V47" s="101" t="s">
        <v>723</v>
      </c>
      <c r="W47" s="4">
        <v>2</v>
      </c>
      <c r="X47" s="4">
        <v>5</v>
      </c>
      <c r="Y47" s="14">
        <f>W47/X47</f>
        <v>0.4</v>
      </c>
      <c r="Z47" s="101" t="s">
        <v>26</v>
      </c>
      <c r="AA47" s="376" t="s">
        <v>724</v>
      </c>
      <c r="AB47" s="101"/>
      <c r="AC47" s="101"/>
      <c r="AD47" s="101" t="str">
        <f>Z47</f>
        <v>bajo</v>
      </c>
      <c r="AE47" s="101"/>
      <c r="AF47" s="376" t="s">
        <v>725</v>
      </c>
      <c r="AG47" s="101"/>
      <c r="AH47" s="101"/>
      <c r="AI47" s="101"/>
      <c r="AJ47" s="14"/>
      <c r="AK47" s="4"/>
      <c r="AL47" s="17"/>
      <c r="AM47" s="17"/>
      <c r="AN47" s="20"/>
      <c r="AO47" s="19"/>
      <c r="AP47" s="21"/>
      <c r="AQ47" s="17"/>
      <c r="AR47" s="4"/>
      <c r="AS47" s="4"/>
      <c r="AT47" s="141"/>
      <c r="AU47" s="4"/>
      <c r="AV47" s="17"/>
      <c r="AW47" s="17"/>
      <c r="AX47" s="22"/>
      <c r="AY47" s="19"/>
      <c r="AZ47" s="21"/>
      <c r="BA47" s="17"/>
      <c r="BB47" s="4"/>
      <c r="BC47" s="4"/>
      <c r="BD47" s="48"/>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60"/>
      <c r="CG47" s="60"/>
      <c r="CH47" s="60"/>
      <c r="CI47" s="264"/>
      <c r="CJ47" s="60"/>
      <c r="CK47" s="60"/>
      <c r="CL47" s="20"/>
      <c r="CM47" s="60"/>
      <c r="CN47" s="61"/>
      <c r="CO47" s="60"/>
      <c r="CP47" s="60"/>
      <c r="CQ47" s="273"/>
      <c r="CR47" s="273"/>
      <c r="CS47" s="64"/>
      <c r="CT47" s="66"/>
      <c r="CU47" s="60"/>
      <c r="CV47" s="20"/>
      <c r="CW47" s="271"/>
      <c r="CX47" s="61"/>
      <c r="CY47" s="60"/>
      <c r="CZ47" s="60"/>
      <c r="DA47" s="60"/>
      <c r="DB47" s="60"/>
      <c r="DC47" s="75"/>
      <c r="DD47" s="321"/>
      <c r="DE47" s="60"/>
      <c r="DF47" s="20"/>
      <c r="DG47" s="322"/>
      <c r="DH47" s="61"/>
      <c r="DI47" s="60"/>
      <c r="DJ47" s="60"/>
      <c r="DK47" s="60"/>
      <c r="DL47" s="60"/>
      <c r="DM47" s="324"/>
      <c r="DN47" s="60"/>
      <c r="DO47" s="3"/>
      <c r="DP47" s="22"/>
      <c r="DQ47" s="60"/>
      <c r="DR47" s="61"/>
      <c r="DS47" s="60"/>
      <c r="DT47" s="60"/>
      <c r="DU47" s="60"/>
      <c r="DV47" s="60"/>
      <c r="DW47" s="324"/>
      <c r="DX47" s="66"/>
      <c r="DY47" s="60"/>
      <c r="DZ47" s="22"/>
      <c r="EA47" s="271"/>
      <c r="EB47" s="61"/>
      <c r="EC47" s="60"/>
      <c r="ED47" s="72"/>
      <c r="EF47" s="1" t="str">
        <f t="shared" si="31"/>
        <v>I24_009-DEG</v>
      </c>
      <c r="EO47" s="94"/>
      <c r="EP47" s="94"/>
      <c r="EQ47" s="94"/>
      <c r="ER47" s="94"/>
      <c r="ET47" s="1" t="str">
        <f t="shared" si="1"/>
        <v>I24_009-DEG</v>
      </c>
      <c r="FC47" s="18"/>
      <c r="FD47" s="18"/>
      <c r="FE47" s="97"/>
      <c r="FF47" s="94"/>
      <c r="FH47" s="1" t="str">
        <f t="shared" si="2"/>
        <v>I24_009-DEG</v>
      </c>
      <c r="FV47" s="98" t="str">
        <f t="shared" si="3"/>
        <v>I24_009-DEG</v>
      </c>
      <c r="GJ47" s="98" t="str">
        <f t="shared" si="4"/>
        <v>I24_009-DEG</v>
      </c>
    </row>
    <row r="48" spans="1:192" ht="40.5" customHeight="1" x14ac:dyDescent="0.25">
      <c r="A48" s="3" t="s">
        <v>726</v>
      </c>
      <c r="B48" s="99" t="s">
        <v>51</v>
      </c>
      <c r="C48" s="3" t="s">
        <v>179</v>
      </c>
      <c r="D48" s="100" t="s">
        <v>16</v>
      </c>
      <c r="E48" s="99" t="s">
        <v>51</v>
      </c>
      <c r="F48" s="333" t="s">
        <v>711</v>
      </c>
      <c r="G48" s="5" t="s">
        <v>38</v>
      </c>
      <c r="H48" s="3" t="s">
        <v>727</v>
      </c>
      <c r="I48" s="3" t="s">
        <v>728</v>
      </c>
      <c r="J48" s="346" t="s">
        <v>196</v>
      </c>
      <c r="K48" s="346" t="s">
        <v>196</v>
      </c>
      <c r="L48" s="342">
        <v>0.98</v>
      </c>
      <c r="M48" s="4">
        <v>0</v>
      </c>
      <c r="N48" s="4">
        <v>0</v>
      </c>
      <c r="O48" s="14">
        <v>0</v>
      </c>
      <c r="P48" s="101" t="s">
        <v>26</v>
      </c>
      <c r="Q48" s="376" t="s">
        <v>714</v>
      </c>
      <c r="R48" s="101"/>
      <c r="S48" s="101">
        <f>O48/L48</f>
        <v>0</v>
      </c>
      <c r="T48" s="101" t="str">
        <f>P48</f>
        <v>bajo</v>
      </c>
      <c r="U48" s="101"/>
      <c r="V48" s="376" t="s">
        <v>729</v>
      </c>
      <c r="W48" s="4">
        <v>6</v>
      </c>
      <c r="X48" s="4">
        <v>6</v>
      </c>
      <c r="Y48" s="14">
        <f>W48/X48</f>
        <v>1</v>
      </c>
      <c r="Z48" s="101" t="s">
        <v>26</v>
      </c>
      <c r="AA48" s="376" t="s">
        <v>590</v>
      </c>
      <c r="AB48" s="101"/>
      <c r="AC48" s="101">
        <f t="shared" ref="AC48:AC53" si="38">Y48/L48</f>
        <v>1.0204081632653061</v>
      </c>
      <c r="AD48" s="101" t="str">
        <f>Z48</f>
        <v>bajo</v>
      </c>
      <c r="AE48" s="101"/>
      <c r="AF48" s="376" t="s">
        <v>730</v>
      </c>
      <c r="AG48" s="101"/>
      <c r="AH48" s="101"/>
      <c r="AI48" s="101"/>
      <c r="AJ48" s="14"/>
      <c r="AK48" s="4"/>
      <c r="AL48" s="17"/>
      <c r="AM48" s="17"/>
      <c r="AN48" s="20"/>
      <c r="AO48" s="19"/>
      <c r="AP48" s="21"/>
      <c r="AQ48" s="17"/>
      <c r="AR48" s="4"/>
      <c r="AS48" s="4"/>
      <c r="AT48" s="141"/>
      <c r="AU48" s="4"/>
      <c r="AV48" s="17"/>
      <c r="AW48" s="17"/>
      <c r="AX48" s="22"/>
      <c r="AY48" s="19"/>
      <c r="AZ48" s="21"/>
      <c r="BA48" s="17"/>
      <c r="BB48" s="4"/>
      <c r="BC48" s="4"/>
      <c r="BD48" s="48"/>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60"/>
      <c r="CG48" s="60"/>
      <c r="CH48" s="60"/>
      <c r="CI48" s="264"/>
      <c r="CJ48" s="60"/>
      <c r="CK48" s="60"/>
      <c r="CL48" s="20"/>
      <c r="CM48" s="60"/>
      <c r="CN48" s="61"/>
      <c r="CO48" s="60"/>
      <c r="CP48" s="60"/>
      <c r="CQ48" s="273"/>
      <c r="CR48" s="273"/>
      <c r="CS48" s="64"/>
      <c r="CT48" s="66"/>
      <c r="CU48" s="60"/>
      <c r="CV48" s="20"/>
      <c r="CW48" s="271"/>
      <c r="CX48" s="61"/>
      <c r="CY48" s="60"/>
      <c r="CZ48" s="60"/>
      <c r="DA48" s="60"/>
      <c r="DB48" s="60"/>
      <c r="DC48" s="75"/>
      <c r="DD48" s="321"/>
      <c r="DE48" s="60"/>
      <c r="DF48" s="20"/>
      <c r="DG48" s="322"/>
      <c r="DH48" s="61"/>
      <c r="DI48" s="60"/>
      <c r="DJ48" s="60"/>
      <c r="DK48" s="60"/>
      <c r="DL48" s="60"/>
      <c r="DM48" s="324"/>
      <c r="DN48" s="60"/>
      <c r="DO48" s="3"/>
      <c r="DP48" s="22"/>
      <c r="DQ48" s="60"/>
      <c r="DR48" s="61"/>
      <c r="DS48" s="60"/>
      <c r="DT48" s="60"/>
      <c r="DU48" s="60"/>
      <c r="DV48" s="60"/>
      <c r="DW48" s="324"/>
      <c r="DX48" s="66"/>
      <c r="DY48" s="60"/>
      <c r="DZ48" s="22"/>
      <c r="EA48" s="271"/>
      <c r="EB48" s="61"/>
      <c r="EC48" s="60"/>
      <c r="ED48" s="72"/>
      <c r="EF48" s="1" t="str">
        <f t="shared" si="31"/>
        <v>I24_004-JURÍDICA</v>
      </c>
      <c r="EO48" s="94"/>
      <c r="EP48" s="94"/>
      <c r="EQ48" s="94"/>
      <c r="ER48" s="94"/>
      <c r="ET48" s="1" t="str">
        <f t="shared" si="1"/>
        <v>I24_004-JURÍDICA</v>
      </c>
      <c r="FC48" s="18"/>
      <c r="FD48" s="18"/>
      <c r="FE48" s="97"/>
      <c r="FF48" s="94"/>
      <c r="FH48" s="1" t="str">
        <f t="shared" si="2"/>
        <v>I24_004-JURÍDICA</v>
      </c>
      <c r="FV48" s="98" t="str">
        <f t="shared" si="3"/>
        <v>I24_004-JURÍDICA</v>
      </c>
      <c r="GJ48" s="98" t="str">
        <f t="shared" si="4"/>
        <v>I24_004-JURÍDICA</v>
      </c>
    </row>
    <row r="49" spans="1:192" ht="48.75" customHeight="1" x14ac:dyDescent="0.25">
      <c r="A49" s="3" t="s">
        <v>731</v>
      </c>
      <c r="B49" s="158" t="s">
        <v>476</v>
      </c>
      <c r="C49" s="3" t="s">
        <v>95</v>
      </c>
      <c r="D49" s="100" t="s">
        <v>16</v>
      </c>
      <c r="E49" s="99" t="s">
        <v>35</v>
      </c>
      <c r="F49" s="333" t="s">
        <v>558</v>
      </c>
      <c r="G49" s="5" t="s">
        <v>38</v>
      </c>
      <c r="H49" s="3" t="s">
        <v>732</v>
      </c>
      <c r="I49" s="3" t="s">
        <v>732</v>
      </c>
      <c r="J49" s="343">
        <v>55</v>
      </c>
      <c r="K49" s="343" t="s">
        <v>189</v>
      </c>
      <c r="L49" s="341">
        <v>55</v>
      </c>
      <c r="M49" s="4">
        <v>2</v>
      </c>
      <c r="N49" s="4" t="s">
        <v>189</v>
      </c>
      <c r="O49" s="379">
        <v>2</v>
      </c>
      <c r="P49" s="101" t="s">
        <v>26</v>
      </c>
      <c r="Q49" s="376" t="s">
        <v>733</v>
      </c>
      <c r="R49" s="101"/>
      <c r="S49" s="101">
        <f>O49/L49</f>
        <v>3.6363636363636362E-2</v>
      </c>
      <c r="T49" s="101" t="str">
        <f>P49</f>
        <v>bajo</v>
      </c>
      <c r="U49" s="101"/>
      <c r="V49" s="376" t="s">
        <v>734</v>
      </c>
      <c r="W49" s="4">
        <v>7</v>
      </c>
      <c r="X49" s="4" t="s">
        <v>189</v>
      </c>
      <c r="Y49" s="379">
        <v>7</v>
      </c>
      <c r="Z49" s="101" t="s">
        <v>26</v>
      </c>
      <c r="AA49" s="376" t="s">
        <v>735</v>
      </c>
      <c r="AB49" s="101"/>
      <c r="AC49" s="101">
        <f t="shared" si="38"/>
        <v>0.12727272727272726</v>
      </c>
      <c r="AD49" s="101" t="str">
        <f>Z49</f>
        <v>bajo</v>
      </c>
      <c r="AE49" s="101"/>
      <c r="AF49" s="376" t="s">
        <v>736</v>
      </c>
      <c r="AG49" s="101"/>
      <c r="AH49" s="101"/>
      <c r="AI49" s="101"/>
      <c r="AJ49" s="14"/>
      <c r="AK49" s="4"/>
      <c r="AL49" s="17"/>
      <c r="AM49" s="17"/>
      <c r="AN49" s="20"/>
      <c r="AO49" s="19"/>
      <c r="AP49" s="21"/>
      <c r="AQ49" s="17"/>
      <c r="AR49" s="4"/>
      <c r="AS49" s="4"/>
      <c r="AT49" s="141"/>
      <c r="AU49" s="4"/>
      <c r="AV49" s="17"/>
      <c r="AW49" s="17"/>
      <c r="AX49" s="22"/>
      <c r="AY49" s="19"/>
      <c r="AZ49" s="21"/>
      <c r="BA49" s="17"/>
      <c r="BB49" s="4"/>
      <c r="BC49" s="4"/>
      <c r="BD49" s="48"/>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60"/>
      <c r="CG49" s="60"/>
      <c r="CH49" s="60"/>
      <c r="CI49" s="264"/>
      <c r="CJ49" s="60"/>
      <c r="CK49" s="60"/>
      <c r="CL49" s="20"/>
      <c r="CM49" s="60"/>
      <c r="CN49" s="61"/>
      <c r="CO49" s="60"/>
      <c r="CP49" s="60"/>
      <c r="CQ49" s="273"/>
      <c r="CR49" s="273"/>
      <c r="CS49" s="64"/>
      <c r="CT49" s="66"/>
      <c r="CU49" s="60"/>
      <c r="CV49" s="20"/>
      <c r="CW49" s="271"/>
      <c r="CX49" s="61"/>
      <c r="CY49" s="60"/>
      <c r="CZ49" s="60"/>
      <c r="DA49" s="60"/>
      <c r="DB49" s="60"/>
      <c r="DC49" s="75"/>
      <c r="DD49" s="321"/>
      <c r="DE49" s="60"/>
      <c r="DF49" s="20"/>
      <c r="DG49" s="322"/>
      <c r="DH49" s="61"/>
      <c r="DI49" s="60"/>
      <c r="DJ49" s="60"/>
      <c r="DK49" s="60"/>
      <c r="DL49" s="60"/>
      <c r="DM49" s="324"/>
      <c r="DN49" s="60"/>
      <c r="DO49" s="3"/>
      <c r="DP49" s="22"/>
      <c r="DQ49" s="60"/>
      <c r="DR49" s="61"/>
      <c r="DS49" s="60"/>
      <c r="DT49" s="60"/>
      <c r="DU49" s="60"/>
      <c r="DV49" s="60"/>
      <c r="DW49" s="324"/>
      <c r="DX49" s="66"/>
      <c r="DY49" s="60"/>
      <c r="DZ49" s="22"/>
      <c r="EA49" s="271"/>
      <c r="EB49" s="61"/>
      <c r="EC49" s="60"/>
      <c r="ED49" s="72"/>
      <c r="EF49" s="1" t="str">
        <f t="shared" si="31"/>
        <v>I20_013-Gabinete de ministro</v>
      </c>
      <c r="EO49" s="94"/>
      <c r="EP49" s="94"/>
      <c r="EQ49" s="94"/>
      <c r="ER49" s="94"/>
      <c r="ET49" s="1" t="str">
        <f t="shared" si="1"/>
        <v>I20_013-Gabinete de ministro</v>
      </c>
      <c r="FC49" s="18"/>
      <c r="FD49" s="18"/>
      <c r="FE49" s="97"/>
      <c r="FF49" s="94"/>
      <c r="FH49" s="1" t="str">
        <f t="shared" si="2"/>
        <v>I20_013-Gabinete de ministro</v>
      </c>
      <c r="FV49" s="98" t="str">
        <f t="shared" si="3"/>
        <v>I20_013-Gabinete de ministro</v>
      </c>
      <c r="GJ49" s="98" t="str">
        <f t="shared" si="4"/>
        <v>I20_013-Gabinete de ministro</v>
      </c>
    </row>
    <row r="50" spans="1:192" ht="36" customHeight="1" x14ac:dyDescent="0.25">
      <c r="A50" s="3" t="s">
        <v>737</v>
      </c>
      <c r="B50" s="99" t="s">
        <v>31</v>
      </c>
      <c r="C50" s="3" t="s">
        <v>117</v>
      </c>
      <c r="D50" s="100" t="s">
        <v>16</v>
      </c>
      <c r="E50" s="99" t="s">
        <v>31</v>
      </c>
      <c r="F50" s="340" t="s">
        <v>738</v>
      </c>
      <c r="G50" s="5" t="s">
        <v>38</v>
      </c>
      <c r="H50" s="3" t="s">
        <v>739</v>
      </c>
      <c r="I50" s="3" t="s">
        <v>739</v>
      </c>
      <c r="J50" s="357">
        <v>1</v>
      </c>
      <c r="K50" s="357" t="s">
        <v>189</v>
      </c>
      <c r="L50" s="363">
        <v>1</v>
      </c>
      <c r="M50" s="4">
        <v>0</v>
      </c>
      <c r="N50" s="4" t="s">
        <v>189</v>
      </c>
      <c r="O50" s="379">
        <v>0</v>
      </c>
      <c r="P50" s="101" t="s">
        <v>26</v>
      </c>
      <c r="Q50" s="376" t="s">
        <v>740</v>
      </c>
      <c r="R50" s="101"/>
      <c r="S50" s="101">
        <f t="shared" ref="S50:S51" si="39">O50/L50</f>
        <v>0</v>
      </c>
      <c r="T50" s="101" t="str">
        <f t="shared" ref="T50:T51" si="40">P50</f>
        <v>bajo</v>
      </c>
      <c r="U50" s="101"/>
      <c r="V50" s="376" t="s">
        <v>741</v>
      </c>
      <c r="W50" s="4">
        <v>0</v>
      </c>
      <c r="X50" s="4" t="s">
        <v>189</v>
      </c>
      <c r="Y50" s="379">
        <v>0</v>
      </c>
      <c r="Z50" s="101" t="s">
        <v>26</v>
      </c>
      <c r="AA50" s="376" t="s">
        <v>740</v>
      </c>
      <c r="AB50" s="101"/>
      <c r="AC50" s="101">
        <f t="shared" si="38"/>
        <v>0</v>
      </c>
      <c r="AD50" s="101" t="str">
        <f t="shared" ref="AD50:AD51" si="41">Z50</f>
        <v>bajo</v>
      </c>
      <c r="AE50" s="101"/>
      <c r="AF50" s="376" t="s">
        <v>742</v>
      </c>
      <c r="AG50" s="101"/>
      <c r="AH50" s="101"/>
      <c r="AI50" s="101"/>
      <c r="AJ50" s="14"/>
      <c r="AK50" s="4"/>
      <c r="AL50" s="17"/>
      <c r="AM50" s="17"/>
      <c r="AN50" s="20"/>
      <c r="AO50" s="19"/>
      <c r="AP50" s="21"/>
      <c r="AQ50" s="17"/>
      <c r="AR50" s="4"/>
      <c r="AS50" s="4"/>
      <c r="AT50" s="141"/>
      <c r="AU50" s="4"/>
      <c r="AV50" s="17"/>
      <c r="AW50" s="17"/>
      <c r="AX50" s="22"/>
      <c r="AY50" s="19"/>
      <c r="AZ50" s="21"/>
      <c r="BA50" s="17"/>
      <c r="BB50" s="4"/>
      <c r="BC50" s="4"/>
      <c r="BD50" s="48"/>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60"/>
      <c r="CG50" s="60"/>
      <c r="CH50" s="60"/>
      <c r="CI50" s="264"/>
      <c r="CJ50" s="60"/>
      <c r="CK50" s="60"/>
      <c r="CL50" s="20"/>
      <c r="CM50" s="60"/>
      <c r="CN50" s="61"/>
      <c r="CO50" s="60"/>
      <c r="CP50" s="60"/>
      <c r="CQ50" s="273"/>
      <c r="CR50" s="273"/>
      <c r="CS50" s="64"/>
      <c r="CT50" s="66"/>
      <c r="CU50" s="60"/>
      <c r="CV50" s="20"/>
      <c r="CW50" s="271"/>
      <c r="CX50" s="61"/>
      <c r="CY50" s="60"/>
      <c r="CZ50" s="60"/>
      <c r="DA50" s="60"/>
      <c r="DB50" s="60"/>
      <c r="DC50" s="75"/>
      <c r="DD50" s="321"/>
      <c r="DE50" s="60"/>
      <c r="DF50" s="20"/>
      <c r="DG50" s="322"/>
      <c r="DH50" s="61"/>
      <c r="DI50" s="60"/>
      <c r="DJ50" s="60"/>
      <c r="DK50" s="60"/>
      <c r="DL50" s="60"/>
      <c r="DM50" s="324"/>
      <c r="DN50" s="60"/>
      <c r="DO50" s="3"/>
      <c r="DP50" s="22"/>
      <c r="DQ50" s="60"/>
      <c r="DR50" s="61"/>
      <c r="DS50" s="60"/>
      <c r="DT50" s="60"/>
      <c r="DU50" s="60"/>
      <c r="DV50" s="60"/>
      <c r="DW50" s="324"/>
      <c r="DX50" s="66"/>
      <c r="DY50" s="60"/>
      <c r="DZ50" s="22"/>
      <c r="EA50" s="271"/>
      <c r="EB50" s="61"/>
      <c r="EC50" s="60"/>
      <c r="ED50" s="72"/>
      <c r="EF50" s="1" t="str">
        <f t="shared" si="31"/>
        <v>I24_006-CPEIP</v>
      </c>
      <c r="EO50" s="94"/>
      <c r="EP50" s="94"/>
      <c r="EQ50" s="94"/>
      <c r="ER50" s="94"/>
      <c r="ET50" s="1" t="str">
        <f t="shared" si="1"/>
        <v>I24_006-CPEIP</v>
      </c>
      <c r="FC50" s="18"/>
      <c r="FD50" s="18"/>
      <c r="FE50" s="97"/>
      <c r="FF50" s="94"/>
      <c r="FH50" s="1" t="str">
        <f t="shared" si="2"/>
        <v>I24_006-CPEIP</v>
      </c>
      <c r="FV50" s="98" t="str">
        <f t="shared" si="3"/>
        <v>I24_006-CPEIP</v>
      </c>
      <c r="GJ50" s="98" t="str">
        <f t="shared" si="4"/>
        <v>I24_006-CPEIP</v>
      </c>
    </row>
    <row r="51" spans="1:192" ht="33" customHeight="1" x14ac:dyDescent="0.25">
      <c r="A51" s="3" t="s">
        <v>743</v>
      </c>
      <c r="B51" s="99" t="s">
        <v>31</v>
      </c>
      <c r="C51" s="3" t="s">
        <v>119</v>
      </c>
      <c r="D51" s="100" t="s">
        <v>16</v>
      </c>
      <c r="E51" s="99" t="s">
        <v>31</v>
      </c>
      <c r="F51" s="340" t="s">
        <v>744</v>
      </c>
      <c r="G51" s="5" t="s">
        <v>38</v>
      </c>
      <c r="H51" s="3" t="s">
        <v>745</v>
      </c>
      <c r="I51" s="3" t="s">
        <v>745</v>
      </c>
      <c r="J51" s="357">
        <v>1</v>
      </c>
      <c r="K51" s="357" t="s">
        <v>189</v>
      </c>
      <c r="L51" s="363">
        <v>1</v>
      </c>
      <c r="M51" s="4">
        <v>0</v>
      </c>
      <c r="N51" s="4" t="s">
        <v>189</v>
      </c>
      <c r="O51" s="379">
        <v>0</v>
      </c>
      <c r="P51" s="101" t="s">
        <v>26</v>
      </c>
      <c r="Q51" s="376" t="s">
        <v>746</v>
      </c>
      <c r="R51" s="101"/>
      <c r="S51" s="101">
        <f t="shared" si="39"/>
        <v>0</v>
      </c>
      <c r="T51" s="101" t="str">
        <f t="shared" si="40"/>
        <v>bajo</v>
      </c>
      <c r="U51" s="101"/>
      <c r="V51" s="376" t="s">
        <v>741</v>
      </c>
      <c r="W51" s="4">
        <v>0</v>
      </c>
      <c r="X51" s="4" t="s">
        <v>189</v>
      </c>
      <c r="Y51" s="379">
        <v>0</v>
      </c>
      <c r="Z51" s="101" t="s">
        <v>26</v>
      </c>
      <c r="AA51" s="376" t="s">
        <v>747</v>
      </c>
      <c r="AB51" s="101"/>
      <c r="AC51" s="101">
        <f t="shared" si="38"/>
        <v>0</v>
      </c>
      <c r="AD51" s="101" t="str">
        <f t="shared" si="41"/>
        <v>bajo</v>
      </c>
      <c r="AE51" s="101"/>
      <c r="AF51" s="376" t="s">
        <v>742</v>
      </c>
      <c r="AG51" s="101"/>
      <c r="AH51" s="101"/>
      <c r="AI51" s="101"/>
      <c r="AJ51" s="14"/>
      <c r="AK51" s="4"/>
      <c r="AL51" s="17"/>
      <c r="AM51" s="17"/>
      <c r="AN51" s="20"/>
      <c r="AO51" s="19"/>
      <c r="AP51" s="21"/>
      <c r="AQ51" s="17"/>
      <c r="AR51" s="4"/>
      <c r="AS51" s="4"/>
      <c r="AT51" s="141"/>
      <c r="AU51" s="4"/>
      <c r="AV51" s="17"/>
      <c r="AW51" s="17"/>
      <c r="AX51" s="22"/>
      <c r="AY51" s="19"/>
      <c r="AZ51" s="21"/>
      <c r="BA51" s="17"/>
      <c r="BB51" s="4"/>
      <c r="BC51" s="4"/>
      <c r="BD51" s="48"/>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60"/>
      <c r="CG51" s="60"/>
      <c r="CH51" s="60"/>
      <c r="CI51" s="264"/>
      <c r="CJ51" s="60"/>
      <c r="CK51" s="60"/>
      <c r="CL51" s="20"/>
      <c r="CM51" s="60"/>
      <c r="CN51" s="61"/>
      <c r="CO51" s="60"/>
      <c r="CP51" s="60"/>
      <c r="CQ51" s="273"/>
      <c r="CR51" s="273"/>
      <c r="CS51" s="64"/>
      <c r="CT51" s="66"/>
      <c r="CU51" s="60"/>
      <c r="CV51" s="20"/>
      <c r="CW51" s="271"/>
      <c r="CX51" s="61"/>
      <c r="CY51" s="60"/>
      <c r="CZ51" s="60"/>
      <c r="DA51" s="60"/>
      <c r="DB51" s="60"/>
      <c r="DC51" s="75"/>
      <c r="DD51" s="321"/>
      <c r="DE51" s="60"/>
      <c r="DF51" s="20"/>
      <c r="DG51" s="322"/>
      <c r="DH51" s="61"/>
      <c r="DI51" s="60"/>
      <c r="DJ51" s="60"/>
      <c r="DK51" s="60"/>
      <c r="DL51" s="60"/>
      <c r="DM51" s="324"/>
      <c r="DN51" s="60"/>
      <c r="DO51" s="3"/>
      <c r="DP51" s="22"/>
      <c r="DQ51" s="60"/>
      <c r="DR51" s="61"/>
      <c r="DS51" s="60"/>
      <c r="DT51" s="60"/>
      <c r="DU51" s="60"/>
      <c r="DV51" s="60"/>
      <c r="DW51" s="324"/>
      <c r="DX51" s="66"/>
      <c r="DY51" s="60"/>
      <c r="DZ51" s="22"/>
      <c r="EA51" s="271"/>
      <c r="EB51" s="61"/>
      <c r="EC51" s="60"/>
      <c r="ED51" s="72"/>
      <c r="EF51" s="1" t="str">
        <f t="shared" si="31"/>
        <v>I24_008-CPEIP</v>
      </c>
      <c r="EO51" s="94"/>
      <c r="EP51" s="94"/>
      <c r="EQ51" s="94"/>
      <c r="ER51" s="94"/>
      <c r="ET51" s="1" t="str">
        <f t="shared" si="1"/>
        <v>I24_008-CPEIP</v>
      </c>
      <c r="FC51" s="18"/>
      <c r="FD51" s="18"/>
      <c r="FE51" s="97"/>
      <c r="FF51" s="94"/>
      <c r="FH51" s="1" t="str">
        <f t="shared" si="2"/>
        <v>I24_008-CPEIP</v>
      </c>
      <c r="FV51" s="98" t="str">
        <f t="shared" si="3"/>
        <v>I24_008-CPEIP</v>
      </c>
      <c r="GJ51" s="98" t="str">
        <f t="shared" si="4"/>
        <v>I24_008-CPEIP</v>
      </c>
    </row>
    <row r="52" spans="1:192" ht="39" customHeight="1" x14ac:dyDescent="0.25">
      <c r="A52" s="3" t="s">
        <v>748</v>
      </c>
      <c r="B52" s="158" t="s">
        <v>287</v>
      </c>
      <c r="C52" s="3" t="s">
        <v>105</v>
      </c>
      <c r="D52" s="100" t="s">
        <v>16</v>
      </c>
      <c r="E52" s="99" t="s">
        <v>30</v>
      </c>
      <c r="F52" s="333" t="s">
        <v>749</v>
      </c>
      <c r="G52" s="5" t="s">
        <v>38</v>
      </c>
      <c r="H52" s="3" t="s">
        <v>750</v>
      </c>
      <c r="I52" s="3" t="s">
        <v>751</v>
      </c>
      <c r="J52" s="364">
        <v>1</v>
      </c>
      <c r="K52" s="360" t="s">
        <v>189</v>
      </c>
      <c r="L52" s="364">
        <v>1</v>
      </c>
      <c r="M52" s="4">
        <v>0</v>
      </c>
      <c r="N52" s="4" t="s">
        <v>189</v>
      </c>
      <c r="O52" s="379">
        <v>0</v>
      </c>
      <c r="P52" s="101" t="s">
        <v>26</v>
      </c>
      <c r="Q52" s="376" t="s">
        <v>752</v>
      </c>
      <c r="R52" s="101"/>
      <c r="S52" s="101">
        <f>O52/L52</f>
        <v>0</v>
      </c>
      <c r="T52" s="101" t="str">
        <f>P52</f>
        <v>bajo</v>
      </c>
      <c r="U52" s="101"/>
      <c r="V52" s="376" t="s">
        <v>753</v>
      </c>
      <c r="W52" s="4">
        <v>0</v>
      </c>
      <c r="X52" s="4" t="s">
        <v>189</v>
      </c>
      <c r="Y52" s="379">
        <v>0</v>
      </c>
      <c r="Z52" s="101" t="s">
        <v>26</v>
      </c>
      <c r="AA52" s="376" t="s">
        <v>754</v>
      </c>
      <c r="AB52" s="101"/>
      <c r="AC52" s="101">
        <f t="shared" si="38"/>
        <v>0</v>
      </c>
      <c r="AD52" s="101" t="str">
        <f>Z52</f>
        <v>bajo</v>
      </c>
      <c r="AE52" s="101"/>
      <c r="AF52" s="376" t="s">
        <v>755</v>
      </c>
      <c r="AG52" s="101"/>
      <c r="AH52" s="101"/>
      <c r="AI52" s="101"/>
      <c r="AJ52" s="14"/>
      <c r="AK52" s="4"/>
      <c r="AL52" s="17"/>
      <c r="AM52" s="17"/>
      <c r="AN52" s="20"/>
      <c r="AO52" s="19"/>
      <c r="AP52" s="21"/>
      <c r="AQ52" s="17"/>
      <c r="AR52" s="4"/>
      <c r="AS52" s="4"/>
      <c r="AT52" s="141"/>
      <c r="AU52" s="4"/>
      <c r="AV52" s="17"/>
      <c r="AW52" s="17"/>
      <c r="AX52" s="22"/>
      <c r="AY52" s="19"/>
      <c r="AZ52" s="21"/>
      <c r="BA52" s="17"/>
      <c r="BB52" s="4"/>
      <c r="BC52" s="4"/>
      <c r="BD52" s="48"/>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60"/>
      <c r="CG52" s="60"/>
      <c r="CH52" s="60"/>
      <c r="CI52" s="264"/>
      <c r="CJ52" s="60"/>
      <c r="CK52" s="60"/>
      <c r="CL52" s="20"/>
      <c r="CM52" s="60"/>
      <c r="CN52" s="61"/>
      <c r="CO52" s="60"/>
      <c r="CP52" s="60"/>
      <c r="CQ52" s="273"/>
      <c r="CR52" s="273"/>
      <c r="CS52" s="64"/>
      <c r="CT52" s="66"/>
      <c r="CU52" s="60"/>
      <c r="CV52" s="20"/>
      <c r="CW52" s="271"/>
      <c r="CX52" s="61"/>
      <c r="CY52" s="60"/>
      <c r="CZ52" s="60"/>
      <c r="DA52" s="60"/>
      <c r="DB52" s="60"/>
      <c r="DC52" s="75"/>
      <c r="DD52" s="321"/>
      <c r="DE52" s="60"/>
      <c r="DF52" s="20"/>
      <c r="DG52" s="322"/>
      <c r="DH52" s="61"/>
      <c r="DI52" s="60"/>
      <c r="DJ52" s="60"/>
      <c r="DK52" s="60"/>
      <c r="DL52" s="60"/>
      <c r="DM52" s="324"/>
      <c r="DN52" s="60"/>
      <c r="DO52" s="3"/>
      <c r="DP52" s="22"/>
      <c r="DQ52" s="60"/>
      <c r="DR52" s="61"/>
      <c r="DS52" s="60"/>
      <c r="DT52" s="60"/>
      <c r="DU52" s="60"/>
      <c r="DV52" s="60"/>
      <c r="DW52" s="324"/>
      <c r="DX52" s="66"/>
      <c r="DY52" s="60"/>
      <c r="DZ52" s="22"/>
      <c r="EA52" s="271"/>
      <c r="EB52" s="61"/>
      <c r="EC52" s="60"/>
      <c r="ED52" s="72"/>
      <c r="EF52" s="1" t="str">
        <f t="shared" si="31"/>
        <v>I24_002-Gabinete Subsecretaría</v>
      </c>
      <c r="EO52" s="94"/>
      <c r="EP52" s="94"/>
      <c r="EQ52" s="94"/>
      <c r="ER52" s="94"/>
      <c r="ET52" s="1" t="str">
        <f t="shared" si="1"/>
        <v>I24_002-Gabinete Subsecretaría</v>
      </c>
      <c r="FC52" s="18"/>
      <c r="FD52" s="18"/>
      <c r="FE52" s="97"/>
      <c r="FF52" s="94"/>
      <c r="FH52" s="1" t="str">
        <f t="shared" si="2"/>
        <v>I24_002-Gabinete Subsecretaría</v>
      </c>
      <c r="FV52" s="98" t="str">
        <f t="shared" si="3"/>
        <v>I24_002-Gabinete Subsecretaría</v>
      </c>
      <c r="GJ52" s="98" t="str">
        <f t="shared" si="4"/>
        <v>I24_002-Gabinete Subsecretaría</v>
      </c>
    </row>
    <row r="53" spans="1:192" ht="50.25" customHeight="1" x14ac:dyDescent="0.25">
      <c r="A53" s="3" t="s">
        <v>212</v>
      </c>
      <c r="B53" s="333" t="s">
        <v>756</v>
      </c>
      <c r="C53" s="3" t="s">
        <v>213</v>
      </c>
      <c r="D53" s="100" t="s">
        <v>61</v>
      </c>
      <c r="E53" s="158" t="s">
        <v>65</v>
      </c>
      <c r="F53" s="333" t="s">
        <v>756</v>
      </c>
      <c r="G53" s="5" t="s">
        <v>38</v>
      </c>
      <c r="H53" s="340" t="s">
        <v>757</v>
      </c>
      <c r="I53" s="367" t="s">
        <v>758</v>
      </c>
      <c r="J53" s="343" t="s">
        <v>196</v>
      </c>
      <c r="K53" s="343" t="s">
        <v>196</v>
      </c>
      <c r="L53" s="361">
        <v>0.98</v>
      </c>
      <c r="M53" s="4">
        <v>258</v>
      </c>
      <c r="N53" s="4">
        <v>258</v>
      </c>
      <c r="O53" s="14">
        <f>M53/N53</f>
        <v>1</v>
      </c>
      <c r="P53" s="101" t="s">
        <v>26</v>
      </c>
      <c r="Q53" s="376" t="s">
        <v>759</v>
      </c>
      <c r="R53" s="101"/>
      <c r="S53" s="101">
        <f>O53/L53</f>
        <v>1.0204081632653061</v>
      </c>
      <c r="T53" s="376" t="str">
        <f>P53</f>
        <v>bajo</v>
      </c>
      <c r="U53" s="101"/>
      <c r="V53" s="376" t="s">
        <v>760</v>
      </c>
      <c r="W53" s="4">
        <v>517</v>
      </c>
      <c r="X53" s="4">
        <v>523</v>
      </c>
      <c r="Y53" s="14">
        <f>W53/X53</f>
        <v>0.98852772466539196</v>
      </c>
      <c r="Z53" s="101" t="s">
        <v>26</v>
      </c>
      <c r="AA53" s="376" t="s">
        <v>761</v>
      </c>
      <c r="AB53" s="101"/>
      <c r="AC53" s="380">
        <f t="shared" si="38"/>
        <v>1.0087017598626449</v>
      </c>
      <c r="AD53" s="376" t="str">
        <f>Z53</f>
        <v>bajo</v>
      </c>
      <c r="AE53" s="101"/>
      <c r="AF53" s="376" t="s">
        <v>762</v>
      </c>
      <c r="AG53" s="101"/>
      <c r="AH53" s="101"/>
      <c r="AI53" s="101"/>
      <c r="AJ53" s="14"/>
      <c r="AK53" s="4"/>
      <c r="AL53" s="17"/>
      <c r="AM53" s="17"/>
      <c r="AN53" s="20"/>
      <c r="AO53" s="19"/>
      <c r="AP53" s="21"/>
      <c r="AQ53" s="17"/>
      <c r="AR53" s="4"/>
      <c r="AS53" s="4"/>
      <c r="AT53" s="141"/>
      <c r="AU53" s="4"/>
      <c r="AV53" s="17"/>
      <c r="AW53" s="17"/>
      <c r="AX53" s="22"/>
      <c r="AY53" s="19"/>
      <c r="AZ53" s="21"/>
      <c r="BA53" s="17"/>
      <c r="BB53" s="4"/>
      <c r="BC53" s="4"/>
      <c r="BD53" s="48"/>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60"/>
      <c r="CG53" s="60"/>
      <c r="CH53" s="60"/>
      <c r="CI53" s="264"/>
      <c r="CJ53" s="60"/>
      <c r="CK53" s="60"/>
      <c r="CL53" s="20"/>
      <c r="CM53" s="60"/>
      <c r="CN53" s="61"/>
      <c r="CO53" s="60"/>
      <c r="CP53" s="60"/>
      <c r="CQ53" s="270"/>
      <c r="CR53" s="270"/>
      <c r="CS53" s="64"/>
      <c r="CT53" s="66"/>
      <c r="CU53" s="60"/>
      <c r="CV53" s="20"/>
      <c r="CW53" s="60"/>
      <c r="CX53" s="61"/>
      <c r="CY53" s="60"/>
      <c r="CZ53" s="60"/>
      <c r="DA53" s="60"/>
      <c r="DB53" s="60"/>
      <c r="DC53" s="75"/>
      <c r="DD53" s="321"/>
      <c r="DE53" s="60"/>
      <c r="DF53" s="20"/>
      <c r="DG53" s="322"/>
      <c r="DH53" s="61"/>
      <c r="DI53" s="60"/>
      <c r="DJ53" s="60"/>
      <c r="DK53" s="60"/>
      <c r="DL53" s="60"/>
      <c r="DM53" s="324"/>
      <c r="DN53" s="60"/>
      <c r="DO53" s="3"/>
      <c r="DP53" s="22"/>
      <c r="DQ53" s="60"/>
      <c r="DR53" s="61"/>
      <c r="DS53" s="60"/>
      <c r="DT53" s="60"/>
      <c r="DU53" s="60"/>
      <c r="DV53" s="60"/>
      <c r="DW53" s="324"/>
      <c r="DX53" s="66"/>
      <c r="DY53" s="60"/>
      <c r="DZ53" s="22"/>
      <c r="EA53" s="271"/>
      <c r="EB53" s="61"/>
      <c r="EC53" s="60"/>
      <c r="ED53" s="72"/>
      <c r="EF53" s="1" t="str">
        <f t="shared" si="31"/>
        <v>I16_066-SECREDUC 01</v>
      </c>
      <c r="EO53" s="94"/>
      <c r="EP53" s="94"/>
      <c r="EQ53" s="94"/>
      <c r="ER53" s="94"/>
      <c r="ET53" s="1" t="str">
        <f t="shared" si="1"/>
        <v>I16_066-SECREDUC 01</v>
      </c>
      <c r="FC53" s="18"/>
      <c r="FD53" s="18"/>
      <c r="FE53" s="97"/>
      <c r="FF53" s="94"/>
      <c r="FH53" s="1" t="str">
        <f t="shared" si="2"/>
        <v>I16_066-SECREDUC 01</v>
      </c>
      <c r="FV53" s="98" t="str">
        <f t="shared" si="3"/>
        <v>I16_066-SECREDUC 01</v>
      </c>
      <c r="GJ53" s="98" t="str">
        <f t="shared" si="4"/>
        <v>I16_066-SECREDUC 01</v>
      </c>
    </row>
    <row r="54" spans="1:192" ht="39.75" customHeight="1" x14ac:dyDescent="0.25">
      <c r="A54" s="3" t="s">
        <v>212</v>
      </c>
      <c r="B54" s="333" t="s">
        <v>763</v>
      </c>
      <c r="C54" s="3" t="s">
        <v>214</v>
      </c>
      <c r="D54" s="100" t="s">
        <v>61</v>
      </c>
      <c r="E54" s="158" t="s">
        <v>66</v>
      </c>
      <c r="F54" s="333" t="s">
        <v>763</v>
      </c>
      <c r="G54" s="5" t="s">
        <v>38</v>
      </c>
      <c r="H54" s="340" t="s">
        <v>757</v>
      </c>
      <c r="I54" s="367" t="s">
        <v>764</v>
      </c>
      <c r="J54" s="343" t="s">
        <v>196</v>
      </c>
      <c r="K54" s="343" t="s">
        <v>196</v>
      </c>
      <c r="L54" s="361">
        <v>0.98</v>
      </c>
      <c r="M54" s="4">
        <v>540</v>
      </c>
      <c r="N54" s="4">
        <v>540</v>
      </c>
      <c r="O54" s="14">
        <f t="shared" ref="O54:O66" si="42">M54/N54</f>
        <v>1</v>
      </c>
      <c r="P54" s="101" t="s">
        <v>26</v>
      </c>
      <c r="Q54" s="376" t="s">
        <v>765</v>
      </c>
      <c r="R54" s="101"/>
      <c r="S54" s="101">
        <f t="shared" ref="S54:S66" si="43">O54/L54</f>
        <v>1.0204081632653061</v>
      </c>
      <c r="T54" s="376" t="str">
        <f t="shared" ref="T54:T66" si="44">P54</f>
        <v>bajo</v>
      </c>
      <c r="U54" s="101"/>
      <c r="V54" s="376" t="s">
        <v>766</v>
      </c>
      <c r="W54" s="4">
        <v>1157</v>
      </c>
      <c r="X54" s="4">
        <v>1157</v>
      </c>
      <c r="Y54" s="14">
        <f t="shared" ref="Y54:Y66" si="45">W54/X54</f>
        <v>1</v>
      </c>
      <c r="Z54" s="101" t="s">
        <v>26</v>
      </c>
      <c r="AA54" s="376" t="s">
        <v>767</v>
      </c>
      <c r="AB54" s="101"/>
      <c r="AC54" s="380">
        <f t="shared" ref="AC54:AC66" si="46">Y54/L54</f>
        <v>1.0204081632653061</v>
      </c>
      <c r="AD54" s="376" t="str">
        <f t="shared" ref="AD54:AD66" si="47">Z54</f>
        <v>bajo</v>
      </c>
      <c r="AE54" s="101"/>
      <c r="AF54" s="376" t="s">
        <v>768</v>
      </c>
      <c r="AG54" s="4"/>
      <c r="AH54" s="4"/>
      <c r="AI54" s="4"/>
      <c r="AJ54" s="14"/>
      <c r="AK54" s="4"/>
      <c r="AL54" s="17"/>
      <c r="AM54" s="17"/>
      <c r="AN54" s="20"/>
      <c r="AO54" s="19"/>
      <c r="AP54" s="21"/>
      <c r="AQ54" s="17"/>
      <c r="AR54" s="4"/>
      <c r="AS54" s="4"/>
      <c r="AT54" s="141"/>
      <c r="AU54" s="4"/>
      <c r="AV54" s="17"/>
      <c r="AW54" s="17"/>
      <c r="AX54" s="22"/>
      <c r="AY54" s="19"/>
      <c r="AZ54" s="21"/>
      <c r="BA54" s="17"/>
      <c r="BB54" s="4"/>
      <c r="BC54" s="4"/>
      <c r="BD54" s="48"/>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60"/>
      <c r="CG54" s="60"/>
      <c r="CH54" s="60"/>
      <c r="CI54" s="264"/>
      <c r="CJ54" s="60"/>
      <c r="CK54" s="60"/>
      <c r="CL54" s="20"/>
      <c r="CM54" s="60"/>
      <c r="CN54" s="61"/>
      <c r="CO54" s="60"/>
      <c r="CP54" s="60"/>
      <c r="CQ54" s="270"/>
      <c r="CR54" s="270"/>
      <c r="CS54" s="64"/>
      <c r="CT54" s="66"/>
      <c r="CU54" s="60"/>
      <c r="CV54" s="20"/>
      <c r="CW54" s="271"/>
      <c r="CX54" s="61"/>
      <c r="CY54" s="60"/>
      <c r="CZ54" s="60"/>
      <c r="DA54" s="60"/>
      <c r="DB54" s="60"/>
      <c r="DC54" s="75"/>
      <c r="DD54" s="321"/>
      <c r="DE54" s="60"/>
      <c r="DF54" s="20"/>
      <c r="DG54" s="322"/>
      <c r="DH54" s="61"/>
      <c r="DI54" s="60"/>
      <c r="DJ54" s="60"/>
      <c r="DK54" s="60"/>
      <c r="DL54" s="60"/>
      <c r="DM54" s="324"/>
      <c r="DN54" s="60"/>
      <c r="DO54" s="3"/>
      <c r="DP54" s="22"/>
      <c r="DQ54" s="60"/>
      <c r="DR54" s="61"/>
      <c r="DS54" s="60"/>
      <c r="DT54" s="60"/>
      <c r="DU54" s="60"/>
      <c r="DV54" s="60"/>
      <c r="DW54" s="324"/>
      <c r="DX54" s="66"/>
      <c r="DY54" s="60"/>
      <c r="DZ54" s="22"/>
      <c r="EA54" s="271"/>
      <c r="EB54" s="61"/>
      <c r="EC54" s="60"/>
      <c r="ED54" s="72"/>
      <c r="EF54" s="1" t="str">
        <f t="shared" si="31"/>
        <v>I16_066-SECREDUC 02</v>
      </c>
      <c r="EO54" s="94"/>
      <c r="EP54" s="94"/>
      <c r="EQ54" s="94"/>
      <c r="ER54" s="94"/>
      <c r="ET54" s="1" t="str">
        <f t="shared" si="1"/>
        <v>I16_066-SECREDUC 02</v>
      </c>
      <c r="FC54" s="18"/>
      <c r="FD54" s="18"/>
      <c r="FE54" s="97"/>
      <c r="FF54" s="94"/>
      <c r="FH54" s="1" t="str">
        <f t="shared" si="2"/>
        <v>I16_066-SECREDUC 02</v>
      </c>
      <c r="FV54" s="98" t="str">
        <f t="shared" si="3"/>
        <v>I16_066-SECREDUC 02</v>
      </c>
      <c r="GJ54" s="98" t="str">
        <f t="shared" si="4"/>
        <v>I16_066-SECREDUC 02</v>
      </c>
    </row>
    <row r="55" spans="1:192" ht="47.25" customHeight="1" x14ac:dyDescent="0.25">
      <c r="A55" s="3" t="s">
        <v>212</v>
      </c>
      <c r="B55" s="365" t="s">
        <v>769</v>
      </c>
      <c r="C55" s="3" t="s">
        <v>215</v>
      </c>
      <c r="D55" s="100" t="s">
        <v>61</v>
      </c>
      <c r="E55" s="366" t="s">
        <v>67</v>
      </c>
      <c r="F55" s="365" t="s">
        <v>769</v>
      </c>
      <c r="G55" s="5" t="s">
        <v>38</v>
      </c>
      <c r="H55" s="368" t="s">
        <v>757</v>
      </c>
      <c r="I55" s="369" t="s">
        <v>770</v>
      </c>
      <c r="J55" s="371" t="s">
        <v>196</v>
      </c>
      <c r="K55" s="371" t="s">
        <v>196</v>
      </c>
      <c r="L55" s="361">
        <v>0.98</v>
      </c>
      <c r="M55" s="4">
        <v>516</v>
      </c>
      <c r="N55" s="4">
        <v>516</v>
      </c>
      <c r="O55" s="14">
        <f t="shared" si="42"/>
        <v>1</v>
      </c>
      <c r="P55" s="101" t="s">
        <v>26</v>
      </c>
      <c r="Q55" s="376" t="s">
        <v>771</v>
      </c>
      <c r="R55" s="101"/>
      <c r="S55" s="101">
        <f t="shared" si="43"/>
        <v>1.0204081632653061</v>
      </c>
      <c r="T55" s="376" t="str">
        <f t="shared" si="44"/>
        <v>bajo</v>
      </c>
      <c r="U55" s="101"/>
      <c r="V55" s="376" t="s">
        <v>772</v>
      </c>
      <c r="W55" s="4">
        <v>516</v>
      </c>
      <c r="X55" s="4">
        <v>516</v>
      </c>
      <c r="Y55" s="14">
        <f t="shared" si="45"/>
        <v>1</v>
      </c>
      <c r="Z55" s="101" t="s">
        <v>26</v>
      </c>
      <c r="AA55" s="376" t="s">
        <v>771</v>
      </c>
      <c r="AB55" s="101"/>
      <c r="AC55" s="380">
        <f t="shared" si="46"/>
        <v>1.0204081632653061</v>
      </c>
      <c r="AD55" s="376" t="str">
        <f t="shared" si="47"/>
        <v>bajo</v>
      </c>
      <c r="AE55" s="101"/>
      <c r="AF55" s="376" t="s">
        <v>773</v>
      </c>
      <c r="AG55" s="4"/>
      <c r="AH55" s="4"/>
      <c r="AI55" s="4"/>
      <c r="AJ55" s="14"/>
      <c r="AK55" s="4"/>
      <c r="AL55" s="17"/>
      <c r="AM55" s="17"/>
      <c r="AN55" s="20"/>
      <c r="AO55" s="19"/>
      <c r="AP55" s="21"/>
      <c r="AQ55" s="17"/>
      <c r="AR55" s="4"/>
      <c r="AS55" s="4"/>
      <c r="AT55" s="141"/>
      <c r="AU55" s="4"/>
      <c r="AV55" s="17"/>
      <c r="AW55" s="17"/>
      <c r="AX55" s="22"/>
      <c r="AY55" s="19"/>
      <c r="AZ55" s="21"/>
      <c r="BA55" s="17"/>
      <c r="BB55" s="4"/>
      <c r="BC55" s="4"/>
      <c r="BD55" s="48"/>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60"/>
      <c r="CG55" s="60"/>
      <c r="CH55" s="60"/>
      <c r="CI55" s="264"/>
      <c r="CJ55" s="60"/>
      <c r="CK55" s="60"/>
      <c r="CL55" s="20"/>
      <c r="CM55" s="60"/>
      <c r="CN55" s="61"/>
      <c r="CO55" s="60"/>
      <c r="CP55" s="60"/>
      <c r="CQ55" s="270"/>
      <c r="CR55" s="270"/>
      <c r="CS55" s="64"/>
      <c r="CT55" s="66"/>
      <c r="CU55" s="60"/>
      <c r="CV55" s="20"/>
      <c r="CW55" s="271"/>
      <c r="CX55" s="61"/>
      <c r="CY55" s="60"/>
      <c r="CZ55" s="60"/>
      <c r="DA55" s="60"/>
      <c r="DB55" s="60"/>
      <c r="DC55" s="75"/>
      <c r="DD55" s="321"/>
      <c r="DE55" s="60"/>
      <c r="DF55" s="20"/>
      <c r="DG55" s="322"/>
      <c r="DH55" s="61"/>
      <c r="DI55" s="60"/>
      <c r="DJ55" s="60"/>
      <c r="DK55" s="60"/>
      <c r="DL55" s="60"/>
      <c r="DM55" s="324"/>
      <c r="DN55" s="60"/>
      <c r="DO55" s="3"/>
      <c r="DP55" s="22"/>
      <c r="DQ55" s="60"/>
      <c r="DR55" s="61"/>
      <c r="DS55" s="60"/>
      <c r="DT55" s="60"/>
      <c r="DU55" s="60"/>
      <c r="DV55" s="60"/>
      <c r="DW55" s="324"/>
      <c r="DX55" s="66"/>
      <c r="DY55" s="60"/>
      <c r="DZ55" s="22"/>
      <c r="EA55" s="271"/>
      <c r="EB55" s="61"/>
      <c r="EC55" s="60"/>
      <c r="ED55" s="72"/>
      <c r="EF55" s="1" t="str">
        <f t="shared" si="31"/>
        <v>I16_066-SECREDUC 03</v>
      </c>
      <c r="EO55" s="94"/>
      <c r="EP55" s="94"/>
      <c r="EQ55" s="94"/>
      <c r="ER55" s="94"/>
      <c r="ET55" s="1" t="str">
        <f t="shared" si="1"/>
        <v>I16_066-SECREDUC 03</v>
      </c>
      <c r="FC55" s="18"/>
      <c r="FD55" s="18"/>
      <c r="FE55" s="97"/>
      <c r="FF55" s="94"/>
      <c r="FH55" s="1" t="str">
        <f t="shared" si="2"/>
        <v>I16_066-SECREDUC 03</v>
      </c>
      <c r="FV55" s="98" t="str">
        <f t="shared" si="3"/>
        <v>I16_066-SECREDUC 03</v>
      </c>
      <c r="GJ55" s="98" t="str">
        <f t="shared" si="4"/>
        <v>I16_066-SECREDUC 03</v>
      </c>
    </row>
    <row r="56" spans="1:192" ht="67.5" customHeight="1" x14ac:dyDescent="0.25">
      <c r="A56" s="3" t="s">
        <v>212</v>
      </c>
      <c r="B56" s="333" t="s">
        <v>774</v>
      </c>
      <c r="C56" s="3" t="s">
        <v>216</v>
      </c>
      <c r="D56" s="100" t="s">
        <v>61</v>
      </c>
      <c r="E56" s="158" t="s">
        <v>68</v>
      </c>
      <c r="F56" s="333" t="s">
        <v>774</v>
      </c>
      <c r="G56" s="5" t="s">
        <v>38</v>
      </c>
      <c r="H56" s="340" t="s">
        <v>757</v>
      </c>
      <c r="I56" s="367" t="s">
        <v>775</v>
      </c>
      <c r="J56" s="343" t="s">
        <v>196</v>
      </c>
      <c r="K56" s="343" t="s">
        <v>196</v>
      </c>
      <c r="L56" s="361">
        <v>0.98</v>
      </c>
      <c r="M56" s="4">
        <v>527</v>
      </c>
      <c r="N56" s="4">
        <v>529</v>
      </c>
      <c r="O56" s="14">
        <f t="shared" si="42"/>
        <v>0.99621928166351603</v>
      </c>
      <c r="P56" s="101" t="s">
        <v>26</v>
      </c>
      <c r="Q56" s="376" t="s">
        <v>776</v>
      </c>
      <c r="R56" s="101"/>
      <c r="S56" s="101">
        <f t="shared" si="43"/>
        <v>1.0165502874117511</v>
      </c>
      <c r="T56" s="376" t="str">
        <f t="shared" si="44"/>
        <v>bajo</v>
      </c>
      <c r="U56" s="101"/>
      <c r="V56" s="376" t="s">
        <v>777</v>
      </c>
      <c r="W56" s="4">
        <v>1199</v>
      </c>
      <c r="X56" s="4">
        <v>1228</v>
      </c>
      <c r="Y56" s="14">
        <f t="shared" si="45"/>
        <v>0.9763843648208469</v>
      </c>
      <c r="Z56" s="101" t="s">
        <v>26</v>
      </c>
      <c r="AA56" s="376" t="s">
        <v>778</v>
      </c>
      <c r="AB56" s="101"/>
      <c r="AC56" s="380">
        <f t="shared" si="46"/>
        <v>0.99631057634780296</v>
      </c>
      <c r="AD56" s="376" t="str">
        <f t="shared" si="47"/>
        <v>bajo</v>
      </c>
      <c r="AE56" s="101"/>
      <c r="AF56" s="376" t="s">
        <v>779</v>
      </c>
      <c r="AG56" s="4"/>
      <c r="AH56" s="4"/>
      <c r="AI56" s="4"/>
      <c r="AJ56" s="14"/>
      <c r="AK56" s="4"/>
      <c r="AL56" s="17"/>
      <c r="AM56" s="17"/>
      <c r="AN56" s="20"/>
      <c r="AO56" s="19"/>
      <c r="AP56" s="21"/>
      <c r="AQ56" s="17"/>
      <c r="AR56" s="4"/>
      <c r="AS56" s="4"/>
      <c r="AT56" s="141"/>
      <c r="AU56" s="4"/>
      <c r="AV56" s="17"/>
      <c r="AW56" s="17"/>
      <c r="AX56" s="22"/>
      <c r="AY56" s="19"/>
      <c r="AZ56" s="21"/>
      <c r="BA56" s="17"/>
      <c r="BB56" s="4"/>
      <c r="BC56" s="4"/>
      <c r="BD56" s="48"/>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60"/>
      <c r="CG56" s="60"/>
      <c r="CH56" s="60"/>
      <c r="CI56" s="264"/>
      <c r="CJ56" s="60"/>
      <c r="CK56" s="60"/>
      <c r="CL56" s="20"/>
      <c r="CM56" s="60"/>
      <c r="CN56" s="61"/>
      <c r="CO56" s="60"/>
      <c r="CP56" s="60"/>
      <c r="CQ56" s="270"/>
      <c r="CR56" s="270"/>
      <c r="CS56" s="64"/>
      <c r="CT56" s="66"/>
      <c r="CU56" s="60"/>
      <c r="CV56" s="20"/>
      <c r="CW56" s="271"/>
      <c r="CX56" s="61"/>
      <c r="CY56" s="60"/>
      <c r="CZ56" s="60"/>
      <c r="DA56" s="60"/>
      <c r="DB56" s="60"/>
      <c r="DC56" s="75"/>
      <c r="DD56" s="321"/>
      <c r="DE56" s="60"/>
      <c r="DF56" s="20"/>
      <c r="DG56" s="322"/>
      <c r="DH56" s="61"/>
      <c r="DI56" s="60"/>
      <c r="DJ56" s="60"/>
      <c r="DK56" s="60"/>
      <c r="DL56" s="60"/>
      <c r="DM56" s="324"/>
      <c r="DN56" s="60"/>
      <c r="DO56" s="3"/>
      <c r="DP56" s="22"/>
      <c r="DQ56" s="60"/>
      <c r="DR56" s="61"/>
      <c r="DS56" s="60"/>
      <c r="DT56" s="60"/>
      <c r="DU56" s="60"/>
      <c r="DV56" s="60"/>
      <c r="DW56" s="324"/>
      <c r="DX56" s="66"/>
      <c r="DY56" s="60"/>
      <c r="DZ56" s="22"/>
      <c r="EA56" s="271"/>
      <c r="EB56" s="61"/>
      <c r="EC56" s="60"/>
      <c r="ED56" s="72"/>
      <c r="EF56" s="1" t="str">
        <f t="shared" si="31"/>
        <v>I16_066-SECREDUC 04</v>
      </c>
      <c r="EO56" s="94"/>
      <c r="EP56" s="94"/>
      <c r="EQ56" s="94"/>
      <c r="ER56" s="94"/>
      <c r="ET56" s="1" t="str">
        <f t="shared" si="1"/>
        <v>I16_066-SECREDUC 04</v>
      </c>
      <c r="FC56" s="18"/>
      <c r="FD56" s="18"/>
      <c r="FE56" s="97"/>
      <c r="FF56" s="94"/>
      <c r="FH56" s="1" t="str">
        <f t="shared" si="2"/>
        <v>I16_066-SECREDUC 04</v>
      </c>
      <c r="FV56" s="98" t="str">
        <f t="shared" si="3"/>
        <v>I16_066-SECREDUC 04</v>
      </c>
      <c r="GJ56" s="98" t="str">
        <f t="shared" si="4"/>
        <v>I16_066-SECREDUC 04</v>
      </c>
    </row>
    <row r="57" spans="1:192" ht="45" customHeight="1" x14ac:dyDescent="0.25">
      <c r="A57" s="3" t="s">
        <v>212</v>
      </c>
      <c r="B57" s="333" t="s">
        <v>780</v>
      </c>
      <c r="C57" s="3" t="s">
        <v>217</v>
      </c>
      <c r="D57" s="100" t="s">
        <v>61</v>
      </c>
      <c r="E57" s="158" t="s">
        <v>69</v>
      </c>
      <c r="F57" s="333" t="s">
        <v>780</v>
      </c>
      <c r="G57" s="5" t="s">
        <v>38</v>
      </c>
      <c r="H57" s="340" t="s">
        <v>757</v>
      </c>
      <c r="I57" s="367" t="s">
        <v>781</v>
      </c>
      <c r="J57" s="343" t="s">
        <v>196</v>
      </c>
      <c r="K57" s="343" t="s">
        <v>196</v>
      </c>
      <c r="L57" s="361">
        <v>0.98</v>
      </c>
      <c r="M57" s="4">
        <v>1473</v>
      </c>
      <c r="N57" s="4">
        <v>1473</v>
      </c>
      <c r="O57" s="14">
        <f t="shared" si="42"/>
        <v>1</v>
      </c>
      <c r="P57" s="101" t="s">
        <v>26</v>
      </c>
      <c r="Q57" s="376" t="s">
        <v>782</v>
      </c>
      <c r="R57" s="101"/>
      <c r="S57" s="101">
        <f t="shared" si="43"/>
        <v>1.0204081632653061</v>
      </c>
      <c r="T57" s="376" t="str">
        <f t="shared" si="44"/>
        <v>bajo</v>
      </c>
      <c r="U57" s="101"/>
      <c r="V57" s="376" t="s">
        <v>783</v>
      </c>
      <c r="W57" s="4">
        <v>3258</v>
      </c>
      <c r="X57" s="4">
        <v>3258</v>
      </c>
      <c r="Y57" s="14">
        <f t="shared" si="45"/>
        <v>1</v>
      </c>
      <c r="Z57" s="101" t="s">
        <v>26</v>
      </c>
      <c r="AA57" s="376" t="s">
        <v>784</v>
      </c>
      <c r="AB57" s="101"/>
      <c r="AC57" s="380">
        <f t="shared" si="46"/>
        <v>1.0204081632653061</v>
      </c>
      <c r="AD57" s="376" t="str">
        <f t="shared" si="47"/>
        <v>bajo</v>
      </c>
      <c r="AE57" s="101"/>
      <c r="AF57" s="376" t="s">
        <v>785</v>
      </c>
      <c r="AG57" s="4"/>
      <c r="AH57" s="4"/>
      <c r="AI57" s="4"/>
      <c r="AJ57" s="14"/>
      <c r="AK57" s="4"/>
      <c r="AL57" s="17"/>
      <c r="AM57" s="17"/>
      <c r="AN57" s="20"/>
      <c r="AO57" s="19"/>
      <c r="AP57" s="21"/>
      <c r="AQ57" s="17"/>
      <c r="AR57" s="4"/>
      <c r="AS57" s="4"/>
      <c r="AT57" s="141"/>
      <c r="AU57" s="4"/>
      <c r="AV57" s="17"/>
      <c r="AW57" s="17"/>
      <c r="AX57" s="22"/>
      <c r="AY57" s="19"/>
      <c r="AZ57" s="21"/>
      <c r="BA57" s="17"/>
      <c r="BB57" s="4"/>
      <c r="BC57" s="4"/>
      <c r="BD57" s="48"/>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60"/>
      <c r="CG57" s="60"/>
      <c r="CH57" s="60"/>
      <c r="CI57" s="264"/>
      <c r="CJ57" s="60"/>
      <c r="CK57" s="60"/>
      <c r="CL57" s="20"/>
      <c r="CM57" s="60"/>
      <c r="CN57" s="61"/>
      <c r="CO57" s="60"/>
      <c r="CP57" s="60"/>
      <c r="CQ57" s="270"/>
      <c r="CR57" s="270"/>
      <c r="CS57" s="64"/>
      <c r="CT57" s="66"/>
      <c r="CU57" s="60"/>
      <c r="CV57" s="20"/>
      <c r="CW57" s="271"/>
      <c r="CX57" s="61"/>
      <c r="CY57" s="60"/>
      <c r="CZ57" s="60"/>
      <c r="DA57" s="60"/>
      <c r="DB57" s="60"/>
      <c r="DC57" s="75"/>
      <c r="DD57" s="321"/>
      <c r="DE57" s="60"/>
      <c r="DF57" s="20"/>
      <c r="DG57" s="322"/>
      <c r="DH57" s="61"/>
      <c r="DI57" s="60"/>
      <c r="DJ57" s="60"/>
      <c r="DK57" s="60"/>
      <c r="DL57" s="60"/>
      <c r="DM57" s="324"/>
      <c r="DN57" s="60"/>
      <c r="DO57" s="3"/>
      <c r="DP57" s="22"/>
      <c r="DQ57" s="60"/>
      <c r="DR57" s="61"/>
      <c r="DS57" s="60"/>
      <c r="DT57" s="60"/>
      <c r="DU57" s="60"/>
      <c r="DV57" s="60"/>
      <c r="DW57" s="324"/>
      <c r="DX57" s="66"/>
      <c r="DY57" s="60"/>
      <c r="DZ57" s="22"/>
      <c r="EA57" s="271"/>
      <c r="EB57" s="61"/>
      <c r="EC57" s="60"/>
      <c r="ED57" s="72"/>
      <c r="EF57" s="1" t="str">
        <f t="shared" si="31"/>
        <v>I16_066-SECREDUC 05</v>
      </c>
      <c r="EO57" s="94"/>
      <c r="EP57" s="94"/>
      <c r="EQ57" s="94"/>
      <c r="ER57" s="94"/>
      <c r="ET57" s="1" t="str">
        <f t="shared" si="1"/>
        <v>I16_066-SECREDUC 05</v>
      </c>
      <c r="FC57" s="18"/>
      <c r="FD57" s="18"/>
      <c r="FE57" s="97"/>
      <c r="FF57" s="94"/>
      <c r="FH57" s="1" t="str">
        <f t="shared" si="2"/>
        <v>I16_066-SECREDUC 05</v>
      </c>
      <c r="FV57" s="98" t="str">
        <f t="shared" si="3"/>
        <v>I16_066-SECREDUC 05</v>
      </c>
      <c r="GJ57" s="98" t="str">
        <f t="shared" si="4"/>
        <v>I16_066-SECREDUC 05</v>
      </c>
    </row>
    <row r="58" spans="1:192" ht="51.75" customHeight="1" x14ac:dyDescent="0.25">
      <c r="A58" s="3" t="s">
        <v>212</v>
      </c>
      <c r="B58" s="333" t="s">
        <v>786</v>
      </c>
      <c r="C58" s="3" t="s">
        <v>218</v>
      </c>
      <c r="D58" s="100" t="s">
        <v>61</v>
      </c>
      <c r="E58" s="158" t="s">
        <v>70</v>
      </c>
      <c r="F58" s="333" t="s">
        <v>786</v>
      </c>
      <c r="G58" s="5" t="s">
        <v>38</v>
      </c>
      <c r="H58" s="340" t="s">
        <v>757</v>
      </c>
      <c r="I58" s="367" t="s">
        <v>787</v>
      </c>
      <c r="J58" s="343" t="s">
        <v>196</v>
      </c>
      <c r="K58" s="343" t="s">
        <v>196</v>
      </c>
      <c r="L58" s="361">
        <v>0.98</v>
      </c>
      <c r="M58" s="4">
        <v>478</v>
      </c>
      <c r="N58" s="4">
        <v>478</v>
      </c>
      <c r="O58" s="14">
        <f t="shared" si="42"/>
        <v>1</v>
      </c>
      <c r="P58" s="101" t="s">
        <v>26</v>
      </c>
      <c r="Q58" s="376" t="s">
        <v>788</v>
      </c>
      <c r="R58" s="101"/>
      <c r="S58" s="101">
        <f t="shared" si="43"/>
        <v>1.0204081632653061</v>
      </c>
      <c r="T58" s="376" t="str">
        <f t="shared" si="44"/>
        <v>bajo</v>
      </c>
      <c r="U58" s="101"/>
      <c r="V58" s="376" t="s">
        <v>789</v>
      </c>
      <c r="W58" s="4">
        <v>1060</v>
      </c>
      <c r="X58" s="4">
        <v>1060</v>
      </c>
      <c r="Y58" s="14">
        <f t="shared" si="45"/>
        <v>1</v>
      </c>
      <c r="Z58" s="101" t="s">
        <v>26</v>
      </c>
      <c r="AA58" s="376" t="s">
        <v>790</v>
      </c>
      <c r="AB58" s="101"/>
      <c r="AC58" s="380">
        <f t="shared" si="46"/>
        <v>1.0204081632653061</v>
      </c>
      <c r="AD58" s="376" t="str">
        <f t="shared" si="47"/>
        <v>bajo</v>
      </c>
      <c r="AE58" s="101"/>
      <c r="AF58" s="376" t="s">
        <v>791</v>
      </c>
      <c r="AG58" s="4"/>
      <c r="AH58" s="4"/>
      <c r="AI58" s="4"/>
      <c r="AJ58" s="14"/>
      <c r="AK58" s="4"/>
      <c r="AL58" s="17"/>
      <c r="AM58" s="17"/>
      <c r="AN58" s="20"/>
      <c r="AO58" s="19"/>
      <c r="AP58" s="21"/>
      <c r="AQ58" s="17"/>
      <c r="AR58" s="4"/>
      <c r="AS58" s="4"/>
      <c r="AT58" s="141"/>
      <c r="AU58" s="4"/>
      <c r="AV58" s="17"/>
      <c r="AW58" s="17"/>
      <c r="AX58" s="22"/>
      <c r="AY58" s="19"/>
      <c r="AZ58" s="21"/>
      <c r="BA58" s="17"/>
      <c r="BB58" s="4"/>
      <c r="BC58" s="4"/>
      <c r="BD58" s="48"/>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60"/>
      <c r="CG58" s="60"/>
      <c r="CH58" s="60"/>
      <c r="CI58" s="265"/>
      <c r="CJ58" s="60"/>
      <c r="CK58" s="60"/>
      <c r="CL58" s="20"/>
      <c r="CM58" s="60"/>
      <c r="CN58" s="61"/>
      <c r="CO58" s="60"/>
      <c r="CP58" s="60"/>
      <c r="CQ58" s="270"/>
      <c r="CR58" s="270"/>
      <c r="CS58" s="64"/>
      <c r="CT58" s="66"/>
      <c r="CU58" s="60"/>
      <c r="CV58" s="20"/>
      <c r="CW58" s="271"/>
      <c r="CX58" s="61"/>
      <c r="CY58" s="60"/>
      <c r="CZ58" s="60"/>
      <c r="DA58" s="60"/>
      <c r="DB58" s="60"/>
      <c r="DC58" s="75"/>
      <c r="DD58" s="321"/>
      <c r="DE58" s="60"/>
      <c r="DF58" s="20"/>
      <c r="DG58" s="322"/>
      <c r="DH58" s="61"/>
      <c r="DI58" s="60"/>
      <c r="DJ58" s="60"/>
      <c r="DK58" s="60"/>
      <c r="DL58" s="60"/>
      <c r="DM58" s="324"/>
      <c r="DN58" s="60"/>
      <c r="DO58" s="3"/>
      <c r="DP58" s="22"/>
      <c r="DQ58" s="60"/>
      <c r="DR58" s="61"/>
      <c r="DS58" s="60"/>
      <c r="DT58" s="60"/>
      <c r="DU58" s="60"/>
      <c r="DV58" s="60"/>
      <c r="DW58" s="324"/>
      <c r="DX58" s="66"/>
      <c r="DY58" s="60"/>
      <c r="DZ58" s="22"/>
      <c r="EA58" s="271"/>
      <c r="EB58" s="61"/>
      <c r="EC58" s="60"/>
      <c r="ED58" s="72"/>
      <c r="EF58" s="1" t="str">
        <f t="shared" si="31"/>
        <v>I16_066-SECREDUC 06</v>
      </c>
      <c r="EO58" s="94"/>
      <c r="EP58" s="94"/>
      <c r="EQ58" s="94"/>
      <c r="ER58" s="94"/>
      <c r="ET58" s="1" t="str">
        <f t="shared" si="1"/>
        <v>I16_066-SECREDUC 06</v>
      </c>
      <c r="FC58" s="18"/>
      <c r="FD58" s="18"/>
      <c r="FE58" s="97"/>
      <c r="FF58" s="94"/>
      <c r="FH58" s="1" t="str">
        <f t="shared" si="2"/>
        <v>I16_066-SECREDUC 06</v>
      </c>
      <c r="FV58" s="98" t="str">
        <f t="shared" si="3"/>
        <v>I16_066-SECREDUC 06</v>
      </c>
      <c r="GJ58" s="98" t="str">
        <f t="shared" si="4"/>
        <v>I16_066-SECREDUC 06</v>
      </c>
    </row>
    <row r="59" spans="1:192" ht="51.6" customHeight="1" x14ac:dyDescent="0.25">
      <c r="A59" s="3" t="s">
        <v>212</v>
      </c>
      <c r="B59" s="333" t="s">
        <v>792</v>
      </c>
      <c r="C59" s="3" t="s">
        <v>219</v>
      </c>
      <c r="D59" s="100" t="s">
        <v>61</v>
      </c>
      <c r="E59" s="158" t="s">
        <v>71</v>
      </c>
      <c r="F59" s="333" t="s">
        <v>792</v>
      </c>
      <c r="G59" s="5" t="s">
        <v>38</v>
      </c>
      <c r="H59" s="340" t="s">
        <v>757</v>
      </c>
      <c r="I59" s="367" t="s">
        <v>793</v>
      </c>
      <c r="J59" s="343" t="s">
        <v>196</v>
      </c>
      <c r="K59" s="344" t="s">
        <v>196</v>
      </c>
      <c r="L59" s="361">
        <v>0.98</v>
      </c>
      <c r="M59" s="4">
        <v>653</v>
      </c>
      <c r="N59" s="4">
        <v>653</v>
      </c>
      <c r="O59" s="14">
        <f t="shared" si="42"/>
        <v>1</v>
      </c>
      <c r="P59" s="101" t="s">
        <v>26</v>
      </c>
      <c r="Q59" s="376" t="s">
        <v>794</v>
      </c>
      <c r="R59" s="101"/>
      <c r="S59" s="101">
        <f t="shared" si="43"/>
        <v>1.0204081632653061</v>
      </c>
      <c r="T59" s="376" t="str">
        <f t="shared" si="44"/>
        <v>bajo</v>
      </c>
      <c r="U59" s="101"/>
      <c r="V59" s="376" t="s">
        <v>795</v>
      </c>
      <c r="W59" s="4">
        <v>1349</v>
      </c>
      <c r="X59" s="4">
        <v>1349</v>
      </c>
      <c r="Y59" s="14">
        <f t="shared" si="45"/>
        <v>1</v>
      </c>
      <c r="Z59" s="101" t="s">
        <v>26</v>
      </c>
      <c r="AA59" s="376" t="s">
        <v>796</v>
      </c>
      <c r="AB59" s="101"/>
      <c r="AC59" s="380">
        <f t="shared" si="46"/>
        <v>1.0204081632653061</v>
      </c>
      <c r="AD59" s="376" t="str">
        <f t="shared" si="47"/>
        <v>bajo</v>
      </c>
      <c r="AE59" s="101"/>
      <c r="AF59" s="376" t="s">
        <v>797</v>
      </c>
      <c r="AG59" s="4"/>
      <c r="AH59" s="4"/>
      <c r="AI59" s="4"/>
      <c r="AJ59" s="14"/>
      <c r="AK59" s="4"/>
      <c r="AL59" s="17"/>
      <c r="AM59" s="17"/>
      <c r="AN59" s="20"/>
      <c r="AO59" s="19"/>
      <c r="AP59" s="21"/>
      <c r="AQ59" s="17"/>
      <c r="AR59" s="4"/>
      <c r="AS59" s="4"/>
      <c r="AT59" s="141"/>
      <c r="AU59" s="4"/>
      <c r="AV59" s="17"/>
      <c r="AW59" s="17"/>
      <c r="AX59" s="22"/>
      <c r="AY59" s="19"/>
      <c r="AZ59" s="21"/>
      <c r="BA59" s="17"/>
      <c r="BB59" s="4"/>
      <c r="BC59" s="4"/>
      <c r="BD59" s="48"/>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60"/>
      <c r="CG59" s="60"/>
      <c r="CH59" s="60"/>
      <c r="CI59" s="264"/>
      <c r="CJ59" s="60"/>
      <c r="CK59" s="60"/>
      <c r="CL59" s="20"/>
      <c r="CM59" s="60"/>
      <c r="CN59" s="61"/>
      <c r="CO59" s="60"/>
      <c r="CP59" s="60"/>
      <c r="CQ59" s="273"/>
      <c r="CR59" s="273"/>
      <c r="CS59" s="64"/>
      <c r="CT59" s="66"/>
      <c r="CU59" s="60"/>
      <c r="CV59" s="20"/>
      <c r="CW59" s="271"/>
      <c r="CX59" s="61"/>
      <c r="CY59" s="60"/>
      <c r="CZ59" s="60"/>
      <c r="DA59" s="60"/>
      <c r="DB59" s="60"/>
      <c r="DC59" s="75"/>
      <c r="DD59" s="321"/>
      <c r="DE59" s="60"/>
      <c r="DF59" s="20"/>
      <c r="DG59" s="322"/>
      <c r="DH59" s="61"/>
      <c r="DI59" s="60"/>
      <c r="DJ59" s="60"/>
      <c r="DK59" s="60"/>
      <c r="DL59" s="60"/>
      <c r="DM59" s="324"/>
      <c r="DN59" s="60"/>
      <c r="DO59" s="3"/>
      <c r="DP59" s="22"/>
      <c r="DQ59" s="60"/>
      <c r="DR59" s="61"/>
      <c r="DS59" s="60"/>
      <c r="DT59" s="60"/>
      <c r="DU59" s="60"/>
      <c r="DV59" s="60"/>
      <c r="DW59" s="324"/>
      <c r="DX59" s="66"/>
      <c r="DY59" s="60"/>
      <c r="DZ59" s="22"/>
      <c r="EA59" s="271"/>
      <c r="EB59" s="61"/>
      <c r="EC59" s="60"/>
      <c r="ED59" s="72"/>
      <c r="EF59" s="1" t="str">
        <f t="shared" si="31"/>
        <v>I16_066-SECREDUC 07</v>
      </c>
      <c r="EO59" s="94"/>
      <c r="EP59" s="94"/>
      <c r="EQ59" s="94"/>
      <c r="ER59" s="94"/>
      <c r="ET59" s="1" t="str">
        <f t="shared" si="1"/>
        <v>I16_066-SECREDUC 07</v>
      </c>
      <c r="FC59" s="18"/>
      <c r="FD59" s="18"/>
      <c r="FE59" s="97"/>
      <c r="FF59" s="94"/>
      <c r="FH59" s="1" t="str">
        <f t="shared" si="2"/>
        <v>I16_066-SECREDUC 07</v>
      </c>
      <c r="FV59" s="98" t="str">
        <f t="shared" si="3"/>
        <v>I16_066-SECREDUC 07</v>
      </c>
      <c r="GJ59" s="98" t="str">
        <f t="shared" si="4"/>
        <v>I16_066-SECREDUC 07</v>
      </c>
    </row>
    <row r="60" spans="1:192" ht="54.75" customHeight="1" x14ac:dyDescent="0.25">
      <c r="A60" s="3" t="s">
        <v>212</v>
      </c>
      <c r="B60" s="333" t="s">
        <v>798</v>
      </c>
      <c r="C60" s="3" t="s">
        <v>220</v>
      </c>
      <c r="D60" s="100" t="s">
        <v>61</v>
      </c>
      <c r="E60" s="158" t="s">
        <v>72</v>
      </c>
      <c r="F60" s="333" t="s">
        <v>798</v>
      </c>
      <c r="G60" s="5" t="s">
        <v>38</v>
      </c>
      <c r="H60" s="340" t="s">
        <v>757</v>
      </c>
      <c r="I60" s="367" t="s">
        <v>799</v>
      </c>
      <c r="J60" s="343" t="s">
        <v>196</v>
      </c>
      <c r="K60" s="344" t="s">
        <v>196</v>
      </c>
      <c r="L60" s="361">
        <v>0.98</v>
      </c>
      <c r="M60" s="4">
        <v>1641</v>
      </c>
      <c r="N60" s="4">
        <v>1641</v>
      </c>
      <c r="O60" s="14">
        <f t="shared" si="42"/>
        <v>1</v>
      </c>
      <c r="P60" s="101" t="s">
        <v>26</v>
      </c>
      <c r="Q60" s="376" t="s">
        <v>800</v>
      </c>
      <c r="R60" s="101"/>
      <c r="S60" s="101">
        <f t="shared" si="43"/>
        <v>1.0204081632653061</v>
      </c>
      <c r="T60" s="376" t="str">
        <f t="shared" si="44"/>
        <v>bajo</v>
      </c>
      <c r="U60" s="101"/>
      <c r="V60" s="376" t="s">
        <v>801</v>
      </c>
      <c r="W60" s="4">
        <v>3755</v>
      </c>
      <c r="X60" s="4">
        <v>3760</v>
      </c>
      <c r="Y60" s="14">
        <f t="shared" si="45"/>
        <v>0.99867021276595747</v>
      </c>
      <c r="Z60" s="101" t="s">
        <v>26</v>
      </c>
      <c r="AA60" s="376" t="s">
        <v>802</v>
      </c>
      <c r="AB60" s="101"/>
      <c r="AC60" s="380">
        <f t="shared" si="46"/>
        <v>1.0190512375162832</v>
      </c>
      <c r="AD60" s="376" t="str">
        <f t="shared" si="47"/>
        <v>bajo</v>
      </c>
      <c r="AE60" s="101"/>
      <c r="AF60" s="376" t="s">
        <v>803</v>
      </c>
      <c r="AG60" s="4"/>
      <c r="AH60" s="4"/>
      <c r="AI60" s="4"/>
      <c r="AJ60" s="14"/>
      <c r="AK60" s="4"/>
      <c r="AL60" s="17"/>
      <c r="AM60" s="17"/>
      <c r="AN60" s="20"/>
      <c r="AO60" s="19"/>
      <c r="AP60" s="21"/>
      <c r="AQ60" s="17"/>
      <c r="AR60" s="4"/>
      <c r="AS60" s="4"/>
      <c r="AT60" s="141"/>
      <c r="AU60" s="4"/>
      <c r="AV60" s="17"/>
      <c r="AW60" s="17"/>
      <c r="AX60" s="22"/>
      <c r="AY60" s="19"/>
      <c r="AZ60" s="21"/>
      <c r="BA60" s="17"/>
      <c r="BB60" s="4"/>
      <c r="BC60" s="4"/>
      <c r="BD60" s="48"/>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60"/>
      <c r="CG60" s="60"/>
      <c r="CH60" s="60"/>
      <c r="CI60" s="264"/>
      <c r="CJ60" s="60"/>
      <c r="CK60" s="60"/>
      <c r="CL60" s="20"/>
      <c r="CM60" s="60"/>
      <c r="CN60" s="61"/>
      <c r="CO60" s="60"/>
      <c r="CP60" s="60"/>
      <c r="CQ60" s="273"/>
      <c r="CR60" s="273"/>
      <c r="CS60" s="64"/>
      <c r="CT60" s="66"/>
      <c r="CU60" s="60"/>
      <c r="CV60" s="20"/>
      <c r="CW60" s="271"/>
      <c r="CX60" s="61"/>
      <c r="CY60" s="60"/>
      <c r="CZ60" s="60"/>
      <c r="DA60" s="60"/>
      <c r="DB60" s="60"/>
      <c r="DC60" s="75"/>
      <c r="DD60" s="321"/>
      <c r="DE60" s="60"/>
      <c r="DF60" s="20"/>
      <c r="DG60" s="322"/>
      <c r="DH60" s="61"/>
      <c r="DI60" s="60"/>
      <c r="DJ60" s="60"/>
      <c r="DK60" s="60"/>
      <c r="DL60" s="60"/>
      <c r="DM60" s="324"/>
      <c r="DN60" s="60"/>
      <c r="DO60" s="3"/>
      <c r="DP60" s="22"/>
      <c r="DQ60" s="60"/>
      <c r="DR60" s="61"/>
      <c r="DS60" s="60"/>
      <c r="DT60" s="60"/>
      <c r="DU60" s="60"/>
      <c r="DV60" s="60"/>
      <c r="DW60" s="324"/>
      <c r="DX60" s="66"/>
      <c r="DY60" s="60"/>
      <c r="DZ60" s="22"/>
      <c r="EA60" s="271"/>
      <c r="EB60" s="61"/>
      <c r="EC60" s="60"/>
      <c r="ED60" s="72"/>
      <c r="EF60" s="1" t="str">
        <f t="shared" si="31"/>
        <v>I16_066-SECREDUC 08</v>
      </c>
      <c r="EO60" s="94"/>
      <c r="EP60" s="94"/>
      <c r="EQ60" s="94"/>
      <c r="ER60" s="94"/>
      <c r="ET60" s="1" t="str">
        <f t="shared" si="1"/>
        <v>I16_066-SECREDUC 08</v>
      </c>
      <c r="FC60" s="18"/>
      <c r="FD60" s="18"/>
      <c r="FE60" s="97"/>
      <c r="FF60" s="94"/>
      <c r="FH60" s="1" t="str">
        <f t="shared" si="2"/>
        <v>I16_066-SECREDUC 08</v>
      </c>
      <c r="FV60" s="98" t="str">
        <f t="shared" si="3"/>
        <v>I16_066-SECREDUC 08</v>
      </c>
      <c r="GJ60" s="98" t="str">
        <f t="shared" si="4"/>
        <v>I16_066-SECREDUC 08</v>
      </c>
    </row>
    <row r="61" spans="1:192" ht="48.75" customHeight="1" x14ac:dyDescent="0.25">
      <c r="A61" s="3" t="s">
        <v>212</v>
      </c>
      <c r="B61" s="333" t="s">
        <v>804</v>
      </c>
      <c r="C61" s="3" t="s">
        <v>221</v>
      </c>
      <c r="D61" s="100" t="s">
        <v>61</v>
      </c>
      <c r="E61" s="158" t="s">
        <v>73</v>
      </c>
      <c r="F61" s="333" t="s">
        <v>804</v>
      </c>
      <c r="G61" s="5" t="s">
        <v>38</v>
      </c>
      <c r="H61" s="340" t="s">
        <v>757</v>
      </c>
      <c r="I61" s="367" t="s">
        <v>805</v>
      </c>
      <c r="J61" s="343" t="s">
        <v>196</v>
      </c>
      <c r="K61" s="344" t="s">
        <v>196</v>
      </c>
      <c r="L61" s="361">
        <v>0.98</v>
      </c>
      <c r="M61" s="4">
        <v>1436</v>
      </c>
      <c r="N61" s="4">
        <v>1436</v>
      </c>
      <c r="O61" s="14">
        <f t="shared" si="42"/>
        <v>1</v>
      </c>
      <c r="P61" s="101" t="s">
        <v>26</v>
      </c>
      <c r="Q61" s="376" t="s">
        <v>806</v>
      </c>
      <c r="R61" s="101"/>
      <c r="S61" s="101">
        <f t="shared" si="43"/>
        <v>1.0204081632653061</v>
      </c>
      <c r="T61" s="376" t="str">
        <f t="shared" si="44"/>
        <v>bajo</v>
      </c>
      <c r="U61" s="101"/>
      <c r="V61" s="376" t="s">
        <v>807</v>
      </c>
      <c r="W61" s="4">
        <v>1436</v>
      </c>
      <c r="X61" s="4">
        <v>1436</v>
      </c>
      <c r="Y61" s="14">
        <f t="shared" si="45"/>
        <v>1</v>
      </c>
      <c r="Z61" s="101" t="s">
        <v>26</v>
      </c>
      <c r="AA61" s="376" t="s">
        <v>808</v>
      </c>
      <c r="AB61" s="101"/>
      <c r="AC61" s="380">
        <f t="shared" si="46"/>
        <v>1.0204081632653061</v>
      </c>
      <c r="AD61" s="376" t="str">
        <f t="shared" si="47"/>
        <v>bajo</v>
      </c>
      <c r="AE61" s="101"/>
      <c r="AF61" s="376" t="s">
        <v>809</v>
      </c>
      <c r="AG61" s="4"/>
      <c r="AH61" s="4"/>
      <c r="AI61" s="4"/>
      <c r="AJ61" s="14"/>
      <c r="AK61" s="4"/>
      <c r="AL61" s="17"/>
      <c r="AM61" s="17"/>
      <c r="AN61" s="20"/>
      <c r="AO61" s="19"/>
      <c r="AP61" s="21"/>
      <c r="AQ61" s="17"/>
      <c r="AR61" s="4"/>
      <c r="AS61" s="4"/>
      <c r="AT61" s="141"/>
      <c r="AU61" s="4"/>
      <c r="AV61" s="17"/>
      <c r="AW61" s="17"/>
      <c r="AX61" s="22"/>
      <c r="AY61" s="19"/>
      <c r="AZ61" s="21"/>
      <c r="BA61" s="17"/>
      <c r="BB61" s="4"/>
      <c r="BC61" s="4"/>
      <c r="BD61" s="48"/>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60"/>
      <c r="CG61" s="60"/>
      <c r="CH61" s="60"/>
      <c r="CI61" s="264"/>
      <c r="CJ61" s="60"/>
      <c r="CK61" s="60"/>
      <c r="CL61" s="20"/>
      <c r="CM61" s="60"/>
      <c r="CN61" s="61"/>
      <c r="CO61" s="60"/>
      <c r="CP61" s="60"/>
      <c r="CQ61" s="273"/>
      <c r="CR61" s="273"/>
      <c r="CS61" s="64"/>
      <c r="CT61" s="66"/>
      <c r="CU61" s="60"/>
      <c r="CV61" s="20"/>
      <c r="CW61" s="271"/>
      <c r="CX61" s="61"/>
      <c r="CY61" s="60"/>
      <c r="CZ61" s="60"/>
      <c r="DA61" s="60"/>
      <c r="DB61" s="60"/>
      <c r="DC61" s="75"/>
      <c r="DD61" s="321"/>
      <c r="DE61" s="60"/>
      <c r="DF61" s="20"/>
      <c r="DG61" s="322"/>
      <c r="DH61" s="61"/>
      <c r="DI61" s="60"/>
      <c r="DJ61" s="60"/>
      <c r="DK61" s="60"/>
      <c r="DL61" s="60"/>
      <c r="DM61" s="324"/>
      <c r="DN61" s="60"/>
      <c r="DO61" s="3"/>
      <c r="DP61" s="22"/>
      <c r="DQ61" s="60"/>
      <c r="DR61" s="61"/>
      <c r="DS61" s="60"/>
      <c r="DT61" s="60"/>
      <c r="DU61" s="60"/>
      <c r="DV61" s="60"/>
      <c r="DW61" s="324"/>
      <c r="DX61" s="66"/>
      <c r="DY61" s="60"/>
      <c r="DZ61" s="22"/>
      <c r="EA61" s="271"/>
      <c r="EB61" s="61"/>
      <c r="EC61" s="60"/>
      <c r="ED61" s="72"/>
      <c r="EF61" s="1" t="str">
        <f t="shared" si="31"/>
        <v>I16_066-SECREDUC 09</v>
      </c>
      <c r="EO61" s="94"/>
      <c r="EP61" s="94"/>
      <c r="EQ61" s="94"/>
      <c r="ER61" s="94"/>
      <c r="ET61" s="1" t="str">
        <f t="shared" si="1"/>
        <v>I16_066-SECREDUC 09</v>
      </c>
      <c r="FC61" s="18"/>
      <c r="FD61" s="18"/>
      <c r="FE61" s="97"/>
      <c r="FF61" s="94"/>
      <c r="FH61" s="1" t="str">
        <f t="shared" si="2"/>
        <v>I16_066-SECREDUC 09</v>
      </c>
      <c r="FV61" s="98" t="str">
        <f t="shared" si="3"/>
        <v>I16_066-SECREDUC 09</v>
      </c>
      <c r="GJ61" s="98" t="str">
        <f t="shared" si="4"/>
        <v>I16_066-SECREDUC 09</v>
      </c>
    </row>
    <row r="62" spans="1:192" ht="54.75" customHeight="1" x14ac:dyDescent="0.25">
      <c r="A62" s="3" t="s">
        <v>212</v>
      </c>
      <c r="B62" s="333" t="s">
        <v>810</v>
      </c>
      <c r="C62" s="3" t="s">
        <v>222</v>
      </c>
      <c r="D62" s="100" t="s">
        <v>61</v>
      </c>
      <c r="E62" s="158" t="s">
        <v>74</v>
      </c>
      <c r="F62" s="333" t="s">
        <v>810</v>
      </c>
      <c r="G62" s="5" t="s">
        <v>38</v>
      </c>
      <c r="H62" s="340" t="s">
        <v>757</v>
      </c>
      <c r="I62" s="367" t="s">
        <v>811</v>
      </c>
      <c r="J62" s="343" t="s">
        <v>196</v>
      </c>
      <c r="K62" s="343" t="s">
        <v>196</v>
      </c>
      <c r="L62" s="361">
        <v>0.98</v>
      </c>
      <c r="M62" s="4">
        <v>260</v>
      </c>
      <c r="N62" s="4">
        <v>260</v>
      </c>
      <c r="O62" s="14">
        <f t="shared" si="42"/>
        <v>1</v>
      </c>
      <c r="P62" s="101" t="s">
        <v>26</v>
      </c>
      <c r="Q62" s="376" t="s">
        <v>812</v>
      </c>
      <c r="R62" s="101"/>
      <c r="S62" s="101">
        <f t="shared" si="43"/>
        <v>1.0204081632653061</v>
      </c>
      <c r="T62" s="376" t="str">
        <f t="shared" si="44"/>
        <v>bajo</v>
      </c>
      <c r="U62" s="101"/>
      <c r="V62" s="376" t="s">
        <v>813</v>
      </c>
      <c r="W62" s="4">
        <v>766</v>
      </c>
      <c r="X62" s="4">
        <v>766</v>
      </c>
      <c r="Y62" s="14">
        <f t="shared" si="45"/>
        <v>1</v>
      </c>
      <c r="Z62" s="101" t="s">
        <v>26</v>
      </c>
      <c r="AA62" s="376" t="s">
        <v>814</v>
      </c>
      <c r="AB62" s="101"/>
      <c r="AC62" s="380">
        <f t="shared" si="46"/>
        <v>1.0204081632653061</v>
      </c>
      <c r="AD62" s="376" t="str">
        <f t="shared" si="47"/>
        <v>bajo</v>
      </c>
      <c r="AE62" s="101"/>
      <c r="AF62" s="376" t="s">
        <v>815</v>
      </c>
      <c r="AG62" s="4"/>
      <c r="AH62" s="4"/>
      <c r="AI62" s="4"/>
      <c r="AJ62" s="14"/>
      <c r="AK62" s="4"/>
      <c r="AL62" s="17"/>
      <c r="AM62" s="17"/>
      <c r="AN62" s="20"/>
      <c r="AO62" s="19"/>
      <c r="AP62" s="21"/>
      <c r="AQ62" s="17"/>
      <c r="AR62" s="4"/>
      <c r="AS62" s="4"/>
      <c r="AT62" s="141"/>
      <c r="AU62" s="4"/>
      <c r="AV62" s="17"/>
      <c r="AW62" s="17"/>
      <c r="AX62" s="22"/>
      <c r="AY62" s="19"/>
      <c r="AZ62" s="21"/>
      <c r="BA62" s="17"/>
      <c r="BB62" s="4"/>
      <c r="BC62" s="4"/>
      <c r="BD62" s="48"/>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60"/>
      <c r="CG62" s="60"/>
      <c r="CH62" s="60"/>
      <c r="CI62" s="264"/>
      <c r="CJ62" s="60"/>
      <c r="CK62" s="60"/>
      <c r="CL62" s="20"/>
      <c r="CM62" s="60"/>
      <c r="CN62" s="61"/>
      <c r="CO62" s="60"/>
      <c r="CP62" s="60"/>
      <c r="CQ62" s="277"/>
      <c r="CR62" s="277"/>
      <c r="CS62" s="64"/>
      <c r="CT62" s="67"/>
      <c r="CU62" s="60"/>
      <c r="CV62" s="20"/>
      <c r="CW62" s="271"/>
      <c r="CX62" s="61"/>
      <c r="CY62" s="60"/>
      <c r="CZ62" s="60"/>
      <c r="DA62" s="60"/>
      <c r="DB62" s="60"/>
      <c r="DC62" s="75"/>
      <c r="DD62" s="321"/>
      <c r="DE62" s="60"/>
      <c r="DF62" s="20"/>
      <c r="DG62" s="322"/>
      <c r="DH62" s="61"/>
      <c r="DI62" s="60"/>
      <c r="DJ62" s="60"/>
      <c r="DK62" s="60"/>
      <c r="DL62" s="60"/>
      <c r="DM62" s="324"/>
      <c r="DN62" s="60"/>
      <c r="DO62" s="3"/>
      <c r="DP62" s="22"/>
      <c r="DQ62" s="60"/>
      <c r="DR62" s="61"/>
      <c r="DS62" s="60"/>
      <c r="DT62" s="60"/>
      <c r="DU62" s="60"/>
      <c r="DV62" s="60"/>
      <c r="DW62" s="328"/>
      <c r="DX62" s="67"/>
      <c r="DY62" s="60"/>
      <c r="DZ62" s="22"/>
      <c r="EA62" s="271"/>
      <c r="EB62" s="61"/>
      <c r="EC62" s="60"/>
      <c r="ED62" s="72"/>
      <c r="EF62" s="1" t="str">
        <f t="shared" si="31"/>
        <v>I16_066-SECREDUC 10</v>
      </c>
      <c r="EO62" s="94"/>
      <c r="EP62" s="94"/>
      <c r="EQ62" s="94"/>
      <c r="ER62" s="94"/>
      <c r="ET62" s="1" t="str">
        <f t="shared" si="1"/>
        <v>I16_066-SECREDUC 10</v>
      </c>
      <c r="FC62" s="18"/>
      <c r="FD62" s="18"/>
      <c r="FE62" s="97"/>
      <c r="FF62" s="94"/>
      <c r="FH62" s="1" t="str">
        <f t="shared" si="2"/>
        <v>I16_066-SECREDUC 10</v>
      </c>
      <c r="FV62" s="98" t="str">
        <f t="shared" si="3"/>
        <v>I16_066-SECREDUC 10</v>
      </c>
      <c r="GJ62" s="98" t="str">
        <f t="shared" si="4"/>
        <v>I16_066-SECREDUC 10</v>
      </c>
    </row>
    <row r="63" spans="1:192" ht="36.75" customHeight="1" x14ac:dyDescent="0.25">
      <c r="A63" s="3" t="s">
        <v>212</v>
      </c>
      <c r="B63" s="333" t="s">
        <v>816</v>
      </c>
      <c r="C63" s="3" t="s">
        <v>223</v>
      </c>
      <c r="D63" s="100" t="s">
        <v>61</v>
      </c>
      <c r="E63" s="158" t="s">
        <v>75</v>
      </c>
      <c r="F63" s="333" t="s">
        <v>816</v>
      </c>
      <c r="G63" s="5" t="s">
        <v>38</v>
      </c>
      <c r="H63" s="340" t="s">
        <v>757</v>
      </c>
      <c r="I63" s="367" t="s">
        <v>817</v>
      </c>
      <c r="J63" s="343" t="s">
        <v>196</v>
      </c>
      <c r="K63" s="344" t="s">
        <v>196</v>
      </c>
      <c r="L63" s="361">
        <v>0.98</v>
      </c>
      <c r="M63" s="4">
        <v>54</v>
      </c>
      <c r="N63" s="4">
        <v>54</v>
      </c>
      <c r="O63" s="14">
        <f t="shared" si="42"/>
        <v>1</v>
      </c>
      <c r="P63" s="101" t="s">
        <v>26</v>
      </c>
      <c r="Q63" s="376" t="s">
        <v>818</v>
      </c>
      <c r="R63" s="101"/>
      <c r="S63" s="101">
        <f t="shared" si="43"/>
        <v>1.0204081632653061</v>
      </c>
      <c r="T63" s="376" t="str">
        <f t="shared" si="44"/>
        <v>bajo</v>
      </c>
      <c r="U63" s="101"/>
      <c r="V63" s="376" t="s">
        <v>819</v>
      </c>
      <c r="W63" s="4">
        <v>130</v>
      </c>
      <c r="X63" s="4">
        <v>130</v>
      </c>
      <c r="Y63" s="14">
        <f t="shared" si="45"/>
        <v>1</v>
      </c>
      <c r="Z63" s="101" t="s">
        <v>26</v>
      </c>
      <c r="AA63" s="376" t="s">
        <v>818</v>
      </c>
      <c r="AB63" s="101"/>
      <c r="AC63" s="380">
        <f t="shared" si="46"/>
        <v>1.0204081632653061</v>
      </c>
      <c r="AD63" s="376" t="str">
        <f t="shared" si="47"/>
        <v>bajo</v>
      </c>
      <c r="AE63" s="101"/>
      <c r="AF63" s="376" t="s">
        <v>820</v>
      </c>
      <c r="AG63" s="4"/>
      <c r="AH63" s="4"/>
      <c r="AI63" s="4"/>
      <c r="AJ63" s="14"/>
      <c r="AK63" s="4"/>
      <c r="AL63" s="17"/>
      <c r="AM63" s="17"/>
      <c r="AN63" s="20"/>
      <c r="AO63" s="19"/>
      <c r="AP63" s="21"/>
      <c r="AQ63" s="17"/>
      <c r="AR63" s="4"/>
      <c r="AS63" s="4"/>
      <c r="AT63" s="141"/>
      <c r="AU63" s="4"/>
      <c r="AV63" s="17"/>
      <c r="AW63" s="17"/>
      <c r="AX63" s="22"/>
      <c r="AY63" s="19"/>
      <c r="AZ63" s="21"/>
      <c r="BA63" s="17"/>
      <c r="BB63" s="4"/>
      <c r="BC63" s="4"/>
      <c r="BD63" s="48"/>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60"/>
      <c r="CG63" s="60"/>
      <c r="CH63" s="60"/>
      <c r="CI63" s="264"/>
      <c r="CJ63" s="60"/>
      <c r="CK63" s="60"/>
      <c r="CL63" s="20"/>
      <c r="CM63" s="60"/>
      <c r="CN63" s="61"/>
      <c r="CO63" s="60"/>
      <c r="CP63" s="60"/>
      <c r="CQ63" s="277"/>
      <c r="CR63" s="277"/>
      <c r="CS63" s="64"/>
      <c r="CT63" s="67"/>
      <c r="CU63" s="60"/>
      <c r="CV63" s="20"/>
      <c r="CW63" s="271"/>
      <c r="CX63" s="61"/>
      <c r="CY63" s="60"/>
      <c r="CZ63" s="60"/>
      <c r="DA63" s="60"/>
      <c r="DB63" s="60"/>
      <c r="DC63" s="75"/>
      <c r="DD63" s="321"/>
      <c r="DE63" s="60"/>
      <c r="DF63" s="20"/>
      <c r="DG63" s="322"/>
      <c r="DH63" s="61"/>
      <c r="DI63" s="60"/>
      <c r="DJ63" s="60"/>
      <c r="DK63" s="60"/>
      <c r="DL63" s="60"/>
      <c r="DM63" s="324"/>
      <c r="DN63" s="60"/>
      <c r="DO63" s="3"/>
      <c r="DP63" s="22"/>
      <c r="DQ63" s="60"/>
      <c r="DR63" s="61"/>
      <c r="DS63" s="60"/>
      <c r="DT63" s="60"/>
      <c r="DU63" s="60"/>
      <c r="DV63" s="60"/>
      <c r="DW63" s="328"/>
      <c r="DX63" s="67"/>
      <c r="DY63" s="60"/>
      <c r="DZ63" s="22"/>
      <c r="EA63" s="271"/>
      <c r="EB63" s="61"/>
      <c r="EC63" s="60"/>
      <c r="ED63" s="72"/>
      <c r="EF63" s="1" t="str">
        <f t="shared" si="31"/>
        <v>I16_066-SECREDUC 11</v>
      </c>
      <c r="EO63" s="94"/>
      <c r="EP63" s="94"/>
      <c r="EQ63" s="94"/>
      <c r="ER63" s="94"/>
      <c r="ET63" s="1" t="str">
        <f t="shared" si="1"/>
        <v>I16_066-SECREDUC 11</v>
      </c>
      <c r="FC63" s="18"/>
      <c r="FD63" s="18"/>
      <c r="FE63" s="97"/>
      <c r="FF63" s="94"/>
      <c r="FH63" s="1" t="str">
        <f t="shared" si="2"/>
        <v>I16_066-SECREDUC 11</v>
      </c>
      <c r="FV63" s="98" t="str">
        <f t="shared" si="3"/>
        <v>I16_066-SECREDUC 11</v>
      </c>
      <c r="GJ63" s="98" t="str">
        <f t="shared" si="4"/>
        <v>I16_066-SECREDUC 11</v>
      </c>
    </row>
    <row r="64" spans="1:192" ht="47.1" customHeight="1" x14ac:dyDescent="0.25">
      <c r="A64" s="3" t="s">
        <v>212</v>
      </c>
      <c r="B64" s="333" t="s">
        <v>821</v>
      </c>
      <c r="C64" s="3" t="s">
        <v>224</v>
      </c>
      <c r="D64" s="100" t="s">
        <v>61</v>
      </c>
      <c r="E64" s="158" t="s">
        <v>76</v>
      </c>
      <c r="F64" s="333" t="s">
        <v>821</v>
      </c>
      <c r="G64" s="5" t="s">
        <v>38</v>
      </c>
      <c r="H64" s="340" t="s">
        <v>757</v>
      </c>
      <c r="I64" s="367" t="s">
        <v>822</v>
      </c>
      <c r="J64" s="343" t="s">
        <v>196</v>
      </c>
      <c r="K64" s="344" t="s">
        <v>196</v>
      </c>
      <c r="L64" s="361">
        <v>0.98</v>
      </c>
      <c r="M64" s="4">
        <v>244</v>
      </c>
      <c r="N64" s="4">
        <v>244</v>
      </c>
      <c r="O64" s="14">
        <f t="shared" si="42"/>
        <v>1</v>
      </c>
      <c r="P64" s="101" t="s">
        <v>26</v>
      </c>
      <c r="Q64" s="376" t="s">
        <v>823</v>
      </c>
      <c r="R64" s="101"/>
      <c r="S64" s="101">
        <f t="shared" si="43"/>
        <v>1.0204081632653061</v>
      </c>
      <c r="T64" s="376" t="str">
        <f t="shared" si="44"/>
        <v>bajo</v>
      </c>
      <c r="U64" s="101"/>
      <c r="V64" s="376" t="s">
        <v>824</v>
      </c>
      <c r="W64" s="4">
        <v>244</v>
      </c>
      <c r="X64" s="4">
        <v>244</v>
      </c>
      <c r="Y64" s="14">
        <f t="shared" si="45"/>
        <v>1</v>
      </c>
      <c r="Z64" s="101" t="s">
        <v>26</v>
      </c>
      <c r="AA64" s="376" t="s">
        <v>825</v>
      </c>
      <c r="AB64" s="101"/>
      <c r="AC64" s="380">
        <f t="shared" si="46"/>
        <v>1.0204081632653061</v>
      </c>
      <c r="AD64" s="376" t="str">
        <f t="shared" si="47"/>
        <v>bajo</v>
      </c>
      <c r="AE64" s="101"/>
      <c r="AF64" s="376" t="s">
        <v>826</v>
      </c>
      <c r="AG64" s="4"/>
      <c r="AH64" s="4"/>
      <c r="AI64" s="4"/>
      <c r="AJ64" s="14"/>
      <c r="AK64" s="4"/>
      <c r="AL64" s="17"/>
      <c r="AM64" s="17"/>
      <c r="AN64" s="20"/>
      <c r="AO64" s="19"/>
      <c r="AP64" s="21"/>
      <c r="AQ64" s="17"/>
      <c r="AR64" s="4"/>
      <c r="AS64" s="4"/>
      <c r="AT64" s="141"/>
      <c r="AU64" s="4"/>
      <c r="AV64" s="17"/>
      <c r="AW64" s="17"/>
      <c r="AX64" s="22"/>
      <c r="AY64" s="19"/>
      <c r="AZ64" s="21"/>
      <c r="BA64" s="17"/>
      <c r="BB64" s="4"/>
      <c r="BC64" s="4"/>
      <c r="BD64" s="48"/>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60"/>
      <c r="CG64" s="60"/>
      <c r="CH64" s="60"/>
      <c r="CI64" s="264"/>
      <c r="CJ64" s="60"/>
      <c r="CK64" s="60"/>
      <c r="CL64" s="20"/>
      <c r="CM64" s="60"/>
      <c r="CN64" s="61"/>
      <c r="CO64" s="60"/>
      <c r="CP64" s="60"/>
      <c r="CQ64" s="277"/>
      <c r="CR64" s="277"/>
      <c r="CS64" s="64"/>
      <c r="CT64" s="67"/>
      <c r="CU64" s="60"/>
      <c r="CV64" s="20"/>
      <c r="CW64" s="271"/>
      <c r="CX64" s="61"/>
      <c r="CY64" s="60"/>
      <c r="CZ64" s="60"/>
      <c r="DA64" s="60"/>
      <c r="DB64" s="60"/>
      <c r="DC64" s="75"/>
      <c r="DD64" s="321"/>
      <c r="DE64" s="60"/>
      <c r="DF64" s="20"/>
      <c r="DG64" s="322"/>
      <c r="DH64" s="61"/>
      <c r="DI64" s="60"/>
      <c r="DJ64" s="60"/>
      <c r="DK64" s="60"/>
      <c r="DL64" s="60"/>
      <c r="DM64" s="324"/>
      <c r="DN64" s="60"/>
      <c r="DO64" s="3"/>
      <c r="DP64" s="22"/>
      <c r="DQ64" s="60"/>
      <c r="DR64" s="61"/>
      <c r="DS64" s="60"/>
      <c r="DT64" s="60"/>
      <c r="DU64" s="60"/>
      <c r="DV64" s="60"/>
      <c r="DW64" s="328"/>
      <c r="DX64" s="67"/>
      <c r="DY64" s="60"/>
      <c r="DZ64" s="22"/>
      <c r="EA64" s="271"/>
      <c r="EB64" s="61"/>
      <c r="EC64" s="60"/>
      <c r="ED64" s="72"/>
      <c r="EF64" s="1" t="str">
        <f t="shared" si="31"/>
        <v>I16_066-SECREDUC 12</v>
      </c>
      <c r="EO64" s="94"/>
      <c r="EP64" s="94"/>
      <c r="EQ64" s="94"/>
      <c r="ER64" s="94"/>
      <c r="ET64" s="1" t="str">
        <f t="shared" si="1"/>
        <v>I16_066-SECREDUC 12</v>
      </c>
      <c r="FC64" s="18"/>
      <c r="FD64" s="18"/>
      <c r="FE64" s="97"/>
      <c r="FF64" s="94"/>
      <c r="FH64" s="1" t="str">
        <f t="shared" si="2"/>
        <v>I16_066-SECREDUC 12</v>
      </c>
      <c r="FV64" s="98" t="str">
        <f t="shared" si="3"/>
        <v>I16_066-SECREDUC 12</v>
      </c>
      <c r="GJ64" s="98" t="str">
        <f t="shared" si="4"/>
        <v>I16_066-SECREDUC 12</v>
      </c>
    </row>
    <row r="65" spans="1:192" ht="56.1" customHeight="1" x14ac:dyDescent="0.25">
      <c r="A65" s="3" t="s">
        <v>212</v>
      </c>
      <c r="B65" s="333" t="s">
        <v>827</v>
      </c>
      <c r="C65" s="3" t="s">
        <v>226</v>
      </c>
      <c r="D65" s="100" t="s">
        <v>61</v>
      </c>
      <c r="E65" s="158" t="s">
        <v>78</v>
      </c>
      <c r="F65" s="333" t="s">
        <v>827</v>
      </c>
      <c r="G65" s="5" t="s">
        <v>38</v>
      </c>
      <c r="H65" s="340" t="s">
        <v>757</v>
      </c>
      <c r="I65" s="367" t="s">
        <v>828</v>
      </c>
      <c r="J65" s="343" t="s">
        <v>196</v>
      </c>
      <c r="K65" s="343" t="s">
        <v>196</v>
      </c>
      <c r="L65" s="361">
        <v>0.98</v>
      </c>
      <c r="M65" s="4">
        <v>250</v>
      </c>
      <c r="N65" s="4">
        <v>250</v>
      </c>
      <c r="O65" s="14">
        <f t="shared" si="42"/>
        <v>1</v>
      </c>
      <c r="P65" s="101" t="s">
        <v>26</v>
      </c>
      <c r="Q65" s="376" t="s">
        <v>829</v>
      </c>
      <c r="R65" s="101"/>
      <c r="S65" s="101">
        <f t="shared" si="43"/>
        <v>1.0204081632653061</v>
      </c>
      <c r="T65" s="376" t="str">
        <f t="shared" si="44"/>
        <v>bajo</v>
      </c>
      <c r="U65" s="101"/>
      <c r="V65" s="376" t="s">
        <v>830</v>
      </c>
      <c r="W65" s="4">
        <v>463</v>
      </c>
      <c r="X65" s="4">
        <v>463</v>
      </c>
      <c r="Y65" s="14">
        <f t="shared" si="45"/>
        <v>1</v>
      </c>
      <c r="Z65" s="101" t="s">
        <v>26</v>
      </c>
      <c r="AA65" s="376" t="s">
        <v>829</v>
      </c>
      <c r="AB65" s="101"/>
      <c r="AC65" s="380">
        <f t="shared" si="46"/>
        <v>1.0204081632653061</v>
      </c>
      <c r="AD65" s="376" t="str">
        <f t="shared" si="47"/>
        <v>bajo</v>
      </c>
      <c r="AE65" s="101"/>
      <c r="AF65" s="376" t="s">
        <v>831</v>
      </c>
      <c r="AG65" s="4"/>
      <c r="AH65" s="4"/>
      <c r="AI65" s="4"/>
      <c r="AJ65" s="14"/>
      <c r="AK65" s="4"/>
      <c r="AL65" s="17"/>
      <c r="AM65" s="17"/>
      <c r="AN65" s="20"/>
      <c r="AO65" s="19"/>
      <c r="AP65" s="21"/>
      <c r="AQ65" s="17"/>
      <c r="AR65" s="4"/>
      <c r="AS65" s="4"/>
      <c r="AT65" s="141"/>
      <c r="AU65" s="4"/>
      <c r="AV65" s="17"/>
      <c r="AW65" s="17"/>
      <c r="AX65" s="22"/>
      <c r="AY65" s="19"/>
      <c r="AZ65" s="21"/>
      <c r="BA65" s="17"/>
      <c r="BB65" s="4"/>
      <c r="BC65" s="4"/>
      <c r="BD65" s="48"/>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60"/>
      <c r="CG65" s="60"/>
      <c r="CH65" s="60"/>
      <c r="CI65" s="264"/>
      <c r="CJ65" s="60"/>
      <c r="CK65" s="60"/>
      <c r="CL65" s="20"/>
      <c r="CM65" s="60"/>
      <c r="CN65" s="61"/>
      <c r="CO65" s="60"/>
      <c r="CP65" s="60"/>
      <c r="CQ65" s="277"/>
      <c r="CR65" s="277"/>
      <c r="CS65" s="65"/>
      <c r="CT65" s="67"/>
      <c r="CU65" s="60"/>
      <c r="CV65" s="20"/>
      <c r="CW65" s="60"/>
      <c r="CX65" s="61"/>
      <c r="CY65" s="60"/>
      <c r="CZ65" s="60"/>
      <c r="DA65" s="60"/>
      <c r="DB65" s="60"/>
      <c r="DC65" s="75"/>
      <c r="DD65" s="321"/>
      <c r="DE65" s="60"/>
      <c r="DF65" s="20"/>
      <c r="DG65" s="322"/>
      <c r="DH65" s="61"/>
      <c r="DI65" s="60"/>
      <c r="DJ65" s="60"/>
      <c r="DK65" s="60"/>
      <c r="DL65" s="60"/>
      <c r="DM65" s="324"/>
      <c r="DN65" s="60"/>
      <c r="DO65" s="3"/>
      <c r="DP65" s="22"/>
      <c r="DQ65" s="60"/>
      <c r="DR65" s="61"/>
      <c r="DS65" s="60"/>
      <c r="DT65" s="60"/>
      <c r="DU65" s="60"/>
      <c r="DV65" s="60"/>
      <c r="DW65" s="328"/>
      <c r="DX65" s="67"/>
      <c r="DY65" s="60"/>
      <c r="DZ65" s="22"/>
      <c r="EA65" s="271"/>
      <c r="EB65" s="61"/>
      <c r="EC65" s="60"/>
      <c r="ED65" s="72"/>
      <c r="EF65" s="1" t="str">
        <f t="shared" si="31"/>
        <v>I16_066-SECREDUC 14</v>
      </c>
      <c r="EO65" s="94"/>
      <c r="EP65" s="94"/>
      <c r="EQ65" s="94"/>
      <c r="ER65" s="94"/>
      <c r="ET65" s="1" t="str">
        <f t="shared" si="1"/>
        <v>I16_066-SECREDUC 14</v>
      </c>
      <c r="FC65" s="18"/>
      <c r="FD65" s="18"/>
      <c r="FE65" s="97"/>
      <c r="FF65" s="94"/>
      <c r="FH65" s="1" t="str">
        <f t="shared" si="2"/>
        <v>I16_066-SECREDUC 14</v>
      </c>
      <c r="FV65" s="98" t="str">
        <f t="shared" si="3"/>
        <v>I16_066-SECREDUC 14</v>
      </c>
      <c r="GJ65" s="98" t="str">
        <f t="shared" si="4"/>
        <v>I16_066-SECREDUC 14</v>
      </c>
    </row>
    <row r="66" spans="1:192" ht="51" customHeight="1" x14ac:dyDescent="0.25">
      <c r="A66" s="3" t="s">
        <v>212</v>
      </c>
      <c r="B66" s="333" t="s">
        <v>832</v>
      </c>
      <c r="C66" s="3" t="s">
        <v>227</v>
      </c>
      <c r="D66" s="100" t="s">
        <v>61</v>
      </c>
      <c r="E66" s="158" t="s">
        <v>79</v>
      </c>
      <c r="F66" s="333" t="s">
        <v>832</v>
      </c>
      <c r="G66" s="5" t="s">
        <v>38</v>
      </c>
      <c r="H66" s="340" t="s">
        <v>757</v>
      </c>
      <c r="I66" s="367" t="s">
        <v>833</v>
      </c>
      <c r="J66" s="343" t="s">
        <v>196</v>
      </c>
      <c r="K66" s="343" t="s">
        <v>196</v>
      </c>
      <c r="L66" s="361">
        <v>0.98</v>
      </c>
      <c r="M66" s="4">
        <v>357</v>
      </c>
      <c r="N66" s="4">
        <v>357</v>
      </c>
      <c r="O66" s="14">
        <f t="shared" si="42"/>
        <v>1</v>
      </c>
      <c r="P66" s="101" t="s">
        <v>26</v>
      </c>
      <c r="Q66" s="376" t="s">
        <v>834</v>
      </c>
      <c r="R66" s="101"/>
      <c r="S66" s="101">
        <f t="shared" si="43"/>
        <v>1.0204081632653061</v>
      </c>
      <c r="T66" s="376" t="str">
        <f t="shared" si="44"/>
        <v>bajo</v>
      </c>
      <c r="U66" s="101"/>
      <c r="V66" s="376" t="s">
        <v>835</v>
      </c>
      <c r="W66" s="4">
        <v>663</v>
      </c>
      <c r="X66" s="4">
        <v>663</v>
      </c>
      <c r="Y66" s="14">
        <f t="shared" si="45"/>
        <v>1</v>
      </c>
      <c r="Z66" s="101" t="s">
        <v>26</v>
      </c>
      <c r="AA66" s="376" t="s">
        <v>836</v>
      </c>
      <c r="AB66" s="101"/>
      <c r="AC66" s="380">
        <f t="shared" si="46"/>
        <v>1.0204081632653061</v>
      </c>
      <c r="AD66" s="376" t="str">
        <f t="shared" si="47"/>
        <v>bajo</v>
      </c>
      <c r="AE66" s="101"/>
      <c r="AF66" s="376" t="s">
        <v>837</v>
      </c>
      <c r="AG66" s="4"/>
      <c r="AH66" s="4"/>
      <c r="AI66" s="4"/>
      <c r="AJ66" s="14"/>
      <c r="AK66" s="4"/>
      <c r="AL66" s="17"/>
      <c r="AM66" s="17"/>
      <c r="AN66" s="20"/>
      <c r="AO66" s="19"/>
      <c r="AP66" s="21"/>
      <c r="AQ66" s="17"/>
      <c r="AR66" s="4"/>
      <c r="AS66" s="4"/>
      <c r="AT66" s="141"/>
      <c r="AU66" s="4"/>
      <c r="AV66" s="17"/>
      <c r="AW66" s="17"/>
      <c r="AX66" s="22"/>
      <c r="AY66" s="19"/>
      <c r="AZ66" s="21"/>
      <c r="BA66" s="17"/>
      <c r="BB66" s="4"/>
      <c r="BC66" s="4"/>
      <c r="BD66" s="48"/>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60"/>
      <c r="CG66" s="60"/>
      <c r="CH66" s="60"/>
      <c r="CI66" s="264"/>
      <c r="CJ66" s="60"/>
      <c r="CK66" s="60"/>
      <c r="CL66" s="20"/>
      <c r="CM66" s="60"/>
      <c r="CN66" s="61"/>
      <c r="CO66" s="60"/>
      <c r="CP66" s="60"/>
      <c r="CQ66" s="272"/>
      <c r="CR66" s="272"/>
      <c r="CS66" s="64"/>
      <c r="CT66" s="67"/>
      <c r="CU66" s="60"/>
      <c r="CV66" s="20"/>
      <c r="CW66" s="271"/>
      <c r="CX66" s="61"/>
      <c r="CY66" s="60"/>
      <c r="CZ66" s="60"/>
      <c r="DA66" s="60"/>
      <c r="DB66" s="60"/>
      <c r="DC66" s="75"/>
      <c r="DD66" s="321"/>
      <c r="DE66" s="60"/>
      <c r="DF66" s="20"/>
      <c r="DG66" s="322"/>
      <c r="DH66" s="61"/>
      <c r="DI66" s="60"/>
      <c r="DJ66" s="60"/>
      <c r="DK66" s="60"/>
      <c r="DL66" s="60"/>
      <c r="DM66" s="324"/>
      <c r="DN66" s="60"/>
      <c r="DO66" s="3"/>
      <c r="DP66" s="22"/>
      <c r="DQ66" s="60"/>
      <c r="DR66" s="61"/>
      <c r="DS66" s="60"/>
      <c r="DT66" s="60"/>
      <c r="DU66" s="60"/>
      <c r="DV66" s="60"/>
      <c r="DW66" s="328"/>
      <c r="DX66" s="67"/>
      <c r="DY66" s="60"/>
      <c r="DZ66" s="22"/>
      <c r="EA66" s="271"/>
      <c r="EB66" s="61"/>
      <c r="EC66" s="60"/>
      <c r="ED66" s="72"/>
      <c r="EF66" s="1" t="str">
        <f t="shared" si="31"/>
        <v>I16_066-SECREDUC 15</v>
      </c>
      <c r="EO66" s="94"/>
      <c r="EP66" s="94"/>
      <c r="EQ66" s="94"/>
      <c r="ER66" s="94"/>
      <c r="ET66" s="1" t="str">
        <f t="shared" si="1"/>
        <v>I16_066-SECREDUC 15</v>
      </c>
      <c r="FC66" s="18"/>
      <c r="FD66" s="18"/>
      <c r="FE66" s="97"/>
      <c r="FF66" s="94"/>
      <c r="FH66" s="1" t="str">
        <f t="shared" si="2"/>
        <v>I16_066-SECREDUC 15</v>
      </c>
      <c r="FV66" s="98" t="str">
        <f t="shared" si="3"/>
        <v>I16_066-SECREDUC 15</v>
      </c>
      <c r="GJ66" s="98" t="str">
        <f t="shared" si="4"/>
        <v>I16_066-SECREDUC 15</v>
      </c>
    </row>
    <row r="67" spans="1:192" ht="63" customHeight="1" x14ac:dyDescent="0.25">
      <c r="A67" s="3" t="s">
        <v>229</v>
      </c>
      <c r="B67" s="333" t="s">
        <v>756</v>
      </c>
      <c r="C67" s="3" t="s">
        <v>230</v>
      </c>
      <c r="D67" s="100" t="s">
        <v>61</v>
      </c>
      <c r="E67" s="158" t="s">
        <v>65</v>
      </c>
      <c r="F67" s="333" t="s">
        <v>756</v>
      </c>
      <c r="G67" s="5" t="s">
        <v>38</v>
      </c>
      <c r="H67" s="370" t="s">
        <v>838</v>
      </c>
      <c r="I67" s="370" t="s">
        <v>839</v>
      </c>
      <c r="J67" s="347">
        <v>1060.5</v>
      </c>
      <c r="K67" s="347">
        <v>1515</v>
      </c>
      <c r="L67" s="372" t="s">
        <v>840</v>
      </c>
      <c r="M67" s="4">
        <v>0</v>
      </c>
      <c r="N67" s="4">
        <v>0</v>
      </c>
      <c r="O67" s="14">
        <v>0</v>
      </c>
      <c r="P67" s="101" t="s">
        <v>26</v>
      </c>
      <c r="Q67" s="376" t="s">
        <v>841</v>
      </c>
      <c r="R67" s="101"/>
      <c r="S67" s="101">
        <v>0</v>
      </c>
      <c r="T67" s="101" t="str">
        <f>P67</f>
        <v>bajo</v>
      </c>
      <c r="U67" s="101"/>
      <c r="V67" s="376" t="s">
        <v>842</v>
      </c>
      <c r="W67" s="4">
        <v>0</v>
      </c>
      <c r="X67" s="4">
        <v>0</v>
      </c>
      <c r="Y67" s="14">
        <v>0</v>
      </c>
      <c r="Z67" s="101" t="s">
        <v>26</v>
      </c>
      <c r="AA67" s="376" t="s">
        <v>841</v>
      </c>
      <c r="AB67" s="101"/>
      <c r="AC67" s="101">
        <v>0</v>
      </c>
      <c r="AD67" s="101" t="str">
        <f>Z67</f>
        <v>bajo</v>
      </c>
      <c r="AE67" s="101"/>
      <c r="AF67" s="376" t="s">
        <v>843</v>
      </c>
      <c r="AG67" s="4"/>
      <c r="AH67" s="4"/>
      <c r="AI67" s="4"/>
      <c r="AJ67" s="14"/>
      <c r="AK67" s="4"/>
      <c r="AL67" s="17"/>
      <c r="AM67" s="17"/>
      <c r="AN67" s="20"/>
      <c r="AO67" s="19"/>
      <c r="AP67" s="21"/>
      <c r="AQ67" s="17"/>
      <c r="AR67" s="4"/>
      <c r="AS67" s="4"/>
      <c r="AT67" s="141"/>
      <c r="AU67" s="4"/>
      <c r="AV67" s="17"/>
      <c r="AW67" s="17"/>
      <c r="AX67" s="22"/>
      <c r="AY67" s="19"/>
      <c r="AZ67" s="21"/>
      <c r="BA67" s="17"/>
      <c r="BB67" s="4"/>
      <c r="BC67" s="4"/>
      <c r="BD67" s="48"/>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60"/>
      <c r="CG67" s="60"/>
      <c r="CH67" s="60"/>
      <c r="CI67" s="264"/>
      <c r="CJ67" s="60"/>
      <c r="CK67" s="60"/>
      <c r="CL67" s="20"/>
      <c r="CM67" s="60"/>
      <c r="CN67" s="61"/>
      <c r="CO67" s="60"/>
      <c r="CP67" s="60"/>
      <c r="CQ67" s="272"/>
      <c r="CR67" s="272"/>
      <c r="CS67" s="64"/>
      <c r="CT67" s="67"/>
      <c r="CU67" s="60"/>
      <c r="CV67" s="20"/>
      <c r="CW67" s="271"/>
      <c r="CX67" s="61"/>
      <c r="CY67" s="60"/>
      <c r="CZ67" s="60"/>
      <c r="DA67" s="60"/>
      <c r="DB67" s="60"/>
      <c r="DC67" s="75"/>
      <c r="DD67" s="321"/>
      <c r="DE67" s="60"/>
      <c r="DF67" s="20"/>
      <c r="DG67" s="322"/>
      <c r="DH67" s="61"/>
      <c r="DI67" s="60"/>
      <c r="DJ67" s="60"/>
      <c r="DK67" s="60"/>
      <c r="DL67" s="60"/>
      <c r="DM67" s="324"/>
      <c r="DN67" s="60"/>
      <c r="DO67" s="3"/>
      <c r="DP67" s="22"/>
      <c r="DQ67" s="60"/>
      <c r="DR67" s="61"/>
      <c r="DS67" s="60"/>
      <c r="DT67" s="60"/>
      <c r="DU67" s="60"/>
      <c r="DV67" s="60"/>
      <c r="DW67" s="328"/>
      <c r="DX67" s="67"/>
      <c r="DY67" s="60"/>
      <c r="DZ67" s="22"/>
      <c r="EA67" s="271"/>
      <c r="EB67" s="61"/>
      <c r="EC67" s="60"/>
      <c r="ED67" s="72"/>
      <c r="EF67" s="1" t="str">
        <f t="shared" si="31"/>
        <v>I24_12_01-SECREDUC 01</v>
      </c>
      <c r="EO67" s="94"/>
      <c r="EP67" s="94"/>
      <c r="EQ67" s="94"/>
      <c r="ER67" s="94"/>
      <c r="ET67" s="1" t="str">
        <f t="shared" si="1"/>
        <v>I24_12_01-SECREDUC 01</v>
      </c>
      <c r="FC67" s="18"/>
      <c r="FD67" s="18"/>
      <c r="FE67" s="97"/>
      <c r="FF67" s="94"/>
      <c r="FH67" s="1" t="str">
        <f t="shared" si="2"/>
        <v>I24_12_01-SECREDUC 01</v>
      </c>
      <c r="FV67" s="98" t="str">
        <f t="shared" si="3"/>
        <v>I24_12_01-SECREDUC 01</v>
      </c>
      <c r="GJ67" s="98" t="str">
        <f t="shared" si="4"/>
        <v>I24_12_01-SECREDUC 01</v>
      </c>
    </row>
    <row r="68" spans="1:192" ht="54.75" customHeight="1" x14ac:dyDescent="0.25">
      <c r="A68" s="3" t="s">
        <v>232</v>
      </c>
      <c r="B68" s="333" t="s">
        <v>763</v>
      </c>
      <c r="C68" s="3" t="s">
        <v>233</v>
      </c>
      <c r="D68" s="100" t="s">
        <v>61</v>
      </c>
      <c r="E68" s="158" t="s">
        <v>66</v>
      </c>
      <c r="F68" s="333" t="s">
        <v>763</v>
      </c>
      <c r="G68" s="5" t="s">
        <v>38</v>
      </c>
      <c r="H68" s="370" t="s">
        <v>838</v>
      </c>
      <c r="I68" s="370" t="s">
        <v>844</v>
      </c>
      <c r="J68" s="347">
        <v>1060.5</v>
      </c>
      <c r="K68" s="347">
        <v>1515</v>
      </c>
      <c r="L68" s="372" t="s">
        <v>840</v>
      </c>
      <c r="M68" s="4">
        <v>0</v>
      </c>
      <c r="N68" s="4">
        <v>0</v>
      </c>
      <c r="O68" s="14">
        <v>0</v>
      </c>
      <c r="P68" s="101" t="s">
        <v>26</v>
      </c>
      <c r="Q68" s="376" t="s">
        <v>845</v>
      </c>
      <c r="R68" s="101"/>
      <c r="S68" s="101">
        <v>0</v>
      </c>
      <c r="T68" s="101" t="str">
        <f t="shared" ref="T68:T82" si="48">P68</f>
        <v>bajo</v>
      </c>
      <c r="U68" s="101"/>
      <c r="V68" s="376" t="s">
        <v>842</v>
      </c>
      <c r="W68" s="4">
        <v>0</v>
      </c>
      <c r="X68" s="4">
        <v>0</v>
      </c>
      <c r="Y68" s="14">
        <v>0</v>
      </c>
      <c r="Z68" s="101" t="s">
        <v>26</v>
      </c>
      <c r="AA68" s="376" t="s">
        <v>845</v>
      </c>
      <c r="AB68" s="101"/>
      <c r="AC68" s="101">
        <v>0</v>
      </c>
      <c r="AD68" s="101" t="str">
        <f t="shared" ref="AD68:AD82" si="49">Z68</f>
        <v>bajo</v>
      </c>
      <c r="AE68" s="101"/>
      <c r="AF68" s="376" t="s">
        <v>843</v>
      </c>
      <c r="AG68" s="4"/>
      <c r="AH68" s="4"/>
      <c r="AI68" s="4"/>
      <c r="AJ68" s="14"/>
      <c r="AK68" s="4"/>
      <c r="AL68" s="17"/>
      <c r="AM68" s="17"/>
      <c r="AN68" s="20"/>
      <c r="AO68" s="19"/>
      <c r="AP68" s="21"/>
      <c r="AQ68" s="17"/>
      <c r="AR68" s="4"/>
      <c r="AS68" s="4"/>
      <c r="AT68" s="141"/>
      <c r="AU68" s="4"/>
      <c r="AV68" s="17"/>
      <c r="AW68" s="17"/>
      <c r="AX68" s="22"/>
      <c r="AY68" s="19"/>
      <c r="AZ68" s="21"/>
      <c r="BA68" s="17"/>
      <c r="BB68" s="4"/>
      <c r="BC68" s="4"/>
      <c r="BD68" s="48"/>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60"/>
      <c r="CG68" s="60"/>
      <c r="CH68" s="60"/>
      <c r="CI68" s="264"/>
      <c r="CJ68" s="60"/>
      <c r="CK68" s="60"/>
      <c r="CL68" s="20"/>
      <c r="CM68" s="60"/>
      <c r="CN68" s="61"/>
      <c r="CO68" s="60"/>
      <c r="CP68" s="60"/>
      <c r="CQ68" s="270"/>
      <c r="CR68" s="270"/>
      <c r="CS68" s="64"/>
      <c r="CT68" s="66"/>
      <c r="CU68" s="60"/>
      <c r="CV68" s="20"/>
      <c r="CW68" s="271"/>
      <c r="CX68" s="61"/>
      <c r="CY68" s="60"/>
      <c r="CZ68" s="60"/>
      <c r="DA68" s="60"/>
      <c r="DB68" s="60"/>
      <c r="DC68" s="75"/>
      <c r="DD68" s="321"/>
      <c r="DE68" s="60"/>
      <c r="DF68" s="20"/>
      <c r="DG68" s="322"/>
      <c r="DH68" s="61"/>
      <c r="DI68" s="60"/>
      <c r="DJ68" s="60"/>
      <c r="DK68" s="60"/>
      <c r="DL68" s="60"/>
      <c r="DM68" s="324"/>
      <c r="DN68" s="60"/>
      <c r="DO68" s="3"/>
      <c r="DP68" s="22"/>
      <c r="DQ68" s="60"/>
      <c r="DR68" s="61"/>
      <c r="DS68" s="60"/>
      <c r="DT68" s="60"/>
      <c r="DU68" s="60"/>
      <c r="DV68" s="60"/>
      <c r="DW68" s="324"/>
      <c r="DX68" s="66"/>
      <c r="DY68" s="60"/>
      <c r="DZ68" s="22"/>
      <c r="EA68" s="271"/>
      <c r="EB68" s="61"/>
      <c r="EC68" s="60"/>
      <c r="ED68" s="72"/>
      <c r="EF68" s="1" t="str">
        <f t="shared" si="31"/>
        <v>I24_12_02-SECREDUC 02</v>
      </c>
      <c r="EO68" s="94"/>
      <c r="EP68" s="94"/>
      <c r="EQ68" s="94"/>
      <c r="ER68" s="94"/>
      <c r="ET68" s="1" t="str">
        <f t="shared" si="1"/>
        <v>I24_12_02-SECREDUC 02</v>
      </c>
      <c r="FC68" s="18"/>
      <c r="FD68" s="18"/>
      <c r="FE68" s="97"/>
      <c r="FF68" s="94"/>
      <c r="FH68" s="1" t="str">
        <f t="shared" si="2"/>
        <v>I24_12_02-SECREDUC 02</v>
      </c>
      <c r="FV68" s="98" t="str">
        <f t="shared" si="3"/>
        <v>I24_12_02-SECREDUC 02</v>
      </c>
      <c r="GJ68" s="98" t="str">
        <f t="shared" si="4"/>
        <v>I24_12_02-SECREDUC 02</v>
      </c>
    </row>
    <row r="69" spans="1:192" ht="37.5" customHeight="1" x14ac:dyDescent="0.25">
      <c r="A69" s="3" t="s">
        <v>234</v>
      </c>
      <c r="B69" s="333" t="s">
        <v>769</v>
      </c>
      <c r="C69" s="3" t="s">
        <v>235</v>
      </c>
      <c r="D69" s="100" t="s">
        <v>61</v>
      </c>
      <c r="E69" s="366" t="s">
        <v>67</v>
      </c>
      <c r="F69" s="333" t="s">
        <v>769</v>
      </c>
      <c r="G69" s="5" t="s">
        <v>38</v>
      </c>
      <c r="H69" s="370" t="s">
        <v>838</v>
      </c>
      <c r="I69" s="370" t="s">
        <v>846</v>
      </c>
      <c r="J69" s="347">
        <v>1060.5</v>
      </c>
      <c r="K69" s="347">
        <v>1515</v>
      </c>
      <c r="L69" s="372" t="s">
        <v>840</v>
      </c>
      <c r="M69" s="4">
        <v>0</v>
      </c>
      <c r="N69" s="4">
        <v>0</v>
      </c>
      <c r="O69" s="14">
        <v>0</v>
      </c>
      <c r="P69" s="101" t="s">
        <v>26</v>
      </c>
      <c r="Q69" s="376" t="s">
        <v>847</v>
      </c>
      <c r="R69" s="101"/>
      <c r="S69" s="101">
        <v>0</v>
      </c>
      <c r="T69" s="101" t="str">
        <f t="shared" si="48"/>
        <v>bajo</v>
      </c>
      <c r="U69" s="101"/>
      <c r="V69" s="376" t="s">
        <v>842</v>
      </c>
      <c r="W69" s="4">
        <v>0</v>
      </c>
      <c r="X69" s="4">
        <v>0</v>
      </c>
      <c r="Y69" s="14">
        <v>0</v>
      </c>
      <c r="Z69" s="101" t="s">
        <v>26</v>
      </c>
      <c r="AA69" s="376" t="s">
        <v>847</v>
      </c>
      <c r="AB69" s="101"/>
      <c r="AC69" s="101">
        <v>0</v>
      </c>
      <c r="AD69" s="101" t="str">
        <f t="shared" si="49"/>
        <v>bajo</v>
      </c>
      <c r="AE69" s="101"/>
      <c r="AF69" s="376" t="s">
        <v>843</v>
      </c>
      <c r="AG69" s="4"/>
      <c r="AH69" s="4"/>
      <c r="AI69" s="4"/>
      <c r="AJ69" s="14"/>
      <c r="AK69" s="4"/>
      <c r="AL69" s="17"/>
      <c r="AM69" s="17"/>
      <c r="AN69" s="20"/>
      <c r="AO69" s="19"/>
      <c r="AP69" s="21"/>
      <c r="AQ69" s="17"/>
      <c r="AR69" s="4"/>
      <c r="AS69" s="4"/>
      <c r="AT69" s="141"/>
      <c r="AU69" s="4"/>
      <c r="AV69" s="17"/>
      <c r="AW69" s="17"/>
      <c r="AX69" s="22"/>
      <c r="AY69" s="19"/>
      <c r="AZ69" s="21"/>
      <c r="BA69" s="17"/>
      <c r="BB69" s="4"/>
      <c r="BC69" s="4"/>
      <c r="BD69" s="48"/>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60"/>
      <c r="CG69" s="60"/>
      <c r="CH69" s="60"/>
      <c r="CI69" s="264"/>
      <c r="CJ69" s="60"/>
      <c r="CK69" s="60"/>
      <c r="CL69" s="20"/>
      <c r="CM69" s="60"/>
      <c r="CN69" s="61"/>
      <c r="CO69" s="60"/>
      <c r="CP69" s="60"/>
      <c r="CQ69" s="270"/>
      <c r="CR69" s="270"/>
      <c r="CS69" s="64"/>
      <c r="CT69" s="66"/>
      <c r="CU69" s="60"/>
      <c r="CV69" s="20"/>
      <c r="CW69" s="271"/>
      <c r="CX69" s="61"/>
      <c r="CY69" s="60"/>
      <c r="CZ69" s="60"/>
      <c r="DA69" s="60"/>
      <c r="DB69" s="60"/>
      <c r="DC69" s="75"/>
      <c r="DD69" s="321"/>
      <c r="DE69" s="60"/>
      <c r="DF69" s="20"/>
      <c r="DG69" s="322"/>
      <c r="DH69" s="61"/>
      <c r="DI69" s="60"/>
      <c r="DJ69" s="60"/>
      <c r="DK69" s="60"/>
      <c r="DL69" s="60"/>
      <c r="DM69" s="324"/>
      <c r="DN69" s="60"/>
      <c r="DO69" s="3"/>
      <c r="DP69" s="22"/>
      <c r="DQ69" s="60"/>
      <c r="DR69" s="61"/>
      <c r="DS69" s="60"/>
      <c r="DT69" s="60"/>
      <c r="DU69" s="60"/>
      <c r="DV69" s="60"/>
      <c r="DW69" s="324"/>
      <c r="DX69" s="66"/>
      <c r="DY69" s="60"/>
      <c r="DZ69" s="22"/>
      <c r="EA69" s="271"/>
      <c r="EB69" s="61"/>
      <c r="EC69" s="60"/>
      <c r="ED69" s="72"/>
      <c r="EF69" s="1" t="str">
        <f t="shared" si="31"/>
        <v>I24_12_03-SECREDUC 03</v>
      </c>
      <c r="EO69" s="94"/>
      <c r="EP69" s="94"/>
      <c r="EQ69" s="94"/>
      <c r="ER69" s="94"/>
      <c r="ET69" s="1" t="str">
        <f t="shared" si="1"/>
        <v>I24_12_03-SECREDUC 03</v>
      </c>
      <c r="FC69" s="18"/>
      <c r="FD69" s="18"/>
      <c r="FE69" s="97"/>
      <c r="FF69" s="94"/>
      <c r="FH69" s="1" t="str">
        <f t="shared" si="2"/>
        <v>I24_12_03-SECREDUC 03</v>
      </c>
      <c r="FV69" s="98" t="str">
        <f t="shared" si="3"/>
        <v>I24_12_03-SECREDUC 03</v>
      </c>
      <c r="GJ69" s="98" t="str">
        <f t="shared" si="4"/>
        <v>I24_12_03-SECREDUC 03</v>
      </c>
    </row>
    <row r="70" spans="1:192" ht="51" customHeight="1" x14ac:dyDescent="0.25">
      <c r="A70" s="3" t="s">
        <v>236</v>
      </c>
      <c r="B70" s="333" t="s">
        <v>774</v>
      </c>
      <c r="C70" s="3" t="s">
        <v>237</v>
      </c>
      <c r="D70" s="100" t="s">
        <v>61</v>
      </c>
      <c r="E70" s="158" t="s">
        <v>68</v>
      </c>
      <c r="F70" s="333" t="s">
        <v>774</v>
      </c>
      <c r="G70" s="5" t="s">
        <v>38</v>
      </c>
      <c r="H70" s="370" t="s">
        <v>838</v>
      </c>
      <c r="I70" s="370" t="s">
        <v>848</v>
      </c>
      <c r="J70" s="347">
        <v>1060.5</v>
      </c>
      <c r="K70" s="347">
        <v>1515</v>
      </c>
      <c r="L70" s="372" t="s">
        <v>840</v>
      </c>
      <c r="M70" s="4">
        <v>0</v>
      </c>
      <c r="N70" s="4">
        <v>0</v>
      </c>
      <c r="O70" s="14">
        <v>0</v>
      </c>
      <c r="P70" s="101" t="s">
        <v>26</v>
      </c>
      <c r="Q70" s="376" t="s">
        <v>849</v>
      </c>
      <c r="R70" s="101"/>
      <c r="S70" s="101">
        <v>0</v>
      </c>
      <c r="T70" s="101" t="str">
        <f t="shared" si="48"/>
        <v>bajo</v>
      </c>
      <c r="U70" s="101"/>
      <c r="V70" s="376" t="s">
        <v>842</v>
      </c>
      <c r="W70" s="4">
        <v>0</v>
      </c>
      <c r="X70" s="4">
        <v>0</v>
      </c>
      <c r="Y70" s="14">
        <v>0</v>
      </c>
      <c r="Z70" s="101" t="s">
        <v>26</v>
      </c>
      <c r="AA70" s="376" t="s">
        <v>850</v>
      </c>
      <c r="AB70" s="101"/>
      <c r="AC70" s="101">
        <v>0</v>
      </c>
      <c r="AD70" s="101" t="str">
        <f t="shared" si="49"/>
        <v>bajo</v>
      </c>
      <c r="AE70" s="101"/>
      <c r="AF70" s="376" t="s">
        <v>843</v>
      </c>
      <c r="AG70" s="4"/>
      <c r="AH70" s="4"/>
      <c r="AI70" s="4"/>
      <c r="AJ70" s="14"/>
      <c r="AK70" s="4"/>
      <c r="AL70" s="17"/>
      <c r="AM70" s="17"/>
      <c r="AN70" s="20"/>
      <c r="AO70" s="19"/>
      <c r="AP70" s="21"/>
      <c r="AQ70" s="17"/>
      <c r="AR70" s="4"/>
      <c r="AS70" s="4"/>
      <c r="AT70" s="141"/>
      <c r="AU70" s="4"/>
      <c r="AV70" s="17"/>
      <c r="AW70" s="17"/>
      <c r="AX70" s="22"/>
      <c r="AY70" s="19"/>
      <c r="AZ70" s="21"/>
      <c r="BA70" s="17"/>
      <c r="BB70" s="4"/>
      <c r="BC70" s="4"/>
      <c r="BD70" s="48"/>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60"/>
      <c r="CG70" s="60"/>
      <c r="CH70" s="60"/>
      <c r="CI70" s="265"/>
      <c r="CJ70" s="60"/>
      <c r="CK70" s="60"/>
      <c r="CL70" s="20"/>
      <c r="CM70" s="60"/>
      <c r="CN70" s="61"/>
      <c r="CO70" s="60"/>
      <c r="CP70" s="60"/>
      <c r="CQ70" s="270"/>
      <c r="CR70" s="270"/>
      <c r="CS70" s="64"/>
      <c r="CT70" s="66"/>
      <c r="CU70" s="60"/>
      <c r="CV70" s="20"/>
      <c r="CW70" s="271"/>
      <c r="CX70" s="61"/>
      <c r="CY70" s="60"/>
      <c r="CZ70" s="60"/>
      <c r="DA70" s="60"/>
      <c r="DB70" s="60"/>
      <c r="DC70" s="75"/>
      <c r="DD70" s="321"/>
      <c r="DE70" s="60"/>
      <c r="DF70" s="20"/>
      <c r="DG70" s="322"/>
      <c r="DH70" s="61"/>
      <c r="DI70" s="60"/>
      <c r="DJ70" s="60"/>
      <c r="DK70" s="60"/>
      <c r="DL70" s="60"/>
      <c r="DM70" s="324"/>
      <c r="DN70" s="60"/>
      <c r="DO70" s="3"/>
      <c r="DP70" s="22"/>
      <c r="DQ70" s="60"/>
      <c r="DR70" s="61"/>
      <c r="DS70" s="60"/>
      <c r="DT70" s="60"/>
      <c r="DU70" s="60"/>
      <c r="DV70" s="60"/>
      <c r="DW70" s="324"/>
      <c r="DX70" s="66"/>
      <c r="DY70" s="60"/>
      <c r="DZ70" s="22"/>
      <c r="EA70" s="271"/>
      <c r="EB70" s="61"/>
      <c r="EC70" s="60"/>
      <c r="ED70" s="72"/>
      <c r="EF70" s="1" t="str">
        <f t="shared" si="31"/>
        <v>I24_12_04-SECREDUC 04</v>
      </c>
      <c r="EO70" s="94"/>
      <c r="EP70" s="94"/>
      <c r="EQ70" s="94"/>
      <c r="ER70" s="94"/>
      <c r="ET70" s="1" t="str">
        <f t="shared" si="1"/>
        <v>I24_12_04-SECREDUC 04</v>
      </c>
      <c r="FC70" s="18"/>
      <c r="FD70" s="18"/>
      <c r="FE70" s="97"/>
      <c r="FF70" s="94"/>
      <c r="FH70" s="1" t="str">
        <f t="shared" si="2"/>
        <v>I24_12_04-SECREDUC 04</v>
      </c>
      <c r="FV70" s="98" t="str">
        <f t="shared" si="3"/>
        <v>I24_12_04-SECREDUC 04</v>
      </c>
      <c r="GJ70" s="98" t="str">
        <f t="shared" si="4"/>
        <v>I24_12_04-SECREDUC 04</v>
      </c>
    </row>
    <row r="71" spans="1:192" ht="52.5" customHeight="1" x14ac:dyDescent="0.25">
      <c r="A71" s="3" t="s">
        <v>238</v>
      </c>
      <c r="B71" s="333" t="s">
        <v>780</v>
      </c>
      <c r="C71" s="3" t="s">
        <v>239</v>
      </c>
      <c r="D71" s="100" t="s">
        <v>61</v>
      </c>
      <c r="E71" s="158" t="s">
        <v>69</v>
      </c>
      <c r="F71" s="333" t="s">
        <v>780</v>
      </c>
      <c r="G71" s="5" t="s">
        <v>38</v>
      </c>
      <c r="H71" s="370" t="s">
        <v>838</v>
      </c>
      <c r="I71" s="370" t="s">
        <v>851</v>
      </c>
      <c r="J71" s="347">
        <v>1060.5</v>
      </c>
      <c r="K71" s="347">
        <v>1515</v>
      </c>
      <c r="L71" s="372" t="s">
        <v>840</v>
      </c>
      <c r="M71" s="4">
        <v>0</v>
      </c>
      <c r="N71" s="4">
        <v>0</v>
      </c>
      <c r="O71" s="14">
        <v>0</v>
      </c>
      <c r="P71" s="101" t="s">
        <v>26</v>
      </c>
      <c r="Q71" s="376" t="s">
        <v>852</v>
      </c>
      <c r="R71" s="101"/>
      <c r="S71" s="101">
        <v>0</v>
      </c>
      <c r="T71" s="101" t="str">
        <f t="shared" si="48"/>
        <v>bajo</v>
      </c>
      <c r="U71" s="101"/>
      <c r="V71" s="376" t="s">
        <v>842</v>
      </c>
      <c r="W71" s="4">
        <v>0</v>
      </c>
      <c r="X71" s="4">
        <v>0</v>
      </c>
      <c r="Y71" s="14">
        <v>0</v>
      </c>
      <c r="Z71" s="101" t="s">
        <v>26</v>
      </c>
      <c r="AA71" s="376" t="s">
        <v>853</v>
      </c>
      <c r="AB71" s="101"/>
      <c r="AC71" s="101">
        <v>0</v>
      </c>
      <c r="AD71" s="101" t="str">
        <f t="shared" si="49"/>
        <v>bajo</v>
      </c>
      <c r="AE71" s="101"/>
      <c r="AF71" s="376" t="s">
        <v>843</v>
      </c>
      <c r="AG71" s="4"/>
      <c r="AH71" s="4"/>
      <c r="AI71" s="4"/>
      <c r="AJ71" s="14"/>
      <c r="AK71" s="4"/>
      <c r="AL71" s="17"/>
      <c r="AM71" s="17"/>
      <c r="AN71" s="20"/>
      <c r="AO71" s="19"/>
      <c r="AP71" s="21"/>
      <c r="AQ71" s="17"/>
      <c r="AR71" s="4"/>
      <c r="AS71" s="4"/>
      <c r="AT71" s="141"/>
      <c r="AU71" s="4"/>
      <c r="AV71" s="17"/>
      <c r="AW71" s="17"/>
      <c r="AX71" s="22"/>
      <c r="AY71" s="19"/>
      <c r="AZ71" s="21"/>
      <c r="BA71" s="17"/>
      <c r="BB71" s="4"/>
      <c r="BC71" s="4"/>
      <c r="BD71" s="48"/>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60"/>
      <c r="CG71" s="60"/>
      <c r="CH71" s="60"/>
      <c r="CI71" s="264"/>
      <c r="CJ71" s="60"/>
      <c r="CK71" s="60"/>
      <c r="CL71" s="20"/>
      <c r="CM71" s="60"/>
      <c r="CN71" s="61"/>
      <c r="CO71" s="60"/>
      <c r="CP71" s="60"/>
      <c r="CQ71" s="273"/>
      <c r="CR71" s="273"/>
      <c r="CS71" s="64"/>
      <c r="CT71" s="66"/>
      <c r="CU71" s="60"/>
      <c r="CV71" s="20"/>
      <c r="CW71" s="271"/>
      <c r="CX71" s="61"/>
      <c r="CY71" s="60"/>
      <c r="CZ71" s="60"/>
      <c r="DA71" s="60"/>
      <c r="DB71" s="60"/>
      <c r="DC71" s="75"/>
      <c r="DD71" s="321"/>
      <c r="DE71" s="60"/>
      <c r="DF71" s="20"/>
      <c r="DG71" s="322"/>
      <c r="DH71" s="61"/>
      <c r="DI71" s="60"/>
      <c r="DJ71" s="60"/>
      <c r="DK71" s="60"/>
      <c r="DL71" s="60"/>
      <c r="DM71" s="324"/>
      <c r="DN71" s="60"/>
      <c r="DO71" s="3"/>
      <c r="DP71" s="22"/>
      <c r="DQ71" s="60"/>
      <c r="DR71" s="61"/>
      <c r="DS71" s="60"/>
      <c r="DT71" s="60"/>
      <c r="DU71" s="60"/>
      <c r="DV71" s="60"/>
      <c r="DW71" s="324"/>
      <c r="DX71" s="66"/>
      <c r="DY71" s="60"/>
      <c r="DZ71" s="22"/>
      <c r="EA71" s="271"/>
      <c r="EB71" s="61"/>
      <c r="EC71" s="60"/>
      <c r="ED71" s="72"/>
      <c r="EF71" s="1" t="str">
        <f t="shared" si="31"/>
        <v>I24_12_05-SECREDUC 05</v>
      </c>
      <c r="EO71" s="94"/>
      <c r="EP71" s="94"/>
      <c r="EQ71" s="94"/>
      <c r="ER71" s="94"/>
      <c r="ET71" s="1" t="str">
        <f t="shared" ref="ET71:ET95" si="50">+EF71</f>
        <v>I24_12_05-SECREDUC 05</v>
      </c>
      <c r="FC71" s="18"/>
      <c r="FD71" s="18"/>
      <c r="FE71" s="97"/>
      <c r="FF71" s="94"/>
      <c r="FH71" s="1" t="str">
        <f t="shared" ref="FH71:FH95" si="51">+ET71</f>
        <v>I24_12_05-SECREDUC 05</v>
      </c>
      <c r="FV71" s="98" t="str">
        <f t="shared" ref="FV71:FV95" si="52">+FH71</f>
        <v>I24_12_05-SECREDUC 05</v>
      </c>
      <c r="GJ71" s="98" t="str">
        <f t="shared" ref="GJ71:GJ95" si="53">+FV71</f>
        <v>I24_12_05-SECREDUC 05</v>
      </c>
    </row>
    <row r="72" spans="1:192" ht="50.25" customHeight="1" x14ac:dyDescent="0.25">
      <c r="A72" s="3" t="s">
        <v>240</v>
      </c>
      <c r="B72" s="333" t="s">
        <v>786</v>
      </c>
      <c r="C72" s="3" t="s">
        <v>241</v>
      </c>
      <c r="D72" s="100" t="s">
        <v>61</v>
      </c>
      <c r="E72" s="158" t="s">
        <v>70</v>
      </c>
      <c r="F72" s="333" t="s">
        <v>786</v>
      </c>
      <c r="G72" s="5" t="s">
        <v>38</v>
      </c>
      <c r="H72" s="370" t="s">
        <v>838</v>
      </c>
      <c r="I72" s="370" t="s">
        <v>854</v>
      </c>
      <c r="J72" s="347">
        <v>1060.5</v>
      </c>
      <c r="K72" s="347">
        <v>1515</v>
      </c>
      <c r="L72" s="372" t="s">
        <v>840</v>
      </c>
      <c r="M72" s="4">
        <v>0</v>
      </c>
      <c r="N72" s="4">
        <v>0</v>
      </c>
      <c r="O72" s="14">
        <v>0</v>
      </c>
      <c r="P72" s="101" t="s">
        <v>26</v>
      </c>
      <c r="Q72" s="376" t="s">
        <v>855</v>
      </c>
      <c r="R72" s="101"/>
      <c r="S72" s="101">
        <v>0</v>
      </c>
      <c r="T72" s="101" t="str">
        <f t="shared" si="48"/>
        <v>bajo</v>
      </c>
      <c r="U72" s="101"/>
      <c r="V72" s="376" t="s">
        <v>842</v>
      </c>
      <c r="W72" s="4">
        <v>0</v>
      </c>
      <c r="X72" s="4">
        <v>0</v>
      </c>
      <c r="Y72" s="14">
        <v>0</v>
      </c>
      <c r="Z72" s="101" t="s">
        <v>26</v>
      </c>
      <c r="AA72" s="376" t="s">
        <v>856</v>
      </c>
      <c r="AB72" s="101"/>
      <c r="AC72" s="101">
        <v>0</v>
      </c>
      <c r="AD72" s="101" t="str">
        <f t="shared" si="49"/>
        <v>bajo</v>
      </c>
      <c r="AE72" s="101"/>
      <c r="AF72" s="376" t="s">
        <v>843</v>
      </c>
      <c r="AG72" s="4"/>
      <c r="AH72" s="4"/>
      <c r="AI72" s="4"/>
      <c r="AJ72" s="14"/>
      <c r="AK72" s="4"/>
      <c r="AL72" s="17"/>
      <c r="AM72" s="17"/>
      <c r="AN72" s="20"/>
      <c r="AO72" s="19"/>
      <c r="AP72" s="21"/>
      <c r="AQ72" s="17"/>
      <c r="AR72" s="4"/>
      <c r="AS72" s="4"/>
      <c r="AT72" s="141"/>
      <c r="AU72" s="4"/>
      <c r="AV72" s="17"/>
      <c r="AW72" s="17"/>
      <c r="AX72" s="22"/>
      <c r="AY72" s="19"/>
      <c r="AZ72" s="21"/>
      <c r="BA72" s="17"/>
      <c r="BB72" s="4"/>
      <c r="BC72" s="4"/>
      <c r="BD72" s="48"/>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60"/>
      <c r="CG72" s="60"/>
      <c r="CH72" s="60"/>
      <c r="CI72" s="264"/>
      <c r="CJ72" s="60"/>
      <c r="CK72" s="60"/>
      <c r="CL72" s="20"/>
      <c r="CM72" s="60"/>
      <c r="CN72" s="61"/>
      <c r="CO72" s="60"/>
      <c r="CP72" s="60"/>
      <c r="CQ72" s="270"/>
      <c r="CR72" s="270"/>
      <c r="CS72" s="64"/>
      <c r="CT72" s="66"/>
      <c r="CU72" s="60"/>
      <c r="CV72" s="20"/>
      <c r="CW72" s="271"/>
      <c r="CX72" s="61"/>
      <c r="CY72" s="60"/>
      <c r="CZ72" s="60"/>
      <c r="DA72" s="60"/>
      <c r="DB72" s="60"/>
      <c r="DC72" s="75"/>
      <c r="DD72" s="321"/>
      <c r="DE72" s="60"/>
      <c r="DF72" s="20"/>
      <c r="DG72" s="322"/>
      <c r="DH72" s="61"/>
      <c r="DI72" s="60"/>
      <c r="DJ72" s="60"/>
      <c r="DK72" s="60"/>
      <c r="DL72" s="60"/>
      <c r="DM72" s="324"/>
      <c r="DN72" s="60"/>
      <c r="DO72" s="3"/>
      <c r="DP72" s="22"/>
      <c r="DQ72" s="60"/>
      <c r="DR72" s="61"/>
      <c r="DS72" s="60"/>
      <c r="DT72" s="60"/>
      <c r="DU72" s="60"/>
      <c r="DV72" s="60"/>
      <c r="DW72" s="324"/>
      <c r="DX72" s="66"/>
      <c r="DY72" s="60"/>
      <c r="DZ72" s="22"/>
      <c r="EA72" s="271"/>
      <c r="EB72" s="61"/>
      <c r="EC72" s="60"/>
      <c r="ED72" s="72"/>
      <c r="EF72" s="1" t="str">
        <f t="shared" ref="EF72:EF95" si="54">+C72</f>
        <v>I24_12_06-SECREDUC 06</v>
      </c>
      <c r="EO72" s="94"/>
      <c r="EP72" s="94"/>
      <c r="EQ72" s="94"/>
      <c r="ER72" s="94"/>
      <c r="ET72" s="1" t="str">
        <f t="shared" si="50"/>
        <v>I24_12_06-SECREDUC 06</v>
      </c>
      <c r="FC72" s="18"/>
      <c r="FD72" s="18"/>
      <c r="FE72" s="97"/>
      <c r="FF72" s="94"/>
      <c r="FH72" s="1" t="str">
        <f t="shared" si="51"/>
        <v>I24_12_06-SECREDUC 06</v>
      </c>
      <c r="FV72" s="98" t="str">
        <f t="shared" si="52"/>
        <v>I24_12_06-SECREDUC 06</v>
      </c>
      <c r="GJ72" s="98" t="str">
        <f t="shared" si="53"/>
        <v>I24_12_06-SECREDUC 06</v>
      </c>
    </row>
    <row r="73" spans="1:192" ht="57.75" customHeight="1" x14ac:dyDescent="0.25">
      <c r="A73" s="3" t="s">
        <v>242</v>
      </c>
      <c r="B73" s="333" t="s">
        <v>792</v>
      </c>
      <c r="C73" s="3" t="s">
        <v>243</v>
      </c>
      <c r="D73" s="100" t="s">
        <v>61</v>
      </c>
      <c r="E73" s="158" t="s">
        <v>71</v>
      </c>
      <c r="F73" s="333" t="s">
        <v>792</v>
      </c>
      <c r="G73" s="5" t="s">
        <v>38</v>
      </c>
      <c r="H73" s="370" t="s">
        <v>838</v>
      </c>
      <c r="I73" s="370" t="s">
        <v>857</v>
      </c>
      <c r="J73" s="347">
        <v>1060.5</v>
      </c>
      <c r="K73" s="347">
        <v>1515</v>
      </c>
      <c r="L73" s="372" t="s">
        <v>840</v>
      </c>
      <c r="M73" s="4">
        <v>0</v>
      </c>
      <c r="N73" s="4">
        <v>0</v>
      </c>
      <c r="O73" s="14">
        <v>0</v>
      </c>
      <c r="P73" s="101" t="s">
        <v>26</v>
      </c>
      <c r="Q73" s="376" t="s">
        <v>858</v>
      </c>
      <c r="R73" s="101"/>
      <c r="S73" s="101">
        <v>0</v>
      </c>
      <c r="T73" s="101" t="str">
        <f t="shared" si="48"/>
        <v>bajo</v>
      </c>
      <c r="U73" s="101"/>
      <c r="V73" s="376" t="s">
        <v>842</v>
      </c>
      <c r="W73" s="4">
        <v>0</v>
      </c>
      <c r="X73" s="4">
        <v>0</v>
      </c>
      <c r="Y73" s="14">
        <v>0</v>
      </c>
      <c r="Z73" s="101" t="s">
        <v>26</v>
      </c>
      <c r="AA73" s="376" t="s">
        <v>859</v>
      </c>
      <c r="AB73" s="101"/>
      <c r="AC73" s="101">
        <v>0</v>
      </c>
      <c r="AD73" s="101" t="str">
        <f t="shared" si="49"/>
        <v>bajo</v>
      </c>
      <c r="AE73" s="101"/>
      <c r="AF73" s="376" t="s">
        <v>843</v>
      </c>
      <c r="AG73" s="4"/>
      <c r="AH73" s="4"/>
      <c r="AI73" s="4"/>
      <c r="AJ73" s="14"/>
      <c r="AK73" s="4"/>
      <c r="AL73" s="17"/>
      <c r="AM73" s="17"/>
      <c r="AN73" s="20"/>
      <c r="AO73" s="19"/>
      <c r="AP73" s="21"/>
      <c r="AQ73" s="17"/>
      <c r="AR73" s="4"/>
      <c r="AS73" s="4"/>
      <c r="AT73" s="141"/>
      <c r="AU73" s="4"/>
      <c r="AV73" s="17"/>
      <c r="AW73" s="17"/>
      <c r="AX73" s="22"/>
      <c r="AY73" s="19"/>
      <c r="AZ73" s="21"/>
      <c r="BA73" s="17"/>
      <c r="BB73" s="4"/>
      <c r="BC73" s="4"/>
      <c r="BD73" s="48"/>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60"/>
      <c r="CG73" s="60"/>
      <c r="CH73" s="60"/>
      <c r="CI73" s="264"/>
      <c r="CJ73" s="60"/>
      <c r="CK73" s="60"/>
      <c r="CL73" s="20"/>
      <c r="CM73" s="60"/>
      <c r="CN73" s="61"/>
      <c r="CO73" s="60"/>
      <c r="CP73" s="60"/>
      <c r="CQ73" s="270"/>
      <c r="CR73" s="270"/>
      <c r="CS73" s="64"/>
      <c r="CT73" s="66"/>
      <c r="CU73" s="60"/>
      <c r="CV73" s="20"/>
      <c r="CW73" s="271"/>
      <c r="CX73" s="61"/>
      <c r="CY73" s="60"/>
      <c r="CZ73" s="60"/>
      <c r="DA73" s="60"/>
      <c r="DB73" s="60"/>
      <c r="DC73" s="75"/>
      <c r="DD73" s="321"/>
      <c r="DE73" s="60"/>
      <c r="DF73" s="20"/>
      <c r="DG73" s="322"/>
      <c r="DH73" s="61"/>
      <c r="DI73" s="60"/>
      <c r="DJ73" s="60"/>
      <c r="DK73" s="60"/>
      <c r="DL73" s="60"/>
      <c r="DM73" s="324"/>
      <c r="DN73" s="60"/>
      <c r="DO73" s="3"/>
      <c r="DP73" s="22"/>
      <c r="DQ73" s="60"/>
      <c r="DR73" s="61"/>
      <c r="DS73" s="60"/>
      <c r="DT73" s="60"/>
      <c r="DU73" s="60"/>
      <c r="DV73" s="60"/>
      <c r="DW73" s="324"/>
      <c r="DX73" s="66"/>
      <c r="DY73" s="60"/>
      <c r="DZ73" s="22"/>
      <c r="EA73" s="271"/>
      <c r="EB73" s="61"/>
      <c r="EC73" s="60"/>
      <c r="ED73" s="72"/>
      <c r="EF73" s="1" t="str">
        <f t="shared" si="54"/>
        <v>I24_12_07-SECREDUC 07</v>
      </c>
      <c r="EO73" s="94"/>
      <c r="EP73" s="94"/>
      <c r="EQ73" s="94"/>
      <c r="ER73" s="94"/>
      <c r="ET73" s="1" t="str">
        <f t="shared" si="50"/>
        <v>I24_12_07-SECREDUC 07</v>
      </c>
      <c r="FC73" s="18"/>
      <c r="FD73" s="18"/>
      <c r="FE73" s="97"/>
      <c r="FF73" s="94"/>
      <c r="FH73" s="1" t="str">
        <f t="shared" si="51"/>
        <v>I24_12_07-SECREDUC 07</v>
      </c>
      <c r="FV73" s="98" t="str">
        <f t="shared" si="52"/>
        <v>I24_12_07-SECREDUC 07</v>
      </c>
      <c r="GJ73" s="98" t="str">
        <f t="shared" si="53"/>
        <v>I24_12_07-SECREDUC 07</v>
      </c>
    </row>
    <row r="74" spans="1:192" ht="60.75" customHeight="1" x14ac:dyDescent="0.25">
      <c r="A74" s="3" t="s">
        <v>244</v>
      </c>
      <c r="B74" s="333" t="s">
        <v>798</v>
      </c>
      <c r="C74" s="3" t="s">
        <v>245</v>
      </c>
      <c r="D74" s="100" t="s">
        <v>61</v>
      </c>
      <c r="E74" s="158" t="s">
        <v>72</v>
      </c>
      <c r="F74" s="333" t="s">
        <v>798</v>
      </c>
      <c r="G74" s="5" t="s">
        <v>38</v>
      </c>
      <c r="H74" s="370" t="s">
        <v>838</v>
      </c>
      <c r="I74" s="370" t="s">
        <v>860</v>
      </c>
      <c r="J74" s="347">
        <v>1060.5</v>
      </c>
      <c r="K74" s="347">
        <v>1515</v>
      </c>
      <c r="L74" s="372" t="s">
        <v>840</v>
      </c>
      <c r="M74" s="4">
        <v>0</v>
      </c>
      <c r="N74" s="4">
        <v>0</v>
      </c>
      <c r="O74" s="14">
        <v>0</v>
      </c>
      <c r="P74" s="101" t="s">
        <v>26</v>
      </c>
      <c r="Q74" s="376" t="s">
        <v>861</v>
      </c>
      <c r="R74" s="101"/>
      <c r="S74" s="101">
        <v>0</v>
      </c>
      <c r="T74" s="101" t="str">
        <f t="shared" si="48"/>
        <v>bajo</v>
      </c>
      <c r="U74" s="101"/>
      <c r="V74" s="376" t="s">
        <v>842</v>
      </c>
      <c r="W74" s="4">
        <v>0</v>
      </c>
      <c r="X74" s="4">
        <v>0</v>
      </c>
      <c r="Y74" s="14">
        <v>0</v>
      </c>
      <c r="Z74" s="101" t="s">
        <v>26</v>
      </c>
      <c r="AA74" s="376" t="s">
        <v>861</v>
      </c>
      <c r="AB74" s="101"/>
      <c r="AC74" s="101">
        <v>0</v>
      </c>
      <c r="AD74" s="101" t="str">
        <f t="shared" si="49"/>
        <v>bajo</v>
      </c>
      <c r="AE74" s="101"/>
      <c r="AF74" s="376" t="s">
        <v>843</v>
      </c>
      <c r="AG74" s="4"/>
      <c r="AH74" s="4"/>
      <c r="AI74" s="4"/>
      <c r="AJ74" s="14"/>
      <c r="AK74" s="4"/>
      <c r="AL74" s="17"/>
      <c r="AM74" s="17"/>
      <c r="AN74" s="20"/>
      <c r="AO74" s="19"/>
      <c r="AP74" s="21"/>
      <c r="AQ74" s="17"/>
      <c r="AR74" s="4"/>
      <c r="AS74" s="4"/>
      <c r="AT74" s="141"/>
      <c r="AU74" s="4"/>
      <c r="AV74" s="17"/>
      <c r="AW74" s="17"/>
      <c r="AX74" s="22"/>
      <c r="AY74" s="19"/>
      <c r="AZ74" s="21"/>
      <c r="BA74" s="17"/>
      <c r="BB74" s="4"/>
      <c r="BC74" s="4"/>
      <c r="BD74" s="48"/>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60"/>
      <c r="CG74" s="60"/>
      <c r="CH74" s="60"/>
      <c r="CI74" s="264"/>
      <c r="CJ74" s="60"/>
      <c r="CK74" s="60"/>
      <c r="CL74" s="20"/>
      <c r="CM74" s="60"/>
      <c r="CN74" s="61"/>
      <c r="CO74" s="60"/>
      <c r="CP74" s="60"/>
      <c r="CQ74" s="270"/>
      <c r="CR74" s="270"/>
      <c r="CS74" s="64"/>
      <c r="CT74" s="66"/>
      <c r="CU74" s="60"/>
      <c r="CV74" s="20"/>
      <c r="CW74" s="271"/>
      <c r="CX74" s="61"/>
      <c r="CY74" s="60"/>
      <c r="CZ74" s="60"/>
      <c r="DA74" s="60"/>
      <c r="DB74" s="60"/>
      <c r="DC74" s="75"/>
      <c r="DD74" s="321"/>
      <c r="DE74" s="60"/>
      <c r="DF74" s="20"/>
      <c r="DG74" s="322"/>
      <c r="DH74" s="61"/>
      <c r="DI74" s="60"/>
      <c r="DJ74" s="60"/>
      <c r="DK74" s="60"/>
      <c r="DL74" s="60"/>
      <c r="DM74" s="324"/>
      <c r="DN74" s="60"/>
      <c r="DO74" s="3"/>
      <c r="DP74" s="22"/>
      <c r="DQ74" s="60"/>
      <c r="DR74" s="61"/>
      <c r="DS74" s="60"/>
      <c r="DT74" s="60"/>
      <c r="DU74" s="60"/>
      <c r="DV74" s="60"/>
      <c r="DW74" s="324"/>
      <c r="DX74" s="66"/>
      <c r="DY74" s="60"/>
      <c r="DZ74" s="22"/>
      <c r="EA74" s="271"/>
      <c r="EB74" s="61"/>
      <c r="EC74" s="60"/>
      <c r="ED74" s="72"/>
      <c r="EF74" s="1" t="str">
        <f t="shared" si="54"/>
        <v>I24_12_08-SECREDUC 08</v>
      </c>
      <c r="EO74" s="94"/>
      <c r="EP74" s="94"/>
      <c r="EQ74" s="94"/>
      <c r="ER74" s="94"/>
      <c r="ET74" s="1" t="str">
        <f t="shared" si="50"/>
        <v>I24_12_08-SECREDUC 08</v>
      </c>
      <c r="FC74" s="18"/>
      <c r="FD74" s="18"/>
      <c r="FE74" s="97"/>
      <c r="FF74" s="94"/>
      <c r="FH74" s="1" t="str">
        <f t="shared" si="51"/>
        <v>I24_12_08-SECREDUC 08</v>
      </c>
      <c r="FV74" s="98" t="str">
        <f t="shared" si="52"/>
        <v>I24_12_08-SECREDUC 08</v>
      </c>
      <c r="GJ74" s="98" t="str">
        <f t="shared" si="53"/>
        <v>I24_12_08-SECREDUC 08</v>
      </c>
    </row>
    <row r="75" spans="1:192" ht="45" customHeight="1" x14ac:dyDescent="0.25">
      <c r="A75" s="3" t="s">
        <v>246</v>
      </c>
      <c r="B75" s="333" t="s">
        <v>804</v>
      </c>
      <c r="C75" s="3" t="s">
        <v>247</v>
      </c>
      <c r="D75" s="100" t="s">
        <v>61</v>
      </c>
      <c r="E75" s="158" t="s">
        <v>73</v>
      </c>
      <c r="F75" s="333" t="s">
        <v>804</v>
      </c>
      <c r="G75" s="5" t="s">
        <v>38</v>
      </c>
      <c r="H75" s="370" t="s">
        <v>838</v>
      </c>
      <c r="I75" s="370" t="s">
        <v>862</v>
      </c>
      <c r="J75" s="347">
        <v>1060.5</v>
      </c>
      <c r="K75" s="347">
        <v>1515</v>
      </c>
      <c r="L75" s="372" t="s">
        <v>840</v>
      </c>
      <c r="M75" s="4">
        <v>0</v>
      </c>
      <c r="N75" s="4">
        <v>0</v>
      </c>
      <c r="O75" s="14">
        <v>0</v>
      </c>
      <c r="P75" s="101" t="s">
        <v>26</v>
      </c>
      <c r="Q75" s="376" t="s">
        <v>863</v>
      </c>
      <c r="R75" s="101"/>
      <c r="S75" s="101">
        <v>0</v>
      </c>
      <c r="T75" s="101" t="str">
        <f t="shared" si="48"/>
        <v>bajo</v>
      </c>
      <c r="U75" s="101"/>
      <c r="V75" s="376" t="s">
        <v>842</v>
      </c>
      <c r="W75" s="4">
        <v>0</v>
      </c>
      <c r="X75" s="4">
        <v>0</v>
      </c>
      <c r="Y75" s="14">
        <v>0</v>
      </c>
      <c r="Z75" s="101" t="s">
        <v>26</v>
      </c>
      <c r="AA75" s="376" t="s">
        <v>864</v>
      </c>
      <c r="AB75" s="101"/>
      <c r="AC75" s="101">
        <v>0</v>
      </c>
      <c r="AD75" s="101" t="str">
        <f t="shared" si="49"/>
        <v>bajo</v>
      </c>
      <c r="AE75" s="101"/>
      <c r="AF75" s="376" t="s">
        <v>843</v>
      </c>
      <c r="AG75" s="4"/>
      <c r="AH75" s="4"/>
      <c r="AI75" s="4"/>
      <c r="AJ75" s="14"/>
      <c r="AK75" s="4"/>
      <c r="AL75" s="17"/>
      <c r="AM75" s="17"/>
      <c r="AN75" s="20"/>
      <c r="AO75" s="19"/>
      <c r="AP75" s="21"/>
      <c r="AQ75" s="17"/>
      <c r="AR75" s="4"/>
      <c r="AS75" s="4"/>
      <c r="AT75" s="141"/>
      <c r="AU75" s="4"/>
      <c r="AV75" s="17"/>
      <c r="AW75" s="17"/>
      <c r="AX75" s="22"/>
      <c r="AY75" s="19"/>
      <c r="AZ75" s="21"/>
      <c r="BA75" s="17"/>
      <c r="BB75" s="4"/>
      <c r="BC75" s="4"/>
      <c r="BD75" s="48"/>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60"/>
      <c r="CG75" s="60"/>
      <c r="CH75" s="60"/>
      <c r="CI75" s="264"/>
      <c r="CJ75" s="60"/>
      <c r="CK75" s="60"/>
      <c r="CL75" s="20"/>
      <c r="CM75" s="60"/>
      <c r="CN75" s="61"/>
      <c r="CO75" s="60"/>
      <c r="CP75" s="60"/>
      <c r="CQ75" s="270"/>
      <c r="CR75" s="270"/>
      <c r="CS75" s="64"/>
      <c r="CT75" s="66"/>
      <c r="CU75" s="60"/>
      <c r="CV75" s="20"/>
      <c r="CW75" s="271"/>
      <c r="CX75" s="61"/>
      <c r="CY75" s="60"/>
      <c r="CZ75" s="60"/>
      <c r="DA75" s="60"/>
      <c r="DB75" s="60"/>
      <c r="DC75" s="75"/>
      <c r="DD75" s="321"/>
      <c r="DE75" s="60"/>
      <c r="DF75" s="20"/>
      <c r="DG75" s="322"/>
      <c r="DH75" s="61"/>
      <c r="DI75" s="60"/>
      <c r="DJ75" s="60"/>
      <c r="DK75" s="60"/>
      <c r="DL75" s="60"/>
      <c r="DM75" s="324"/>
      <c r="DN75" s="60"/>
      <c r="DO75" s="3"/>
      <c r="DP75" s="22"/>
      <c r="DQ75" s="60"/>
      <c r="DR75" s="61"/>
      <c r="DS75" s="60"/>
      <c r="DT75" s="60"/>
      <c r="DU75" s="60"/>
      <c r="DV75" s="60"/>
      <c r="DW75" s="324"/>
      <c r="DX75" s="66"/>
      <c r="DY75" s="60"/>
      <c r="DZ75" s="22"/>
      <c r="EA75" s="271"/>
      <c r="EB75" s="61"/>
      <c r="EC75" s="60"/>
      <c r="ED75" s="72"/>
      <c r="EF75" s="1" t="str">
        <f t="shared" si="54"/>
        <v>I24_12_09-SECREDUC 09</v>
      </c>
      <c r="EO75" s="94"/>
      <c r="EP75" s="94"/>
      <c r="EQ75" s="94"/>
      <c r="ER75" s="94"/>
      <c r="ET75" s="1" t="str">
        <f t="shared" si="50"/>
        <v>I24_12_09-SECREDUC 09</v>
      </c>
      <c r="FC75" s="18"/>
      <c r="FD75" s="18"/>
      <c r="FE75" s="97"/>
      <c r="FF75" s="94"/>
      <c r="FH75" s="1" t="str">
        <f t="shared" si="51"/>
        <v>I24_12_09-SECREDUC 09</v>
      </c>
      <c r="FV75" s="98" t="str">
        <f t="shared" si="52"/>
        <v>I24_12_09-SECREDUC 09</v>
      </c>
      <c r="GJ75" s="98" t="str">
        <f t="shared" si="53"/>
        <v>I24_12_09-SECREDUC 09</v>
      </c>
    </row>
    <row r="76" spans="1:192" ht="53.25" customHeight="1" x14ac:dyDescent="0.25">
      <c r="A76" s="3" t="s">
        <v>248</v>
      </c>
      <c r="B76" s="333" t="s">
        <v>810</v>
      </c>
      <c r="C76" s="3" t="s">
        <v>249</v>
      </c>
      <c r="D76" s="100" t="s">
        <v>61</v>
      </c>
      <c r="E76" s="158" t="s">
        <v>74</v>
      </c>
      <c r="F76" s="333" t="s">
        <v>810</v>
      </c>
      <c r="G76" s="5" t="s">
        <v>38</v>
      </c>
      <c r="H76" s="370" t="s">
        <v>838</v>
      </c>
      <c r="I76" s="370" t="s">
        <v>865</v>
      </c>
      <c r="J76" s="347">
        <v>1060.5</v>
      </c>
      <c r="K76" s="347">
        <v>1515</v>
      </c>
      <c r="L76" s="372" t="s">
        <v>840</v>
      </c>
      <c r="M76" s="4">
        <v>0</v>
      </c>
      <c r="N76" s="4">
        <v>0</v>
      </c>
      <c r="O76" s="14">
        <v>0</v>
      </c>
      <c r="P76" s="101" t="s">
        <v>26</v>
      </c>
      <c r="Q76" s="376" t="s">
        <v>866</v>
      </c>
      <c r="R76" s="101"/>
      <c r="S76" s="101">
        <v>0</v>
      </c>
      <c r="T76" s="101" t="str">
        <f t="shared" si="48"/>
        <v>bajo</v>
      </c>
      <c r="U76" s="101"/>
      <c r="V76" s="376" t="s">
        <v>842</v>
      </c>
      <c r="W76" s="4">
        <v>0</v>
      </c>
      <c r="X76" s="4">
        <v>0</v>
      </c>
      <c r="Y76" s="14">
        <v>0</v>
      </c>
      <c r="Z76" s="101" t="s">
        <v>26</v>
      </c>
      <c r="AA76" s="376" t="s">
        <v>867</v>
      </c>
      <c r="AB76" s="101"/>
      <c r="AC76" s="101">
        <v>0</v>
      </c>
      <c r="AD76" s="101" t="str">
        <f t="shared" si="49"/>
        <v>bajo</v>
      </c>
      <c r="AE76" s="101"/>
      <c r="AF76" s="376" t="s">
        <v>843</v>
      </c>
      <c r="AG76" s="4"/>
      <c r="AH76" s="4"/>
      <c r="AI76" s="4"/>
      <c r="AJ76" s="14"/>
      <c r="AK76" s="4"/>
      <c r="AL76" s="17"/>
      <c r="AM76" s="17"/>
      <c r="AN76" s="20"/>
      <c r="AO76" s="19"/>
      <c r="AP76" s="21"/>
      <c r="AQ76" s="17"/>
      <c r="AR76" s="4"/>
      <c r="AS76" s="4"/>
      <c r="AT76" s="141"/>
      <c r="AU76" s="4"/>
      <c r="AV76" s="17"/>
      <c r="AW76" s="17"/>
      <c r="AX76" s="22"/>
      <c r="AY76" s="19"/>
      <c r="AZ76" s="21"/>
      <c r="BA76" s="17"/>
      <c r="BB76" s="4"/>
      <c r="BC76" s="4"/>
      <c r="BD76" s="48"/>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60"/>
      <c r="CG76" s="60"/>
      <c r="CH76" s="60"/>
      <c r="CI76" s="265"/>
      <c r="CJ76" s="60"/>
      <c r="CK76" s="60"/>
      <c r="CL76" s="20"/>
      <c r="CM76" s="60"/>
      <c r="CN76" s="61"/>
      <c r="CO76" s="60"/>
      <c r="CP76" s="60"/>
      <c r="CQ76" s="270"/>
      <c r="CR76" s="270"/>
      <c r="CS76" s="64"/>
      <c r="CT76" s="66"/>
      <c r="CU76" s="60"/>
      <c r="CV76" s="20"/>
      <c r="CW76" s="271"/>
      <c r="CX76" s="61"/>
      <c r="CY76" s="60"/>
      <c r="CZ76" s="60"/>
      <c r="DA76" s="60"/>
      <c r="DB76" s="60"/>
      <c r="DC76" s="75"/>
      <c r="DD76" s="321"/>
      <c r="DE76" s="60"/>
      <c r="DF76" s="20"/>
      <c r="DG76" s="322"/>
      <c r="DH76" s="61"/>
      <c r="DI76" s="60"/>
      <c r="DJ76" s="60"/>
      <c r="DK76" s="60"/>
      <c r="DL76" s="60"/>
      <c r="DM76" s="324"/>
      <c r="DN76" s="60"/>
      <c r="DO76" s="3"/>
      <c r="DP76" s="22"/>
      <c r="DQ76" s="60"/>
      <c r="DR76" s="61"/>
      <c r="DS76" s="60"/>
      <c r="DT76" s="60"/>
      <c r="DU76" s="60"/>
      <c r="DV76" s="60"/>
      <c r="DW76" s="324"/>
      <c r="DX76" s="66"/>
      <c r="DY76" s="60"/>
      <c r="DZ76" s="22"/>
      <c r="EA76" s="271"/>
      <c r="EB76" s="61"/>
      <c r="EC76" s="60"/>
      <c r="ED76" s="72"/>
      <c r="EF76" s="1" t="str">
        <f t="shared" si="54"/>
        <v>I24_12_10-SECREDUC 10</v>
      </c>
      <c r="EO76" s="94"/>
      <c r="EP76" s="94"/>
      <c r="EQ76" s="94"/>
      <c r="ER76" s="94"/>
      <c r="ET76" s="1" t="str">
        <f t="shared" si="50"/>
        <v>I24_12_10-SECREDUC 10</v>
      </c>
      <c r="FC76" s="18"/>
      <c r="FD76" s="18"/>
      <c r="FE76" s="97"/>
      <c r="FF76" s="94"/>
      <c r="FH76" s="1" t="str">
        <f t="shared" si="51"/>
        <v>I24_12_10-SECREDUC 10</v>
      </c>
      <c r="FV76" s="98" t="str">
        <f t="shared" si="52"/>
        <v>I24_12_10-SECREDUC 10</v>
      </c>
      <c r="GJ76" s="98" t="str">
        <f t="shared" si="53"/>
        <v>I24_12_10-SECREDUC 10</v>
      </c>
    </row>
    <row r="77" spans="1:192" ht="60.6" customHeight="1" x14ac:dyDescent="0.25">
      <c r="A77" s="3" t="s">
        <v>250</v>
      </c>
      <c r="B77" s="333" t="s">
        <v>816</v>
      </c>
      <c r="C77" s="3" t="s">
        <v>251</v>
      </c>
      <c r="D77" s="100" t="s">
        <v>61</v>
      </c>
      <c r="E77" s="158" t="s">
        <v>75</v>
      </c>
      <c r="F77" s="333" t="s">
        <v>816</v>
      </c>
      <c r="G77" s="5" t="s">
        <v>38</v>
      </c>
      <c r="H77" s="370" t="s">
        <v>838</v>
      </c>
      <c r="I77" s="370" t="s">
        <v>868</v>
      </c>
      <c r="J77" s="347">
        <v>1060.5</v>
      </c>
      <c r="K77" s="347">
        <v>1515</v>
      </c>
      <c r="L77" s="372" t="s">
        <v>840</v>
      </c>
      <c r="M77" s="4">
        <v>0</v>
      </c>
      <c r="N77" s="4">
        <v>0</v>
      </c>
      <c r="O77" s="14">
        <v>0</v>
      </c>
      <c r="P77" s="101" t="s">
        <v>26</v>
      </c>
      <c r="Q77" s="376" t="s">
        <v>869</v>
      </c>
      <c r="R77" s="101"/>
      <c r="S77" s="101">
        <v>0</v>
      </c>
      <c r="T77" s="101" t="str">
        <f t="shared" si="48"/>
        <v>bajo</v>
      </c>
      <c r="U77" s="101"/>
      <c r="V77" s="376" t="s">
        <v>842</v>
      </c>
      <c r="W77" s="4">
        <v>0</v>
      </c>
      <c r="X77" s="4">
        <v>0</v>
      </c>
      <c r="Y77" s="14">
        <v>0</v>
      </c>
      <c r="Z77" s="101" t="s">
        <v>26</v>
      </c>
      <c r="AA77" s="376" t="s">
        <v>870</v>
      </c>
      <c r="AB77" s="101"/>
      <c r="AC77" s="101">
        <v>0</v>
      </c>
      <c r="AD77" s="101" t="str">
        <f t="shared" si="49"/>
        <v>bajo</v>
      </c>
      <c r="AE77" s="101"/>
      <c r="AF77" s="376" t="s">
        <v>843</v>
      </c>
      <c r="AG77" s="4"/>
      <c r="AH77" s="4"/>
      <c r="AI77" s="4"/>
      <c r="AJ77" s="14"/>
      <c r="AK77" s="4"/>
      <c r="AL77" s="17"/>
      <c r="AM77" s="17"/>
      <c r="AN77" s="20"/>
      <c r="AO77" s="19"/>
      <c r="AP77" s="21"/>
      <c r="AQ77" s="17"/>
      <c r="AR77" s="4"/>
      <c r="AS77" s="4"/>
      <c r="AT77" s="141"/>
      <c r="AU77" s="4"/>
      <c r="AV77" s="17"/>
      <c r="AW77" s="17"/>
      <c r="AX77" s="22"/>
      <c r="AY77" s="19"/>
      <c r="AZ77" s="21"/>
      <c r="BA77" s="17"/>
      <c r="BB77" s="4"/>
      <c r="BC77" s="4"/>
      <c r="BD77" s="48"/>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60"/>
      <c r="CG77" s="60"/>
      <c r="CH77" s="60"/>
      <c r="CI77" s="264"/>
      <c r="CJ77" s="60"/>
      <c r="CK77" s="60"/>
      <c r="CL77" s="20"/>
      <c r="CM77" s="60"/>
      <c r="CN77" s="61"/>
      <c r="CO77" s="60"/>
      <c r="CP77" s="60"/>
      <c r="CQ77" s="273"/>
      <c r="CR77" s="273"/>
      <c r="CS77" s="64"/>
      <c r="CT77" s="66"/>
      <c r="CU77" s="60"/>
      <c r="CV77" s="20"/>
      <c r="CW77" s="271"/>
      <c r="CX77" s="61"/>
      <c r="CY77" s="60"/>
      <c r="CZ77" s="60"/>
      <c r="DA77" s="60"/>
      <c r="DB77" s="60"/>
      <c r="DC77" s="75"/>
      <c r="DD77" s="321"/>
      <c r="DE77" s="60"/>
      <c r="DF77" s="20"/>
      <c r="DG77" s="322"/>
      <c r="DH77" s="61"/>
      <c r="DI77" s="60"/>
      <c r="DJ77" s="60"/>
      <c r="DK77" s="60"/>
      <c r="DL77" s="60"/>
      <c r="DM77" s="324"/>
      <c r="DN77" s="60"/>
      <c r="DO77" s="3"/>
      <c r="DP77" s="22"/>
      <c r="DQ77" s="60"/>
      <c r="DR77" s="61"/>
      <c r="DS77" s="60"/>
      <c r="DT77" s="60"/>
      <c r="DU77" s="60"/>
      <c r="DV77" s="60"/>
      <c r="DW77" s="324"/>
      <c r="DX77" s="66"/>
      <c r="DY77" s="60"/>
      <c r="DZ77" s="22"/>
      <c r="EA77" s="271"/>
      <c r="EB77" s="61"/>
      <c r="EC77" s="60"/>
      <c r="ED77" s="72"/>
      <c r="EF77" s="1" t="str">
        <f t="shared" si="54"/>
        <v>I24_12_11-SECREDUC 11</v>
      </c>
      <c r="EO77" s="94"/>
      <c r="EP77" s="94"/>
      <c r="EQ77" s="94"/>
      <c r="ER77" s="94"/>
      <c r="ET77" s="1" t="str">
        <f t="shared" si="50"/>
        <v>I24_12_11-SECREDUC 11</v>
      </c>
      <c r="FC77" s="18"/>
      <c r="FD77" s="18"/>
      <c r="FE77" s="97"/>
      <c r="FF77" s="94"/>
      <c r="FH77" s="1" t="str">
        <f t="shared" si="51"/>
        <v>I24_12_11-SECREDUC 11</v>
      </c>
      <c r="FV77" s="98" t="str">
        <f t="shared" si="52"/>
        <v>I24_12_11-SECREDUC 11</v>
      </c>
      <c r="GJ77" s="98" t="str">
        <f t="shared" si="53"/>
        <v>I24_12_11-SECREDUC 11</v>
      </c>
    </row>
    <row r="78" spans="1:192" ht="57.75" customHeight="1" x14ac:dyDescent="0.25">
      <c r="A78" s="3" t="s">
        <v>252</v>
      </c>
      <c r="B78" s="333" t="s">
        <v>821</v>
      </c>
      <c r="C78" s="3" t="s">
        <v>253</v>
      </c>
      <c r="D78" s="100" t="s">
        <v>61</v>
      </c>
      <c r="E78" s="158" t="s">
        <v>76</v>
      </c>
      <c r="F78" s="333" t="s">
        <v>821</v>
      </c>
      <c r="G78" s="5" t="s">
        <v>38</v>
      </c>
      <c r="H78" s="370" t="s">
        <v>838</v>
      </c>
      <c r="I78" s="370" t="s">
        <v>871</v>
      </c>
      <c r="J78" s="347">
        <v>1060.5</v>
      </c>
      <c r="K78" s="347">
        <v>1515</v>
      </c>
      <c r="L78" s="372" t="s">
        <v>840</v>
      </c>
      <c r="M78" s="4">
        <v>0</v>
      </c>
      <c r="N78" s="4">
        <v>0</v>
      </c>
      <c r="O78" s="14">
        <v>0</v>
      </c>
      <c r="P78" s="101" t="s">
        <v>26</v>
      </c>
      <c r="Q78" s="376" t="s">
        <v>872</v>
      </c>
      <c r="R78" s="101"/>
      <c r="S78" s="101">
        <v>0</v>
      </c>
      <c r="T78" s="101" t="str">
        <f t="shared" si="48"/>
        <v>bajo</v>
      </c>
      <c r="U78" s="101"/>
      <c r="V78" s="376" t="s">
        <v>842</v>
      </c>
      <c r="W78" s="4">
        <v>0</v>
      </c>
      <c r="X78" s="4">
        <v>0</v>
      </c>
      <c r="Y78" s="14">
        <v>0</v>
      </c>
      <c r="Z78" s="101" t="s">
        <v>26</v>
      </c>
      <c r="AA78" s="376" t="s">
        <v>872</v>
      </c>
      <c r="AB78" s="101"/>
      <c r="AC78" s="101">
        <v>0</v>
      </c>
      <c r="AD78" s="101" t="str">
        <f t="shared" si="49"/>
        <v>bajo</v>
      </c>
      <c r="AE78" s="101"/>
      <c r="AF78" s="376" t="s">
        <v>843</v>
      </c>
      <c r="AG78" s="4"/>
      <c r="AH78" s="4"/>
      <c r="AI78" s="4"/>
      <c r="AJ78" s="14"/>
      <c r="AK78" s="4"/>
      <c r="AL78" s="17"/>
      <c r="AM78" s="17"/>
      <c r="AN78" s="20"/>
      <c r="AO78" s="19"/>
      <c r="AP78" s="21"/>
      <c r="AQ78" s="17"/>
      <c r="AR78" s="4"/>
      <c r="AS78" s="4"/>
      <c r="AT78" s="141"/>
      <c r="AU78" s="4"/>
      <c r="AV78" s="17"/>
      <c r="AW78" s="17"/>
      <c r="AX78" s="22"/>
      <c r="AY78" s="19"/>
      <c r="AZ78" s="21"/>
      <c r="BA78" s="17"/>
      <c r="BB78" s="4"/>
      <c r="BC78" s="4"/>
      <c r="BD78" s="48"/>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60"/>
      <c r="CG78" s="60"/>
      <c r="CH78" s="60"/>
      <c r="CI78" s="264"/>
      <c r="CJ78" s="60"/>
      <c r="CK78" s="60"/>
      <c r="CL78" s="20"/>
      <c r="CM78" s="60"/>
      <c r="CN78" s="61"/>
      <c r="CO78" s="60"/>
      <c r="CP78" s="60"/>
      <c r="CQ78" s="270"/>
      <c r="CR78" s="270"/>
      <c r="CS78" s="64"/>
      <c r="CT78" s="66"/>
      <c r="CU78" s="60"/>
      <c r="CV78" s="20"/>
      <c r="CW78" s="271"/>
      <c r="CX78" s="61"/>
      <c r="CY78" s="60"/>
      <c r="CZ78" s="60"/>
      <c r="DA78" s="60"/>
      <c r="DB78" s="60"/>
      <c r="DC78" s="75"/>
      <c r="DD78" s="321"/>
      <c r="DE78" s="60"/>
      <c r="DF78" s="20"/>
      <c r="DG78" s="322"/>
      <c r="DH78" s="61"/>
      <c r="DI78" s="60"/>
      <c r="DJ78" s="60"/>
      <c r="DK78" s="60"/>
      <c r="DL78" s="60"/>
      <c r="DM78" s="324"/>
      <c r="DN78" s="60"/>
      <c r="DO78" s="3"/>
      <c r="DP78" s="22"/>
      <c r="DQ78" s="60"/>
      <c r="DR78" s="61"/>
      <c r="DS78" s="60"/>
      <c r="DT78" s="60"/>
      <c r="DU78" s="60"/>
      <c r="DV78" s="60"/>
      <c r="DW78" s="324"/>
      <c r="DX78" s="66"/>
      <c r="DY78" s="60"/>
      <c r="DZ78" s="22"/>
      <c r="EA78" s="271"/>
      <c r="EB78" s="61"/>
      <c r="EC78" s="60"/>
      <c r="ED78" s="72"/>
      <c r="EF78" s="1" t="str">
        <f t="shared" si="54"/>
        <v>I24_12_12-SECREDUC 12</v>
      </c>
      <c r="EO78" s="94"/>
      <c r="EP78" s="94"/>
      <c r="EQ78" s="94"/>
      <c r="ER78" s="94"/>
      <c r="ET78" s="1" t="str">
        <f t="shared" si="50"/>
        <v>I24_12_12-SECREDUC 12</v>
      </c>
      <c r="FC78" s="18"/>
      <c r="FD78" s="18"/>
      <c r="FE78" s="97"/>
      <c r="FF78" s="94"/>
      <c r="FH78" s="1" t="str">
        <f t="shared" si="51"/>
        <v>I24_12_12-SECREDUC 12</v>
      </c>
      <c r="FV78" s="98" t="str">
        <f t="shared" si="52"/>
        <v>I24_12_12-SECREDUC 12</v>
      </c>
      <c r="GJ78" s="98" t="str">
        <f t="shared" si="53"/>
        <v>I24_12_12-SECREDUC 12</v>
      </c>
    </row>
    <row r="79" spans="1:192" ht="47.25" customHeight="1" x14ac:dyDescent="0.25">
      <c r="A79" s="3" t="s">
        <v>254</v>
      </c>
      <c r="B79" s="333" t="s">
        <v>873</v>
      </c>
      <c r="C79" s="3" t="s">
        <v>255</v>
      </c>
      <c r="D79" s="100" t="s">
        <v>61</v>
      </c>
      <c r="E79" s="333" t="s">
        <v>77</v>
      </c>
      <c r="F79" s="333" t="s">
        <v>873</v>
      </c>
      <c r="G79" s="5" t="s">
        <v>38</v>
      </c>
      <c r="H79" s="370" t="s">
        <v>838</v>
      </c>
      <c r="I79" s="370" t="s">
        <v>874</v>
      </c>
      <c r="J79" s="347">
        <v>1060.5</v>
      </c>
      <c r="K79" s="347">
        <v>1515</v>
      </c>
      <c r="L79" s="372" t="s">
        <v>840</v>
      </c>
      <c r="M79" s="4">
        <v>0</v>
      </c>
      <c r="N79" s="381">
        <v>1065.5</v>
      </c>
      <c r="O79" s="14">
        <f t="shared" ref="O79" si="55">M79/N79</f>
        <v>0</v>
      </c>
      <c r="P79" s="101" t="s">
        <v>26</v>
      </c>
      <c r="Q79" s="376" t="s">
        <v>875</v>
      </c>
      <c r="R79" s="101"/>
      <c r="S79" s="101">
        <v>0</v>
      </c>
      <c r="T79" s="101" t="str">
        <f t="shared" si="48"/>
        <v>bajo</v>
      </c>
      <c r="U79" s="101"/>
      <c r="V79" s="376" t="s">
        <v>842</v>
      </c>
      <c r="W79" s="4">
        <v>0</v>
      </c>
      <c r="X79" s="381">
        <v>1065.5</v>
      </c>
      <c r="Y79" s="14">
        <f t="shared" ref="Y79" si="56">W79/X79</f>
        <v>0</v>
      </c>
      <c r="Z79" s="101" t="s">
        <v>26</v>
      </c>
      <c r="AA79" s="376" t="s">
        <v>876</v>
      </c>
      <c r="AB79" s="101"/>
      <c r="AC79" s="101">
        <v>0</v>
      </c>
      <c r="AD79" s="101" t="str">
        <f t="shared" si="49"/>
        <v>bajo</v>
      </c>
      <c r="AE79" s="101"/>
      <c r="AF79" s="376" t="s">
        <v>843</v>
      </c>
      <c r="AG79" s="4"/>
      <c r="AH79" s="4"/>
      <c r="AI79" s="4"/>
      <c r="AJ79" s="14"/>
      <c r="AK79" s="4"/>
      <c r="AL79" s="17"/>
      <c r="AM79" s="17"/>
      <c r="AN79" s="20"/>
      <c r="AO79" s="19"/>
      <c r="AP79" s="21"/>
      <c r="AQ79" s="17"/>
      <c r="AR79" s="4"/>
      <c r="AS79" s="4"/>
      <c r="AT79" s="141"/>
      <c r="AU79" s="4"/>
      <c r="AV79" s="17"/>
      <c r="AW79" s="17"/>
      <c r="AX79" s="22"/>
      <c r="AY79" s="19"/>
      <c r="AZ79" s="21"/>
      <c r="BA79" s="17"/>
      <c r="BB79" s="4"/>
      <c r="BC79" s="4"/>
      <c r="BD79" s="48"/>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60"/>
      <c r="CG79" s="60"/>
      <c r="CH79" s="60"/>
      <c r="CI79" s="264"/>
      <c r="CJ79" s="60"/>
      <c r="CK79" s="60"/>
      <c r="CL79" s="20"/>
      <c r="CM79" s="60"/>
      <c r="CN79" s="61"/>
      <c r="CO79" s="60"/>
      <c r="CP79" s="60"/>
      <c r="CQ79" s="270"/>
      <c r="CR79" s="270"/>
      <c r="CS79" s="64"/>
      <c r="CT79" s="66"/>
      <c r="CU79" s="60"/>
      <c r="CV79" s="20"/>
      <c r="CW79" s="271"/>
      <c r="CX79" s="61"/>
      <c r="CY79" s="60"/>
      <c r="CZ79" s="60"/>
      <c r="DA79" s="60"/>
      <c r="DB79" s="60"/>
      <c r="DC79" s="75"/>
      <c r="DD79" s="321"/>
      <c r="DE79" s="60"/>
      <c r="DF79" s="20"/>
      <c r="DG79" s="322"/>
      <c r="DH79" s="61"/>
      <c r="DI79" s="60"/>
      <c r="DJ79" s="60"/>
      <c r="DK79" s="60"/>
      <c r="DL79" s="60"/>
      <c r="DM79" s="324"/>
      <c r="DN79" s="60"/>
      <c r="DO79" s="3"/>
      <c r="DP79" s="22"/>
      <c r="DQ79" s="60"/>
      <c r="DR79" s="61"/>
      <c r="DS79" s="60"/>
      <c r="DT79" s="60"/>
      <c r="DU79" s="60"/>
      <c r="DV79" s="60"/>
      <c r="DW79" s="324"/>
      <c r="DX79" s="66"/>
      <c r="DY79" s="60"/>
      <c r="DZ79" s="22"/>
      <c r="EA79" s="271"/>
      <c r="EB79" s="61"/>
      <c r="EC79" s="60"/>
      <c r="ED79" s="72"/>
      <c r="EF79" s="1" t="str">
        <f t="shared" si="54"/>
        <v>I24_12_13-SECREDUC 13</v>
      </c>
      <c r="EO79" s="94"/>
      <c r="EP79" s="94"/>
      <c r="EQ79" s="94"/>
      <c r="ER79" s="94"/>
      <c r="ET79" s="1" t="str">
        <f t="shared" si="50"/>
        <v>I24_12_13-SECREDUC 13</v>
      </c>
      <c r="FC79" s="18"/>
      <c r="FD79" s="18"/>
      <c r="FE79" s="97"/>
      <c r="FF79" s="94"/>
      <c r="FH79" s="1" t="str">
        <f t="shared" si="51"/>
        <v>I24_12_13-SECREDUC 13</v>
      </c>
      <c r="FV79" s="98" t="str">
        <f t="shared" si="52"/>
        <v>I24_12_13-SECREDUC 13</v>
      </c>
      <c r="GJ79" s="98" t="str">
        <f t="shared" si="53"/>
        <v>I24_12_13-SECREDUC 13</v>
      </c>
    </row>
    <row r="80" spans="1:192" ht="36.75" customHeight="1" x14ac:dyDescent="0.25">
      <c r="A80" s="3" t="s">
        <v>256</v>
      </c>
      <c r="B80" s="333" t="s">
        <v>827</v>
      </c>
      <c r="C80" s="3" t="s">
        <v>257</v>
      </c>
      <c r="D80" s="100" t="s">
        <v>61</v>
      </c>
      <c r="E80" s="333" t="s">
        <v>78</v>
      </c>
      <c r="F80" s="333" t="s">
        <v>827</v>
      </c>
      <c r="G80" s="5" t="s">
        <v>38</v>
      </c>
      <c r="H80" s="370" t="s">
        <v>838</v>
      </c>
      <c r="I80" s="370" t="s">
        <v>877</v>
      </c>
      <c r="J80" s="347">
        <v>1060.5</v>
      </c>
      <c r="K80" s="347">
        <v>1515</v>
      </c>
      <c r="L80" s="372" t="s">
        <v>840</v>
      </c>
      <c r="M80" s="4">
        <v>0</v>
      </c>
      <c r="N80" s="4">
        <v>0</v>
      </c>
      <c r="O80" s="14">
        <v>0</v>
      </c>
      <c r="P80" s="101" t="s">
        <v>26</v>
      </c>
      <c r="Q80" s="376" t="s">
        <v>878</v>
      </c>
      <c r="R80" s="101"/>
      <c r="S80" s="101">
        <v>0</v>
      </c>
      <c r="T80" s="101" t="str">
        <f t="shared" si="48"/>
        <v>bajo</v>
      </c>
      <c r="U80" s="101"/>
      <c r="V80" s="376" t="s">
        <v>842</v>
      </c>
      <c r="W80" s="4">
        <v>0</v>
      </c>
      <c r="X80" s="4">
        <v>0</v>
      </c>
      <c r="Y80" s="14">
        <v>0</v>
      </c>
      <c r="Z80" s="101" t="s">
        <v>26</v>
      </c>
      <c r="AA80" s="376" t="s">
        <v>878</v>
      </c>
      <c r="AB80" s="101"/>
      <c r="AC80" s="101">
        <v>0</v>
      </c>
      <c r="AD80" s="101" t="str">
        <f t="shared" si="49"/>
        <v>bajo</v>
      </c>
      <c r="AE80" s="101"/>
      <c r="AF80" s="376" t="s">
        <v>843</v>
      </c>
      <c r="AG80" s="4"/>
      <c r="AH80" s="4"/>
      <c r="AI80" s="4"/>
      <c r="AJ80" s="14"/>
      <c r="AK80" s="4"/>
      <c r="AL80" s="17"/>
      <c r="AM80" s="17"/>
      <c r="AN80" s="20"/>
      <c r="AO80" s="19"/>
      <c r="AP80" s="21"/>
      <c r="AQ80" s="17"/>
      <c r="AR80" s="4"/>
      <c r="AS80" s="4"/>
      <c r="AT80" s="141"/>
      <c r="AU80" s="4"/>
      <c r="AV80" s="17"/>
      <c r="AW80" s="17"/>
      <c r="AX80" s="22"/>
      <c r="AY80" s="19"/>
      <c r="AZ80" s="21"/>
      <c r="BA80" s="17"/>
      <c r="BB80" s="4"/>
      <c r="BC80" s="4"/>
      <c r="BD80" s="48"/>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60"/>
      <c r="CG80" s="60"/>
      <c r="CH80" s="60"/>
      <c r="CI80" s="264"/>
      <c r="CJ80" s="60"/>
      <c r="CK80" s="60"/>
      <c r="CL80" s="20"/>
      <c r="CM80" s="60"/>
      <c r="CN80" s="61"/>
      <c r="CO80" s="60"/>
      <c r="CP80" s="60"/>
      <c r="CQ80" s="270"/>
      <c r="CR80" s="270"/>
      <c r="CS80" s="64"/>
      <c r="CT80" s="66"/>
      <c r="CU80" s="60"/>
      <c r="CV80" s="20"/>
      <c r="CW80" s="271"/>
      <c r="CX80" s="61"/>
      <c r="CY80" s="60"/>
      <c r="CZ80" s="60"/>
      <c r="DA80" s="60"/>
      <c r="DB80" s="60"/>
      <c r="DC80" s="75"/>
      <c r="DD80" s="321"/>
      <c r="DE80" s="60"/>
      <c r="DF80" s="20"/>
      <c r="DG80" s="322"/>
      <c r="DH80" s="61"/>
      <c r="DI80" s="60"/>
      <c r="DJ80" s="60"/>
      <c r="DK80" s="60"/>
      <c r="DL80" s="60"/>
      <c r="DM80" s="324"/>
      <c r="DN80" s="60"/>
      <c r="DO80" s="3"/>
      <c r="DP80" s="22"/>
      <c r="DQ80" s="60"/>
      <c r="DR80" s="61"/>
      <c r="DS80" s="60"/>
      <c r="DT80" s="60"/>
      <c r="DU80" s="60"/>
      <c r="DV80" s="60"/>
      <c r="DW80" s="324"/>
      <c r="DX80" s="66"/>
      <c r="DY80" s="60"/>
      <c r="DZ80" s="22"/>
      <c r="EA80" s="271"/>
      <c r="EB80" s="61"/>
      <c r="EC80" s="60"/>
      <c r="ED80" s="72"/>
      <c r="EF80" s="1" t="str">
        <f t="shared" si="54"/>
        <v>I24_12_14-SECREDUC 14</v>
      </c>
      <c r="EO80" s="94"/>
      <c r="EP80" s="94"/>
      <c r="EQ80" s="94"/>
      <c r="ER80" s="94"/>
      <c r="ET80" s="1" t="str">
        <f t="shared" si="50"/>
        <v>I24_12_14-SECREDUC 14</v>
      </c>
      <c r="FC80" s="18"/>
      <c r="FD80" s="18"/>
      <c r="FE80" s="97"/>
      <c r="FF80" s="94"/>
      <c r="FH80" s="1" t="str">
        <f t="shared" si="51"/>
        <v>I24_12_14-SECREDUC 14</v>
      </c>
      <c r="FV80" s="98" t="str">
        <f t="shared" si="52"/>
        <v>I24_12_14-SECREDUC 14</v>
      </c>
      <c r="GJ80" s="98" t="str">
        <f t="shared" si="53"/>
        <v>I24_12_14-SECREDUC 14</v>
      </c>
    </row>
    <row r="81" spans="1:192" ht="51.6" customHeight="1" x14ac:dyDescent="0.25">
      <c r="A81" s="3" t="s">
        <v>258</v>
      </c>
      <c r="B81" s="333" t="s">
        <v>832</v>
      </c>
      <c r="C81" s="3" t="s">
        <v>259</v>
      </c>
      <c r="D81" s="100" t="s">
        <v>61</v>
      </c>
      <c r="E81" s="333" t="s">
        <v>79</v>
      </c>
      <c r="F81" s="333" t="s">
        <v>832</v>
      </c>
      <c r="G81" s="5" t="s">
        <v>38</v>
      </c>
      <c r="H81" s="370" t="s">
        <v>838</v>
      </c>
      <c r="I81" s="370" t="s">
        <v>879</v>
      </c>
      <c r="J81" s="347">
        <v>1060.5</v>
      </c>
      <c r="K81" s="347">
        <v>1515</v>
      </c>
      <c r="L81" s="372" t="s">
        <v>840</v>
      </c>
      <c r="M81" s="4">
        <v>0</v>
      </c>
      <c r="N81" s="4">
        <v>0</v>
      </c>
      <c r="O81" s="14">
        <v>0</v>
      </c>
      <c r="P81" s="101" t="s">
        <v>26</v>
      </c>
      <c r="Q81" s="376" t="s">
        <v>880</v>
      </c>
      <c r="R81" s="101"/>
      <c r="S81" s="101">
        <v>0</v>
      </c>
      <c r="T81" s="101" t="str">
        <f t="shared" si="48"/>
        <v>bajo</v>
      </c>
      <c r="U81" s="101"/>
      <c r="V81" s="376" t="s">
        <v>842</v>
      </c>
      <c r="W81" s="4">
        <v>0</v>
      </c>
      <c r="X81" s="4">
        <v>0</v>
      </c>
      <c r="Y81" s="14">
        <v>0</v>
      </c>
      <c r="Z81" s="101" t="s">
        <v>26</v>
      </c>
      <c r="AA81" s="376" t="s">
        <v>880</v>
      </c>
      <c r="AB81" s="101"/>
      <c r="AC81" s="101">
        <v>0</v>
      </c>
      <c r="AD81" s="101" t="str">
        <f t="shared" si="49"/>
        <v>bajo</v>
      </c>
      <c r="AE81" s="101"/>
      <c r="AF81" s="376" t="s">
        <v>843</v>
      </c>
      <c r="AG81" s="4"/>
      <c r="AH81" s="4"/>
      <c r="AI81" s="4"/>
      <c r="AJ81" s="14"/>
      <c r="AK81" s="4"/>
      <c r="AL81" s="17"/>
      <c r="AM81" s="17"/>
      <c r="AN81" s="20"/>
      <c r="AO81" s="19"/>
      <c r="AP81" s="21"/>
      <c r="AQ81" s="17"/>
      <c r="AR81" s="4"/>
      <c r="AS81" s="4"/>
      <c r="AT81" s="141"/>
      <c r="AU81" s="4"/>
      <c r="AV81" s="17"/>
      <c r="AW81" s="17"/>
      <c r="AX81" s="22"/>
      <c r="AY81" s="19"/>
      <c r="AZ81" s="21"/>
      <c r="BA81" s="17"/>
      <c r="BB81" s="4"/>
      <c r="BC81" s="4"/>
      <c r="BD81" s="48"/>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60"/>
      <c r="CG81" s="60"/>
      <c r="CH81" s="60"/>
      <c r="CI81" s="264"/>
      <c r="CJ81" s="60"/>
      <c r="CK81" s="60"/>
      <c r="CL81" s="20"/>
      <c r="CM81" s="60"/>
      <c r="CN81" s="61"/>
      <c r="CO81" s="60"/>
      <c r="CP81" s="60"/>
      <c r="CQ81" s="270"/>
      <c r="CR81" s="270"/>
      <c r="CS81" s="64"/>
      <c r="CT81" s="66"/>
      <c r="CU81" s="60"/>
      <c r="CV81" s="20"/>
      <c r="CW81" s="271"/>
      <c r="CX81" s="61"/>
      <c r="CY81" s="60"/>
      <c r="CZ81" s="60"/>
      <c r="DA81" s="60"/>
      <c r="DB81" s="60"/>
      <c r="DC81" s="75"/>
      <c r="DD81" s="321"/>
      <c r="DE81" s="60"/>
      <c r="DF81" s="20"/>
      <c r="DG81" s="322"/>
      <c r="DH81" s="61"/>
      <c r="DI81" s="60"/>
      <c r="DJ81" s="60"/>
      <c r="DK81" s="60"/>
      <c r="DL81" s="60"/>
      <c r="DM81" s="324"/>
      <c r="DN81" s="60"/>
      <c r="DO81" s="3"/>
      <c r="DP81" s="22"/>
      <c r="DQ81" s="60"/>
      <c r="DR81" s="61"/>
      <c r="DS81" s="60"/>
      <c r="DT81" s="60"/>
      <c r="DU81" s="60"/>
      <c r="DV81" s="60"/>
      <c r="DW81" s="324"/>
      <c r="DX81" s="66"/>
      <c r="DY81" s="60"/>
      <c r="DZ81" s="22"/>
      <c r="EA81" s="271"/>
      <c r="EB81" s="61"/>
      <c r="EC81" s="60"/>
      <c r="ED81" s="72"/>
      <c r="EF81" s="1" t="str">
        <f t="shared" si="54"/>
        <v>I24_12_15-SECREDUC 15</v>
      </c>
      <c r="EO81" s="94"/>
      <c r="EP81" s="94"/>
      <c r="EQ81" s="94"/>
      <c r="ER81" s="94"/>
      <c r="ET81" s="1" t="str">
        <f t="shared" si="50"/>
        <v>I24_12_15-SECREDUC 15</v>
      </c>
      <c r="FC81" s="18"/>
      <c r="FD81" s="18"/>
      <c r="FE81" s="97"/>
      <c r="FF81" s="94"/>
      <c r="FH81" s="1" t="str">
        <f t="shared" si="51"/>
        <v>I24_12_15-SECREDUC 15</v>
      </c>
      <c r="FV81" s="98" t="str">
        <f t="shared" si="52"/>
        <v>I24_12_15-SECREDUC 15</v>
      </c>
      <c r="GJ81" s="98" t="str">
        <f t="shared" si="53"/>
        <v>I24_12_15-SECREDUC 15</v>
      </c>
    </row>
    <row r="82" spans="1:192" ht="57.6" customHeight="1" x14ac:dyDescent="0.25">
      <c r="A82" s="3" t="s">
        <v>260</v>
      </c>
      <c r="B82" s="333" t="s">
        <v>881</v>
      </c>
      <c r="C82" s="3" t="s">
        <v>261</v>
      </c>
      <c r="D82" s="100" t="s">
        <v>61</v>
      </c>
      <c r="E82" s="333" t="s">
        <v>80</v>
      </c>
      <c r="F82" s="333" t="s">
        <v>881</v>
      </c>
      <c r="G82" s="5" t="s">
        <v>38</v>
      </c>
      <c r="H82" s="370" t="s">
        <v>838</v>
      </c>
      <c r="I82" s="370" t="s">
        <v>882</v>
      </c>
      <c r="J82" s="347">
        <v>1060.5</v>
      </c>
      <c r="K82" s="347">
        <v>1515</v>
      </c>
      <c r="L82" s="372" t="s">
        <v>840</v>
      </c>
      <c r="M82" s="4">
        <v>0</v>
      </c>
      <c r="N82" s="4">
        <v>0</v>
      </c>
      <c r="O82" s="14">
        <v>0</v>
      </c>
      <c r="P82" s="101" t="s">
        <v>26</v>
      </c>
      <c r="Q82" s="376" t="s">
        <v>883</v>
      </c>
      <c r="R82" s="101"/>
      <c r="S82" s="101">
        <v>0</v>
      </c>
      <c r="T82" s="101" t="str">
        <f t="shared" si="48"/>
        <v>bajo</v>
      </c>
      <c r="U82" s="101"/>
      <c r="V82" s="376" t="s">
        <v>842</v>
      </c>
      <c r="W82" s="4">
        <v>0</v>
      </c>
      <c r="X82" s="4">
        <v>0</v>
      </c>
      <c r="Y82" s="14">
        <v>0</v>
      </c>
      <c r="Z82" s="101" t="s">
        <v>26</v>
      </c>
      <c r="AA82" s="376" t="s">
        <v>884</v>
      </c>
      <c r="AB82" s="101"/>
      <c r="AC82" s="101">
        <v>0</v>
      </c>
      <c r="AD82" s="101" t="str">
        <f t="shared" si="49"/>
        <v>bajo</v>
      </c>
      <c r="AE82" s="101"/>
      <c r="AF82" s="376" t="s">
        <v>843</v>
      </c>
      <c r="AG82" s="4"/>
      <c r="AH82" s="4"/>
      <c r="AI82" s="4"/>
      <c r="AJ82" s="14"/>
      <c r="AK82" s="4"/>
      <c r="AL82" s="17"/>
      <c r="AM82" s="17"/>
      <c r="AN82" s="20"/>
      <c r="AO82" s="19"/>
      <c r="AP82" s="21"/>
      <c r="AQ82" s="17"/>
      <c r="AR82" s="4"/>
      <c r="AS82" s="4"/>
      <c r="AT82" s="141"/>
      <c r="AU82" s="4"/>
      <c r="AV82" s="17"/>
      <c r="AW82" s="17"/>
      <c r="AX82" s="22"/>
      <c r="AY82" s="19"/>
      <c r="AZ82" s="21"/>
      <c r="BA82" s="17"/>
      <c r="BB82" s="4"/>
      <c r="BC82" s="4"/>
      <c r="BD82" s="48"/>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60"/>
      <c r="CG82" s="60"/>
      <c r="CH82" s="60"/>
      <c r="CI82" s="265"/>
      <c r="CJ82" s="60"/>
      <c r="CK82" s="60"/>
      <c r="CL82" s="20"/>
      <c r="CM82" s="60"/>
      <c r="CN82" s="61"/>
      <c r="CO82" s="60"/>
      <c r="CP82" s="60"/>
      <c r="CQ82" s="270"/>
      <c r="CR82" s="270"/>
      <c r="CS82" s="64"/>
      <c r="CT82" s="66"/>
      <c r="CU82" s="60"/>
      <c r="CV82" s="20"/>
      <c r="CW82" s="271"/>
      <c r="CX82" s="61"/>
      <c r="CY82" s="60"/>
      <c r="CZ82" s="60"/>
      <c r="DA82" s="60"/>
      <c r="DB82" s="60"/>
      <c r="DC82" s="75"/>
      <c r="DD82" s="321"/>
      <c r="DE82" s="60"/>
      <c r="DF82" s="20"/>
      <c r="DG82" s="322"/>
      <c r="DH82" s="61"/>
      <c r="DI82" s="60"/>
      <c r="DJ82" s="60"/>
      <c r="DK82" s="60"/>
      <c r="DL82" s="60"/>
      <c r="DM82" s="324"/>
      <c r="DN82" s="60"/>
      <c r="DO82" s="3"/>
      <c r="DP82" s="22"/>
      <c r="DQ82" s="60"/>
      <c r="DR82" s="61"/>
      <c r="DS82" s="60"/>
      <c r="DT82" s="60"/>
      <c r="DU82" s="60"/>
      <c r="DV82" s="60"/>
      <c r="DW82" s="324"/>
      <c r="DX82" s="66"/>
      <c r="DY82" s="60"/>
      <c r="DZ82" s="22"/>
      <c r="EA82" s="271"/>
      <c r="EB82" s="61"/>
      <c r="EC82" s="60"/>
      <c r="ED82" s="72"/>
      <c r="EF82" s="1" t="str">
        <f t="shared" si="54"/>
        <v>I24_12_16-SECREDUC 16</v>
      </c>
      <c r="EO82" s="94"/>
      <c r="EP82" s="94"/>
      <c r="EQ82" s="94"/>
      <c r="ER82" s="94"/>
      <c r="ET82" s="1" t="str">
        <f t="shared" si="50"/>
        <v>I24_12_16-SECREDUC 16</v>
      </c>
      <c r="FC82" s="18"/>
      <c r="FD82" s="18"/>
      <c r="FE82" s="97"/>
      <c r="FF82" s="94"/>
      <c r="FH82" s="1" t="str">
        <f t="shared" si="51"/>
        <v>I24_12_16-SECREDUC 16</v>
      </c>
      <c r="FV82" s="98" t="str">
        <f t="shared" si="52"/>
        <v>I24_12_16-SECREDUC 16</v>
      </c>
      <c r="GJ82" s="98" t="str">
        <f t="shared" si="53"/>
        <v>I24_12_16-SECREDUC 16</v>
      </c>
    </row>
    <row r="83" spans="1:192" ht="49.5" customHeight="1" x14ac:dyDescent="0.25">
      <c r="A83" s="3" t="s">
        <v>262</v>
      </c>
      <c r="B83" s="333" t="s">
        <v>756</v>
      </c>
      <c r="C83" s="3" t="s">
        <v>263</v>
      </c>
      <c r="D83" s="100" t="s">
        <v>61</v>
      </c>
      <c r="E83" s="158" t="s">
        <v>65</v>
      </c>
      <c r="F83" s="333" t="s">
        <v>756</v>
      </c>
      <c r="G83" s="5" t="s">
        <v>38</v>
      </c>
      <c r="H83" s="367" t="s">
        <v>885</v>
      </c>
      <c r="I83" s="367" t="s">
        <v>886</v>
      </c>
      <c r="J83" s="341">
        <v>2</v>
      </c>
      <c r="K83" s="341">
        <v>2</v>
      </c>
      <c r="L83" s="342">
        <v>1</v>
      </c>
      <c r="M83" s="4">
        <v>0</v>
      </c>
      <c r="N83" s="4">
        <v>2</v>
      </c>
      <c r="O83" s="14">
        <f>M83/N83</f>
        <v>0</v>
      </c>
      <c r="P83" s="101" t="s">
        <v>26</v>
      </c>
      <c r="Q83" s="376" t="s">
        <v>887</v>
      </c>
      <c r="R83" s="101"/>
      <c r="S83" s="101">
        <f>O83/L83</f>
        <v>0</v>
      </c>
      <c r="T83" s="101" t="str">
        <f>P83</f>
        <v>bajo</v>
      </c>
      <c r="U83" s="101"/>
      <c r="V83" s="376" t="s">
        <v>888</v>
      </c>
      <c r="W83" s="4">
        <v>0</v>
      </c>
      <c r="X83" s="4">
        <v>2</v>
      </c>
      <c r="Y83" s="14">
        <f>W83/X83</f>
        <v>0</v>
      </c>
      <c r="Z83" s="101" t="s">
        <v>26</v>
      </c>
      <c r="AA83" s="376" t="s">
        <v>887</v>
      </c>
      <c r="AB83" s="101"/>
      <c r="AC83" s="101">
        <f>Y83/L83</f>
        <v>0</v>
      </c>
      <c r="AD83" s="101" t="str">
        <f>Z83</f>
        <v>bajo</v>
      </c>
      <c r="AE83" s="101"/>
      <c r="AF83" s="376" t="s">
        <v>889</v>
      </c>
      <c r="AG83" s="4"/>
      <c r="AH83" s="4"/>
      <c r="AI83" s="4"/>
      <c r="AJ83" s="14"/>
      <c r="AK83" s="4"/>
      <c r="AL83" s="17"/>
      <c r="AM83" s="17"/>
      <c r="AN83" s="20"/>
      <c r="AO83" s="19"/>
      <c r="AP83" s="21"/>
      <c r="AQ83" s="17"/>
      <c r="AR83" s="4"/>
      <c r="AS83" s="4"/>
      <c r="AT83" s="141"/>
      <c r="AU83" s="4"/>
      <c r="AV83" s="17"/>
      <c r="AW83" s="17"/>
      <c r="AX83" s="22"/>
      <c r="AY83" s="19"/>
      <c r="AZ83" s="21"/>
      <c r="BA83" s="17"/>
      <c r="BB83" s="4"/>
      <c r="BC83" s="4"/>
      <c r="BD83" s="48"/>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60"/>
      <c r="CG83" s="60"/>
      <c r="CH83" s="60"/>
      <c r="CI83" s="264"/>
      <c r="CJ83" s="60"/>
      <c r="CK83" s="60"/>
      <c r="CL83" s="20"/>
      <c r="CM83" s="60"/>
      <c r="CN83" s="61"/>
      <c r="CO83" s="60"/>
      <c r="CP83" s="60"/>
      <c r="CQ83" s="273"/>
      <c r="CR83" s="273"/>
      <c r="CS83" s="64"/>
      <c r="CT83" s="66"/>
      <c r="CU83" s="60"/>
      <c r="CV83" s="20"/>
      <c r="CW83" s="271"/>
      <c r="CX83" s="61"/>
      <c r="CY83" s="60"/>
      <c r="CZ83" s="60"/>
      <c r="DA83" s="60"/>
      <c r="DB83" s="60"/>
      <c r="DC83" s="75"/>
      <c r="DD83" s="321"/>
      <c r="DE83" s="60"/>
      <c r="DF83" s="20"/>
      <c r="DG83" s="322"/>
      <c r="DH83" s="61"/>
      <c r="DI83" s="60"/>
      <c r="DJ83" s="60"/>
      <c r="DK83" s="60"/>
      <c r="DL83" s="60"/>
      <c r="DM83" s="324"/>
      <c r="DN83" s="60"/>
      <c r="DO83" s="3"/>
      <c r="DP83" s="22"/>
      <c r="DQ83" s="60"/>
      <c r="DR83" s="61"/>
      <c r="DS83" s="60"/>
      <c r="DT83" s="60"/>
      <c r="DU83" s="60"/>
      <c r="DV83" s="60"/>
      <c r="DW83" s="324"/>
      <c r="DX83" s="66"/>
      <c r="DY83" s="60"/>
      <c r="DZ83" s="22"/>
      <c r="EA83" s="271"/>
      <c r="EB83" s="61"/>
      <c r="EC83" s="60"/>
      <c r="ED83" s="72"/>
      <c r="EF83" s="1" t="str">
        <f t="shared" si="54"/>
        <v>I16_056-SECREDUC 01</v>
      </c>
      <c r="EO83" s="94"/>
      <c r="EP83" s="94"/>
      <c r="EQ83" s="94"/>
      <c r="ER83" s="94"/>
      <c r="ET83" s="1" t="str">
        <f t="shared" si="50"/>
        <v>I16_056-SECREDUC 01</v>
      </c>
      <c r="FC83" s="18"/>
      <c r="FD83" s="18"/>
      <c r="FE83" s="97"/>
      <c r="FF83" s="94"/>
      <c r="FH83" s="1" t="str">
        <f t="shared" si="51"/>
        <v>I16_056-SECREDUC 01</v>
      </c>
      <c r="FV83" s="98" t="str">
        <f t="shared" si="52"/>
        <v>I16_056-SECREDUC 01</v>
      </c>
      <c r="GJ83" s="98" t="str">
        <f t="shared" si="53"/>
        <v>I16_056-SECREDUC 01</v>
      </c>
    </row>
    <row r="84" spans="1:192" ht="60.75" customHeight="1" x14ac:dyDescent="0.25">
      <c r="A84" s="3" t="s">
        <v>262</v>
      </c>
      <c r="B84" s="333" t="s">
        <v>763</v>
      </c>
      <c r="C84" s="3" t="s">
        <v>264</v>
      </c>
      <c r="D84" s="100" t="s">
        <v>61</v>
      </c>
      <c r="E84" s="158" t="s">
        <v>66</v>
      </c>
      <c r="F84" s="333" t="s">
        <v>763</v>
      </c>
      <c r="G84" s="5" t="s">
        <v>38</v>
      </c>
      <c r="H84" s="367" t="s">
        <v>885</v>
      </c>
      <c r="I84" s="367" t="s">
        <v>890</v>
      </c>
      <c r="J84" s="341">
        <v>2</v>
      </c>
      <c r="K84" s="341">
        <v>2</v>
      </c>
      <c r="L84" s="342">
        <v>1</v>
      </c>
      <c r="M84" s="4">
        <v>0</v>
      </c>
      <c r="N84" s="4">
        <v>2</v>
      </c>
      <c r="O84" s="14">
        <f t="shared" ref="O84:O98" si="57">M84/N84</f>
        <v>0</v>
      </c>
      <c r="P84" s="101" t="s">
        <v>26</v>
      </c>
      <c r="Q84" s="376" t="s">
        <v>891</v>
      </c>
      <c r="R84" s="101"/>
      <c r="S84" s="101">
        <f t="shared" ref="S84:S98" si="58">O84/L84</f>
        <v>0</v>
      </c>
      <c r="T84" s="101" t="str">
        <f t="shared" ref="T84:T98" si="59">P84</f>
        <v>bajo</v>
      </c>
      <c r="U84" s="101"/>
      <c r="V84" s="376" t="s">
        <v>888</v>
      </c>
      <c r="W84" s="4">
        <v>0</v>
      </c>
      <c r="X84" s="4">
        <v>2</v>
      </c>
      <c r="Y84" s="14">
        <f t="shared" ref="Y84:Y98" si="60">W84/X84</f>
        <v>0</v>
      </c>
      <c r="Z84" s="101" t="s">
        <v>26</v>
      </c>
      <c r="AA84" s="376" t="s">
        <v>892</v>
      </c>
      <c r="AB84" s="101"/>
      <c r="AC84" s="101">
        <f t="shared" ref="AC84:AC98" si="61">Y84/L84</f>
        <v>0</v>
      </c>
      <c r="AD84" s="101" t="str">
        <f t="shared" ref="AD84:AD98" si="62">Z84</f>
        <v>bajo</v>
      </c>
      <c r="AE84" s="101"/>
      <c r="AF84" s="376" t="s">
        <v>889</v>
      </c>
      <c r="AG84" s="4"/>
      <c r="AH84" s="4"/>
      <c r="AI84" s="4"/>
      <c r="AJ84" s="14"/>
      <c r="AK84" s="4"/>
      <c r="AL84" s="17"/>
      <c r="AM84" s="17"/>
      <c r="AN84" s="20"/>
      <c r="AO84" s="19"/>
      <c r="AP84" s="21"/>
      <c r="AQ84" s="17"/>
      <c r="AR84" s="4"/>
      <c r="AS84" s="4"/>
      <c r="AT84" s="141"/>
      <c r="AU84" s="4"/>
      <c r="AV84" s="17"/>
      <c r="AW84" s="17"/>
      <c r="AX84" s="22"/>
      <c r="AY84" s="19"/>
      <c r="AZ84" s="21"/>
      <c r="BA84" s="17"/>
      <c r="BB84" s="4"/>
      <c r="BC84" s="4"/>
      <c r="BD84" s="48"/>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60"/>
      <c r="CG84" s="60"/>
      <c r="CH84" s="60"/>
      <c r="CI84" s="264"/>
      <c r="CJ84" s="60"/>
      <c r="CK84" s="60"/>
      <c r="CL84" s="20"/>
      <c r="CM84" s="60"/>
      <c r="CN84" s="61"/>
      <c r="CO84" s="60"/>
      <c r="CP84" s="60"/>
      <c r="CQ84" s="273"/>
      <c r="CR84" s="273"/>
      <c r="CS84" s="64"/>
      <c r="CT84" s="66"/>
      <c r="CU84" s="60"/>
      <c r="CV84" s="20"/>
      <c r="CW84" s="271"/>
      <c r="CX84" s="61"/>
      <c r="CY84" s="60"/>
      <c r="CZ84" s="60"/>
      <c r="DA84" s="60"/>
      <c r="DB84" s="60"/>
      <c r="DC84" s="75"/>
      <c r="DD84" s="321"/>
      <c r="DE84" s="60"/>
      <c r="DF84" s="20"/>
      <c r="DG84" s="322"/>
      <c r="DH84" s="61"/>
      <c r="DI84" s="60"/>
      <c r="DJ84" s="60"/>
      <c r="DK84" s="60"/>
      <c r="DL84" s="60"/>
      <c r="DM84" s="324"/>
      <c r="DN84" s="60"/>
      <c r="DO84" s="3"/>
      <c r="DP84" s="22"/>
      <c r="DQ84" s="60"/>
      <c r="DR84" s="61"/>
      <c r="DS84" s="60"/>
      <c r="DT84" s="60"/>
      <c r="DU84" s="60"/>
      <c r="DV84" s="60"/>
      <c r="DW84" s="324"/>
      <c r="DX84" s="66"/>
      <c r="DY84" s="60"/>
      <c r="DZ84" s="22"/>
      <c r="EA84" s="271"/>
      <c r="EB84" s="61"/>
      <c r="EC84" s="60"/>
      <c r="ED84" s="72"/>
      <c r="EF84" s="1" t="str">
        <f t="shared" si="54"/>
        <v>I16_056-SECREDUC 02</v>
      </c>
      <c r="EO84" s="94"/>
      <c r="EP84" s="94"/>
      <c r="EQ84" s="94"/>
      <c r="ER84" s="94"/>
      <c r="ET84" s="1" t="str">
        <f t="shared" si="50"/>
        <v>I16_056-SECREDUC 02</v>
      </c>
      <c r="FC84" s="18"/>
      <c r="FD84" s="18"/>
      <c r="FE84" s="97"/>
      <c r="FF84" s="94"/>
      <c r="FH84" s="1" t="str">
        <f t="shared" si="51"/>
        <v>I16_056-SECREDUC 02</v>
      </c>
      <c r="FV84" s="98" t="str">
        <f t="shared" si="52"/>
        <v>I16_056-SECREDUC 02</v>
      </c>
      <c r="GJ84" s="98" t="str">
        <f t="shared" si="53"/>
        <v>I16_056-SECREDUC 02</v>
      </c>
    </row>
    <row r="85" spans="1:192" ht="48.75" customHeight="1" x14ac:dyDescent="0.25">
      <c r="A85" s="3" t="s">
        <v>262</v>
      </c>
      <c r="B85" s="333" t="s">
        <v>769</v>
      </c>
      <c r="C85" s="3" t="s">
        <v>265</v>
      </c>
      <c r="D85" s="100" t="s">
        <v>61</v>
      </c>
      <c r="E85" s="366" t="s">
        <v>67</v>
      </c>
      <c r="F85" s="333" t="s">
        <v>769</v>
      </c>
      <c r="G85" s="5" t="s">
        <v>38</v>
      </c>
      <c r="H85" s="367" t="s">
        <v>885</v>
      </c>
      <c r="I85" s="367" t="s">
        <v>893</v>
      </c>
      <c r="J85" s="341">
        <v>2</v>
      </c>
      <c r="K85" s="341">
        <v>2</v>
      </c>
      <c r="L85" s="342">
        <v>1</v>
      </c>
      <c r="M85" s="4">
        <v>0</v>
      </c>
      <c r="N85" s="4">
        <v>0</v>
      </c>
      <c r="O85" s="14">
        <v>0</v>
      </c>
      <c r="P85" s="101" t="s">
        <v>26</v>
      </c>
      <c r="Q85" s="376" t="s">
        <v>894</v>
      </c>
      <c r="R85" s="101"/>
      <c r="S85" s="101">
        <f t="shared" si="58"/>
        <v>0</v>
      </c>
      <c r="T85" s="101" t="str">
        <f t="shared" si="59"/>
        <v>bajo</v>
      </c>
      <c r="U85" s="101"/>
      <c r="V85" s="376" t="s">
        <v>888</v>
      </c>
      <c r="W85" s="4">
        <v>0</v>
      </c>
      <c r="X85" s="4">
        <v>0</v>
      </c>
      <c r="Y85" s="14">
        <v>0</v>
      </c>
      <c r="Z85" s="101" t="s">
        <v>26</v>
      </c>
      <c r="AA85" s="376" t="s">
        <v>894</v>
      </c>
      <c r="AB85" s="101"/>
      <c r="AC85" s="101">
        <f t="shared" si="61"/>
        <v>0</v>
      </c>
      <c r="AD85" s="101" t="str">
        <f t="shared" si="62"/>
        <v>bajo</v>
      </c>
      <c r="AE85" s="101"/>
      <c r="AF85" s="376" t="s">
        <v>889</v>
      </c>
      <c r="AG85" s="4"/>
      <c r="AH85" s="4"/>
      <c r="AI85" s="4"/>
      <c r="AJ85" s="14"/>
      <c r="AK85" s="4"/>
      <c r="AL85" s="17"/>
      <c r="AM85" s="17"/>
      <c r="AN85" s="20"/>
      <c r="AO85" s="19"/>
      <c r="AP85" s="21"/>
      <c r="AQ85" s="17"/>
      <c r="AR85" s="4"/>
      <c r="AS85" s="4"/>
      <c r="AT85" s="141"/>
      <c r="AU85" s="4"/>
      <c r="AV85" s="17"/>
      <c r="AW85" s="17"/>
      <c r="AX85" s="22"/>
      <c r="AY85" s="19"/>
      <c r="AZ85" s="21"/>
      <c r="BA85" s="17"/>
      <c r="BB85" s="4"/>
      <c r="BC85" s="4"/>
      <c r="BD85" s="48"/>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60"/>
      <c r="CG85" s="60"/>
      <c r="CH85" s="60"/>
      <c r="CI85" s="264"/>
      <c r="CJ85" s="60"/>
      <c r="CK85" s="60"/>
      <c r="CL85" s="20"/>
      <c r="CM85" s="60"/>
      <c r="CN85" s="61"/>
      <c r="CO85" s="60"/>
      <c r="CP85" s="60"/>
      <c r="CQ85" s="277"/>
      <c r="CR85" s="277"/>
      <c r="CS85" s="64"/>
      <c r="CT85" s="67"/>
      <c r="CU85" s="60"/>
      <c r="CV85" s="20"/>
      <c r="CW85" s="271"/>
      <c r="CX85" s="61"/>
      <c r="CY85" s="60"/>
      <c r="CZ85" s="60"/>
      <c r="DA85" s="60"/>
      <c r="DB85" s="60"/>
      <c r="DC85" s="75"/>
      <c r="DD85" s="321"/>
      <c r="DE85" s="60"/>
      <c r="DF85" s="20"/>
      <c r="DG85" s="322"/>
      <c r="DH85" s="61"/>
      <c r="DI85" s="60"/>
      <c r="DJ85" s="60"/>
      <c r="DK85" s="60"/>
      <c r="DL85" s="60"/>
      <c r="DM85" s="324"/>
      <c r="DN85" s="60"/>
      <c r="DO85" s="3"/>
      <c r="DP85" s="22"/>
      <c r="DQ85" s="60"/>
      <c r="DR85" s="61"/>
      <c r="DS85" s="60"/>
      <c r="DT85" s="60"/>
      <c r="DU85" s="60"/>
      <c r="DV85" s="60"/>
      <c r="DW85" s="328"/>
      <c r="DX85" s="67"/>
      <c r="DY85" s="60"/>
      <c r="DZ85" s="22"/>
      <c r="EA85" s="271"/>
      <c r="EB85" s="61"/>
      <c r="EC85" s="60"/>
      <c r="ED85" s="72"/>
      <c r="EF85" s="1" t="str">
        <f t="shared" si="54"/>
        <v>I16_056-SECREDUC 03</v>
      </c>
      <c r="EO85" s="94"/>
      <c r="EP85" s="94"/>
      <c r="EQ85" s="94"/>
      <c r="ER85" s="94"/>
      <c r="ET85" s="1" t="str">
        <f t="shared" si="50"/>
        <v>I16_056-SECREDUC 03</v>
      </c>
      <c r="FC85" s="18"/>
      <c r="FD85" s="18"/>
      <c r="FE85" s="97"/>
      <c r="FF85" s="94"/>
      <c r="FH85" s="1" t="str">
        <f t="shared" si="51"/>
        <v>I16_056-SECREDUC 03</v>
      </c>
      <c r="FV85" s="98" t="str">
        <f t="shared" si="52"/>
        <v>I16_056-SECREDUC 03</v>
      </c>
      <c r="GJ85" s="98" t="str">
        <f t="shared" si="53"/>
        <v>I16_056-SECREDUC 03</v>
      </c>
    </row>
    <row r="86" spans="1:192" ht="39.75" customHeight="1" x14ac:dyDescent="0.25">
      <c r="A86" s="3" t="s">
        <v>262</v>
      </c>
      <c r="B86" s="333" t="s">
        <v>774</v>
      </c>
      <c r="C86" s="3" t="s">
        <v>266</v>
      </c>
      <c r="D86" s="100" t="s">
        <v>61</v>
      </c>
      <c r="E86" s="158" t="s">
        <v>68</v>
      </c>
      <c r="F86" s="333" t="s">
        <v>774</v>
      </c>
      <c r="G86" s="5" t="s">
        <v>38</v>
      </c>
      <c r="H86" s="367" t="s">
        <v>885</v>
      </c>
      <c r="I86" s="367" t="s">
        <v>895</v>
      </c>
      <c r="J86" s="341">
        <v>2</v>
      </c>
      <c r="K86" s="341">
        <v>2</v>
      </c>
      <c r="L86" s="342">
        <v>1</v>
      </c>
      <c r="M86" s="4">
        <v>0</v>
      </c>
      <c r="N86" s="4">
        <v>2</v>
      </c>
      <c r="O86" s="14">
        <f t="shared" si="57"/>
        <v>0</v>
      </c>
      <c r="P86" s="101" t="s">
        <v>26</v>
      </c>
      <c r="Q86" s="376" t="s">
        <v>896</v>
      </c>
      <c r="R86" s="101"/>
      <c r="S86" s="101">
        <f t="shared" si="58"/>
        <v>0</v>
      </c>
      <c r="T86" s="101" t="str">
        <f t="shared" si="59"/>
        <v>bajo</v>
      </c>
      <c r="U86" s="101"/>
      <c r="V86" s="376" t="s">
        <v>888</v>
      </c>
      <c r="W86" s="4">
        <v>0</v>
      </c>
      <c r="X86" s="4">
        <v>2</v>
      </c>
      <c r="Y86" s="14">
        <f t="shared" si="60"/>
        <v>0</v>
      </c>
      <c r="Z86" s="101" t="s">
        <v>26</v>
      </c>
      <c r="AA86" s="376" t="s">
        <v>896</v>
      </c>
      <c r="AB86" s="101"/>
      <c r="AC86" s="101">
        <f t="shared" si="61"/>
        <v>0</v>
      </c>
      <c r="AD86" s="101" t="str">
        <f t="shared" si="62"/>
        <v>bajo</v>
      </c>
      <c r="AE86" s="101"/>
      <c r="AF86" s="376" t="s">
        <v>889</v>
      </c>
      <c r="AG86" s="4"/>
      <c r="AH86" s="4"/>
      <c r="AI86" s="4"/>
      <c r="AJ86" s="14"/>
      <c r="AK86" s="4"/>
      <c r="AL86" s="17"/>
      <c r="AM86" s="17"/>
      <c r="AN86" s="20"/>
      <c r="AO86" s="19"/>
      <c r="AP86" s="21"/>
      <c r="AQ86" s="17"/>
      <c r="AR86" s="4"/>
      <c r="AS86" s="4"/>
      <c r="AT86" s="141"/>
      <c r="AU86" s="4"/>
      <c r="AV86" s="17"/>
      <c r="AW86" s="17"/>
      <c r="AX86" s="22"/>
      <c r="AY86" s="19"/>
      <c r="AZ86" s="21"/>
      <c r="BA86" s="17"/>
      <c r="BB86" s="4"/>
      <c r="BC86" s="4"/>
      <c r="BD86" s="48"/>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60"/>
      <c r="CG86" s="60"/>
      <c r="CH86" s="60"/>
      <c r="CI86" s="264"/>
      <c r="CJ86" s="60"/>
      <c r="CK86" s="60"/>
      <c r="CL86" s="20"/>
      <c r="CM86" s="60"/>
      <c r="CN86" s="61"/>
      <c r="CO86" s="60"/>
      <c r="CP86" s="60"/>
      <c r="CQ86" s="277"/>
      <c r="CR86" s="277"/>
      <c r="CS86" s="64"/>
      <c r="CT86" s="269"/>
      <c r="CU86" s="60"/>
      <c r="CV86" s="20"/>
      <c r="CW86" s="271"/>
      <c r="CX86" s="61"/>
      <c r="CY86" s="60"/>
      <c r="CZ86" s="60"/>
      <c r="DA86" s="60"/>
      <c r="DB86" s="60"/>
      <c r="DC86" s="75"/>
      <c r="DD86" s="321"/>
      <c r="DE86" s="60"/>
      <c r="DF86" s="20"/>
      <c r="DG86" s="322"/>
      <c r="DH86" s="61"/>
      <c r="DI86" s="60"/>
      <c r="DJ86" s="60"/>
      <c r="DK86" s="60"/>
      <c r="DL86" s="60"/>
      <c r="DM86" s="324"/>
      <c r="DN86" s="60"/>
      <c r="DO86" s="3"/>
      <c r="DP86" s="22"/>
      <c r="DQ86" s="60"/>
      <c r="DR86" s="61"/>
      <c r="DS86" s="60"/>
      <c r="DT86" s="60"/>
      <c r="DU86" s="60"/>
      <c r="DV86" s="60"/>
      <c r="DW86" s="328"/>
      <c r="DX86" s="67"/>
      <c r="DY86" s="60"/>
      <c r="DZ86" s="22"/>
      <c r="EA86" s="271"/>
      <c r="EB86" s="61"/>
      <c r="EC86" s="60"/>
      <c r="ED86" s="72"/>
      <c r="EF86" s="1" t="str">
        <f t="shared" si="54"/>
        <v>I16_056-SECREDUC 04</v>
      </c>
      <c r="EO86" s="94"/>
      <c r="EP86" s="94"/>
      <c r="EQ86" s="94"/>
      <c r="ER86" s="94"/>
      <c r="ET86" s="1" t="str">
        <f t="shared" si="50"/>
        <v>I16_056-SECREDUC 04</v>
      </c>
      <c r="FC86" s="18"/>
      <c r="FD86" s="18"/>
      <c r="FE86" s="97"/>
      <c r="FF86" s="94"/>
      <c r="FH86" s="1" t="str">
        <f t="shared" si="51"/>
        <v>I16_056-SECREDUC 04</v>
      </c>
      <c r="FV86" s="98" t="str">
        <f t="shared" si="52"/>
        <v>I16_056-SECREDUC 04</v>
      </c>
      <c r="GJ86" s="98" t="str">
        <f t="shared" si="53"/>
        <v>I16_056-SECREDUC 04</v>
      </c>
    </row>
    <row r="87" spans="1:192" ht="45.95" customHeight="1" x14ac:dyDescent="0.25">
      <c r="A87" s="3" t="s">
        <v>262</v>
      </c>
      <c r="B87" s="333" t="s">
        <v>780</v>
      </c>
      <c r="C87" s="3" t="s">
        <v>267</v>
      </c>
      <c r="D87" s="100" t="s">
        <v>61</v>
      </c>
      <c r="E87" s="158" t="s">
        <v>69</v>
      </c>
      <c r="F87" s="333" t="s">
        <v>780</v>
      </c>
      <c r="G87" s="5" t="s">
        <v>38</v>
      </c>
      <c r="H87" s="367" t="s">
        <v>885</v>
      </c>
      <c r="I87" s="367" t="s">
        <v>897</v>
      </c>
      <c r="J87" s="341">
        <v>2</v>
      </c>
      <c r="K87" s="341">
        <v>2</v>
      </c>
      <c r="L87" s="342">
        <v>1</v>
      </c>
      <c r="M87" s="4">
        <v>0</v>
      </c>
      <c r="N87" s="4">
        <v>2</v>
      </c>
      <c r="O87" s="14">
        <f t="shared" si="57"/>
        <v>0</v>
      </c>
      <c r="P87" s="101" t="s">
        <v>26</v>
      </c>
      <c r="Q87" s="376" t="s">
        <v>898</v>
      </c>
      <c r="R87" s="101"/>
      <c r="S87" s="101">
        <f t="shared" si="58"/>
        <v>0</v>
      </c>
      <c r="T87" s="101" t="str">
        <f t="shared" si="59"/>
        <v>bajo</v>
      </c>
      <c r="U87" s="101"/>
      <c r="V87" s="376" t="s">
        <v>888</v>
      </c>
      <c r="W87" s="4">
        <v>0</v>
      </c>
      <c r="X87" s="4">
        <v>2</v>
      </c>
      <c r="Y87" s="14">
        <f t="shared" si="60"/>
        <v>0</v>
      </c>
      <c r="Z87" s="101" t="s">
        <v>26</v>
      </c>
      <c r="AA87" s="376" t="s">
        <v>899</v>
      </c>
      <c r="AB87" s="101"/>
      <c r="AC87" s="101">
        <f t="shared" si="61"/>
        <v>0</v>
      </c>
      <c r="AD87" s="101" t="str">
        <f t="shared" si="62"/>
        <v>bajo</v>
      </c>
      <c r="AE87" s="101"/>
      <c r="AF87" s="376" t="s">
        <v>889</v>
      </c>
      <c r="AG87" s="4"/>
      <c r="AH87" s="4"/>
      <c r="AI87" s="4"/>
      <c r="AJ87" s="14"/>
      <c r="AK87" s="4"/>
      <c r="AL87" s="17"/>
      <c r="AM87" s="17"/>
      <c r="AN87" s="20"/>
      <c r="AO87" s="19"/>
      <c r="AP87" s="21"/>
      <c r="AQ87" s="17"/>
      <c r="AR87" s="4"/>
      <c r="AS87" s="4"/>
      <c r="AT87" s="141"/>
      <c r="AU87" s="4"/>
      <c r="AV87" s="17"/>
      <c r="AW87" s="17"/>
      <c r="AX87" s="22"/>
      <c r="AY87" s="19"/>
      <c r="AZ87" s="21"/>
      <c r="BA87" s="17"/>
      <c r="BB87" s="4"/>
      <c r="BC87" s="4"/>
      <c r="BD87" s="48"/>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60"/>
      <c r="CG87" s="60"/>
      <c r="CH87" s="60"/>
      <c r="CI87" s="264"/>
      <c r="CJ87" s="60"/>
      <c r="CK87" s="60"/>
      <c r="CL87" s="20"/>
      <c r="CM87" s="60"/>
      <c r="CN87" s="61"/>
      <c r="CO87" s="60"/>
      <c r="CP87" s="60"/>
      <c r="CQ87" s="277"/>
      <c r="CR87" s="277"/>
      <c r="CS87" s="64"/>
      <c r="CT87" s="67"/>
      <c r="CU87" s="60"/>
      <c r="CV87" s="20"/>
      <c r="CW87" s="271"/>
      <c r="CX87" s="61"/>
      <c r="CY87" s="60"/>
      <c r="CZ87" s="60"/>
      <c r="DA87" s="60"/>
      <c r="DB87" s="60"/>
      <c r="DC87" s="75"/>
      <c r="DD87" s="321"/>
      <c r="DE87" s="60"/>
      <c r="DF87" s="20"/>
      <c r="DG87" s="322"/>
      <c r="DH87" s="61"/>
      <c r="DI87" s="60"/>
      <c r="DJ87" s="60"/>
      <c r="DK87" s="60"/>
      <c r="DL87" s="60"/>
      <c r="DM87" s="324"/>
      <c r="DN87" s="60"/>
      <c r="DO87" s="3"/>
      <c r="DP87" s="22"/>
      <c r="DQ87" s="60"/>
      <c r="DR87" s="61"/>
      <c r="DS87" s="60"/>
      <c r="DT87" s="60"/>
      <c r="DU87" s="60"/>
      <c r="DV87" s="60"/>
      <c r="DW87" s="328"/>
      <c r="DX87" s="67"/>
      <c r="DY87" s="60"/>
      <c r="DZ87" s="22"/>
      <c r="EA87" s="271"/>
      <c r="EB87" s="61"/>
      <c r="EC87" s="60"/>
      <c r="ED87" s="72"/>
      <c r="EF87" s="1" t="str">
        <f t="shared" si="54"/>
        <v>I16_056-SECREDUC 05</v>
      </c>
      <c r="EO87" s="94"/>
      <c r="EP87" s="94"/>
      <c r="EQ87" s="94"/>
      <c r="ER87" s="94"/>
      <c r="ET87" s="1" t="str">
        <f t="shared" si="50"/>
        <v>I16_056-SECREDUC 05</v>
      </c>
      <c r="FC87" s="18"/>
      <c r="FD87" s="18"/>
      <c r="FE87" s="97"/>
      <c r="FF87" s="94"/>
      <c r="FH87" s="1" t="str">
        <f t="shared" si="51"/>
        <v>I16_056-SECREDUC 05</v>
      </c>
      <c r="FV87" s="98" t="str">
        <f t="shared" si="52"/>
        <v>I16_056-SECREDUC 05</v>
      </c>
      <c r="GJ87" s="98" t="str">
        <f t="shared" si="53"/>
        <v>I16_056-SECREDUC 05</v>
      </c>
    </row>
    <row r="88" spans="1:192" ht="54" customHeight="1" x14ac:dyDescent="0.25">
      <c r="A88" s="3" t="s">
        <v>262</v>
      </c>
      <c r="B88" s="333" t="s">
        <v>786</v>
      </c>
      <c r="C88" s="3" t="s">
        <v>268</v>
      </c>
      <c r="D88" s="100" t="s">
        <v>61</v>
      </c>
      <c r="E88" s="158" t="s">
        <v>70</v>
      </c>
      <c r="F88" s="333" t="s">
        <v>786</v>
      </c>
      <c r="G88" s="5" t="s">
        <v>38</v>
      </c>
      <c r="H88" s="367" t="s">
        <v>885</v>
      </c>
      <c r="I88" s="367" t="s">
        <v>900</v>
      </c>
      <c r="J88" s="341">
        <v>2</v>
      </c>
      <c r="K88" s="341">
        <v>2</v>
      </c>
      <c r="L88" s="342">
        <v>1</v>
      </c>
      <c r="M88" s="4">
        <v>0</v>
      </c>
      <c r="N88" s="4">
        <v>2</v>
      </c>
      <c r="O88" s="14">
        <f t="shared" si="57"/>
        <v>0</v>
      </c>
      <c r="P88" s="101" t="s">
        <v>26</v>
      </c>
      <c r="Q88" s="376" t="s">
        <v>901</v>
      </c>
      <c r="R88" s="101"/>
      <c r="S88" s="101">
        <f t="shared" si="58"/>
        <v>0</v>
      </c>
      <c r="T88" s="101" t="str">
        <f t="shared" si="59"/>
        <v>bajo</v>
      </c>
      <c r="U88" s="101"/>
      <c r="V88" s="376" t="s">
        <v>888</v>
      </c>
      <c r="W88" s="4">
        <v>0</v>
      </c>
      <c r="X88" s="4">
        <v>2</v>
      </c>
      <c r="Y88" s="14">
        <f t="shared" si="60"/>
        <v>0</v>
      </c>
      <c r="Z88" s="101" t="s">
        <v>26</v>
      </c>
      <c r="AA88" s="376" t="s">
        <v>902</v>
      </c>
      <c r="AB88" s="101"/>
      <c r="AC88" s="101">
        <f t="shared" si="61"/>
        <v>0</v>
      </c>
      <c r="AD88" s="101" t="str">
        <f t="shared" si="62"/>
        <v>bajo</v>
      </c>
      <c r="AE88" s="101"/>
      <c r="AF88" s="376" t="s">
        <v>889</v>
      </c>
      <c r="AG88" s="4"/>
      <c r="AH88" s="4"/>
      <c r="AI88" s="4"/>
      <c r="AJ88" s="14"/>
      <c r="AK88" s="4"/>
      <c r="AL88" s="17"/>
      <c r="AM88" s="17"/>
      <c r="AN88" s="20"/>
      <c r="AO88" s="19"/>
      <c r="AP88" s="21"/>
      <c r="AQ88" s="17"/>
      <c r="AR88" s="4"/>
      <c r="AS88" s="4"/>
      <c r="AT88" s="141"/>
      <c r="AU88" s="4"/>
      <c r="AV88" s="17"/>
      <c r="AW88" s="17"/>
      <c r="AX88" s="22"/>
      <c r="AY88" s="19"/>
      <c r="AZ88" s="21"/>
      <c r="BA88" s="17"/>
      <c r="BB88" s="4"/>
      <c r="BC88" s="4"/>
      <c r="BD88" s="48"/>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60"/>
      <c r="CG88" s="60"/>
      <c r="CH88" s="60"/>
      <c r="CI88" s="264"/>
      <c r="CJ88" s="60"/>
      <c r="CK88" s="60"/>
      <c r="CL88" s="20"/>
      <c r="CM88" s="60"/>
      <c r="CN88" s="61"/>
      <c r="CO88" s="60"/>
      <c r="CP88" s="60"/>
      <c r="CQ88" s="277"/>
      <c r="CR88" s="277"/>
      <c r="CS88" s="64"/>
      <c r="CT88" s="67"/>
      <c r="CU88" s="60"/>
      <c r="CV88" s="20"/>
      <c r="CW88" s="271"/>
      <c r="CX88" s="61"/>
      <c r="CY88" s="60"/>
      <c r="CZ88" s="60"/>
      <c r="DA88" s="60"/>
      <c r="DB88" s="60"/>
      <c r="DC88" s="75"/>
      <c r="DD88" s="321"/>
      <c r="DE88" s="60"/>
      <c r="DF88" s="20"/>
      <c r="DG88" s="322"/>
      <c r="DH88" s="61"/>
      <c r="DI88" s="60"/>
      <c r="DJ88" s="60"/>
      <c r="DK88" s="60"/>
      <c r="DL88" s="60"/>
      <c r="DM88" s="324"/>
      <c r="DN88" s="60"/>
      <c r="DO88" s="3"/>
      <c r="DP88" s="22"/>
      <c r="DQ88" s="60"/>
      <c r="DR88" s="61"/>
      <c r="DS88" s="60"/>
      <c r="DT88" s="60"/>
      <c r="DU88" s="60"/>
      <c r="DV88" s="60"/>
      <c r="DW88" s="328"/>
      <c r="DX88" s="67"/>
      <c r="DY88" s="60"/>
      <c r="DZ88" s="22"/>
      <c r="EA88" s="271"/>
      <c r="EB88" s="61"/>
      <c r="EC88" s="60"/>
      <c r="ED88" s="72"/>
      <c r="EF88" s="1" t="str">
        <f t="shared" si="54"/>
        <v>I16_056-SECREDUC 06</v>
      </c>
      <c r="EO88" s="94"/>
      <c r="EP88" s="94"/>
      <c r="EQ88" s="94"/>
      <c r="ER88" s="94"/>
      <c r="ET88" s="1" t="str">
        <f t="shared" si="50"/>
        <v>I16_056-SECREDUC 06</v>
      </c>
      <c r="FC88" s="18"/>
      <c r="FD88" s="18"/>
      <c r="FE88" s="97"/>
      <c r="FF88" s="94"/>
      <c r="FH88" s="1" t="str">
        <f t="shared" si="51"/>
        <v>I16_056-SECREDUC 06</v>
      </c>
      <c r="FV88" s="98" t="str">
        <f t="shared" si="52"/>
        <v>I16_056-SECREDUC 06</v>
      </c>
      <c r="GJ88" s="98" t="str">
        <f t="shared" si="53"/>
        <v>I16_056-SECREDUC 06</v>
      </c>
    </row>
    <row r="89" spans="1:192" ht="42" customHeight="1" x14ac:dyDescent="0.25">
      <c r="A89" s="3" t="s">
        <v>262</v>
      </c>
      <c r="B89" s="333" t="s">
        <v>792</v>
      </c>
      <c r="C89" s="3" t="s">
        <v>269</v>
      </c>
      <c r="D89" s="100" t="s">
        <v>61</v>
      </c>
      <c r="E89" s="158" t="s">
        <v>71</v>
      </c>
      <c r="F89" s="333" t="s">
        <v>792</v>
      </c>
      <c r="G89" s="5" t="s">
        <v>38</v>
      </c>
      <c r="H89" s="367" t="s">
        <v>885</v>
      </c>
      <c r="I89" s="367" t="s">
        <v>903</v>
      </c>
      <c r="J89" s="341">
        <v>2</v>
      </c>
      <c r="K89" s="341">
        <v>2</v>
      </c>
      <c r="L89" s="342">
        <v>1</v>
      </c>
      <c r="M89" s="4">
        <v>0</v>
      </c>
      <c r="N89" s="4">
        <v>2</v>
      </c>
      <c r="O89" s="14">
        <f t="shared" si="57"/>
        <v>0</v>
      </c>
      <c r="P89" s="101" t="s">
        <v>26</v>
      </c>
      <c r="Q89" s="376" t="s">
        <v>904</v>
      </c>
      <c r="R89" s="101"/>
      <c r="S89" s="101">
        <f t="shared" si="58"/>
        <v>0</v>
      </c>
      <c r="T89" s="101" t="str">
        <f t="shared" si="59"/>
        <v>bajo</v>
      </c>
      <c r="U89" s="101"/>
      <c r="V89" s="376" t="s">
        <v>888</v>
      </c>
      <c r="W89" s="4">
        <v>0</v>
      </c>
      <c r="X89" s="4">
        <v>2</v>
      </c>
      <c r="Y89" s="14">
        <f t="shared" si="60"/>
        <v>0</v>
      </c>
      <c r="Z89" s="101" t="s">
        <v>26</v>
      </c>
      <c r="AA89" s="376" t="s">
        <v>905</v>
      </c>
      <c r="AB89" s="101"/>
      <c r="AC89" s="101">
        <f t="shared" si="61"/>
        <v>0</v>
      </c>
      <c r="AD89" s="101" t="str">
        <f t="shared" si="62"/>
        <v>bajo</v>
      </c>
      <c r="AE89" s="101"/>
      <c r="AF89" s="376" t="s">
        <v>889</v>
      </c>
      <c r="AG89" s="4"/>
      <c r="AH89" s="4"/>
      <c r="AI89" s="4"/>
      <c r="AJ89" s="14"/>
      <c r="AK89" s="4"/>
      <c r="AL89" s="17"/>
      <c r="AM89" s="17"/>
      <c r="AN89" s="20"/>
      <c r="AO89" s="19"/>
      <c r="AP89" s="21"/>
      <c r="AQ89" s="17"/>
      <c r="AR89" s="4"/>
      <c r="AS89" s="4"/>
      <c r="AT89" s="141"/>
      <c r="AU89" s="4"/>
      <c r="AV89" s="17"/>
      <c r="AW89" s="17"/>
      <c r="AX89" s="22"/>
      <c r="AY89" s="19"/>
      <c r="AZ89" s="21"/>
      <c r="BA89" s="17"/>
      <c r="BB89" s="4"/>
      <c r="BC89" s="4"/>
      <c r="BD89" s="48"/>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60"/>
      <c r="CG89" s="60"/>
      <c r="CH89" s="60"/>
      <c r="CI89" s="264"/>
      <c r="CJ89" s="60"/>
      <c r="CK89" s="60"/>
      <c r="CL89" s="20"/>
      <c r="CM89" s="60"/>
      <c r="CN89" s="61"/>
      <c r="CO89" s="60"/>
      <c r="CP89" s="60"/>
      <c r="CQ89" s="277"/>
      <c r="CR89" s="277"/>
      <c r="CS89" s="64"/>
      <c r="CT89" s="269"/>
      <c r="CU89" s="60"/>
      <c r="CV89" s="20"/>
      <c r="CW89" s="271"/>
      <c r="CX89" s="61"/>
      <c r="CY89" s="60"/>
      <c r="CZ89" s="60"/>
      <c r="DA89" s="60"/>
      <c r="DB89" s="60"/>
      <c r="DC89" s="75"/>
      <c r="DD89" s="321"/>
      <c r="DE89" s="60"/>
      <c r="DF89" s="20"/>
      <c r="DG89" s="322"/>
      <c r="DH89" s="61"/>
      <c r="DI89" s="60"/>
      <c r="DJ89" s="60"/>
      <c r="DK89" s="60"/>
      <c r="DL89" s="60"/>
      <c r="DM89" s="324"/>
      <c r="DN89" s="60"/>
      <c r="DO89" s="3"/>
      <c r="DP89" s="22"/>
      <c r="DQ89" s="60"/>
      <c r="DR89" s="61"/>
      <c r="DS89" s="60"/>
      <c r="DT89" s="60"/>
      <c r="DU89" s="60"/>
      <c r="DV89" s="60"/>
      <c r="DW89" s="328"/>
      <c r="DX89" s="67"/>
      <c r="DY89" s="60"/>
      <c r="DZ89" s="22"/>
      <c r="EA89" s="271"/>
      <c r="EB89" s="61"/>
      <c r="EC89" s="60"/>
      <c r="ED89" s="72"/>
      <c r="EF89" s="1" t="str">
        <f t="shared" si="54"/>
        <v>I16_056-SECREDUC 07</v>
      </c>
      <c r="EO89" s="94"/>
      <c r="EP89" s="94"/>
      <c r="EQ89" s="94"/>
      <c r="ER89" s="94"/>
      <c r="ET89" s="1" t="str">
        <f t="shared" si="50"/>
        <v>I16_056-SECREDUC 07</v>
      </c>
      <c r="FC89" s="18"/>
      <c r="FD89" s="18"/>
      <c r="FE89" s="97"/>
      <c r="FF89" s="94"/>
      <c r="FH89" s="1" t="str">
        <f t="shared" si="51"/>
        <v>I16_056-SECREDUC 07</v>
      </c>
      <c r="FV89" s="98" t="str">
        <f t="shared" si="52"/>
        <v>I16_056-SECREDUC 07</v>
      </c>
      <c r="GJ89" s="98" t="str">
        <f t="shared" si="53"/>
        <v>I16_056-SECREDUC 07</v>
      </c>
    </row>
    <row r="90" spans="1:192" ht="52.5" customHeight="1" x14ac:dyDescent="0.25">
      <c r="A90" s="3" t="s">
        <v>262</v>
      </c>
      <c r="B90" s="333" t="s">
        <v>798</v>
      </c>
      <c r="C90" s="3" t="s">
        <v>270</v>
      </c>
      <c r="D90" s="100" t="s">
        <v>61</v>
      </c>
      <c r="E90" s="158" t="s">
        <v>72</v>
      </c>
      <c r="F90" s="333" t="s">
        <v>798</v>
      </c>
      <c r="G90" s="5" t="s">
        <v>38</v>
      </c>
      <c r="H90" s="367" t="s">
        <v>885</v>
      </c>
      <c r="I90" s="367" t="s">
        <v>906</v>
      </c>
      <c r="J90" s="341">
        <v>2</v>
      </c>
      <c r="K90" s="341">
        <v>2</v>
      </c>
      <c r="L90" s="342">
        <v>1</v>
      </c>
      <c r="M90" s="4">
        <v>0</v>
      </c>
      <c r="N90" s="4">
        <v>2</v>
      </c>
      <c r="O90" s="14">
        <f t="shared" si="57"/>
        <v>0</v>
      </c>
      <c r="P90" s="101" t="s">
        <v>26</v>
      </c>
      <c r="Q90" s="376" t="s">
        <v>907</v>
      </c>
      <c r="R90" s="101"/>
      <c r="S90" s="101">
        <f t="shared" si="58"/>
        <v>0</v>
      </c>
      <c r="T90" s="101" t="str">
        <f t="shared" si="59"/>
        <v>bajo</v>
      </c>
      <c r="U90" s="101"/>
      <c r="V90" s="376" t="s">
        <v>888</v>
      </c>
      <c r="W90" s="4">
        <v>0</v>
      </c>
      <c r="X90" s="4">
        <v>2</v>
      </c>
      <c r="Y90" s="14">
        <f t="shared" si="60"/>
        <v>0</v>
      </c>
      <c r="Z90" s="101" t="s">
        <v>26</v>
      </c>
      <c r="AA90" s="376" t="s">
        <v>908</v>
      </c>
      <c r="AB90" s="101"/>
      <c r="AC90" s="101">
        <f t="shared" si="61"/>
        <v>0</v>
      </c>
      <c r="AD90" s="101" t="str">
        <f t="shared" si="62"/>
        <v>bajo</v>
      </c>
      <c r="AE90" s="101"/>
      <c r="AF90" s="376" t="s">
        <v>889</v>
      </c>
      <c r="AG90" s="4"/>
      <c r="AH90" s="4"/>
      <c r="AI90" s="4"/>
      <c r="AJ90" s="14"/>
      <c r="AK90" s="4"/>
      <c r="AL90" s="17"/>
      <c r="AM90" s="17"/>
      <c r="AN90" s="20"/>
      <c r="AO90" s="19"/>
      <c r="AP90" s="21"/>
      <c r="AQ90" s="17"/>
      <c r="AR90" s="4"/>
      <c r="AS90" s="4"/>
      <c r="AT90" s="141"/>
      <c r="AU90" s="4"/>
      <c r="AV90" s="17"/>
      <c r="AW90" s="17"/>
      <c r="AX90" s="22"/>
      <c r="AY90" s="19"/>
      <c r="AZ90" s="21"/>
      <c r="BA90" s="17"/>
      <c r="BB90" s="4"/>
      <c r="BC90" s="4"/>
      <c r="BD90" s="48"/>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60"/>
      <c r="CG90" s="60"/>
      <c r="CH90" s="60"/>
      <c r="CI90" s="264"/>
      <c r="CJ90" s="60"/>
      <c r="CK90" s="60"/>
      <c r="CL90" s="20"/>
      <c r="CM90" s="60"/>
      <c r="CN90" s="61"/>
      <c r="CO90" s="60"/>
      <c r="CP90" s="60"/>
      <c r="CQ90" s="272"/>
      <c r="CR90" s="272"/>
      <c r="CS90" s="64"/>
      <c r="CT90" s="67"/>
      <c r="CU90" s="60"/>
      <c r="CV90" s="20"/>
      <c r="CW90" s="271"/>
      <c r="CX90" s="61"/>
      <c r="CY90" s="60"/>
      <c r="CZ90" s="60"/>
      <c r="DA90" s="60"/>
      <c r="DB90" s="60"/>
      <c r="DC90" s="75"/>
      <c r="DD90" s="321"/>
      <c r="DE90" s="60"/>
      <c r="DF90" s="20"/>
      <c r="DG90" s="322"/>
      <c r="DH90" s="61"/>
      <c r="DI90" s="60"/>
      <c r="DJ90" s="60"/>
      <c r="DK90" s="60"/>
      <c r="DL90" s="60"/>
      <c r="DM90" s="324"/>
      <c r="DN90" s="60"/>
      <c r="DO90" s="3"/>
      <c r="DP90" s="22"/>
      <c r="DQ90" s="60"/>
      <c r="DR90" s="61"/>
      <c r="DS90" s="60"/>
      <c r="DT90" s="60"/>
      <c r="DU90" s="60"/>
      <c r="DV90" s="60"/>
      <c r="DW90" s="328"/>
      <c r="DX90" s="67"/>
      <c r="DY90" s="60"/>
      <c r="DZ90" s="22"/>
      <c r="EA90" s="271"/>
      <c r="EB90" s="61"/>
      <c r="EC90" s="60"/>
      <c r="ED90" s="72"/>
      <c r="EF90" s="1" t="str">
        <f t="shared" si="54"/>
        <v>I16_056-SECREDUC 08</v>
      </c>
      <c r="EO90" s="94"/>
      <c r="EP90" s="94"/>
      <c r="EQ90" s="94"/>
      <c r="ER90" s="94"/>
      <c r="ET90" s="1" t="str">
        <f t="shared" si="50"/>
        <v>I16_056-SECREDUC 08</v>
      </c>
      <c r="FC90" s="18"/>
      <c r="FD90" s="18"/>
      <c r="FE90" s="97"/>
      <c r="FF90" s="94"/>
      <c r="FH90" s="1" t="str">
        <f t="shared" si="51"/>
        <v>I16_056-SECREDUC 08</v>
      </c>
      <c r="FV90" s="98" t="str">
        <f t="shared" si="52"/>
        <v>I16_056-SECREDUC 08</v>
      </c>
      <c r="GJ90" s="98" t="str">
        <f t="shared" si="53"/>
        <v>I16_056-SECREDUC 08</v>
      </c>
    </row>
    <row r="91" spans="1:192" ht="66.599999999999994" customHeight="1" x14ac:dyDescent="0.25">
      <c r="A91" s="3" t="s">
        <v>262</v>
      </c>
      <c r="B91" s="333" t="s">
        <v>804</v>
      </c>
      <c r="C91" s="3" t="s">
        <v>271</v>
      </c>
      <c r="D91" s="100" t="s">
        <v>61</v>
      </c>
      <c r="E91" s="158" t="s">
        <v>73</v>
      </c>
      <c r="F91" s="333" t="s">
        <v>804</v>
      </c>
      <c r="G91" s="5" t="s">
        <v>38</v>
      </c>
      <c r="H91" s="367" t="s">
        <v>885</v>
      </c>
      <c r="I91" s="367" t="s">
        <v>909</v>
      </c>
      <c r="J91" s="341">
        <v>2</v>
      </c>
      <c r="K91" s="341">
        <v>2</v>
      </c>
      <c r="L91" s="342">
        <v>1</v>
      </c>
      <c r="M91" s="4">
        <v>0</v>
      </c>
      <c r="N91" s="4">
        <v>2</v>
      </c>
      <c r="O91" s="14">
        <f t="shared" si="57"/>
        <v>0</v>
      </c>
      <c r="P91" s="101" t="s">
        <v>26</v>
      </c>
      <c r="Q91" s="376" t="s">
        <v>910</v>
      </c>
      <c r="R91" s="101"/>
      <c r="S91" s="101">
        <f t="shared" si="58"/>
        <v>0</v>
      </c>
      <c r="T91" s="101" t="str">
        <f t="shared" si="59"/>
        <v>bajo</v>
      </c>
      <c r="U91" s="101"/>
      <c r="V91" s="376" t="s">
        <v>888</v>
      </c>
      <c r="W91" s="4">
        <v>0</v>
      </c>
      <c r="X91" s="4">
        <v>2</v>
      </c>
      <c r="Y91" s="14">
        <f t="shared" si="60"/>
        <v>0</v>
      </c>
      <c r="Z91" s="101" t="s">
        <v>26</v>
      </c>
      <c r="AA91" s="376" t="s">
        <v>910</v>
      </c>
      <c r="AB91" s="101"/>
      <c r="AC91" s="101">
        <f t="shared" si="61"/>
        <v>0</v>
      </c>
      <c r="AD91" s="101" t="str">
        <f t="shared" si="62"/>
        <v>bajo</v>
      </c>
      <c r="AE91" s="101"/>
      <c r="AF91" s="376" t="s">
        <v>889</v>
      </c>
      <c r="AG91" s="4"/>
      <c r="AH91" s="4"/>
      <c r="AI91" s="4"/>
      <c r="AJ91" s="14"/>
      <c r="AK91" s="4"/>
      <c r="AL91" s="17"/>
      <c r="AM91" s="17"/>
      <c r="AN91" s="20"/>
      <c r="AO91" s="19"/>
      <c r="AP91" s="21"/>
      <c r="AQ91" s="17"/>
      <c r="AR91" s="4"/>
      <c r="AS91" s="4"/>
      <c r="AT91" s="141"/>
      <c r="AU91" s="4"/>
      <c r="AV91" s="17"/>
      <c r="AW91" s="17"/>
      <c r="AX91" s="22"/>
      <c r="AY91" s="19"/>
      <c r="AZ91" s="21"/>
      <c r="BA91" s="17"/>
      <c r="BB91" s="4"/>
      <c r="BC91" s="4"/>
      <c r="BD91" s="48"/>
      <c r="BE91" s="4"/>
      <c r="BF91" s="17"/>
      <c r="BG91" s="17"/>
      <c r="BH91" s="20"/>
      <c r="BI91" s="19"/>
      <c r="BJ91" s="21"/>
      <c r="BK91" s="167"/>
      <c r="BL91" s="4"/>
      <c r="BM91" s="4"/>
      <c r="BN91" s="9"/>
      <c r="BO91" s="4"/>
      <c r="BP91" s="17"/>
      <c r="BQ91" s="17"/>
      <c r="BR91" s="20"/>
      <c r="BS91" s="19"/>
      <c r="BT91" s="21"/>
      <c r="BU91" s="17"/>
      <c r="BV91" s="4"/>
      <c r="BW91" s="4"/>
      <c r="BX91" s="9"/>
      <c r="BY91" s="4"/>
      <c r="BZ91" s="17"/>
      <c r="CA91" s="17"/>
      <c r="CB91" s="20"/>
      <c r="CC91" s="19"/>
      <c r="CD91" s="21"/>
      <c r="CE91" s="17"/>
      <c r="CF91" s="60"/>
      <c r="CG91" s="60"/>
      <c r="CH91" s="60"/>
      <c r="CI91" s="264"/>
      <c r="CJ91" s="60"/>
      <c r="CK91" s="60"/>
      <c r="CL91" s="20"/>
      <c r="CM91" s="60"/>
      <c r="CN91" s="61"/>
      <c r="CO91" s="60"/>
      <c r="CP91" s="60"/>
      <c r="CQ91" s="270"/>
      <c r="CR91" s="270"/>
      <c r="CS91" s="64"/>
      <c r="CT91" s="66"/>
      <c r="CU91" s="60"/>
      <c r="CV91" s="20"/>
      <c r="CW91" s="271"/>
      <c r="CX91" s="61"/>
      <c r="CY91" s="60"/>
      <c r="CZ91" s="60"/>
      <c r="DA91" s="60"/>
      <c r="DB91" s="60"/>
      <c r="DC91" s="75"/>
      <c r="DD91" s="321"/>
      <c r="DE91" s="60"/>
      <c r="DF91" s="20"/>
      <c r="DG91" s="322"/>
      <c r="DH91" s="61"/>
      <c r="DI91" s="60"/>
      <c r="DJ91" s="60"/>
      <c r="DK91" s="60"/>
      <c r="DL91" s="60"/>
      <c r="DM91" s="324"/>
      <c r="DN91" s="60"/>
      <c r="DO91" s="3"/>
      <c r="DP91" s="22"/>
      <c r="DQ91" s="60"/>
      <c r="DR91" s="61"/>
      <c r="DS91" s="60"/>
      <c r="DT91" s="60"/>
      <c r="DU91" s="60"/>
      <c r="DV91" s="60"/>
      <c r="DW91" s="324"/>
      <c r="DX91" s="66"/>
      <c r="DY91" s="60"/>
      <c r="DZ91" s="22"/>
      <c r="EA91" s="271"/>
      <c r="EB91" s="61"/>
      <c r="EC91" s="60"/>
      <c r="ED91" s="72"/>
      <c r="EF91" s="1" t="str">
        <f t="shared" si="54"/>
        <v>I16_056-SECREDUC 09</v>
      </c>
      <c r="EO91" s="94"/>
      <c r="EP91" s="94"/>
      <c r="EQ91" s="94"/>
      <c r="ER91" s="94"/>
      <c r="ET91" s="1" t="str">
        <f t="shared" si="50"/>
        <v>I16_056-SECREDUC 09</v>
      </c>
      <c r="FC91" s="18"/>
      <c r="FD91" s="18"/>
      <c r="FE91" s="97"/>
      <c r="FF91" s="94"/>
      <c r="FH91" s="1" t="str">
        <f t="shared" si="51"/>
        <v>I16_056-SECREDUC 09</v>
      </c>
      <c r="FV91" s="98" t="str">
        <f t="shared" si="52"/>
        <v>I16_056-SECREDUC 09</v>
      </c>
      <c r="GJ91" s="98" t="str">
        <f t="shared" si="53"/>
        <v>I16_056-SECREDUC 09</v>
      </c>
    </row>
    <row r="92" spans="1:192" ht="40.5" customHeight="1" x14ac:dyDescent="0.25">
      <c r="A92" s="3" t="s">
        <v>262</v>
      </c>
      <c r="B92" s="333" t="s">
        <v>810</v>
      </c>
      <c r="C92" s="3" t="s">
        <v>272</v>
      </c>
      <c r="D92" s="100" t="s">
        <v>61</v>
      </c>
      <c r="E92" s="158" t="s">
        <v>74</v>
      </c>
      <c r="F92" s="333" t="s">
        <v>810</v>
      </c>
      <c r="G92" s="5" t="s">
        <v>38</v>
      </c>
      <c r="H92" s="367" t="s">
        <v>885</v>
      </c>
      <c r="I92" s="367" t="s">
        <v>911</v>
      </c>
      <c r="J92" s="341">
        <v>2</v>
      </c>
      <c r="K92" s="341">
        <v>2</v>
      </c>
      <c r="L92" s="342">
        <v>1</v>
      </c>
      <c r="M92" s="4">
        <v>0</v>
      </c>
      <c r="N92" s="4">
        <v>2</v>
      </c>
      <c r="O92" s="14">
        <f t="shared" si="57"/>
        <v>0</v>
      </c>
      <c r="P92" s="101" t="s">
        <v>26</v>
      </c>
      <c r="Q92" s="376" t="s">
        <v>912</v>
      </c>
      <c r="R92" s="101"/>
      <c r="S92" s="101">
        <f t="shared" si="58"/>
        <v>0</v>
      </c>
      <c r="T92" s="101" t="str">
        <f t="shared" si="59"/>
        <v>bajo</v>
      </c>
      <c r="U92" s="101"/>
      <c r="V92" s="376" t="s">
        <v>888</v>
      </c>
      <c r="W92" s="4">
        <v>0</v>
      </c>
      <c r="X92" s="4">
        <v>2</v>
      </c>
      <c r="Y92" s="14">
        <f t="shared" si="60"/>
        <v>0</v>
      </c>
      <c r="Z92" s="101" t="s">
        <v>26</v>
      </c>
      <c r="AA92" s="376" t="s">
        <v>912</v>
      </c>
      <c r="AB92" s="101"/>
      <c r="AC92" s="101">
        <f t="shared" si="61"/>
        <v>0</v>
      </c>
      <c r="AD92" s="101" t="str">
        <f t="shared" si="62"/>
        <v>bajo</v>
      </c>
      <c r="AE92" s="101"/>
      <c r="AF92" s="376" t="s">
        <v>889</v>
      </c>
      <c r="AG92" s="4"/>
      <c r="AH92" s="4"/>
      <c r="AI92" s="4"/>
      <c r="AJ92" s="14"/>
      <c r="AK92" s="4"/>
      <c r="AL92" s="17"/>
      <c r="AM92" s="17"/>
      <c r="AN92" s="20"/>
      <c r="AO92" s="19"/>
      <c r="AP92" s="21"/>
      <c r="AQ92" s="17"/>
      <c r="AR92" s="4"/>
      <c r="AS92" s="4"/>
      <c r="AT92" s="141"/>
      <c r="AU92" s="4"/>
      <c r="AV92" s="17"/>
      <c r="AW92" s="17"/>
      <c r="AX92" s="22"/>
      <c r="AY92" s="19"/>
      <c r="AZ92" s="21"/>
      <c r="BA92" s="17"/>
      <c r="BB92" s="4"/>
      <c r="BC92" s="4"/>
      <c r="BD92" s="48"/>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60"/>
      <c r="CG92" s="60"/>
      <c r="CH92" s="60"/>
      <c r="CI92" s="264"/>
      <c r="CJ92" s="60"/>
      <c r="CK92" s="60"/>
      <c r="CL92" s="20"/>
      <c r="CM92" s="60"/>
      <c r="CN92" s="61"/>
      <c r="CO92" s="60"/>
      <c r="CP92" s="60"/>
      <c r="CQ92" s="270"/>
      <c r="CR92" s="270"/>
      <c r="CS92" s="64"/>
      <c r="CT92" s="66"/>
      <c r="CU92" s="60"/>
      <c r="CV92" s="20"/>
      <c r="CW92" s="271"/>
      <c r="CX92" s="61"/>
      <c r="CY92" s="60"/>
      <c r="CZ92" s="60"/>
      <c r="DA92" s="60"/>
      <c r="DB92" s="60"/>
      <c r="DC92" s="75"/>
      <c r="DD92" s="321"/>
      <c r="DE92" s="60"/>
      <c r="DF92" s="20"/>
      <c r="DG92" s="322"/>
      <c r="DH92" s="61"/>
      <c r="DI92" s="60"/>
      <c r="DJ92" s="60"/>
      <c r="DK92" s="60"/>
      <c r="DL92" s="60"/>
      <c r="DM92" s="324"/>
      <c r="DN92" s="60"/>
      <c r="DO92" s="3"/>
      <c r="DP92" s="22"/>
      <c r="DQ92" s="60"/>
      <c r="DR92" s="61"/>
      <c r="DS92" s="60"/>
      <c r="DT92" s="60"/>
      <c r="DU92" s="60"/>
      <c r="DV92" s="60"/>
      <c r="DW92" s="324"/>
      <c r="DX92" s="66"/>
      <c r="DY92" s="60"/>
      <c r="DZ92" s="22"/>
      <c r="EA92" s="271"/>
      <c r="EB92" s="61"/>
      <c r="EC92" s="60"/>
      <c r="ED92" s="72"/>
      <c r="EF92" s="1" t="str">
        <f t="shared" si="54"/>
        <v>I16_056-SECREDUC 10</v>
      </c>
      <c r="EO92" s="94"/>
      <c r="EP92" s="94"/>
      <c r="EQ92" s="94"/>
      <c r="ER92" s="94"/>
      <c r="ET92" s="1" t="str">
        <f t="shared" si="50"/>
        <v>I16_056-SECREDUC 10</v>
      </c>
      <c r="FC92" s="18"/>
      <c r="FD92" s="18"/>
      <c r="FE92" s="97"/>
      <c r="FF92" s="94"/>
      <c r="FH92" s="1" t="str">
        <f t="shared" si="51"/>
        <v>I16_056-SECREDUC 10</v>
      </c>
      <c r="FV92" s="98" t="str">
        <f t="shared" si="52"/>
        <v>I16_056-SECREDUC 10</v>
      </c>
      <c r="GJ92" s="98" t="str">
        <f t="shared" si="53"/>
        <v>I16_056-SECREDUC 10</v>
      </c>
    </row>
    <row r="93" spans="1:192" ht="42.75" customHeight="1" x14ac:dyDescent="0.25">
      <c r="A93" s="3" t="s">
        <v>262</v>
      </c>
      <c r="B93" s="333" t="s">
        <v>816</v>
      </c>
      <c r="C93" s="3" t="s">
        <v>273</v>
      </c>
      <c r="D93" s="100" t="s">
        <v>61</v>
      </c>
      <c r="E93" s="158" t="s">
        <v>75</v>
      </c>
      <c r="F93" s="333" t="s">
        <v>816</v>
      </c>
      <c r="G93" s="5" t="s">
        <v>38</v>
      </c>
      <c r="H93" s="367" t="s">
        <v>885</v>
      </c>
      <c r="I93" s="367" t="s">
        <v>913</v>
      </c>
      <c r="J93" s="341">
        <v>2</v>
      </c>
      <c r="K93" s="341">
        <v>2</v>
      </c>
      <c r="L93" s="342">
        <v>1</v>
      </c>
      <c r="M93" s="4">
        <v>0</v>
      </c>
      <c r="N93" s="4">
        <v>2</v>
      </c>
      <c r="O93" s="14">
        <f t="shared" si="57"/>
        <v>0</v>
      </c>
      <c r="P93" s="101" t="s">
        <v>26</v>
      </c>
      <c r="Q93" s="376" t="s">
        <v>914</v>
      </c>
      <c r="R93" s="101"/>
      <c r="S93" s="101">
        <f t="shared" si="58"/>
        <v>0</v>
      </c>
      <c r="T93" s="101" t="str">
        <f t="shared" si="59"/>
        <v>bajo</v>
      </c>
      <c r="U93" s="101"/>
      <c r="V93" s="376" t="s">
        <v>888</v>
      </c>
      <c r="W93" s="4">
        <v>0</v>
      </c>
      <c r="X93" s="4">
        <v>2</v>
      </c>
      <c r="Y93" s="14">
        <f t="shared" si="60"/>
        <v>0</v>
      </c>
      <c r="Z93" s="101" t="s">
        <v>26</v>
      </c>
      <c r="AA93" s="376" t="s">
        <v>914</v>
      </c>
      <c r="AB93" s="101"/>
      <c r="AC93" s="101">
        <f t="shared" si="61"/>
        <v>0</v>
      </c>
      <c r="AD93" s="101" t="str">
        <f t="shared" si="62"/>
        <v>bajo</v>
      </c>
      <c r="AE93" s="101"/>
      <c r="AF93" s="376" t="s">
        <v>889</v>
      </c>
      <c r="AG93" s="4"/>
      <c r="AH93" s="4"/>
      <c r="AI93" s="4"/>
      <c r="AJ93" s="14"/>
      <c r="AK93" s="4"/>
      <c r="AL93" s="17"/>
      <c r="AM93" s="17"/>
      <c r="AN93" s="20"/>
      <c r="AO93" s="19"/>
      <c r="AP93" s="21"/>
      <c r="AQ93" s="17"/>
      <c r="AR93" s="4"/>
      <c r="AS93" s="4"/>
      <c r="AT93" s="141"/>
      <c r="AU93" s="4"/>
      <c r="AV93" s="17"/>
      <c r="AW93" s="17"/>
      <c r="AX93" s="22"/>
      <c r="AY93" s="19"/>
      <c r="AZ93" s="21"/>
      <c r="BA93" s="17"/>
      <c r="BB93" s="4"/>
      <c r="BC93" s="4"/>
      <c r="BD93" s="48"/>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60"/>
      <c r="CG93" s="60"/>
      <c r="CH93" s="60"/>
      <c r="CI93" s="264"/>
      <c r="CJ93" s="60"/>
      <c r="CK93" s="60"/>
      <c r="CL93" s="20"/>
      <c r="CM93" s="60"/>
      <c r="CN93" s="61"/>
      <c r="CO93" s="60"/>
      <c r="CP93" s="60"/>
      <c r="CQ93" s="270"/>
      <c r="CR93" s="270"/>
      <c r="CS93" s="64"/>
      <c r="CT93" s="66"/>
      <c r="CU93" s="60"/>
      <c r="CV93" s="20"/>
      <c r="CW93" s="271"/>
      <c r="CX93" s="61"/>
      <c r="CY93" s="60"/>
      <c r="CZ93" s="60"/>
      <c r="DA93" s="60"/>
      <c r="DB93" s="60"/>
      <c r="DC93" s="75"/>
      <c r="DD93" s="321"/>
      <c r="DE93" s="60"/>
      <c r="DF93" s="20"/>
      <c r="DG93" s="322"/>
      <c r="DH93" s="61"/>
      <c r="DI93" s="60"/>
      <c r="DJ93" s="60"/>
      <c r="DK93" s="60"/>
      <c r="DL93" s="60"/>
      <c r="DM93" s="324"/>
      <c r="DN93" s="60"/>
      <c r="DO93" s="3"/>
      <c r="DP93" s="22"/>
      <c r="DQ93" s="60"/>
      <c r="DR93" s="61"/>
      <c r="DS93" s="60"/>
      <c r="DT93" s="60"/>
      <c r="DU93" s="60"/>
      <c r="DV93" s="60"/>
      <c r="DW93" s="324"/>
      <c r="DX93" s="66"/>
      <c r="DY93" s="60"/>
      <c r="DZ93" s="22"/>
      <c r="EA93" s="271"/>
      <c r="EB93" s="61"/>
      <c r="EC93" s="60"/>
      <c r="ED93" s="72"/>
      <c r="EF93" s="1" t="str">
        <f t="shared" si="54"/>
        <v>I16_056-SECREDUC 11</v>
      </c>
      <c r="EO93" s="94"/>
      <c r="EP93" s="94"/>
      <c r="EQ93" s="94"/>
      <c r="ER93" s="94"/>
      <c r="ET93" s="1" t="str">
        <f t="shared" si="50"/>
        <v>I16_056-SECREDUC 11</v>
      </c>
      <c r="FC93" s="18"/>
      <c r="FD93" s="18"/>
      <c r="FE93" s="97"/>
      <c r="FF93" s="94"/>
      <c r="FH93" s="1" t="str">
        <f t="shared" si="51"/>
        <v>I16_056-SECREDUC 11</v>
      </c>
      <c r="FV93" s="98" t="str">
        <f t="shared" si="52"/>
        <v>I16_056-SECREDUC 11</v>
      </c>
      <c r="GJ93" s="98" t="str">
        <f t="shared" si="53"/>
        <v>I16_056-SECREDUC 11</v>
      </c>
    </row>
    <row r="94" spans="1:192" ht="52.5" customHeight="1" x14ac:dyDescent="0.25">
      <c r="A94" s="3" t="s">
        <v>262</v>
      </c>
      <c r="B94" s="333" t="s">
        <v>821</v>
      </c>
      <c r="C94" s="3" t="s">
        <v>274</v>
      </c>
      <c r="D94" s="100" t="s">
        <v>61</v>
      </c>
      <c r="E94" s="158" t="s">
        <v>76</v>
      </c>
      <c r="F94" s="333" t="s">
        <v>821</v>
      </c>
      <c r="G94" s="5" t="s">
        <v>38</v>
      </c>
      <c r="H94" s="367" t="s">
        <v>885</v>
      </c>
      <c r="I94" s="367" t="s">
        <v>915</v>
      </c>
      <c r="J94" s="341">
        <v>2</v>
      </c>
      <c r="K94" s="341">
        <v>2</v>
      </c>
      <c r="L94" s="342">
        <v>1</v>
      </c>
      <c r="M94" s="4">
        <v>0</v>
      </c>
      <c r="N94" s="4">
        <v>2</v>
      </c>
      <c r="O94" s="14">
        <f t="shared" si="57"/>
        <v>0</v>
      </c>
      <c r="P94" s="101" t="s">
        <v>26</v>
      </c>
      <c r="Q94" s="376" t="s">
        <v>916</v>
      </c>
      <c r="R94" s="101"/>
      <c r="S94" s="101">
        <f t="shared" si="58"/>
        <v>0</v>
      </c>
      <c r="T94" s="101" t="str">
        <f t="shared" si="59"/>
        <v>bajo</v>
      </c>
      <c r="U94" s="101"/>
      <c r="V94" s="376" t="s">
        <v>888</v>
      </c>
      <c r="W94" s="4">
        <v>0</v>
      </c>
      <c r="X94" s="4">
        <v>2</v>
      </c>
      <c r="Y94" s="14">
        <f t="shared" si="60"/>
        <v>0</v>
      </c>
      <c r="Z94" s="101" t="s">
        <v>26</v>
      </c>
      <c r="AA94" s="376" t="s">
        <v>916</v>
      </c>
      <c r="AB94" s="101"/>
      <c r="AC94" s="101">
        <f t="shared" si="61"/>
        <v>0</v>
      </c>
      <c r="AD94" s="101" t="str">
        <f t="shared" si="62"/>
        <v>bajo</v>
      </c>
      <c r="AE94" s="101"/>
      <c r="AF94" s="376" t="s">
        <v>889</v>
      </c>
      <c r="AG94" s="4"/>
      <c r="AH94" s="4"/>
      <c r="AI94" s="4"/>
      <c r="AJ94" s="14"/>
      <c r="AK94" s="4"/>
      <c r="AL94" s="17"/>
      <c r="AM94" s="17"/>
      <c r="AN94" s="20"/>
      <c r="AO94" s="19"/>
      <c r="AP94" s="21"/>
      <c r="AQ94" s="17"/>
      <c r="AR94" s="4"/>
      <c r="AS94" s="4"/>
      <c r="AT94" s="141"/>
      <c r="AU94" s="4"/>
      <c r="AV94" s="17"/>
      <c r="AW94" s="17"/>
      <c r="AX94" s="22"/>
      <c r="AY94" s="19"/>
      <c r="AZ94" s="21"/>
      <c r="BA94" s="17"/>
      <c r="BB94" s="4"/>
      <c r="BC94" s="4"/>
      <c r="BD94" s="48"/>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60"/>
      <c r="CG94" s="60"/>
      <c r="CH94" s="60"/>
      <c r="CI94" s="265"/>
      <c r="CJ94" s="60"/>
      <c r="CK94" s="60"/>
      <c r="CL94" s="20"/>
      <c r="CM94" s="60"/>
      <c r="CN94" s="61"/>
      <c r="CO94" s="60"/>
      <c r="CP94" s="60"/>
      <c r="CQ94" s="270"/>
      <c r="CR94" s="270"/>
      <c r="CS94" s="64"/>
      <c r="CT94" s="66"/>
      <c r="CU94" s="60"/>
      <c r="CV94" s="20"/>
      <c r="CW94" s="271"/>
      <c r="CX94" s="61"/>
      <c r="CY94" s="60"/>
      <c r="CZ94" s="60"/>
      <c r="DA94" s="60"/>
      <c r="DB94" s="60"/>
      <c r="DC94" s="75"/>
      <c r="DD94" s="321"/>
      <c r="DE94" s="60"/>
      <c r="DF94" s="20"/>
      <c r="DG94" s="322"/>
      <c r="DH94" s="61"/>
      <c r="DI94" s="60"/>
      <c r="DJ94" s="60"/>
      <c r="DK94" s="60"/>
      <c r="DL94" s="60"/>
      <c r="DM94" s="324"/>
      <c r="DN94" s="60"/>
      <c r="DO94" s="3"/>
      <c r="DP94" s="22"/>
      <c r="DQ94" s="60"/>
      <c r="DR94" s="61"/>
      <c r="DS94" s="60"/>
      <c r="DT94" s="60"/>
      <c r="DU94" s="60"/>
      <c r="DV94" s="60"/>
      <c r="DW94" s="324"/>
      <c r="DX94" s="66"/>
      <c r="DY94" s="60"/>
      <c r="DZ94" s="22"/>
      <c r="EA94" s="271"/>
      <c r="EB94" s="61"/>
      <c r="EC94" s="60"/>
      <c r="ED94" s="72"/>
      <c r="EF94" s="1" t="str">
        <f t="shared" si="54"/>
        <v>I16_056-SECREDUC 12</v>
      </c>
      <c r="EO94" s="94"/>
      <c r="EP94" s="94"/>
      <c r="EQ94" s="94"/>
      <c r="ER94" s="94"/>
      <c r="ET94" s="1" t="str">
        <f t="shared" si="50"/>
        <v>I16_056-SECREDUC 12</v>
      </c>
      <c r="FC94" s="18"/>
      <c r="FD94" s="18"/>
      <c r="FE94" s="97"/>
      <c r="FF94" s="94"/>
      <c r="FH94" s="1" t="str">
        <f t="shared" si="51"/>
        <v>I16_056-SECREDUC 12</v>
      </c>
      <c r="FV94" s="98" t="str">
        <f t="shared" si="52"/>
        <v>I16_056-SECREDUC 12</v>
      </c>
      <c r="GJ94" s="98" t="str">
        <f t="shared" si="53"/>
        <v>I16_056-SECREDUC 12</v>
      </c>
    </row>
    <row r="95" spans="1:192" ht="49.5" customHeight="1" x14ac:dyDescent="0.25">
      <c r="A95" s="3" t="s">
        <v>262</v>
      </c>
      <c r="B95" s="333" t="s">
        <v>873</v>
      </c>
      <c r="C95" s="3" t="s">
        <v>275</v>
      </c>
      <c r="D95" s="100" t="s">
        <v>61</v>
      </c>
      <c r="E95" s="333" t="s">
        <v>77</v>
      </c>
      <c r="F95" s="333" t="s">
        <v>873</v>
      </c>
      <c r="G95" s="5" t="s">
        <v>38</v>
      </c>
      <c r="H95" s="367" t="s">
        <v>885</v>
      </c>
      <c r="I95" s="367" t="s">
        <v>917</v>
      </c>
      <c r="J95" s="341">
        <v>2</v>
      </c>
      <c r="K95" s="341">
        <v>2</v>
      </c>
      <c r="L95" s="342">
        <v>1</v>
      </c>
      <c r="M95" s="4">
        <v>0</v>
      </c>
      <c r="N95" s="4">
        <v>2</v>
      </c>
      <c r="O95" s="14">
        <f t="shared" si="57"/>
        <v>0</v>
      </c>
      <c r="P95" s="101" t="s">
        <v>26</v>
      </c>
      <c r="Q95" s="376" t="s">
        <v>918</v>
      </c>
      <c r="R95" s="101"/>
      <c r="S95" s="101">
        <f t="shared" si="58"/>
        <v>0</v>
      </c>
      <c r="T95" s="101" t="str">
        <f t="shared" si="59"/>
        <v>bajo</v>
      </c>
      <c r="U95" s="101"/>
      <c r="V95" s="376" t="s">
        <v>888</v>
      </c>
      <c r="W95" s="4">
        <v>0</v>
      </c>
      <c r="X95" s="4">
        <v>2</v>
      </c>
      <c r="Y95" s="14">
        <f t="shared" si="60"/>
        <v>0</v>
      </c>
      <c r="Z95" s="101" t="s">
        <v>26</v>
      </c>
      <c r="AA95" s="376" t="s">
        <v>919</v>
      </c>
      <c r="AB95" s="101"/>
      <c r="AC95" s="101">
        <f t="shared" si="61"/>
        <v>0</v>
      </c>
      <c r="AD95" s="101" t="str">
        <f t="shared" si="62"/>
        <v>bajo</v>
      </c>
      <c r="AE95" s="101"/>
      <c r="AF95" s="376" t="s">
        <v>889</v>
      </c>
      <c r="AG95" s="4"/>
      <c r="AH95" s="4"/>
      <c r="AI95" s="4"/>
      <c r="AJ95" s="14"/>
      <c r="AK95" s="4"/>
      <c r="AL95" s="17"/>
      <c r="AM95" s="17"/>
      <c r="AN95" s="20"/>
      <c r="AO95" s="19"/>
      <c r="AP95" s="21"/>
      <c r="AQ95" s="17"/>
      <c r="AR95" s="4"/>
      <c r="AS95" s="4"/>
      <c r="AT95" s="141"/>
      <c r="AU95" s="4"/>
      <c r="AV95" s="17"/>
      <c r="AW95" s="17"/>
      <c r="AX95" s="22"/>
      <c r="AY95" s="19"/>
      <c r="AZ95" s="21"/>
      <c r="BA95" s="17"/>
      <c r="BB95" s="4"/>
      <c r="BC95" s="4"/>
      <c r="BD95" s="48"/>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60"/>
      <c r="CG95" s="60"/>
      <c r="CH95" s="60"/>
      <c r="CI95" s="264"/>
      <c r="CJ95" s="60"/>
      <c r="CK95" s="60"/>
      <c r="CL95" s="20"/>
      <c r="CM95" s="60"/>
      <c r="CN95" s="61"/>
      <c r="CO95" s="60"/>
      <c r="CP95" s="60"/>
      <c r="CQ95" s="273"/>
      <c r="CR95" s="273"/>
      <c r="CS95" s="64"/>
      <c r="CT95" s="66"/>
      <c r="CU95" s="60"/>
      <c r="CV95" s="20"/>
      <c r="CW95" s="271"/>
      <c r="CX95" s="61"/>
      <c r="CY95" s="60"/>
      <c r="CZ95" s="60"/>
      <c r="DA95" s="60"/>
      <c r="DB95" s="60"/>
      <c r="DC95" s="75"/>
      <c r="DD95" s="321"/>
      <c r="DE95" s="60"/>
      <c r="DF95" s="20"/>
      <c r="DG95" s="322"/>
      <c r="DH95" s="61"/>
      <c r="DI95" s="60"/>
      <c r="DJ95" s="60"/>
      <c r="DK95" s="60"/>
      <c r="DL95" s="60"/>
      <c r="DM95" s="324"/>
      <c r="DN95" s="60"/>
      <c r="DO95" s="3"/>
      <c r="DP95" s="22"/>
      <c r="DQ95" s="60"/>
      <c r="DR95" s="61"/>
      <c r="DS95" s="60"/>
      <c r="DT95" s="60"/>
      <c r="DU95" s="60"/>
      <c r="DV95" s="60"/>
      <c r="DW95" s="324"/>
      <c r="DX95" s="66"/>
      <c r="DY95" s="60"/>
      <c r="DZ95" s="22"/>
      <c r="EA95" s="271"/>
      <c r="EB95" s="61"/>
      <c r="EC95" s="60"/>
      <c r="ED95" s="72"/>
      <c r="EF95" s="1" t="str">
        <f t="shared" si="54"/>
        <v>I16_056-SECREDUC 13</v>
      </c>
      <c r="EO95" s="94"/>
      <c r="EP95" s="94"/>
      <c r="EQ95" s="94"/>
      <c r="ER95" s="94"/>
      <c r="ET95" s="1" t="str">
        <f t="shared" si="50"/>
        <v>I16_056-SECREDUC 13</v>
      </c>
      <c r="FC95" s="18"/>
      <c r="FD95" s="18"/>
      <c r="FE95" s="97"/>
      <c r="FF95" s="94"/>
      <c r="FH95" s="1" t="str">
        <f t="shared" si="51"/>
        <v>I16_056-SECREDUC 13</v>
      </c>
      <c r="FV95" s="98" t="str">
        <f t="shared" si="52"/>
        <v>I16_056-SECREDUC 13</v>
      </c>
      <c r="GJ95" s="98" t="str">
        <f t="shared" si="53"/>
        <v>I16_056-SECREDUC 13</v>
      </c>
    </row>
    <row r="96" spans="1:192" ht="49.5" customHeight="1" x14ac:dyDescent="0.25">
      <c r="A96" s="3" t="s">
        <v>262</v>
      </c>
      <c r="B96" s="333" t="s">
        <v>827</v>
      </c>
      <c r="C96" s="3" t="s">
        <v>276</v>
      </c>
      <c r="D96" s="100" t="s">
        <v>61</v>
      </c>
      <c r="E96" s="333" t="s">
        <v>78</v>
      </c>
      <c r="F96" s="333" t="s">
        <v>827</v>
      </c>
      <c r="G96" s="5" t="s">
        <v>38</v>
      </c>
      <c r="H96" s="367" t="s">
        <v>885</v>
      </c>
      <c r="I96" s="367" t="s">
        <v>920</v>
      </c>
      <c r="J96" s="341">
        <v>2</v>
      </c>
      <c r="K96" s="341">
        <v>2</v>
      </c>
      <c r="L96" s="342">
        <v>1</v>
      </c>
      <c r="M96" s="4">
        <v>0</v>
      </c>
      <c r="N96" s="4">
        <v>2</v>
      </c>
      <c r="O96" s="14">
        <f t="shared" si="57"/>
        <v>0</v>
      </c>
      <c r="P96" s="101" t="s">
        <v>26</v>
      </c>
      <c r="Q96" s="376" t="s">
        <v>878</v>
      </c>
      <c r="R96" s="101"/>
      <c r="S96" s="101">
        <f t="shared" si="58"/>
        <v>0</v>
      </c>
      <c r="T96" s="101" t="str">
        <f t="shared" si="59"/>
        <v>bajo</v>
      </c>
      <c r="U96" s="101"/>
      <c r="V96" s="376" t="s">
        <v>888</v>
      </c>
      <c r="W96" s="4">
        <v>0</v>
      </c>
      <c r="X96" s="4">
        <v>2</v>
      </c>
      <c r="Y96" s="14">
        <f t="shared" si="60"/>
        <v>0</v>
      </c>
      <c r="Z96" s="101" t="s">
        <v>26</v>
      </c>
      <c r="AA96" s="376" t="s">
        <v>921</v>
      </c>
      <c r="AB96" s="101"/>
      <c r="AC96" s="101">
        <f t="shared" si="61"/>
        <v>0</v>
      </c>
      <c r="AD96" s="101" t="str">
        <f t="shared" si="62"/>
        <v>bajo</v>
      </c>
      <c r="AE96" s="101"/>
      <c r="AF96" s="376" t="s">
        <v>889</v>
      </c>
      <c r="AG96" s="4"/>
      <c r="AH96" s="4"/>
      <c r="AI96" s="4"/>
      <c r="AJ96" s="14"/>
      <c r="AK96" s="4"/>
      <c r="AL96" s="17"/>
      <c r="AM96" s="17"/>
      <c r="AN96" s="20"/>
      <c r="AO96" s="19"/>
      <c r="AP96" s="21"/>
      <c r="AQ96" s="17"/>
      <c r="AR96" s="4"/>
      <c r="AS96" s="4"/>
      <c r="AT96" s="141"/>
      <c r="AU96" s="4"/>
      <c r="AV96" s="17"/>
      <c r="AW96" s="17"/>
      <c r="AX96" s="22"/>
      <c r="AY96" s="19"/>
      <c r="AZ96" s="21"/>
      <c r="BA96" s="17"/>
      <c r="BB96" s="4"/>
      <c r="BC96" s="4"/>
      <c r="BD96" s="48"/>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60"/>
      <c r="CG96" s="60"/>
      <c r="CH96" s="60"/>
      <c r="CI96" s="264"/>
      <c r="CJ96" s="60"/>
      <c r="CK96" s="60"/>
      <c r="CL96" s="20"/>
      <c r="CM96" s="60"/>
      <c r="CN96" s="61"/>
      <c r="CO96" s="60"/>
      <c r="CP96" s="60"/>
      <c r="CQ96" s="270"/>
      <c r="CR96" s="270"/>
      <c r="CS96" s="64"/>
      <c r="CT96" s="66"/>
      <c r="CU96" s="60"/>
      <c r="CV96" s="20"/>
      <c r="CW96" s="271"/>
      <c r="CX96" s="61"/>
      <c r="CY96" s="60"/>
      <c r="CZ96" s="60"/>
      <c r="DA96" s="60"/>
      <c r="DB96" s="60"/>
      <c r="DC96" s="75"/>
      <c r="DD96" s="321"/>
      <c r="DE96" s="60"/>
      <c r="DF96" s="20"/>
      <c r="DG96" s="322"/>
      <c r="DH96" s="61"/>
      <c r="DI96" s="60"/>
      <c r="DJ96" s="60"/>
      <c r="DK96" s="60"/>
      <c r="DL96" s="60"/>
      <c r="DM96" s="324"/>
      <c r="DN96" s="60"/>
      <c r="DO96" s="3"/>
      <c r="DP96" s="22"/>
      <c r="DQ96" s="60"/>
      <c r="DR96" s="61"/>
      <c r="DS96" s="60"/>
      <c r="DT96" s="60"/>
      <c r="DU96" s="60"/>
      <c r="DV96" s="60"/>
      <c r="DW96" s="324"/>
      <c r="DX96" s="66"/>
      <c r="DY96" s="60"/>
      <c r="DZ96" s="22"/>
      <c r="EA96" s="271"/>
      <c r="EB96" s="61"/>
      <c r="EC96" s="60"/>
      <c r="ED96" s="72"/>
      <c r="EO96" s="94"/>
      <c r="EP96" s="94"/>
      <c r="EQ96" s="94"/>
      <c r="ER96" s="94"/>
      <c r="FC96" s="18"/>
      <c r="FD96" s="18"/>
      <c r="FE96" s="97"/>
      <c r="FF96" s="94"/>
    </row>
    <row r="97" spans="1:162" ht="49.5" customHeight="1" x14ac:dyDescent="0.25">
      <c r="A97" s="3" t="s">
        <v>262</v>
      </c>
      <c r="B97" s="333" t="s">
        <v>832</v>
      </c>
      <c r="C97" s="3" t="s">
        <v>277</v>
      </c>
      <c r="D97" s="100" t="s">
        <v>61</v>
      </c>
      <c r="E97" s="333" t="s">
        <v>79</v>
      </c>
      <c r="F97" s="333" t="s">
        <v>832</v>
      </c>
      <c r="G97" s="5" t="s">
        <v>38</v>
      </c>
      <c r="H97" s="367" t="s">
        <v>885</v>
      </c>
      <c r="I97" s="367" t="s">
        <v>922</v>
      </c>
      <c r="J97" s="341">
        <v>2</v>
      </c>
      <c r="K97" s="341">
        <v>2</v>
      </c>
      <c r="L97" s="342">
        <v>1</v>
      </c>
      <c r="M97" s="4">
        <v>0</v>
      </c>
      <c r="N97" s="4">
        <v>2</v>
      </c>
      <c r="O97" s="14">
        <f t="shared" si="57"/>
        <v>0</v>
      </c>
      <c r="P97" s="101" t="s">
        <v>26</v>
      </c>
      <c r="Q97" s="376" t="s">
        <v>923</v>
      </c>
      <c r="R97" s="101"/>
      <c r="S97" s="101">
        <f t="shared" si="58"/>
        <v>0</v>
      </c>
      <c r="T97" s="101" t="str">
        <f t="shared" si="59"/>
        <v>bajo</v>
      </c>
      <c r="U97" s="101"/>
      <c r="V97" s="376" t="s">
        <v>888</v>
      </c>
      <c r="W97" s="4">
        <v>0</v>
      </c>
      <c r="X97" s="4">
        <v>2</v>
      </c>
      <c r="Y97" s="14">
        <f t="shared" si="60"/>
        <v>0</v>
      </c>
      <c r="Z97" s="101" t="s">
        <v>26</v>
      </c>
      <c r="AA97" s="376" t="s">
        <v>924</v>
      </c>
      <c r="AB97" s="101"/>
      <c r="AC97" s="101">
        <f t="shared" si="61"/>
        <v>0</v>
      </c>
      <c r="AD97" s="101" t="str">
        <f t="shared" si="62"/>
        <v>bajo</v>
      </c>
      <c r="AE97" s="101"/>
      <c r="AF97" s="376" t="s">
        <v>889</v>
      </c>
      <c r="AG97" s="4"/>
      <c r="AH97" s="4"/>
      <c r="AI97" s="4"/>
      <c r="AJ97" s="14"/>
      <c r="AK97" s="4"/>
      <c r="AL97" s="17"/>
      <c r="AM97" s="17"/>
      <c r="AN97" s="20"/>
      <c r="AO97" s="19"/>
      <c r="AP97" s="21"/>
      <c r="AQ97" s="17"/>
      <c r="AR97" s="4"/>
      <c r="AS97" s="4"/>
      <c r="AT97" s="141"/>
      <c r="AU97" s="4"/>
      <c r="AV97" s="17"/>
      <c r="AW97" s="17"/>
      <c r="AX97" s="22"/>
      <c r="AY97" s="19"/>
      <c r="AZ97" s="21"/>
      <c r="BA97" s="17"/>
      <c r="BB97" s="4"/>
      <c r="BC97" s="4"/>
      <c r="BD97" s="48"/>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60"/>
      <c r="CG97" s="60"/>
      <c r="CH97" s="60"/>
      <c r="CI97" s="264"/>
      <c r="CJ97" s="60"/>
      <c r="CK97" s="60"/>
      <c r="CL97" s="20"/>
      <c r="CM97" s="60"/>
      <c r="CN97" s="61"/>
      <c r="CO97" s="60"/>
      <c r="CP97" s="60"/>
      <c r="CQ97" s="270"/>
      <c r="CR97" s="270"/>
      <c r="CS97" s="64"/>
      <c r="CT97" s="66"/>
      <c r="CU97" s="60"/>
      <c r="CV97" s="20"/>
      <c r="CW97" s="271"/>
      <c r="CX97" s="61"/>
      <c r="CY97" s="60"/>
      <c r="CZ97" s="60"/>
      <c r="DA97" s="60"/>
      <c r="DB97" s="60"/>
      <c r="DC97" s="75"/>
      <c r="DD97" s="321"/>
      <c r="DE97" s="60"/>
      <c r="DF97" s="20"/>
      <c r="DG97" s="322"/>
      <c r="DH97" s="61"/>
      <c r="DI97" s="60"/>
      <c r="DJ97" s="60"/>
      <c r="DK97" s="60"/>
      <c r="DL97" s="60"/>
      <c r="DM97" s="324"/>
      <c r="DN97" s="60"/>
      <c r="DO97" s="3"/>
      <c r="DP97" s="22"/>
      <c r="DQ97" s="60"/>
      <c r="DR97" s="61"/>
      <c r="DS97" s="60"/>
      <c r="DT97" s="60"/>
      <c r="DU97" s="60"/>
      <c r="DV97" s="60"/>
      <c r="DW97" s="324"/>
      <c r="DX97" s="66"/>
      <c r="DY97" s="60"/>
      <c r="DZ97" s="22"/>
      <c r="EA97" s="271"/>
      <c r="EB97" s="61"/>
      <c r="EC97" s="60"/>
      <c r="ED97" s="72"/>
      <c r="EO97" s="94"/>
      <c r="EP97" s="94"/>
      <c r="EQ97" s="94"/>
      <c r="ER97" s="94"/>
      <c r="FC97" s="18"/>
      <c r="FD97" s="18"/>
      <c r="FE97" s="97"/>
      <c r="FF97" s="94"/>
    </row>
    <row r="98" spans="1:162" ht="49.5" customHeight="1" x14ac:dyDescent="0.25">
      <c r="A98" s="3" t="s">
        <v>262</v>
      </c>
      <c r="B98" s="333" t="s">
        <v>881</v>
      </c>
      <c r="C98" s="3" t="s">
        <v>278</v>
      </c>
      <c r="D98" s="100" t="s">
        <v>61</v>
      </c>
      <c r="E98" s="333" t="s">
        <v>80</v>
      </c>
      <c r="F98" s="333" t="s">
        <v>881</v>
      </c>
      <c r="G98" s="5" t="s">
        <v>38</v>
      </c>
      <c r="H98" s="367" t="s">
        <v>885</v>
      </c>
      <c r="I98" s="367" t="s">
        <v>925</v>
      </c>
      <c r="J98" s="341">
        <v>2</v>
      </c>
      <c r="K98" s="341">
        <v>2</v>
      </c>
      <c r="L98" s="342">
        <v>1</v>
      </c>
      <c r="M98" s="4">
        <v>0</v>
      </c>
      <c r="N98" s="4">
        <v>2</v>
      </c>
      <c r="O98" s="14">
        <f t="shared" si="57"/>
        <v>0</v>
      </c>
      <c r="P98" s="101" t="s">
        <v>26</v>
      </c>
      <c r="Q98" s="376" t="s">
        <v>926</v>
      </c>
      <c r="R98" s="101"/>
      <c r="S98" s="101">
        <f t="shared" si="58"/>
        <v>0</v>
      </c>
      <c r="T98" s="101" t="str">
        <f t="shared" si="59"/>
        <v>bajo</v>
      </c>
      <c r="U98" s="101"/>
      <c r="V98" s="376" t="s">
        <v>888</v>
      </c>
      <c r="W98" s="4">
        <v>0</v>
      </c>
      <c r="X98" s="4">
        <v>2</v>
      </c>
      <c r="Y98" s="14">
        <f t="shared" si="60"/>
        <v>0</v>
      </c>
      <c r="Z98" s="101" t="s">
        <v>26</v>
      </c>
      <c r="AA98" s="376" t="s">
        <v>927</v>
      </c>
      <c r="AB98" s="101"/>
      <c r="AC98" s="101">
        <f t="shared" si="61"/>
        <v>0</v>
      </c>
      <c r="AD98" s="101" t="str">
        <f t="shared" si="62"/>
        <v>bajo</v>
      </c>
      <c r="AE98" s="101"/>
      <c r="AF98" s="376" t="s">
        <v>889</v>
      </c>
      <c r="AG98" s="4"/>
      <c r="AH98" s="4"/>
      <c r="AI98" s="4"/>
      <c r="AJ98" s="14"/>
      <c r="AK98" s="4"/>
      <c r="AL98" s="17"/>
      <c r="AM98" s="17"/>
      <c r="AN98" s="20"/>
      <c r="AO98" s="19"/>
      <c r="AP98" s="21"/>
      <c r="AQ98" s="17"/>
      <c r="AR98" s="4"/>
      <c r="AS98" s="4"/>
      <c r="AT98" s="141"/>
      <c r="AU98" s="4"/>
      <c r="AV98" s="17"/>
      <c r="AW98" s="17"/>
      <c r="AX98" s="22"/>
      <c r="AY98" s="19"/>
      <c r="AZ98" s="21"/>
      <c r="BA98" s="17"/>
      <c r="BB98" s="4"/>
      <c r="BC98" s="4"/>
      <c r="BD98" s="48"/>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60"/>
      <c r="CG98" s="60"/>
      <c r="CH98" s="60"/>
      <c r="CI98" s="264"/>
      <c r="CJ98" s="60"/>
      <c r="CK98" s="60"/>
      <c r="CL98" s="20"/>
      <c r="CM98" s="60"/>
      <c r="CN98" s="61"/>
      <c r="CO98" s="60"/>
      <c r="CP98" s="60"/>
      <c r="CQ98" s="270"/>
      <c r="CR98" s="270"/>
      <c r="CS98" s="64"/>
      <c r="CT98" s="66"/>
      <c r="CU98" s="60"/>
      <c r="CV98" s="20"/>
      <c r="CW98" s="271"/>
      <c r="CX98" s="61"/>
      <c r="CY98" s="60"/>
      <c r="CZ98" s="60"/>
      <c r="DA98" s="60"/>
      <c r="DB98" s="60"/>
      <c r="DC98" s="75"/>
      <c r="DD98" s="321"/>
      <c r="DE98" s="60"/>
      <c r="DF98" s="20"/>
      <c r="DG98" s="322"/>
      <c r="DH98" s="61"/>
      <c r="DI98" s="60"/>
      <c r="DJ98" s="60"/>
      <c r="DK98" s="60"/>
      <c r="DL98" s="60"/>
      <c r="DM98" s="324"/>
      <c r="DN98" s="60"/>
      <c r="DO98" s="3"/>
      <c r="DP98" s="22"/>
      <c r="DQ98" s="60"/>
      <c r="DR98" s="61"/>
      <c r="DS98" s="60"/>
      <c r="DT98" s="60"/>
      <c r="DU98" s="60"/>
      <c r="DV98" s="60"/>
      <c r="DW98" s="324"/>
      <c r="DX98" s="66"/>
      <c r="DY98" s="60"/>
      <c r="DZ98" s="22"/>
      <c r="EA98" s="271"/>
      <c r="EB98" s="61"/>
      <c r="EC98" s="60"/>
      <c r="ED98" s="72"/>
      <c r="EO98" s="94"/>
      <c r="EP98" s="94"/>
      <c r="EQ98" s="94"/>
      <c r="ER98" s="94"/>
      <c r="FC98" s="18"/>
      <c r="FD98" s="18"/>
      <c r="FE98" s="97"/>
      <c r="FF98" s="94"/>
    </row>
    <row r="99" spans="1:162" ht="49.5" customHeight="1" x14ac:dyDescent="0.25">
      <c r="A99" s="3" t="s">
        <v>194</v>
      </c>
      <c r="B99" s="333" t="s">
        <v>756</v>
      </c>
      <c r="C99" s="3" t="s">
        <v>195</v>
      </c>
      <c r="D99" s="100" t="s">
        <v>61</v>
      </c>
      <c r="E99" s="158" t="s">
        <v>65</v>
      </c>
      <c r="F99" s="333" t="s">
        <v>756</v>
      </c>
      <c r="G99" s="5" t="s">
        <v>38</v>
      </c>
      <c r="H99" s="333" t="s">
        <v>928</v>
      </c>
      <c r="I99" s="333" t="s">
        <v>929</v>
      </c>
      <c r="J99" s="343" t="s">
        <v>196</v>
      </c>
      <c r="K99" s="343" t="s">
        <v>196</v>
      </c>
      <c r="L99" s="372">
        <v>0.7</v>
      </c>
      <c r="M99" s="4">
        <v>0</v>
      </c>
      <c r="N99" s="4">
        <v>14</v>
      </c>
      <c r="O99" s="14">
        <f>M99/N99</f>
        <v>0</v>
      </c>
      <c r="P99" s="101" t="s">
        <v>26</v>
      </c>
      <c r="Q99" s="376" t="s">
        <v>930</v>
      </c>
      <c r="R99" s="101"/>
      <c r="S99" s="376">
        <f>O99/L99</f>
        <v>0</v>
      </c>
      <c r="T99" s="101" t="str">
        <f>P99</f>
        <v>bajo</v>
      </c>
      <c r="U99" s="101"/>
      <c r="V99" s="376" t="s">
        <v>888</v>
      </c>
      <c r="W99" s="4">
        <v>0</v>
      </c>
      <c r="X99" s="4">
        <v>14</v>
      </c>
      <c r="Y99" s="14">
        <f>W99/X99</f>
        <v>0</v>
      </c>
      <c r="Z99" s="101" t="s">
        <v>26</v>
      </c>
      <c r="AA99" s="376" t="s">
        <v>930</v>
      </c>
      <c r="AB99" s="101"/>
      <c r="AC99" s="101">
        <f>Y99/L99</f>
        <v>0</v>
      </c>
      <c r="AD99" s="101" t="str">
        <f>Z99</f>
        <v>bajo</v>
      </c>
      <c r="AE99" s="101"/>
      <c r="AF99" s="376" t="s">
        <v>889</v>
      </c>
      <c r="AG99" s="4"/>
      <c r="AH99" s="4"/>
      <c r="AI99" s="4"/>
      <c r="AJ99" s="14"/>
      <c r="AK99" s="4"/>
      <c r="AL99" s="17"/>
      <c r="AM99" s="17"/>
      <c r="AN99" s="20"/>
      <c r="AO99" s="19"/>
      <c r="AP99" s="21"/>
      <c r="AQ99" s="17"/>
      <c r="AR99" s="4"/>
      <c r="AS99" s="4"/>
      <c r="AT99" s="141"/>
      <c r="AU99" s="4"/>
      <c r="AV99" s="17"/>
      <c r="AW99" s="17"/>
      <c r="AX99" s="22"/>
      <c r="AY99" s="19"/>
      <c r="AZ99" s="21"/>
      <c r="BA99" s="17"/>
      <c r="BB99" s="4"/>
      <c r="BC99" s="4"/>
      <c r="BD99" s="48"/>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60"/>
      <c r="CG99" s="60"/>
      <c r="CH99" s="60"/>
      <c r="CI99" s="264"/>
      <c r="CJ99" s="60"/>
      <c r="CK99" s="60"/>
      <c r="CL99" s="20"/>
      <c r="CM99" s="60"/>
      <c r="CN99" s="61"/>
      <c r="CO99" s="60"/>
      <c r="CP99" s="60"/>
      <c r="CQ99" s="270"/>
      <c r="CR99" s="270"/>
      <c r="CS99" s="64"/>
      <c r="CT99" s="66"/>
      <c r="CU99" s="60"/>
      <c r="CV99" s="20"/>
      <c r="CW99" s="271"/>
      <c r="CX99" s="61"/>
      <c r="CY99" s="60"/>
      <c r="CZ99" s="60"/>
      <c r="DA99" s="60"/>
      <c r="DB99" s="60"/>
      <c r="DC99" s="75"/>
      <c r="DD99" s="321"/>
      <c r="DE99" s="60"/>
      <c r="DF99" s="20"/>
      <c r="DG99" s="322"/>
      <c r="DH99" s="61"/>
      <c r="DI99" s="60"/>
      <c r="DJ99" s="60"/>
      <c r="DK99" s="60"/>
      <c r="DL99" s="60"/>
      <c r="DM99" s="324"/>
      <c r="DN99" s="60"/>
      <c r="DO99" s="3"/>
      <c r="DP99" s="22"/>
      <c r="DQ99" s="60"/>
      <c r="DR99" s="61"/>
      <c r="DS99" s="60"/>
      <c r="DT99" s="60"/>
      <c r="DU99" s="60"/>
      <c r="DV99" s="60"/>
      <c r="DW99" s="324"/>
      <c r="DX99" s="66"/>
      <c r="DY99" s="60"/>
      <c r="DZ99" s="22"/>
      <c r="EA99" s="271"/>
      <c r="EB99" s="61"/>
      <c r="EC99" s="60"/>
      <c r="ED99" s="72"/>
      <c r="EO99" s="94"/>
      <c r="EP99" s="94"/>
      <c r="EQ99" s="94"/>
      <c r="ER99" s="94"/>
      <c r="FC99" s="18"/>
      <c r="FD99" s="18"/>
      <c r="FE99" s="97"/>
      <c r="FF99" s="94"/>
    </row>
    <row r="100" spans="1:162" ht="49.5" customHeight="1" x14ac:dyDescent="0.25">
      <c r="A100" s="3" t="s">
        <v>194</v>
      </c>
      <c r="B100" s="333" t="s">
        <v>763</v>
      </c>
      <c r="C100" s="3" t="s">
        <v>197</v>
      </c>
      <c r="D100" s="100" t="s">
        <v>61</v>
      </c>
      <c r="E100" s="158" t="s">
        <v>66</v>
      </c>
      <c r="F100" s="333" t="s">
        <v>763</v>
      </c>
      <c r="G100" s="5" t="s">
        <v>38</v>
      </c>
      <c r="H100" s="333" t="s">
        <v>928</v>
      </c>
      <c r="I100" s="333" t="s">
        <v>931</v>
      </c>
      <c r="J100" s="343" t="s">
        <v>196</v>
      </c>
      <c r="K100" s="343" t="s">
        <v>196</v>
      </c>
      <c r="L100" s="372">
        <v>0.7</v>
      </c>
      <c r="M100" s="4">
        <v>0</v>
      </c>
      <c r="N100" s="4">
        <v>4</v>
      </c>
      <c r="O100" s="14">
        <f t="shared" ref="O100:O114" si="63">M100/N100</f>
        <v>0</v>
      </c>
      <c r="P100" s="101" t="s">
        <v>26</v>
      </c>
      <c r="Q100" s="376" t="s">
        <v>932</v>
      </c>
      <c r="R100" s="101"/>
      <c r="S100" s="376">
        <f t="shared" ref="S100:S114" si="64">O100/L100</f>
        <v>0</v>
      </c>
      <c r="T100" s="101" t="str">
        <f t="shared" ref="T100:T114" si="65">P100</f>
        <v>bajo</v>
      </c>
      <c r="U100" s="101"/>
      <c r="V100" s="376" t="s">
        <v>888</v>
      </c>
      <c r="W100" s="4">
        <v>0</v>
      </c>
      <c r="X100" s="4">
        <v>4</v>
      </c>
      <c r="Y100" s="14">
        <f t="shared" ref="Y100:Y114" si="66">W100/X100</f>
        <v>0</v>
      </c>
      <c r="Z100" s="101" t="s">
        <v>26</v>
      </c>
      <c r="AA100" s="376" t="s">
        <v>932</v>
      </c>
      <c r="AB100" s="101"/>
      <c r="AC100" s="101">
        <f t="shared" ref="AC100:AC114" si="67">Y100/L100</f>
        <v>0</v>
      </c>
      <c r="AD100" s="101" t="str">
        <f t="shared" ref="AD100:AD114" si="68">Z100</f>
        <v>bajo</v>
      </c>
      <c r="AE100" s="101"/>
      <c r="AF100" s="376" t="s">
        <v>889</v>
      </c>
      <c r="AG100" s="4"/>
      <c r="AH100" s="4"/>
      <c r="AI100" s="4"/>
      <c r="AJ100" s="14"/>
      <c r="AK100" s="4"/>
      <c r="AL100" s="17"/>
      <c r="AM100" s="17"/>
      <c r="AN100" s="20"/>
      <c r="AO100" s="19"/>
      <c r="AP100" s="21"/>
      <c r="AQ100" s="17"/>
      <c r="AR100" s="4"/>
      <c r="AS100" s="4"/>
      <c r="AT100" s="141"/>
      <c r="AU100" s="4"/>
      <c r="AV100" s="17"/>
      <c r="AW100" s="17"/>
      <c r="AX100" s="22"/>
      <c r="AY100" s="19"/>
      <c r="AZ100" s="21"/>
      <c r="BA100" s="17"/>
      <c r="BB100" s="4"/>
      <c r="BC100" s="4"/>
      <c r="BD100" s="48"/>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60"/>
      <c r="CG100" s="60"/>
      <c r="CH100" s="60"/>
      <c r="CI100" s="265"/>
      <c r="CJ100" s="60"/>
      <c r="CK100" s="60"/>
      <c r="CL100" s="20"/>
      <c r="CM100" s="60"/>
      <c r="CN100" s="61"/>
      <c r="CO100" s="60"/>
      <c r="CP100" s="60"/>
      <c r="CQ100" s="270"/>
      <c r="CR100" s="270"/>
      <c r="CS100" s="64"/>
      <c r="CT100" s="66"/>
      <c r="CU100" s="60"/>
      <c r="CV100" s="20"/>
      <c r="CW100" s="271"/>
      <c r="CX100" s="61"/>
      <c r="CY100" s="60"/>
      <c r="CZ100" s="60"/>
      <c r="DA100" s="60"/>
      <c r="DB100" s="60"/>
      <c r="DC100" s="75"/>
      <c r="DD100" s="321"/>
      <c r="DE100" s="60"/>
      <c r="DF100" s="20"/>
      <c r="DG100" s="322"/>
      <c r="DH100" s="61"/>
      <c r="DI100" s="60"/>
      <c r="DJ100" s="60"/>
      <c r="DK100" s="60"/>
      <c r="DL100" s="60"/>
      <c r="DM100" s="324"/>
      <c r="DN100" s="60"/>
      <c r="DO100" s="3"/>
      <c r="DP100" s="22"/>
      <c r="DQ100" s="60"/>
      <c r="DR100" s="61"/>
      <c r="DS100" s="60"/>
      <c r="DT100" s="60"/>
      <c r="DU100" s="60"/>
      <c r="DV100" s="60"/>
      <c r="DW100" s="324"/>
      <c r="DX100" s="66"/>
      <c r="DY100" s="60"/>
      <c r="DZ100" s="22"/>
      <c r="EA100" s="271"/>
      <c r="EB100" s="61"/>
      <c r="EC100" s="60"/>
      <c r="ED100" s="72"/>
      <c r="EO100" s="94"/>
      <c r="EP100" s="94"/>
      <c r="EQ100" s="94"/>
      <c r="ER100" s="94"/>
      <c r="FC100" s="18"/>
      <c r="FD100" s="18"/>
      <c r="FE100" s="97"/>
      <c r="FF100" s="94"/>
    </row>
    <row r="101" spans="1:162" ht="49.5" customHeight="1" x14ac:dyDescent="0.25">
      <c r="A101" s="3" t="s">
        <v>194</v>
      </c>
      <c r="B101" s="333" t="s">
        <v>769</v>
      </c>
      <c r="C101" s="3" t="s">
        <v>198</v>
      </c>
      <c r="D101" s="100" t="s">
        <v>61</v>
      </c>
      <c r="E101" s="366" t="s">
        <v>67</v>
      </c>
      <c r="F101" s="333" t="s">
        <v>769</v>
      </c>
      <c r="G101" s="5" t="s">
        <v>38</v>
      </c>
      <c r="H101" s="333" t="s">
        <v>928</v>
      </c>
      <c r="I101" s="333" t="s">
        <v>933</v>
      </c>
      <c r="J101" s="343" t="s">
        <v>196</v>
      </c>
      <c r="K101" s="343" t="s">
        <v>196</v>
      </c>
      <c r="L101" s="372">
        <v>0.7</v>
      </c>
      <c r="M101" s="4">
        <v>0</v>
      </c>
      <c r="N101" s="4">
        <v>0</v>
      </c>
      <c r="O101" s="14">
        <v>0</v>
      </c>
      <c r="P101" s="101" t="s">
        <v>26</v>
      </c>
      <c r="Q101" s="376" t="s">
        <v>934</v>
      </c>
      <c r="R101" s="101"/>
      <c r="S101" s="376">
        <f t="shared" si="64"/>
        <v>0</v>
      </c>
      <c r="T101" s="101" t="str">
        <f t="shared" si="65"/>
        <v>bajo</v>
      </c>
      <c r="U101" s="101"/>
      <c r="V101" s="376" t="s">
        <v>888</v>
      </c>
      <c r="W101" s="4">
        <v>0</v>
      </c>
      <c r="X101" s="4">
        <v>0</v>
      </c>
      <c r="Y101" s="14">
        <v>0</v>
      </c>
      <c r="Z101" s="101" t="s">
        <v>26</v>
      </c>
      <c r="AA101" s="376" t="s">
        <v>934</v>
      </c>
      <c r="AB101" s="101"/>
      <c r="AC101" s="101">
        <f t="shared" si="67"/>
        <v>0</v>
      </c>
      <c r="AD101" s="101" t="str">
        <f t="shared" si="68"/>
        <v>bajo</v>
      </c>
      <c r="AE101" s="101"/>
      <c r="AF101" s="376" t="s">
        <v>889</v>
      </c>
      <c r="AG101" s="4"/>
      <c r="AH101" s="4"/>
      <c r="AI101" s="4"/>
      <c r="AJ101" s="14"/>
      <c r="AK101" s="4"/>
      <c r="AL101" s="17"/>
      <c r="AM101" s="17"/>
      <c r="AN101" s="20"/>
      <c r="AO101" s="19"/>
      <c r="AP101" s="21"/>
      <c r="AQ101" s="17"/>
      <c r="AR101" s="4"/>
      <c r="AS101" s="4"/>
      <c r="AT101" s="141"/>
      <c r="AU101" s="4"/>
      <c r="AV101" s="17"/>
      <c r="AW101" s="17"/>
      <c r="AX101" s="22"/>
      <c r="AY101" s="19"/>
      <c r="AZ101" s="21"/>
      <c r="BA101" s="17"/>
      <c r="BB101" s="4"/>
      <c r="BC101" s="4"/>
      <c r="BD101" s="48"/>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60"/>
      <c r="CG101" s="60"/>
      <c r="CH101" s="60"/>
      <c r="CI101" s="264"/>
      <c r="CJ101" s="60"/>
      <c r="CK101" s="60"/>
      <c r="CL101" s="20"/>
      <c r="CM101" s="60"/>
      <c r="CN101" s="61"/>
      <c r="CO101" s="60"/>
      <c r="CP101" s="60"/>
      <c r="CQ101" s="273"/>
      <c r="CR101" s="273"/>
      <c r="CS101" s="64"/>
      <c r="CT101" s="66"/>
      <c r="CU101" s="60"/>
      <c r="CV101" s="20"/>
      <c r="CW101" s="271"/>
      <c r="CX101" s="61"/>
      <c r="CY101" s="60"/>
      <c r="CZ101" s="60"/>
      <c r="DA101" s="60"/>
      <c r="DB101" s="60"/>
      <c r="DC101" s="75"/>
      <c r="DD101" s="321"/>
      <c r="DE101" s="60"/>
      <c r="DF101" s="20"/>
      <c r="DG101" s="322"/>
      <c r="DH101" s="61"/>
      <c r="DI101" s="60"/>
      <c r="DJ101" s="60"/>
      <c r="DK101" s="60"/>
      <c r="DL101" s="60"/>
      <c r="DM101" s="324"/>
      <c r="DN101" s="60"/>
      <c r="DO101" s="3"/>
      <c r="DP101" s="22"/>
      <c r="DQ101" s="60"/>
      <c r="DR101" s="61"/>
      <c r="DS101" s="60"/>
      <c r="DT101" s="60"/>
      <c r="DU101" s="60"/>
      <c r="DV101" s="60"/>
      <c r="DW101" s="324"/>
      <c r="DX101" s="66"/>
      <c r="DY101" s="60"/>
      <c r="DZ101" s="22"/>
      <c r="EA101" s="271"/>
      <c r="EB101" s="61"/>
      <c r="EC101" s="60"/>
      <c r="ED101" s="72"/>
      <c r="EO101" s="94"/>
      <c r="EP101" s="94"/>
      <c r="EQ101" s="94"/>
      <c r="ER101" s="94"/>
      <c r="FC101" s="18"/>
      <c r="FD101" s="18"/>
      <c r="FE101" s="97"/>
      <c r="FF101" s="94"/>
    </row>
    <row r="102" spans="1:162" ht="49.5" customHeight="1" x14ac:dyDescent="0.25">
      <c r="A102" s="3" t="s">
        <v>194</v>
      </c>
      <c r="B102" s="333" t="s">
        <v>774</v>
      </c>
      <c r="C102" s="3" t="s">
        <v>199</v>
      </c>
      <c r="D102" s="100" t="s">
        <v>61</v>
      </c>
      <c r="E102" s="158" t="s">
        <v>68</v>
      </c>
      <c r="F102" s="333" t="s">
        <v>774</v>
      </c>
      <c r="G102" s="5" t="s">
        <v>38</v>
      </c>
      <c r="H102" s="333" t="s">
        <v>928</v>
      </c>
      <c r="I102" s="333" t="s">
        <v>935</v>
      </c>
      <c r="J102" s="343" t="s">
        <v>196</v>
      </c>
      <c r="K102" s="343" t="s">
        <v>196</v>
      </c>
      <c r="L102" s="372">
        <v>0.7</v>
      </c>
      <c r="M102" s="4">
        <v>0</v>
      </c>
      <c r="N102" s="4">
        <v>10</v>
      </c>
      <c r="O102" s="14">
        <f t="shared" si="63"/>
        <v>0</v>
      </c>
      <c r="P102" s="101" t="s">
        <v>26</v>
      </c>
      <c r="Q102" s="376" t="s">
        <v>936</v>
      </c>
      <c r="R102" s="101"/>
      <c r="S102" s="376">
        <f t="shared" si="64"/>
        <v>0</v>
      </c>
      <c r="T102" s="101" t="str">
        <f t="shared" si="65"/>
        <v>bajo</v>
      </c>
      <c r="U102" s="101"/>
      <c r="V102" s="376" t="s">
        <v>888</v>
      </c>
      <c r="W102" s="4">
        <v>0</v>
      </c>
      <c r="X102" s="4">
        <v>10</v>
      </c>
      <c r="Y102" s="14">
        <f t="shared" si="66"/>
        <v>0</v>
      </c>
      <c r="Z102" s="101" t="s">
        <v>26</v>
      </c>
      <c r="AA102" s="376" t="s">
        <v>937</v>
      </c>
      <c r="AB102" s="101"/>
      <c r="AC102" s="101">
        <f t="shared" si="67"/>
        <v>0</v>
      </c>
      <c r="AD102" s="101" t="str">
        <f t="shared" si="68"/>
        <v>bajo</v>
      </c>
      <c r="AE102" s="101"/>
      <c r="AF102" s="376" t="s">
        <v>889</v>
      </c>
      <c r="AG102" s="4"/>
      <c r="AH102" s="4"/>
      <c r="AI102" s="4"/>
      <c r="AJ102" s="14"/>
      <c r="AK102" s="4"/>
      <c r="AL102" s="17"/>
      <c r="AM102" s="17"/>
      <c r="AN102" s="20"/>
      <c r="AO102" s="19"/>
      <c r="AP102" s="21"/>
      <c r="AQ102" s="17"/>
      <c r="AR102" s="4"/>
      <c r="AS102" s="4"/>
      <c r="AT102" s="141"/>
      <c r="AU102" s="4"/>
      <c r="AV102" s="17"/>
      <c r="AW102" s="17"/>
      <c r="AX102" s="22"/>
      <c r="AY102" s="19"/>
      <c r="AZ102" s="21"/>
      <c r="BA102" s="17"/>
      <c r="BB102" s="4"/>
      <c r="BC102" s="4"/>
      <c r="BD102" s="48"/>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60"/>
      <c r="CG102" s="60"/>
      <c r="CH102" s="60"/>
      <c r="CI102" s="264"/>
      <c r="CJ102" s="60"/>
      <c r="CK102" s="60"/>
      <c r="CL102" s="20"/>
      <c r="CM102" s="60"/>
      <c r="CN102" s="61"/>
      <c r="CO102" s="60"/>
      <c r="CP102" s="60"/>
      <c r="CQ102" s="273"/>
      <c r="CR102" s="273"/>
      <c r="CS102" s="64"/>
      <c r="CT102" s="66"/>
      <c r="CU102" s="60"/>
      <c r="CV102" s="20"/>
      <c r="CW102" s="271"/>
      <c r="CX102" s="61"/>
      <c r="CY102" s="60"/>
      <c r="CZ102" s="60"/>
      <c r="DA102" s="60"/>
      <c r="DB102" s="60"/>
      <c r="DC102" s="75"/>
      <c r="DD102" s="321"/>
      <c r="DE102" s="60"/>
      <c r="DF102" s="20"/>
      <c r="DG102" s="322"/>
      <c r="DH102" s="61"/>
      <c r="DI102" s="60"/>
      <c r="DJ102" s="60"/>
      <c r="DK102" s="60"/>
      <c r="DL102" s="60"/>
      <c r="DM102" s="324"/>
      <c r="DN102" s="60"/>
      <c r="DO102" s="3"/>
      <c r="DP102" s="22"/>
      <c r="DQ102" s="60"/>
      <c r="DR102" s="61"/>
      <c r="DS102" s="60"/>
      <c r="DT102" s="60"/>
      <c r="DU102" s="60"/>
      <c r="DV102" s="60"/>
      <c r="DW102" s="324"/>
      <c r="DX102" s="66"/>
      <c r="DY102" s="60"/>
      <c r="DZ102" s="22"/>
      <c r="EA102" s="271"/>
      <c r="EB102" s="61"/>
      <c r="EC102" s="60"/>
      <c r="ED102" s="72"/>
      <c r="EO102" s="94"/>
      <c r="EP102" s="94"/>
      <c r="EQ102" s="94"/>
      <c r="ER102" s="94"/>
      <c r="FC102" s="18"/>
      <c r="FD102" s="18"/>
      <c r="FE102" s="97"/>
      <c r="FF102" s="94"/>
    </row>
    <row r="103" spans="1:162" ht="49.5" customHeight="1" x14ac:dyDescent="0.25">
      <c r="A103" s="3" t="s">
        <v>194</v>
      </c>
      <c r="B103" s="333" t="s">
        <v>780</v>
      </c>
      <c r="C103" s="3" t="s">
        <v>200</v>
      </c>
      <c r="D103" s="100" t="s">
        <v>61</v>
      </c>
      <c r="E103" s="158" t="s">
        <v>69</v>
      </c>
      <c r="F103" s="333" t="s">
        <v>780</v>
      </c>
      <c r="G103" s="5" t="s">
        <v>38</v>
      </c>
      <c r="H103" s="333" t="s">
        <v>928</v>
      </c>
      <c r="I103" s="333" t="s">
        <v>938</v>
      </c>
      <c r="J103" s="343" t="s">
        <v>196</v>
      </c>
      <c r="K103" s="343" t="s">
        <v>196</v>
      </c>
      <c r="L103" s="372">
        <v>0.7</v>
      </c>
      <c r="M103" s="4">
        <v>0</v>
      </c>
      <c r="N103" s="4">
        <v>21</v>
      </c>
      <c r="O103" s="14">
        <f t="shared" si="63"/>
        <v>0</v>
      </c>
      <c r="P103" s="101" t="s">
        <v>26</v>
      </c>
      <c r="Q103" s="376" t="s">
        <v>939</v>
      </c>
      <c r="R103" s="101"/>
      <c r="S103" s="376">
        <f t="shared" si="64"/>
        <v>0</v>
      </c>
      <c r="T103" s="101" t="str">
        <f t="shared" si="65"/>
        <v>bajo</v>
      </c>
      <c r="U103" s="101"/>
      <c r="V103" s="376" t="s">
        <v>888</v>
      </c>
      <c r="W103" s="4">
        <v>0</v>
      </c>
      <c r="X103" s="4">
        <v>21</v>
      </c>
      <c r="Y103" s="14">
        <f t="shared" si="66"/>
        <v>0</v>
      </c>
      <c r="Z103" s="101" t="s">
        <v>26</v>
      </c>
      <c r="AA103" s="376" t="s">
        <v>940</v>
      </c>
      <c r="AB103" s="101"/>
      <c r="AC103" s="101">
        <f t="shared" si="67"/>
        <v>0</v>
      </c>
      <c r="AD103" s="101" t="str">
        <f t="shared" si="68"/>
        <v>bajo</v>
      </c>
      <c r="AE103" s="101"/>
      <c r="AF103" s="376" t="s">
        <v>889</v>
      </c>
      <c r="AG103" s="4"/>
      <c r="AH103" s="4"/>
      <c r="AI103" s="4"/>
      <c r="AJ103" s="14"/>
      <c r="AK103" s="4"/>
      <c r="AL103" s="17"/>
      <c r="AM103" s="17"/>
      <c r="AN103" s="20"/>
      <c r="AO103" s="19"/>
      <c r="AP103" s="21"/>
      <c r="AQ103" s="17"/>
      <c r="AR103" s="4"/>
      <c r="AS103" s="4"/>
      <c r="AT103" s="141"/>
      <c r="AU103" s="4"/>
      <c r="AV103" s="17"/>
      <c r="AW103" s="17"/>
      <c r="AX103" s="22"/>
      <c r="AY103" s="19"/>
      <c r="AZ103" s="21"/>
      <c r="BA103" s="17"/>
      <c r="BB103" s="4"/>
      <c r="BC103" s="4"/>
      <c r="BD103" s="48"/>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60"/>
      <c r="CG103" s="60"/>
      <c r="CH103" s="60"/>
      <c r="CI103" s="264"/>
      <c r="CJ103" s="60"/>
      <c r="CK103" s="60"/>
      <c r="CL103" s="20"/>
      <c r="CM103" s="60"/>
      <c r="CN103" s="61"/>
      <c r="CO103" s="60"/>
      <c r="CP103" s="60"/>
      <c r="CQ103" s="273"/>
      <c r="CR103" s="273"/>
      <c r="CS103" s="64"/>
      <c r="CT103" s="66"/>
      <c r="CU103" s="60"/>
      <c r="CV103" s="20"/>
      <c r="CW103" s="271"/>
      <c r="CX103" s="61"/>
      <c r="CY103" s="60"/>
      <c r="CZ103" s="60"/>
      <c r="DA103" s="60"/>
      <c r="DB103" s="60"/>
      <c r="DC103" s="75"/>
      <c r="DD103" s="321"/>
      <c r="DE103" s="60"/>
      <c r="DF103" s="20"/>
      <c r="DG103" s="322"/>
      <c r="DH103" s="61"/>
      <c r="DI103" s="60"/>
      <c r="DJ103" s="60"/>
      <c r="DK103" s="60"/>
      <c r="DL103" s="60"/>
      <c r="DM103" s="324"/>
      <c r="DN103" s="60"/>
      <c r="DO103" s="3"/>
      <c r="DP103" s="22"/>
      <c r="DQ103" s="60"/>
      <c r="DR103" s="61"/>
      <c r="DS103" s="60"/>
      <c r="DT103" s="60"/>
      <c r="DU103" s="60"/>
      <c r="DV103" s="60"/>
      <c r="DW103" s="324"/>
      <c r="DX103" s="66"/>
      <c r="DY103" s="60"/>
      <c r="DZ103" s="22"/>
      <c r="EA103" s="271"/>
      <c r="EB103" s="61"/>
      <c r="EC103" s="60"/>
      <c r="ED103" s="72"/>
      <c r="EO103" s="94"/>
      <c r="EP103" s="94"/>
      <c r="EQ103" s="94"/>
      <c r="ER103" s="94"/>
      <c r="FC103" s="18"/>
      <c r="FD103" s="18"/>
      <c r="FE103" s="97"/>
      <c r="FF103" s="94"/>
    </row>
    <row r="104" spans="1:162" ht="49.5" customHeight="1" x14ac:dyDescent="0.25">
      <c r="A104" s="3" t="s">
        <v>194</v>
      </c>
      <c r="B104" s="333" t="s">
        <v>786</v>
      </c>
      <c r="C104" s="3" t="s">
        <v>201</v>
      </c>
      <c r="D104" s="100" t="s">
        <v>61</v>
      </c>
      <c r="E104" s="158" t="s">
        <v>70</v>
      </c>
      <c r="F104" s="333" t="s">
        <v>786</v>
      </c>
      <c r="G104" s="5" t="s">
        <v>38</v>
      </c>
      <c r="H104" s="333" t="s">
        <v>928</v>
      </c>
      <c r="I104" s="333" t="s">
        <v>941</v>
      </c>
      <c r="J104" s="343" t="s">
        <v>196</v>
      </c>
      <c r="K104" s="343" t="s">
        <v>196</v>
      </c>
      <c r="L104" s="372">
        <v>0.7</v>
      </c>
      <c r="M104" s="4">
        <v>0</v>
      </c>
      <c r="N104" s="4">
        <v>14</v>
      </c>
      <c r="O104" s="14">
        <f t="shared" si="63"/>
        <v>0</v>
      </c>
      <c r="P104" s="101" t="s">
        <v>26</v>
      </c>
      <c r="Q104" s="376" t="s">
        <v>942</v>
      </c>
      <c r="R104" s="101"/>
      <c r="S104" s="376">
        <f t="shared" si="64"/>
        <v>0</v>
      </c>
      <c r="T104" s="101" t="str">
        <f t="shared" si="65"/>
        <v>bajo</v>
      </c>
      <c r="U104" s="101"/>
      <c r="V104" s="376" t="s">
        <v>888</v>
      </c>
      <c r="W104" s="4">
        <v>0</v>
      </c>
      <c r="X104" s="4">
        <v>14</v>
      </c>
      <c r="Y104" s="14">
        <f t="shared" si="66"/>
        <v>0</v>
      </c>
      <c r="Z104" s="101" t="s">
        <v>26</v>
      </c>
      <c r="AA104" s="376" t="s">
        <v>942</v>
      </c>
      <c r="AB104" s="101"/>
      <c r="AC104" s="101">
        <f t="shared" si="67"/>
        <v>0</v>
      </c>
      <c r="AD104" s="101" t="str">
        <f t="shared" si="68"/>
        <v>bajo</v>
      </c>
      <c r="AE104" s="101"/>
      <c r="AF104" s="376" t="s">
        <v>889</v>
      </c>
      <c r="AG104" s="4"/>
      <c r="AH104" s="4"/>
      <c r="AI104" s="4"/>
      <c r="AJ104" s="14"/>
      <c r="AK104" s="4"/>
      <c r="AL104" s="17"/>
      <c r="AM104" s="17"/>
      <c r="AN104" s="20"/>
      <c r="AO104" s="19"/>
      <c r="AP104" s="21"/>
      <c r="AQ104" s="17"/>
      <c r="AR104" s="4"/>
      <c r="AS104" s="4"/>
      <c r="AT104" s="141"/>
      <c r="AU104" s="4"/>
      <c r="AV104" s="17"/>
      <c r="AW104" s="17"/>
      <c r="AX104" s="22"/>
      <c r="AY104" s="19"/>
      <c r="AZ104" s="21"/>
      <c r="BA104" s="17"/>
      <c r="BB104" s="4"/>
      <c r="BC104" s="4"/>
      <c r="BD104" s="48"/>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60"/>
      <c r="CG104" s="60"/>
      <c r="CH104" s="60"/>
      <c r="CI104" s="264"/>
      <c r="CJ104" s="60"/>
      <c r="CK104" s="60"/>
      <c r="CL104" s="20"/>
      <c r="CM104" s="60"/>
      <c r="CN104" s="61"/>
      <c r="CO104" s="60"/>
      <c r="CP104" s="60"/>
      <c r="CQ104" s="273"/>
      <c r="CR104" s="273"/>
      <c r="CS104" s="64"/>
      <c r="CT104" s="66"/>
      <c r="CU104" s="60"/>
      <c r="CV104" s="20"/>
      <c r="CW104" s="271"/>
      <c r="CX104" s="61"/>
      <c r="CY104" s="60"/>
      <c r="CZ104" s="60"/>
      <c r="DA104" s="60"/>
      <c r="DB104" s="60"/>
      <c r="DC104" s="75"/>
      <c r="DD104" s="321"/>
      <c r="DE104" s="60"/>
      <c r="DF104" s="20"/>
      <c r="DG104" s="322"/>
      <c r="DH104" s="61"/>
      <c r="DI104" s="60"/>
      <c r="DJ104" s="60"/>
      <c r="DK104" s="60"/>
      <c r="DL104" s="60"/>
      <c r="DM104" s="324"/>
      <c r="DN104" s="60"/>
      <c r="DO104" s="3"/>
      <c r="DP104" s="22"/>
      <c r="DQ104" s="60"/>
      <c r="DR104" s="61"/>
      <c r="DS104" s="60"/>
      <c r="DT104" s="60"/>
      <c r="DU104" s="60"/>
      <c r="DV104" s="60"/>
      <c r="DW104" s="324"/>
      <c r="DX104" s="66"/>
      <c r="DY104" s="60"/>
      <c r="DZ104" s="22"/>
      <c r="EA104" s="271"/>
      <c r="EB104" s="61"/>
      <c r="EC104" s="60"/>
      <c r="ED104" s="72"/>
      <c r="EO104" s="94"/>
      <c r="EP104" s="94"/>
      <c r="EQ104" s="94"/>
      <c r="ER104" s="94"/>
      <c r="FC104" s="18"/>
      <c r="FD104" s="18"/>
      <c r="FE104" s="97"/>
      <c r="FF104" s="94"/>
    </row>
    <row r="105" spans="1:162" ht="49.5" customHeight="1" x14ac:dyDescent="0.25">
      <c r="A105" s="3" t="s">
        <v>194</v>
      </c>
      <c r="B105" s="333" t="s">
        <v>792</v>
      </c>
      <c r="C105" s="3" t="s">
        <v>202</v>
      </c>
      <c r="D105" s="100" t="s">
        <v>61</v>
      </c>
      <c r="E105" s="158" t="s">
        <v>71</v>
      </c>
      <c r="F105" s="333" t="s">
        <v>792</v>
      </c>
      <c r="G105" s="5" t="s">
        <v>38</v>
      </c>
      <c r="H105" s="333" t="s">
        <v>928</v>
      </c>
      <c r="I105" s="333" t="s">
        <v>943</v>
      </c>
      <c r="J105" s="343" t="s">
        <v>196</v>
      </c>
      <c r="K105" s="343" t="s">
        <v>196</v>
      </c>
      <c r="L105" s="372">
        <v>0.7</v>
      </c>
      <c r="M105" s="4">
        <v>0</v>
      </c>
      <c r="N105" s="4">
        <v>0</v>
      </c>
      <c r="O105" s="14">
        <v>0</v>
      </c>
      <c r="P105" s="101" t="s">
        <v>26</v>
      </c>
      <c r="Q105" s="376" t="s">
        <v>944</v>
      </c>
      <c r="R105" s="101"/>
      <c r="S105" s="376">
        <f t="shared" si="64"/>
        <v>0</v>
      </c>
      <c r="T105" s="101" t="str">
        <f t="shared" si="65"/>
        <v>bajo</v>
      </c>
      <c r="U105" s="101"/>
      <c r="V105" s="376" t="s">
        <v>888</v>
      </c>
      <c r="W105" s="4">
        <v>0</v>
      </c>
      <c r="X105" s="4">
        <v>0</v>
      </c>
      <c r="Y105" s="14">
        <v>0</v>
      </c>
      <c r="Z105" s="101" t="s">
        <v>26</v>
      </c>
      <c r="AA105" s="376" t="s">
        <v>945</v>
      </c>
      <c r="AB105" s="101"/>
      <c r="AC105" s="101">
        <f t="shared" si="67"/>
        <v>0</v>
      </c>
      <c r="AD105" s="101" t="str">
        <f t="shared" si="68"/>
        <v>bajo</v>
      </c>
      <c r="AE105" s="101"/>
      <c r="AF105" s="376" t="s">
        <v>889</v>
      </c>
      <c r="AG105" s="4"/>
      <c r="AH105" s="4"/>
      <c r="AI105" s="4"/>
      <c r="AJ105" s="14"/>
      <c r="AK105" s="4"/>
      <c r="AL105" s="17"/>
      <c r="AM105" s="17"/>
      <c r="AN105" s="20"/>
      <c r="AO105" s="19"/>
      <c r="AP105" s="21"/>
      <c r="AQ105" s="17"/>
      <c r="AR105" s="4"/>
      <c r="AS105" s="4"/>
      <c r="AT105" s="141"/>
      <c r="AU105" s="4"/>
      <c r="AV105" s="17"/>
      <c r="AW105" s="17"/>
      <c r="AX105" s="22"/>
      <c r="AY105" s="19"/>
      <c r="AZ105" s="21"/>
      <c r="BA105" s="17"/>
      <c r="BB105" s="4"/>
      <c r="BC105" s="4"/>
      <c r="BD105" s="48"/>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60"/>
      <c r="CG105" s="60"/>
      <c r="CH105" s="60"/>
      <c r="CI105" s="264"/>
      <c r="CJ105" s="60"/>
      <c r="CK105" s="60"/>
      <c r="CL105" s="20"/>
      <c r="CM105" s="60"/>
      <c r="CN105" s="61"/>
      <c r="CO105" s="60"/>
      <c r="CP105" s="60"/>
      <c r="CQ105" s="273"/>
      <c r="CR105" s="273"/>
      <c r="CS105" s="64"/>
      <c r="CT105" s="66"/>
      <c r="CU105" s="60"/>
      <c r="CV105" s="20"/>
      <c r="CW105" s="271"/>
      <c r="CX105" s="61"/>
      <c r="CY105" s="60"/>
      <c r="CZ105" s="60"/>
      <c r="DA105" s="60"/>
      <c r="DB105" s="60"/>
      <c r="DC105" s="75"/>
      <c r="DD105" s="321"/>
      <c r="DE105" s="60"/>
      <c r="DF105" s="20"/>
      <c r="DG105" s="322"/>
      <c r="DH105" s="61"/>
      <c r="DI105" s="60"/>
      <c r="DJ105" s="60"/>
      <c r="DK105" s="60"/>
      <c r="DL105" s="60"/>
      <c r="DM105" s="324"/>
      <c r="DN105" s="60"/>
      <c r="DO105" s="3"/>
      <c r="DP105" s="22"/>
      <c r="DQ105" s="60"/>
      <c r="DR105" s="61"/>
      <c r="DS105" s="60"/>
      <c r="DT105" s="60"/>
      <c r="DU105" s="60"/>
      <c r="DV105" s="60"/>
      <c r="DW105" s="324"/>
      <c r="DX105" s="66"/>
      <c r="DY105" s="60"/>
      <c r="DZ105" s="22"/>
      <c r="EA105" s="271"/>
      <c r="EB105" s="61"/>
      <c r="EC105" s="60"/>
      <c r="ED105" s="72"/>
      <c r="EO105" s="94"/>
      <c r="EP105" s="94"/>
      <c r="EQ105" s="94"/>
      <c r="ER105" s="94"/>
      <c r="FC105" s="18"/>
      <c r="FD105" s="18"/>
      <c r="FE105" s="97"/>
      <c r="FF105" s="94"/>
    </row>
    <row r="106" spans="1:162" ht="49.5" customHeight="1" x14ac:dyDescent="0.25">
      <c r="A106" s="3" t="s">
        <v>194</v>
      </c>
      <c r="B106" s="333" t="s">
        <v>798</v>
      </c>
      <c r="C106" s="3" t="s">
        <v>203</v>
      </c>
      <c r="D106" s="100" t="s">
        <v>61</v>
      </c>
      <c r="E106" s="158" t="s">
        <v>72</v>
      </c>
      <c r="F106" s="333" t="s">
        <v>798</v>
      </c>
      <c r="G106" s="5" t="s">
        <v>38</v>
      </c>
      <c r="H106" s="333" t="s">
        <v>928</v>
      </c>
      <c r="I106" s="333" t="s">
        <v>946</v>
      </c>
      <c r="J106" s="343" t="s">
        <v>196</v>
      </c>
      <c r="K106" s="343" t="s">
        <v>196</v>
      </c>
      <c r="L106" s="372">
        <v>0.7</v>
      </c>
      <c r="M106" s="4">
        <v>0</v>
      </c>
      <c r="N106" s="4">
        <v>36</v>
      </c>
      <c r="O106" s="14">
        <f t="shared" si="63"/>
        <v>0</v>
      </c>
      <c r="P106" s="101" t="s">
        <v>26</v>
      </c>
      <c r="Q106" s="376" t="s">
        <v>947</v>
      </c>
      <c r="R106" s="101"/>
      <c r="S106" s="376">
        <f t="shared" si="64"/>
        <v>0</v>
      </c>
      <c r="T106" s="101" t="str">
        <f t="shared" si="65"/>
        <v>bajo</v>
      </c>
      <c r="U106" s="101"/>
      <c r="V106" s="376" t="s">
        <v>888</v>
      </c>
      <c r="W106" s="4">
        <v>0</v>
      </c>
      <c r="X106" s="4">
        <v>36</v>
      </c>
      <c r="Y106" s="14">
        <f t="shared" si="66"/>
        <v>0</v>
      </c>
      <c r="Z106" s="101" t="s">
        <v>26</v>
      </c>
      <c r="AA106" s="376" t="s">
        <v>948</v>
      </c>
      <c r="AB106" s="101"/>
      <c r="AC106" s="101">
        <f t="shared" si="67"/>
        <v>0</v>
      </c>
      <c r="AD106" s="101" t="str">
        <f t="shared" si="68"/>
        <v>bajo</v>
      </c>
      <c r="AE106" s="101"/>
      <c r="AF106" s="376" t="s">
        <v>889</v>
      </c>
      <c r="AG106" s="4"/>
      <c r="AH106" s="4"/>
      <c r="AI106" s="4"/>
      <c r="AJ106" s="14"/>
      <c r="AK106" s="4"/>
      <c r="AL106" s="17"/>
      <c r="AM106" s="17"/>
      <c r="AN106" s="20"/>
      <c r="AO106" s="19"/>
      <c r="AP106" s="21"/>
      <c r="AQ106" s="17"/>
      <c r="AR106" s="4"/>
      <c r="AS106" s="4"/>
      <c r="AT106" s="141"/>
      <c r="AU106" s="4"/>
      <c r="AV106" s="17"/>
      <c r="AW106" s="17"/>
      <c r="AX106" s="22"/>
      <c r="AY106" s="19"/>
      <c r="AZ106" s="21"/>
      <c r="BA106" s="17"/>
      <c r="BB106" s="4"/>
      <c r="BC106" s="4"/>
      <c r="BD106" s="48"/>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60"/>
      <c r="CG106" s="60"/>
      <c r="CH106" s="60"/>
      <c r="CI106" s="264"/>
      <c r="CJ106" s="60"/>
      <c r="CK106" s="60"/>
      <c r="CL106" s="20"/>
      <c r="CM106" s="60"/>
      <c r="CN106" s="61"/>
      <c r="CO106" s="60"/>
      <c r="CP106" s="60"/>
      <c r="CQ106" s="273"/>
      <c r="CR106" s="273"/>
      <c r="CS106" s="64"/>
      <c r="CT106" s="66"/>
      <c r="CU106" s="60"/>
      <c r="CV106" s="20"/>
      <c r="CW106" s="271"/>
      <c r="CX106" s="61"/>
      <c r="CY106" s="60"/>
      <c r="CZ106" s="60"/>
      <c r="DA106" s="60"/>
      <c r="DB106" s="60"/>
      <c r="DC106" s="75"/>
      <c r="DD106" s="321"/>
      <c r="DE106" s="60"/>
      <c r="DF106" s="20"/>
      <c r="DG106" s="322"/>
      <c r="DH106" s="61"/>
      <c r="DI106" s="60"/>
      <c r="DJ106" s="60"/>
      <c r="DK106" s="60"/>
      <c r="DL106" s="60"/>
      <c r="DM106" s="324"/>
      <c r="DN106" s="60"/>
      <c r="DO106" s="3"/>
      <c r="DP106" s="22"/>
      <c r="DQ106" s="60"/>
      <c r="DR106" s="61"/>
      <c r="DS106" s="60"/>
      <c r="DT106" s="60"/>
      <c r="DU106" s="60"/>
      <c r="DV106" s="60"/>
      <c r="DW106" s="324"/>
      <c r="DX106" s="66"/>
      <c r="DY106" s="60"/>
      <c r="DZ106" s="22"/>
      <c r="EA106" s="271"/>
      <c r="EB106" s="61"/>
      <c r="EC106" s="60"/>
      <c r="ED106" s="72"/>
      <c r="EO106" s="94"/>
      <c r="EP106" s="94"/>
      <c r="EQ106" s="94"/>
      <c r="ER106" s="94"/>
      <c r="FC106" s="18"/>
      <c r="FD106" s="18"/>
      <c r="FE106" s="97"/>
      <c r="FF106" s="94"/>
    </row>
    <row r="107" spans="1:162" ht="49.5" customHeight="1" x14ac:dyDescent="0.25">
      <c r="A107" s="3" t="s">
        <v>194</v>
      </c>
      <c r="B107" s="333" t="s">
        <v>804</v>
      </c>
      <c r="C107" s="3" t="s">
        <v>204</v>
      </c>
      <c r="D107" s="100" t="s">
        <v>61</v>
      </c>
      <c r="E107" s="158" t="s">
        <v>73</v>
      </c>
      <c r="F107" s="333" t="s">
        <v>804</v>
      </c>
      <c r="G107" s="5" t="s">
        <v>38</v>
      </c>
      <c r="H107" s="333" t="s">
        <v>928</v>
      </c>
      <c r="I107" s="333" t="s">
        <v>949</v>
      </c>
      <c r="J107" s="343" t="s">
        <v>196</v>
      </c>
      <c r="K107" s="343" t="s">
        <v>196</v>
      </c>
      <c r="L107" s="372">
        <v>0.7</v>
      </c>
      <c r="M107" s="4">
        <v>0</v>
      </c>
      <c r="N107" s="4">
        <v>38</v>
      </c>
      <c r="O107" s="14">
        <f t="shared" si="63"/>
        <v>0</v>
      </c>
      <c r="P107" s="101" t="s">
        <v>26</v>
      </c>
      <c r="Q107" s="376" t="s">
        <v>950</v>
      </c>
      <c r="R107" s="101"/>
      <c r="S107" s="376">
        <f t="shared" si="64"/>
        <v>0</v>
      </c>
      <c r="T107" s="101" t="str">
        <f t="shared" si="65"/>
        <v>bajo</v>
      </c>
      <c r="U107" s="101"/>
      <c r="V107" s="376" t="s">
        <v>888</v>
      </c>
      <c r="W107" s="4">
        <v>0</v>
      </c>
      <c r="X107" s="4">
        <v>38</v>
      </c>
      <c r="Y107" s="14">
        <f t="shared" si="66"/>
        <v>0</v>
      </c>
      <c r="Z107" s="101" t="s">
        <v>26</v>
      </c>
      <c r="AA107" s="376" t="s">
        <v>950</v>
      </c>
      <c r="AB107" s="101"/>
      <c r="AC107" s="101">
        <f t="shared" si="67"/>
        <v>0</v>
      </c>
      <c r="AD107" s="101" t="str">
        <f t="shared" si="68"/>
        <v>bajo</v>
      </c>
      <c r="AE107" s="101"/>
      <c r="AF107" s="376" t="s">
        <v>889</v>
      </c>
      <c r="AG107" s="4"/>
      <c r="AH107" s="4"/>
      <c r="AI107" s="4"/>
      <c r="AJ107" s="14"/>
      <c r="AK107" s="4"/>
      <c r="AL107" s="17"/>
      <c r="AM107" s="17"/>
      <c r="AN107" s="20"/>
      <c r="AO107" s="19"/>
      <c r="AP107" s="21"/>
      <c r="AQ107" s="17"/>
      <c r="AR107" s="4"/>
      <c r="AS107" s="4"/>
      <c r="AT107" s="141"/>
      <c r="AU107" s="4"/>
      <c r="AV107" s="17"/>
      <c r="AW107" s="17"/>
      <c r="AX107" s="22"/>
      <c r="AY107" s="19"/>
      <c r="AZ107" s="21"/>
      <c r="BA107" s="17"/>
      <c r="BB107" s="4"/>
      <c r="BC107" s="4"/>
      <c r="BD107" s="48"/>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60"/>
      <c r="CG107" s="60"/>
      <c r="CH107" s="60"/>
      <c r="CI107" s="264"/>
      <c r="CJ107" s="60"/>
      <c r="CK107" s="60"/>
      <c r="CL107" s="20"/>
      <c r="CM107" s="60"/>
      <c r="CN107" s="61"/>
      <c r="CO107" s="60"/>
      <c r="CP107" s="60"/>
      <c r="CQ107" s="273"/>
      <c r="CR107" s="273"/>
      <c r="CS107" s="64"/>
      <c r="CT107" s="66"/>
      <c r="CU107" s="60"/>
      <c r="CV107" s="20"/>
      <c r="CW107" s="271"/>
      <c r="CX107" s="61"/>
      <c r="CY107" s="60"/>
      <c r="CZ107" s="60"/>
      <c r="DA107" s="60"/>
      <c r="DB107" s="60"/>
      <c r="DC107" s="75"/>
      <c r="DD107" s="321"/>
      <c r="DE107" s="60"/>
      <c r="DF107" s="20"/>
      <c r="DG107" s="322"/>
      <c r="DH107" s="61"/>
      <c r="DI107" s="60"/>
      <c r="DJ107" s="60"/>
      <c r="DK107" s="60"/>
      <c r="DL107" s="60"/>
      <c r="DM107" s="324"/>
      <c r="DN107" s="60"/>
      <c r="DO107" s="3"/>
      <c r="DP107" s="22"/>
      <c r="DQ107" s="60"/>
      <c r="DR107" s="61"/>
      <c r="DS107" s="60"/>
      <c r="DT107" s="60"/>
      <c r="DU107" s="60"/>
      <c r="DV107" s="60"/>
      <c r="DW107" s="324"/>
      <c r="DX107" s="66"/>
      <c r="DY107" s="60"/>
      <c r="DZ107" s="22"/>
      <c r="EA107" s="271"/>
      <c r="EB107" s="61"/>
      <c r="EC107" s="60"/>
      <c r="ED107" s="72"/>
      <c r="EO107" s="94"/>
      <c r="EP107" s="94"/>
      <c r="EQ107" s="94"/>
      <c r="ER107" s="94"/>
      <c r="FC107" s="18"/>
      <c r="FD107" s="18"/>
      <c r="FE107" s="97"/>
      <c r="FF107" s="94"/>
    </row>
    <row r="108" spans="1:162" ht="49.5" customHeight="1" x14ac:dyDescent="0.25">
      <c r="A108" s="3" t="s">
        <v>194</v>
      </c>
      <c r="B108" s="333" t="s">
        <v>810</v>
      </c>
      <c r="C108" s="3" t="s">
        <v>205</v>
      </c>
      <c r="D108" s="100" t="s">
        <v>61</v>
      </c>
      <c r="E108" s="158" t="s">
        <v>74</v>
      </c>
      <c r="F108" s="333" t="s">
        <v>810</v>
      </c>
      <c r="G108" s="5" t="s">
        <v>38</v>
      </c>
      <c r="H108" s="333" t="s">
        <v>928</v>
      </c>
      <c r="I108" s="333" t="s">
        <v>951</v>
      </c>
      <c r="J108" s="343" t="s">
        <v>196</v>
      </c>
      <c r="K108" s="343" t="s">
        <v>196</v>
      </c>
      <c r="L108" s="372">
        <v>0.7</v>
      </c>
      <c r="M108" s="4">
        <v>0</v>
      </c>
      <c r="N108" s="4">
        <v>31</v>
      </c>
      <c r="O108" s="14">
        <f t="shared" si="63"/>
        <v>0</v>
      </c>
      <c r="P108" s="101" t="s">
        <v>26</v>
      </c>
      <c r="Q108" s="376" t="s">
        <v>952</v>
      </c>
      <c r="R108" s="101"/>
      <c r="S108" s="376">
        <f t="shared" si="64"/>
        <v>0</v>
      </c>
      <c r="T108" s="101" t="str">
        <f t="shared" si="65"/>
        <v>bajo</v>
      </c>
      <c r="U108" s="101"/>
      <c r="V108" s="376" t="s">
        <v>888</v>
      </c>
      <c r="W108" s="4">
        <v>0</v>
      </c>
      <c r="X108" s="4">
        <v>31</v>
      </c>
      <c r="Y108" s="14">
        <f t="shared" si="66"/>
        <v>0</v>
      </c>
      <c r="Z108" s="101" t="s">
        <v>26</v>
      </c>
      <c r="AA108" s="376" t="s">
        <v>953</v>
      </c>
      <c r="AB108" s="101"/>
      <c r="AC108" s="101">
        <f t="shared" si="67"/>
        <v>0</v>
      </c>
      <c r="AD108" s="101" t="str">
        <f t="shared" si="68"/>
        <v>bajo</v>
      </c>
      <c r="AE108" s="101"/>
      <c r="AF108" s="376" t="s">
        <v>889</v>
      </c>
      <c r="AG108" s="4"/>
      <c r="AH108" s="4"/>
      <c r="AI108" s="4"/>
      <c r="AJ108" s="14"/>
      <c r="AK108" s="4"/>
      <c r="AL108" s="17"/>
      <c r="AM108" s="17"/>
      <c r="AN108" s="20"/>
      <c r="AO108" s="19"/>
      <c r="AP108" s="21"/>
      <c r="AQ108" s="17"/>
      <c r="AR108" s="4"/>
      <c r="AS108" s="4"/>
      <c r="AT108" s="141"/>
      <c r="AU108" s="4"/>
      <c r="AV108" s="17"/>
      <c r="AW108" s="17"/>
      <c r="AX108" s="22"/>
      <c r="AY108" s="19"/>
      <c r="AZ108" s="21"/>
      <c r="BA108" s="17"/>
      <c r="BB108" s="4"/>
      <c r="BC108" s="4"/>
      <c r="BD108" s="48"/>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60"/>
      <c r="CG108" s="60"/>
      <c r="CH108" s="60"/>
      <c r="CI108" s="264"/>
      <c r="CJ108" s="60"/>
      <c r="CK108" s="60"/>
      <c r="CL108" s="20"/>
      <c r="CM108" s="60"/>
      <c r="CN108" s="61"/>
      <c r="CO108" s="60"/>
      <c r="CP108" s="60"/>
      <c r="CQ108" s="273"/>
      <c r="CR108" s="273"/>
      <c r="CS108" s="64"/>
      <c r="CT108" s="66"/>
      <c r="CU108" s="60"/>
      <c r="CV108" s="20"/>
      <c r="CW108" s="271"/>
      <c r="CX108" s="61"/>
      <c r="CY108" s="60"/>
      <c r="CZ108" s="60"/>
      <c r="DA108" s="60"/>
      <c r="DB108" s="60"/>
      <c r="DC108" s="75"/>
      <c r="DD108" s="321"/>
      <c r="DE108" s="60"/>
      <c r="DF108" s="20"/>
      <c r="DG108" s="322"/>
      <c r="DH108" s="61"/>
      <c r="DI108" s="60"/>
      <c r="DJ108" s="60"/>
      <c r="DK108" s="60"/>
      <c r="DL108" s="60"/>
      <c r="DM108" s="324"/>
      <c r="DN108" s="60"/>
      <c r="DO108" s="3"/>
      <c r="DP108" s="22"/>
      <c r="DQ108" s="60"/>
      <c r="DR108" s="61"/>
      <c r="DS108" s="60"/>
      <c r="DT108" s="60"/>
      <c r="DU108" s="60"/>
      <c r="DV108" s="60"/>
      <c r="DW108" s="324"/>
      <c r="DX108" s="66"/>
      <c r="DY108" s="60"/>
      <c r="DZ108" s="22"/>
      <c r="EA108" s="271"/>
      <c r="EB108" s="61"/>
      <c r="EC108" s="60"/>
      <c r="ED108" s="72"/>
      <c r="EO108" s="94"/>
      <c r="EP108" s="94"/>
      <c r="EQ108" s="94"/>
      <c r="ER108" s="94"/>
      <c r="FC108" s="18"/>
      <c r="FD108" s="18"/>
      <c r="FE108" s="97"/>
      <c r="FF108" s="94"/>
    </row>
    <row r="109" spans="1:162" ht="49.5" customHeight="1" x14ac:dyDescent="0.25">
      <c r="A109" s="3" t="s">
        <v>194</v>
      </c>
      <c r="B109" s="333" t="s">
        <v>816</v>
      </c>
      <c r="C109" s="3" t="s">
        <v>206</v>
      </c>
      <c r="D109" s="100" t="s">
        <v>61</v>
      </c>
      <c r="E109" s="158" t="s">
        <v>75</v>
      </c>
      <c r="F109" s="333" t="s">
        <v>816</v>
      </c>
      <c r="G109" s="5" t="s">
        <v>38</v>
      </c>
      <c r="H109" s="333" t="s">
        <v>928</v>
      </c>
      <c r="I109" s="333" t="s">
        <v>954</v>
      </c>
      <c r="J109" s="343" t="s">
        <v>196</v>
      </c>
      <c r="K109" s="343" t="s">
        <v>196</v>
      </c>
      <c r="L109" s="372">
        <v>0.7</v>
      </c>
      <c r="M109" s="4">
        <v>0</v>
      </c>
      <c r="N109" s="4">
        <v>0</v>
      </c>
      <c r="O109" s="14">
        <v>0</v>
      </c>
      <c r="P109" s="101" t="s">
        <v>26</v>
      </c>
      <c r="Q109" s="376" t="s">
        <v>955</v>
      </c>
      <c r="R109" s="101"/>
      <c r="S109" s="376">
        <f t="shared" si="64"/>
        <v>0</v>
      </c>
      <c r="T109" s="101" t="str">
        <f t="shared" si="65"/>
        <v>bajo</v>
      </c>
      <c r="U109" s="101"/>
      <c r="V109" s="376" t="s">
        <v>888</v>
      </c>
      <c r="W109" s="4">
        <v>0</v>
      </c>
      <c r="X109" s="4">
        <v>0</v>
      </c>
      <c r="Y109" s="14">
        <v>0</v>
      </c>
      <c r="Z109" s="101" t="s">
        <v>26</v>
      </c>
      <c r="AA109" s="376" t="s">
        <v>955</v>
      </c>
      <c r="AB109" s="101"/>
      <c r="AC109" s="101">
        <f t="shared" si="67"/>
        <v>0</v>
      </c>
      <c r="AD109" s="101" t="str">
        <f t="shared" si="68"/>
        <v>bajo</v>
      </c>
      <c r="AE109" s="101"/>
      <c r="AF109" s="376" t="s">
        <v>889</v>
      </c>
      <c r="AG109" s="4"/>
      <c r="AH109" s="4"/>
      <c r="AI109" s="4"/>
      <c r="AJ109" s="14"/>
      <c r="AK109" s="4"/>
      <c r="AL109" s="17"/>
      <c r="AM109" s="17"/>
      <c r="AN109" s="20"/>
      <c r="AO109" s="19"/>
      <c r="AP109" s="21"/>
      <c r="AQ109" s="17"/>
      <c r="AR109" s="4"/>
      <c r="AS109" s="4"/>
      <c r="AT109" s="141"/>
      <c r="AU109" s="4"/>
      <c r="AV109" s="17"/>
      <c r="AW109" s="17"/>
      <c r="AX109" s="22"/>
      <c r="AY109" s="19"/>
      <c r="AZ109" s="21"/>
      <c r="BA109" s="17"/>
      <c r="BB109" s="4"/>
      <c r="BC109" s="4"/>
      <c r="BD109" s="48"/>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60"/>
      <c r="CG109" s="60"/>
      <c r="CH109" s="60"/>
      <c r="CI109" s="264"/>
      <c r="CJ109" s="60"/>
      <c r="CK109" s="60"/>
      <c r="CL109" s="20"/>
      <c r="CM109" s="60"/>
      <c r="CN109" s="61"/>
      <c r="CO109" s="60"/>
      <c r="CP109" s="60"/>
      <c r="CQ109" s="273"/>
      <c r="CR109" s="273"/>
      <c r="CS109" s="64"/>
      <c r="CT109" s="66"/>
      <c r="CU109" s="60"/>
      <c r="CV109" s="20"/>
      <c r="CW109" s="271"/>
      <c r="CX109" s="61"/>
      <c r="CY109" s="60"/>
      <c r="CZ109" s="60"/>
      <c r="DA109" s="60"/>
      <c r="DB109" s="60"/>
      <c r="DC109" s="75"/>
      <c r="DD109" s="321"/>
      <c r="DE109" s="60"/>
      <c r="DF109" s="20"/>
      <c r="DG109" s="322"/>
      <c r="DH109" s="61"/>
      <c r="DI109" s="60"/>
      <c r="DJ109" s="60"/>
      <c r="DK109" s="60"/>
      <c r="DL109" s="60"/>
      <c r="DM109" s="324"/>
      <c r="DN109" s="60"/>
      <c r="DO109" s="3"/>
      <c r="DP109" s="22"/>
      <c r="DQ109" s="60"/>
      <c r="DR109" s="61"/>
      <c r="DS109" s="60"/>
      <c r="DT109" s="60"/>
      <c r="DU109" s="60"/>
      <c r="DV109" s="60"/>
      <c r="DW109" s="324"/>
      <c r="DX109" s="66"/>
      <c r="DY109" s="60"/>
      <c r="DZ109" s="22"/>
      <c r="EA109" s="271"/>
      <c r="EB109" s="61"/>
      <c r="EC109" s="60"/>
      <c r="ED109" s="72"/>
      <c r="EO109" s="94"/>
      <c r="EP109" s="94"/>
      <c r="EQ109" s="94"/>
      <c r="ER109" s="94"/>
      <c r="FC109" s="18"/>
      <c r="FD109" s="18"/>
      <c r="FE109" s="97"/>
      <c r="FF109" s="94"/>
    </row>
    <row r="110" spans="1:162" ht="49.5" customHeight="1" x14ac:dyDescent="0.25">
      <c r="A110" s="3" t="s">
        <v>194</v>
      </c>
      <c r="B110" s="333" t="s">
        <v>821</v>
      </c>
      <c r="C110" s="3" t="s">
        <v>207</v>
      </c>
      <c r="D110" s="100" t="s">
        <v>61</v>
      </c>
      <c r="E110" s="158" t="s">
        <v>76</v>
      </c>
      <c r="F110" s="333" t="s">
        <v>821</v>
      </c>
      <c r="G110" s="5" t="s">
        <v>38</v>
      </c>
      <c r="H110" s="333" t="s">
        <v>928</v>
      </c>
      <c r="I110" s="333" t="s">
        <v>956</v>
      </c>
      <c r="J110" s="343" t="s">
        <v>196</v>
      </c>
      <c r="K110" s="343" t="s">
        <v>196</v>
      </c>
      <c r="L110" s="372">
        <v>0.7</v>
      </c>
      <c r="M110" s="4">
        <v>0</v>
      </c>
      <c r="N110" s="4">
        <v>6</v>
      </c>
      <c r="O110" s="14">
        <f t="shared" si="63"/>
        <v>0</v>
      </c>
      <c r="P110" s="101" t="s">
        <v>26</v>
      </c>
      <c r="Q110" s="376" t="s">
        <v>957</v>
      </c>
      <c r="R110" s="101"/>
      <c r="S110" s="376">
        <f t="shared" si="64"/>
        <v>0</v>
      </c>
      <c r="T110" s="101" t="str">
        <f t="shared" si="65"/>
        <v>bajo</v>
      </c>
      <c r="U110" s="101"/>
      <c r="V110" s="376" t="s">
        <v>888</v>
      </c>
      <c r="W110" s="4">
        <v>0</v>
      </c>
      <c r="X110" s="4">
        <v>6</v>
      </c>
      <c r="Y110" s="14">
        <f t="shared" si="66"/>
        <v>0</v>
      </c>
      <c r="Z110" s="101" t="s">
        <v>26</v>
      </c>
      <c r="AA110" s="376" t="s">
        <v>957</v>
      </c>
      <c r="AB110" s="101"/>
      <c r="AC110" s="101">
        <f t="shared" si="67"/>
        <v>0</v>
      </c>
      <c r="AD110" s="101" t="str">
        <f t="shared" si="68"/>
        <v>bajo</v>
      </c>
      <c r="AE110" s="101"/>
      <c r="AF110" s="376" t="s">
        <v>889</v>
      </c>
      <c r="AG110" s="4"/>
      <c r="AH110" s="4"/>
      <c r="AI110" s="4"/>
      <c r="AJ110" s="14"/>
      <c r="AK110" s="4"/>
      <c r="AL110" s="17"/>
      <c r="AM110" s="17"/>
      <c r="AN110" s="20"/>
      <c r="AO110" s="19"/>
      <c r="AP110" s="21"/>
      <c r="AQ110" s="17"/>
      <c r="AR110" s="4"/>
      <c r="AS110" s="4"/>
      <c r="AT110" s="141"/>
      <c r="AU110" s="4"/>
      <c r="AV110" s="17"/>
      <c r="AW110" s="17"/>
      <c r="AX110" s="22"/>
      <c r="AY110" s="19"/>
      <c r="AZ110" s="21"/>
      <c r="BA110" s="17"/>
      <c r="BB110" s="4"/>
      <c r="BC110" s="4"/>
      <c r="BD110" s="48"/>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60"/>
      <c r="CG110" s="60"/>
      <c r="CH110" s="60"/>
      <c r="CI110" s="264"/>
      <c r="CJ110" s="60"/>
      <c r="CK110" s="60"/>
      <c r="CL110" s="20"/>
      <c r="CM110" s="60"/>
      <c r="CN110" s="61"/>
      <c r="CO110" s="60"/>
      <c r="CP110" s="60"/>
      <c r="CQ110" s="273"/>
      <c r="CR110" s="273"/>
      <c r="CS110" s="64"/>
      <c r="CT110" s="66"/>
      <c r="CU110" s="60"/>
      <c r="CV110" s="20"/>
      <c r="CW110" s="271"/>
      <c r="CX110" s="61"/>
      <c r="CY110" s="60"/>
      <c r="CZ110" s="60"/>
      <c r="DA110" s="60"/>
      <c r="DB110" s="60"/>
      <c r="DC110" s="75"/>
      <c r="DD110" s="321"/>
      <c r="DE110" s="60"/>
      <c r="DF110" s="20"/>
      <c r="DG110" s="322"/>
      <c r="DH110" s="61"/>
      <c r="DI110" s="60"/>
      <c r="DJ110" s="60"/>
      <c r="DK110" s="60"/>
      <c r="DL110" s="60"/>
      <c r="DM110" s="324"/>
      <c r="DN110" s="60"/>
      <c r="DO110" s="3"/>
      <c r="DP110" s="22"/>
      <c r="DQ110" s="60"/>
      <c r="DR110" s="61"/>
      <c r="DS110" s="60"/>
      <c r="DT110" s="60"/>
      <c r="DU110" s="60"/>
      <c r="DV110" s="60"/>
      <c r="DW110" s="324"/>
      <c r="DX110" s="66"/>
      <c r="DY110" s="60"/>
      <c r="DZ110" s="22"/>
      <c r="EA110" s="271"/>
      <c r="EB110" s="61"/>
      <c r="EC110" s="60"/>
      <c r="ED110" s="72"/>
      <c r="EO110" s="94"/>
      <c r="EP110" s="94"/>
      <c r="EQ110" s="94"/>
      <c r="ER110" s="94"/>
      <c r="FC110" s="18"/>
      <c r="FD110" s="18"/>
      <c r="FE110" s="97"/>
      <c r="FF110" s="94"/>
    </row>
    <row r="111" spans="1:162" ht="49.5" customHeight="1" x14ac:dyDescent="0.25">
      <c r="A111" s="3" t="s">
        <v>194</v>
      </c>
      <c r="B111" s="333" t="s">
        <v>873</v>
      </c>
      <c r="C111" s="3" t="s">
        <v>208</v>
      </c>
      <c r="D111" s="100" t="s">
        <v>61</v>
      </c>
      <c r="E111" s="333" t="s">
        <v>77</v>
      </c>
      <c r="F111" s="333" t="s">
        <v>873</v>
      </c>
      <c r="G111" s="5" t="s">
        <v>38</v>
      </c>
      <c r="H111" s="333" t="s">
        <v>928</v>
      </c>
      <c r="I111" s="333" t="s">
        <v>958</v>
      </c>
      <c r="J111" s="343" t="s">
        <v>196</v>
      </c>
      <c r="K111" s="343" t="s">
        <v>196</v>
      </c>
      <c r="L111" s="372">
        <v>0.7</v>
      </c>
      <c r="M111" s="4">
        <v>0</v>
      </c>
      <c r="N111" s="4">
        <v>15</v>
      </c>
      <c r="O111" s="14">
        <f t="shared" si="63"/>
        <v>0</v>
      </c>
      <c r="P111" s="101" t="s">
        <v>26</v>
      </c>
      <c r="Q111" s="376" t="s">
        <v>959</v>
      </c>
      <c r="R111" s="101"/>
      <c r="S111" s="376">
        <f t="shared" si="64"/>
        <v>0</v>
      </c>
      <c r="T111" s="101" t="str">
        <f t="shared" si="65"/>
        <v>bajo</v>
      </c>
      <c r="U111" s="101"/>
      <c r="V111" s="376" t="s">
        <v>888</v>
      </c>
      <c r="W111" s="4">
        <v>0</v>
      </c>
      <c r="X111" s="4">
        <v>15</v>
      </c>
      <c r="Y111" s="14">
        <f t="shared" si="66"/>
        <v>0</v>
      </c>
      <c r="Z111" s="101" t="s">
        <v>26</v>
      </c>
      <c r="AA111" s="376" t="s">
        <v>960</v>
      </c>
      <c r="AB111" s="101"/>
      <c r="AC111" s="101">
        <f t="shared" si="67"/>
        <v>0</v>
      </c>
      <c r="AD111" s="101" t="str">
        <f t="shared" si="68"/>
        <v>bajo</v>
      </c>
      <c r="AE111" s="101"/>
      <c r="AF111" s="376" t="s">
        <v>889</v>
      </c>
      <c r="AG111" s="4"/>
      <c r="AH111" s="4"/>
      <c r="AI111" s="4"/>
      <c r="AJ111" s="14"/>
      <c r="AK111" s="4"/>
      <c r="AL111" s="17"/>
      <c r="AM111" s="17"/>
      <c r="AN111" s="20"/>
      <c r="AO111" s="19"/>
      <c r="AP111" s="21"/>
      <c r="AQ111" s="17"/>
      <c r="AR111" s="4"/>
      <c r="AS111" s="4"/>
      <c r="AT111" s="141"/>
      <c r="AU111" s="4"/>
      <c r="AV111" s="17"/>
      <c r="AW111" s="17"/>
      <c r="AX111" s="22"/>
      <c r="AY111" s="19"/>
      <c r="AZ111" s="21"/>
      <c r="BA111" s="17"/>
      <c r="BB111" s="4"/>
      <c r="BC111" s="4"/>
      <c r="BD111" s="48"/>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60"/>
      <c r="CG111" s="60"/>
      <c r="CH111" s="60"/>
      <c r="CI111" s="264"/>
      <c r="CJ111" s="60"/>
      <c r="CK111" s="60"/>
      <c r="CL111" s="20"/>
      <c r="CM111" s="60"/>
      <c r="CN111" s="61"/>
      <c r="CO111" s="60"/>
      <c r="CP111" s="60"/>
      <c r="CQ111" s="273"/>
      <c r="CR111" s="273"/>
      <c r="CS111" s="64"/>
      <c r="CT111" s="66"/>
      <c r="CU111" s="60"/>
      <c r="CV111" s="20"/>
      <c r="CW111" s="271"/>
      <c r="CX111" s="61"/>
      <c r="CY111" s="60"/>
      <c r="CZ111" s="60"/>
      <c r="DA111" s="60"/>
      <c r="DB111" s="60"/>
      <c r="DC111" s="75"/>
      <c r="DD111" s="321"/>
      <c r="DE111" s="60"/>
      <c r="DF111" s="20"/>
      <c r="DG111" s="322"/>
      <c r="DH111" s="61"/>
      <c r="DI111" s="60"/>
      <c r="DJ111" s="60"/>
      <c r="DK111" s="60"/>
      <c r="DL111" s="60"/>
      <c r="DM111" s="324"/>
      <c r="DN111" s="60"/>
      <c r="DO111" s="3"/>
      <c r="DP111" s="22"/>
      <c r="DQ111" s="60"/>
      <c r="DR111" s="61"/>
      <c r="DS111" s="60"/>
      <c r="DT111" s="60"/>
      <c r="DU111" s="60"/>
      <c r="DV111" s="60"/>
      <c r="DW111" s="324"/>
      <c r="DX111" s="66"/>
      <c r="DY111" s="60"/>
      <c r="DZ111" s="22"/>
      <c r="EA111" s="271"/>
      <c r="EB111" s="61"/>
      <c r="EC111" s="60"/>
      <c r="ED111" s="72"/>
      <c r="EO111" s="94"/>
      <c r="EP111" s="94"/>
      <c r="EQ111" s="94"/>
      <c r="ER111" s="94"/>
      <c r="FC111" s="18"/>
      <c r="FD111" s="18"/>
      <c r="FE111" s="97"/>
      <c r="FF111" s="94"/>
    </row>
    <row r="112" spans="1:162" ht="49.5" customHeight="1" x14ac:dyDescent="0.25">
      <c r="A112" s="3" t="s">
        <v>194</v>
      </c>
      <c r="B112" s="333" t="s">
        <v>827</v>
      </c>
      <c r="C112" s="3" t="s">
        <v>209</v>
      </c>
      <c r="D112" s="100" t="s">
        <v>61</v>
      </c>
      <c r="E112" s="333" t="s">
        <v>78</v>
      </c>
      <c r="F112" s="333" t="s">
        <v>827</v>
      </c>
      <c r="G112" s="5" t="s">
        <v>38</v>
      </c>
      <c r="H112" s="333" t="s">
        <v>928</v>
      </c>
      <c r="I112" s="333" t="s">
        <v>961</v>
      </c>
      <c r="J112" s="343" t="s">
        <v>196</v>
      </c>
      <c r="K112" s="343" t="s">
        <v>196</v>
      </c>
      <c r="L112" s="372">
        <v>0.7</v>
      </c>
      <c r="M112" s="4">
        <v>0</v>
      </c>
      <c r="N112" s="4">
        <v>30</v>
      </c>
      <c r="O112" s="14">
        <f t="shared" si="63"/>
        <v>0</v>
      </c>
      <c r="P112" s="101" t="s">
        <v>26</v>
      </c>
      <c r="Q112" s="376" t="s">
        <v>962</v>
      </c>
      <c r="R112" s="101"/>
      <c r="S112" s="376">
        <f t="shared" si="64"/>
        <v>0</v>
      </c>
      <c r="T112" s="101" t="str">
        <f t="shared" si="65"/>
        <v>bajo</v>
      </c>
      <c r="U112" s="101"/>
      <c r="V112" s="376" t="s">
        <v>888</v>
      </c>
      <c r="W112" s="4">
        <v>0</v>
      </c>
      <c r="X112" s="4">
        <v>30</v>
      </c>
      <c r="Y112" s="14">
        <f t="shared" si="66"/>
        <v>0</v>
      </c>
      <c r="Z112" s="101" t="s">
        <v>26</v>
      </c>
      <c r="AA112" s="376" t="s">
        <v>962</v>
      </c>
      <c r="AB112" s="101"/>
      <c r="AC112" s="101">
        <f t="shared" si="67"/>
        <v>0</v>
      </c>
      <c r="AD112" s="101" t="str">
        <f t="shared" si="68"/>
        <v>bajo</v>
      </c>
      <c r="AE112" s="101"/>
      <c r="AF112" s="376" t="s">
        <v>889</v>
      </c>
      <c r="AG112" s="4"/>
      <c r="AH112" s="4"/>
      <c r="AI112" s="4"/>
      <c r="AJ112" s="14"/>
      <c r="AK112" s="4"/>
      <c r="AL112" s="17"/>
      <c r="AM112" s="17"/>
      <c r="AN112" s="20"/>
      <c r="AO112" s="19"/>
      <c r="AP112" s="21"/>
      <c r="AQ112" s="17"/>
      <c r="AR112" s="4"/>
      <c r="AS112" s="4"/>
      <c r="AT112" s="141"/>
      <c r="AU112" s="4"/>
      <c r="AV112" s="17"/>
      <c r="AW112" s="17"/>
      <c r="AX112" s="22"/>
      <c r="AY112" s="19"/>
      <c r="AZ112" s="21"/>
      <c r="BA112" s="17"/>
      <c r="BB112" s="4"/>
      <c r="BC112" s="4"/>
      <c r="BD112" s="48"/>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60"/>
      <c r="CG112" s="60"/>
      <c r="CH112" s="60"/>
      <c r="CI112" s="264"/>
      <c r="CJ112" s="60"/>
      <c r="CK112" s="60"/>
      <c r="CL112" s="20"/>
      <c r="CM112" s="60"/>
      <c r="CN112" s="61"/>
      <c r="CO112" s="60"/>
      <c r="CP112" s="60"/>
      <c r="CQ112" s="273"/>
      <c r="CR112" s="273"/>
      <c r="CS112" s="64"/>
      <c r="CT112" s="66"/>
      <c r="CU112" s="60"/>
      <c r="CV112" s="20"/>
      <c r="CW112" s="271"/>
      <c r="CX112" s="61"/>
      <c r="CY112" s="60"/>
      <c r="CZ112" s="60"/>
      <c r="DA112" s="60"/>
      <c r="DB112" s="60"/>
      <c r="DC112" s="75"/>
      <c r="DD112" s="321"/>
      <c r="DE112" s="60"/>
      <c r="DF112" s="20"/>
      <c r="DG112" s="322"/>
      <c r="DH112" s="61"/>
      <c r="DI112" s="60"/>
      <c r="DJ112" s="60"/>
      <c r="DK112" s="60"/>
      <c r="DL112" s="60"/>
      <c r="DM112" s="324"/>
      <c r="DN112" s="60"/>
      <c r="DO112" s="3"/>
      <c r="DP112" s="22"/>
      <c r="DQ112" s="60"/>
      <c r="DR112" s="61"/>
      <c r="DS112" s="60"/>
      <c r="DT112" s="60"/>
      <c r="DU112" s="60"/>
      <c r="DV112" s="60"/>
      <c r="DW112" s="324"/>
      <c r="DX112" s="66"/>
      <c r="DY112" s="60"/>
      <c r="DZ112" s="22"/>
      <c r="EA112" s="271"/>
      <c r="EB112" s="61"/>
      <c r="EC112" s="60"/>
      <c r="ED112" s="72"/>
      <c r="EO112" s="94"/>
      <c r="EP112" s="94"/>
      <c r="EQ112" s="94"/>
      <c r="ER112" s="94"/>
      <c r="FC112" s="18"/>
      <c r="FD112" s="18"/>
      <c r="FE112" s="97"/>
      <c r="FF112" s="94"/>
    </row>
    <row r="113" spans="1:162" ht="49.5" customHeight="1" x14ac:dyDescent="0.25">
      <c r="A113" s="3" t="s">
        <v>194</v>
      </c>
      <c r="B113" s="333" t="s">
        <v>832</v>
      </c>
      <c r="C113" s="3" t="s">
        <v>210</v>
      </c>
      <c r="D113" s="100" t="s">
        <v>61</v>
      </c>
      <c r="E113" s="333" t="s">
        <v>79</v>
      </c>
      <c r="F113" s="333" t="s">
        <v>832</v>
      </c>
      <c r="G113" s="5" t="s">
        <v>38</v>
      </c>
      <c r="H113" s="333" t="s">
        <v>928</v>
      </c>
      <c r="I113" s="333" t="s">
        <v>963</v>
      </c>
      <c r="J113" s="343" t="s">
        <v>196</v>
      </c>
      <c r="K113" s="343" t="s">
        <v>196</v>
      </c>
      <c r="L113" s="372">
        <v>0.7</v>
      </c>
      <c r="M113" s="4">
        <v>0</v>
      </c>
      <c r="N113" s="4">
        <v>0</v>
      </c>
      <c r="O113" s="14">
        <v>0</v>
      </c>
      <c r="P113" s="101" t="s">
        <v>26</v>
      </c>
      <c r="Q113" s="376" t="s">
        <v>964</v>
      </c>
      <c r="R113" s="101"/>
      <c r="S113" s="376">
        <f t="shared" si="64"/>
        <v>0</v>
      </c>
      <c r="T113" s="101" t="str">
        <f t="shared" si="65"/>
        <v>bajo</v>
      </c>
      <c r="U113" s="101"/>
      <c r="V113" s="376" t="s">
        <v>888</v>
      </c>
      <c r="W113" s="4">
        <v>0</v>
      </c>
      <c r="X113" s="4">
        <v>19</v>
      </c>
      <c r="Y113" s="14">
        <f t="shared" si="66"/>
        <v>0</v>
      </c>
      <c r="Z113" s="101" t="s">
        <v>26</v>
      </c>
      <c r="AA113" s="376" t="s">
        <v>965</v>
      </c>
      <c r="AB113" s="101"/>
      <c r="AC113" s="101">
        <f t="shared" si="67"/>
        <v>0</v>
      </c>
      <c r="AD113" s="101" t="str">
        <f t="shared" si="68"/>
        <v>bajo</v>
      </c>
      <c r="AE113" s="101"/>
      <c r="AF113" s="376" t="s">
        <v>889</v>
      </c>
      <c r="AG113" s="4"/>
      <c r="AH113" s="4"/>
      <c r="AI113" s="4"/>
      <c r="AJ113" s="14"/>
      <c r="AK113" s="4"/>
      <c r="AL113" s="17"/>
      <c r="AM113" s="17"/>
      <c r="AN113" s="20"/>
      <c r="AO113" s="19"/>
      <c r="AP113" s="21"/>
      <c r="AQ113" s="17"/>
      <c r="AR113" s="4"/>
      <c r="AS113" s="4"/>
      <c r="AT113" s="141"/>
      <c r="AU113" s="4"/>
      <c r="AV113" s="17"/>
      <c r="AW113" s="17"/>
      <c r="AX113" s="22"/>
      <c r="AY113" s="19"/>
      <c r="AZ113" s="21"/>
      <c r="BA113" s="17"/>
      <c r="BB113" s="4"/>
      <c r="BC113" s="4"/>
      <c r="BD113" s="48"/>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60"/>
      <c r="CG113" s="60"/>
      <c r="CH113" s="60"/>
      <c r="CI113" s="264"/>
      <c r="CJ113" s="60"/>
      <c r="CK113" s="60"/>
      <c r="CL113" s="20"/>
      <c r="CM113" s="60"/>
      <c r="CN113" s="61"/>
      <c r="CO113" s="60"/>
      <c r="CP113" s="60"/>
      <c r="CQ113" s="273"/>
      <c r="CR113" s="273"/>
      <c r="CS113" s="64"/>
      <c r="CT113" s="66"/>
      <c r="CU113" s="60"/>
      <c r="CV113" s="20"/>
      <c r="CW113" s="271"/>
      <c r="CX113" s="61"/>
      <c r="CY113" s="60"/>
      <c r="CZ113" s="60"/>
      <c r="DA113" s="60"/>
      <c r="DB113" s="60"/>
      <c r="DC113" s="75"/>
      <c r="DD113" s="321"/>
      <c r="DE113" s="60"/>
      <c r="DF113" s="20"/>
      <c r="DG113" s="322"/>
      <c r="DH113" s="61"/>
      <c r="DI113" s="60"/>
      <c r="DJ113" s="60"/>
      <c r="DK113" s="60"/>
      <c r="DL113" s="60"/>
      <c r="DM113" s="324"/>
      <c r="DN113" s="60"/>
      <c r="DO113" s="3"/>
      <c r="DP113" s="22"/>
      <c r="DQ113" s="60"/>
      <c r="DR113" s="61"/>
      <c r="DS113" s="60"/>
      <c r="DT113" s="60"/>
      <c r="DU113" s="60"/>
      <c r="DV113" s="60"/>
      <c r="DW113" s="324"/>
      <c r="DX113" s="66"/>
      <c r="DY113" s="60"/>
      <c r="DZ113" s="22"/>
      <c r="EA113" s="271"/>
      <c r="EB113" s="61"/>
      <c r="EC113" s="60"/>
      <c r="ED113" s="72"/>
      <c r="EO113" s="94"/>
      <c r="EP113" s="94"/>
      <c r="EQ113" s="94"/>
      <c r="ER113" s="94"/>
      <c r="FC113" s="18"/>
      <c r="FD113" s="18"/>
      <c r="FE113" s="97"/>
      <c r="FF113" s="94"/>
    </row>
    <row r="114" spans="1:162" ht="49.5" customHeight="1" x14ac:dyDescent="0.25">
      <c r="A114" s="3" t="s">
        <v>194</v>
      </c>
      <c r="B114" s="333" t="s">
        <v>881</v>
      </c>
      <c r="C114" s="3" t="s">
        <v>211</v>
      </c>
      <c r="D114" s="100" t="s">
        <v>61</v>
      </c>
      <c r="E114" s="333" t="s">
        <v>80</v>
      </c>
      <c r="F114" s="333" t="s">
        <v>881</v>
      </c>
      <c r="G114" s="5" t="s">
        <v>38</v>
      </c>
      <c r="H114" s="333" t="s">
        <v>928</v>
      </c>
      <c r="I114" s="333" t="s">
        <v>966</v>
      </c>
      <c r="J114" s="343" t="s">
        <v>196</v>
      </c>
      <c r="K114" s="343" t="s">
        <v>196</v>
      </c>
      <c r="L114" s="372">
        <v>0.7</v>
      </c>
      <c r="M114" s="4">
        <v>0</v>
      </c>
      <c r="N114" s="4">
        <v>37</v>
      </c>
      <c r="O114" s="14">
        <f t="shared" si="63"/>
        <v>0</v>
      </c>
      <c r="P114" s="101" t="s">
        <v>26</v>
      </c>
      <c r="Q114" s="376" t="s">
        <v>967</v>
      </c>
      <c r="R114" s="101"/>
      <c r="S114" s="376">
        <f t="shared" si="64"/>
        <v>0</v>
      </c>
      <c r="T114" s="101" t="str">
        <f t="shared" si="65"/>
        <v>bajo</v>
      </c>
      <c r="U114" s="101"/>
      <c r="V114" s="376" t="s">
        <v>888</v>
      </c>
      <c r="W114" s="4">
        <v>0</v>
      </c>
      <c r="X114" s="4">
        <v>37</v>
      </c>
      <c r="Y114" s="14">
        <f t="shared" si="66"/>
        <v>0</v>
      </c>
      <c r="Z114" s="101" t="s">
        <v>26</v>
      </c>
      <c r="AA114" s="376" t="s">
        <v>967</v>
      </c>
      <c r="AB114" s="101"/>
      <c r="AC114" s="101">
        <f t="shared" si="67"/>
        <v>0</v>
      </c>
      <c r="AD114" s="101" t="str">
        <f t="shared" si="68"/>
        <v>bajo</v>
      </c>
      <c r="AE114" s="101"/>
      <c r="AF114" s="376" t="s">
        <v>889</v>
      </c>
      <c r="AG114" s="4"/>
      <c r="AH114" s="4"/>
      <c r="AI114" s="4"/>
      <c r="AJ114" s="14"/>
      <c r="AK114" s="4"/>
      <c r="AL114" s="17"/>
      <c r="AM114" s="17"/>
      <c r="AN114" s="20"/>
      <c r="AO114" s="19"/>
      <c r="AP114" s="21"/>
      <c r="AQ114" s="17"/>
      <c r="AR114" s="4"/>
      <c r="AS114" s="4"/>
      <c r="AT114" s="141"/>
      <c r="AU114" s="4"/>
      <c r="AV114" s="17"/>
      <c r="AW114" s="17"/>
      <c r="AX114" s="22"/>
      <c r="AY114" s="19"/>
      <c r="AZ114" s="21"/>
      <c r="BA114" s="17"/>
      <c r="BB114" s="4"/>
      <c r="BC114" s="4"/>
      <c r="BD114" s="48"/>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60"/>
      <c r="CG114" s="60"/>
      <c r="CH114" s="60"/>
      <c r="CI114" s="264"/>
      <c r="CJ114" s="60"/>
      <c r="CK114" s="60"/>
      <c r="CL114" s="20"/>
      <c r="CM114" s="60"/>
      <c r="CN114" s="61"/>
      <c r="CO114" s="60"/>
      <c r="CP114" s="60"/>
      <c r="CQ114" s="273"/>
      <c r="CR114" s="273"/>
      <c r="CS114" s="64"/>
      <c r="CT114" s="66"/>
      <c r="CU114" s="60"/>
      <c r="CV114" s="20"/>
      <c r="CW114" s="271"/>
      <c r="CX114" s="61"/>
      <c r="CY114" s="60"/>
      <c r="CZ114" s="60"/>
      <c r="DA114" s="60"/>
      <c r="DB114" s="60"/>
      <c r="DC114" s="75"/>
      <c r="DD114" s="321"/>
      <c r="DE114" s="60"/>
      <c r="DF114" s="20"/>
      <c r="DG114" s="322"/>
      <c r="DH114" s="61"/>
      <c r="DI114" s="60"/>
      <c r="DJ114" s="60"/>
      <c r="DK114" s="60"/>
      <c r="DL114" s="60"/>
      <c r="DM114" s="324"/>
      <c r="DN114" s="60"/>
      <c r="DO114" s="3"/>
      <c r="DP114" s="22"/>
      <c r="DQ114" s="60"/>
      <c r="DR114" s="61"/>
      <c r="DS114" s="60"/>
      <c r="DT114" s="60"/>
      <c r="DU114" s="60"/>
      <c r="DV114" s="60"/>
      <c r="DW114" s="324"/>
      <c r="DX114" s="66"/>
      <c r="DY114" s="60"/>
      <c r="DZ114" s="22"/>
      <c r="EA114" s="271"/>
      <c r="EB114" s="61"/>
      <c r="EC114" s="60"/>
      <c r="ED114" s="72"/>
      <c r="EO114" s="94"/>
      <c r="EP114" s="94"/>
      <c r="EQ114" s="94"/>
      <c r="ER114" s="94"/>
      <c r="FC114" s="18"/>
      <c r="FD114" s="18"/>
      <c r="FE114" s="97"/>
      <c r="FF114" s="94"/>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6"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5" zoomScale="85" zoomScaleNormal="85" zoomScaleSheetLayoutView="85" workbookViewId="0">
      <selection activeCell="C18" sqref="C18"/>
    </sheetView>
  </sheetViews>
  <sheetFormatPr baseColWidth="10" defaultColWidth="11.42578125" defaultRowHeight="11.25" x14ac:dyDescent="0.2"/>
  <cols>
    <col min="1" max="1" width="9.28515625" style="213" customWidth="1"/>
    <col min="2" max="2" width="7.42578125" style="213" customWidth="1"/>
    <col min="3" max="3" width="15.28515625" style="213" customWidth="1"/>
    <col min="4" max="4" width="22.42578125" style="213" customWidth="1"/>
    <col min="5" max="5" width="11" style="214" customWidth="1"/>
    <col min="6" max="6" width="8.5703125" style="215" customWidth="1"/>
    <col min="7" max="7" width="13.28515625" style="213" customWidth="1"/>
    <col min="8" max="8" width="13.7109375" style="213" customWidth="1"/>
    <col min="9" max="9" width="10" style="213" customWidth="1"/>
    <col min="10" max="10" width="5.7109375" style="213" customWidth="1"/>
    <col min="11" max="11" width="3.28515625" style="213" customWidth="1"/>
    <col min="12" max="12" width="14.42578125" style="213" customWidth="1"/>
    <col min="13" max="13" width="107" style="213" customWidth="1"/>
    <col min="14" max="14" width="0.140625" style="213" hidden="1" customWidth="1"/>
    <col min="15" max="16384" width="11.42578125" style="213"/>
  </cols>
  <sheetData>
    <row r="1" spans="1:13" ht="15.75" customHeight="1" x14ac:dyDescent="0.25">
      <c r="B1" s="847" t="s">
        <v>968</v>
      </c>
      <c r="C1" s="847"/>
      <c r="D1" s="847"/>
    </row>
    <row r="2" spans="1:13" ht="12.75" x14ac:dyDescent="0.2">
      <c r="A2" s="236"/>
      <c r="B2" s="236"/>
      <c r="C2" s="236"/>
      <c r="D2" s="236"/>
      <c r="E2" s="237"/>
      <c r="F2" s="844" t="s">
        <v>969</v>
      </c>
      <c r="G2" s="845"/>
      <c r="H2" s="846"/>
      <c r="I2" s="236"/>
      <c r="J2" s="236"/>
      <c r="K2" s="236"/>
      <c r="L2" s="236"/>
      <c r="M2" s="236"/>
    </row>
    <row r="3" spans="1:13" ht="34.5" customHeight="1" x14ac:dyDescent="0.2">
      <c r="A3" s="603" t="s">
        <v>324</v>
      </c>
      <c r="B3" s="604" t="s">
        <v>42</v>
      </c>
      <c r="C3" s="604" t="s">
        <v>970</v>
      </c>
      <c r="D3" s="604" t="s">
        <v>971</v>
      </c>
      <c r="E3" s="605" t="s">
        <v>972</v>
      </c>
      <c r="F3" s="616" t="s">
        <v>973</v>
      </c>
      <c r="G3" s="617" t="s">
        <v>974</v>
      </c>
      <c r="H3" s="617" t="s">
        <v>975</v>
      </c>
      <c r="I3" s="606" t="s">
        <v>976</v>
      </c>
      <c r="J3" s="842" t="s">
        <v>977</v>
      </c>
      <c r="K3" s="843"/>
      <c r="L3" s="604" t="s">
        <v>978</v>
      </c>
      <c r="M3" s="607" t="s">
        <v>979</v>
      </c>
    </row>
    <row r="4" spans="1:13" ht="127.5" customHeight="1" x14ac:dyDescent="0.2">
      <c r="A4" s="608" t="s">
        <v>37</v>
      </c>
      <c r="B4" s="609" t="s">
        <v>8</v>
      </c>
      <c r="C4" s="610" t="s">
        <v>980</v>
      </c>
      <c r="D4" s="610" t="s">
        <v>981</v>
      </c>
      <c r="E4" s="611">
        <v>0.17</v>
      </c>
      <c r="F4" s="612">
        <v>0.9</v>
      </c>
      <c r="G4" s="609">
        <v>13205399</v>
      </c>
      <c r="H4" s="609">
        <v>14300409</v>
      </c>
      <c r="I4" s="618">
        <v>0.9234</v>
      </c>
      <c r="J4" s="613" t="s">
        <v>26</v>
      </c>
      <c r="K4" s="614">
        <v>0</v>
      </c>
      <c r="L4" s="620">
        <v>1.026</v>
      </c>
      <c r="M4" s="615" t="s">
        <v>982</v>
      </c>
    </row>
    <row r="5" spans="1:13" ht="261" customHeight="1" x14ac:dyDescent="0.2">
      <c r="A5" s="593" t="s">
        <v>36</v>
      </c>
      <c r="B5" s="594" t="s">
        <v>8</v>
      </c>
      <c r="C5" s="595" t="s">
        <v>983</v>
      </c>
      <c r="D5" s="595" t="s">
        <v>984</v>
      </c>
      <c r="E5" s="596">
        <v>0.17</v>
      </c>
      <c r="F5" s="597">
        <v>0.3</v>
      </c>
      <c r="G5" s="598" t="s">
        <v>985</v>
      </c>
      <c r="H5" s="599" t="s">
        <v>986</v>
      </c>
      <c r="I5" s="619">
        <v>0.13800000000000001</v>
      </c>
      <c r="J5" s="600" t="s">
        <v>98</v>
      </c>
      <c r="K5" s="601">
        <v>0.5</v>
      </c>
      <c r="L5" s="621">
        <v>0.46100000000000002</v>
      </c>
      <c r="M5" s="602" t="s">
        <v>987</v>
      </c>
    </row>
    <row r="6" spans="1:13" ht="174" customHeight="1" x14ac:dyDescent="0.2">
      <c r="A6" s="658" t="s">
        <v>36</v>
      </c>
      <c r="B6" s="594" t="s">
        <v>8</v>
      </c>
      <c r="C6" s="595" t="s">
        <v>500</v>
      </c>
      <c r="D6" s="595" t="s">
        <v>501</v>
      </c>
      <c r="E6" s="659">
        <v>0.17</v>
      </c>
      <c r="F6" s="597">
        <v>0.75</v>
      </c>
      <c r="G6" s="594">
        <v>315</v>
      </c>
      <c r="H6" s="660">
        <v>431</v>
      </c>
      <c r="I6" s="619">
        <v>0.73</v>
      </c>
      <c r="J6" s="588" t="s">
        <v>26</v>
      </c>
      <c r="K6" s="661">
        <v>0</v>
      </c>
      <c r="L6" s="662">
        <v>0.97399999999999998</v>
      </c>
      <c r="M6" s="663" t="s">
        <v>1195</v>
      </c>
    </row>
    <row r="7" spans="1:13" ht="100.5" customHeight="1" x14ac:dyDescent="0.2">
      <c r="A7" s="366" t="s">
        <v>31</v>
      </c>
      <c r="B7" s="415" t="s">
        <v>8</v>
      </c>
      <c r="C7" s="664" t="s">
        <v>507</v>
      </c>
      <c r="D7" s="664" t="s">
        <v>508</v>
      </c>
      <c r="E7" s="634">
        <v>0.17</v>
      </c>
      <c r="F7" s="665">
        <v>0.76200000000000001</v>
      </c>
      <c r="G7" s="423">
        <v>32</v>
      </c>
      <c r="H7" s="466">
        <v>42</v>
      </c>
      <c r="I7" s="666">
        <v>0.76100000000000001</v>
      </c>
      <c r="J7" s="587" t="s">
        <v>26</v>
      </c>
      <c r="K7" s="484">
        <v>0</v>
      </c>
      <c r="L7" s="667">
        <v>0.999</v>
      </c>
      <c r="M7" s="668" t="s">
        <v>1194</v>
      </c>
    </row>
    <row r="8" spans="1:13" ht="25.5" customHeight="1" x14ac:dyDescent="0.25">
      <c r="B8" s="847"/>
      <c r="C8" s="847"/>
      <c r="D8" s="847"/>
    </row>
    <row r="9" spans="1:13" ht="12.75" x14ac:dyDescent="0.2">
      <c r="A9" s="236"/>
      <c r="B9" s="236"/>
      <c r="C9" s="236"/>
      <c r="D9" s="236"/>
      <c r="E9" s="237"/>
      <c r="F9" s="856" t="s">
        <v>969</v>
      </c>
      <c r="G9" s="856"/>
      <c r="H9" s="856"/>
      <c r="I9" s="236"/>
      <c r="J9" s="236"/>
      <c r="K9" s="236"/>
      <c r="L9" s="236"/>
      <c r="M9" s="236"/>
    </row>
    <row r="10" spans="1:13" ht="34.5" customHeight="1" x14ac:dyDescent="0.2">
      <c r="A10" s="238" t="s">
        <v>324</v>
      </c>
      <c r="B10" s="238" t="s">
        <v>42</v>
      </c>
      <c r="C10" s="238" t="s">
        <v>970</v>
      </c>
      <c r="D10" s="238" t="s">
        <v>971</v>
      </c>
      <c r="E10" s="239" t="s">
        <v>972</v>
      </c>
      <c r="F10" s="240" t="s">
        <v>973</v>
      </c>
      <c r="G10" s="238" t="s">
        <v>974</v>
      </c>
      <c r="H10" s="238" t="s">
        <v>975</v>
      </c>
      <c r="I10" s="241" t="s">
        <v>976</v>
      </c>
      <c r="J10" s="857" t="s">
        <v>977</v>
      </c>
      <c r="K10" s="858"/>
      <c r="L10" s="419" t="s">
        <v>978</v>
      </c>
      <c r="M10" s="419" t="s">
        <v>979</v>
      </c>
    </row>
    <row r="11" spans="1:13" ht="171.75" customHeight="1" x14ac:dyDescent="0.2">
      <c r="A11" s="158" t="s">
        <v>988</v>
      </c>
      <c r="B11" s="159" t="s">
        <v>8</v>
      </c>
      <c r="C11" s="160" t="s">
        <v>989</v>
      </c>
      <c r="D11" s="160" t="s">
        <v>990</v>
      </c>
      <c r="E11" s="416">
        <v>0.17</v>
      </c>
      <c r="F11" s="493">
        <v>0.1</v>
      </c>
      <c r="G11" s="417" t="s">
        <v>991</v>
      </c>
      <c r="H11" s="456" t="s">
        <v>992</v>
      </c>
      <c r="I11" s="627">
        <v>1.2999999999999999E-2</v>
      </c>
      <c r="J11" s="528" t="s">
        <v>98</v>
      </c>
      <c r="K11" s="482">
        <v>0.5</v>
      </c>
      <c r="L11" s="623">
        <v>0.13900000000000001</v>
      </c>
      <c r="M11" s="165" t="s">
        <v>1196</v>
      </c>
    </row>
    <row r="12" spans="1:13" ht="96" customHeight="1" x14ac:dyDescent="0.2">
      <c r="A12" s="158" t="s">
        <v>988</v>
      </c>
      <c r="B12" s="159" t="s">
        <v>8</v>
      </c>
      <c r="C12" s="160" t="s">
        <v>993</v>
      </c>
      <c r="D12" s="160" t="s">
        <v>994</v>
      </c>
      <c r="E12" s="416">
        <v>0.17</v>
      </c>
      <c r="F12" s="489">
        <v>0.90900000000000003</v>
      </c>
      <c r="G12" s="423">
        <v>9504</v>
      </c>
      <c r="H12" s="415">
        <v>10444</v>
      </c>
      <c r="I12" s="624">
        <v>0.91</v>
      </c>
      <c r="J12" s="478" t="s">
        <v>26</v>
      </c>
      <c r="K12" s="529">
        <v>0</v>
      </c>
      <c r="L12" s="623">
        <v>1</v>
      </c>
      <c r="M12" s="331" t="s">
        <v>995</v>
      </c>
    </row>
    <row r="13" spans="1:13" ht="0.75" customHeight="1" x14ac:dyDescent="0.2">
      <c r="A13" s="216"/>
      <c r="B13" s="217"/>
      <c r="C13" s="216"/>
      <c r="D13" s="216"/>
      <c r="E13" s="446"/>
      <c r="F13" s="447"/>
      <c r="G13" s="448"/>
      <c r="H13" s="448"/>
      <c r="I13" s="449"/>
      <c r="J13" s="448"/>
      <c r="K13" s="450"/>
      <c r="L13" s="451"/>
      <c r="M13" s="223"/>
    </row>
    <row r="14" spans="1:13" ht="15" customHeight="1" x14ac:dyDescent="0.2">
      <c r="A14" s="216"/>
      <c r="B14" s="538"/>
      <c r="C14" s="539"/>
      <c r="D14" s="539"/>
      <c r="E14" s="540"/>
      <c r="F14" s="541"/>
      <c r="G14" s="217"/>
      <c r="H14" s="536"/>
      <c r="I14" s="535"/>
      <c r="J14" s="217"/>
      <c r="K14" s="221"/>
      <c r="L14" s="222"/>
      <c r="M14" s="223"/>
    </row>
    <row r="15" spans="1:13" s="236" customFormat="1" ht="25.5" customHeight="1" x14ac:dyDescent="0.2">
      <c r="B15" s="853" t="s">
        <v>996</v>
      </c>
      <c r="C15" s="854"/>
      <c r="D15" s="854"/>
      <c r="E15" s="854"/>
      <c r="F15" s="855"/>
      <c r="G15" s="534"/>
      <c r="H15" s="537"/>
      <c r="I15" s="534"/>
      <c r="J15" s="533"/>
      <c r="K15" s="531"/>
      <c r="L15" s="532"/>
      <c r="M15" s="530"/>
    </row>
    <row r="16" spans="1:13" s="236" customFormat="1" ht="12.75" x14ac:dyDescent="0.2">
      <c r="E16" s="237"/>
      <c r="F16" s="848" t="s">
        <v>969</v>
      </c>
      <c r="G16" s="849"/>
      <c r="H16" s="850"/>
    </row>
    <row r="17" spans="1:14" s="236" customFormat="1" ht="39.75" customHeight="1" x14ac:dyDescent="0.2">
      <c r="A17" s="238" t="s">
        <v>324</v>
      </c>
      <c r="B17" s="238" t="s">
        <v>42</v>
      </c>
      <c r="C17" s="238" t="s">
        <v>970</v>
      </c>
      <c r="D17" s="238" t="s">
        <v>971</v>
      </c>
      <c r="E17" s="239" t="s">
        <v>972</v>
      </c>
      <c r="F17" s="422" t="s">
        <v>973</v>
      </c>
      <c r="G17" s="419" t="s">
        <v>974</v>
      </c>
      <c r="H17" s="419" t="s">
        <v>975</v>
      </c>
      <c r="I17" s="241" t="s">
        <v>976</v>
      </c>
      <c r="J17" s="857" t="s">
        <v>977</v>
      </c>
      <c r="K17" s="858"/>
      <c r="L17" s="238" t="s">
        <v>978</v>
      </c>
      <c r="M17" s="238" t="s">
        <v>979</v>
      </c>
    </row>
    <row r="18" spans="1:14" s="245" customFormat="1" ht="110.25" customHeight="1" x14ac:dyDescent="0.2">
      <c r="A18" s="158" t="s">
        <v>28</v>
      </c>
      <c r="B18" s="159" t="s">
        <v>7</v>
      </c>
      <c r="C18" s="160" t="s">
        <v>454</v>
      </c>
      <c r="D18" s="160" t="s">
        <v>455</v>
      </c>
      <c r="E18" s="636">
        <v>0.05</v>
      </c>
      <c r="F18" s="640" t="s">
        <v>456</v>
      </c>
      <c r="G18" s="512">
        <v>0</v>
      </c>
      <c r="H18" s="454" t="s">
        <v>997</v>
      </c>
      <c r="I18" s="625">
        <v>0</v>
      </c>
      <c r="J18" s="527" t="s">
        <v>26</v>
      </c>
      <c r="K18" s="482">
        <v>0</v>
      </c>
      <c r="L18" s="638">
        <v>0</v>
      </c>
      <c r="M18" s="165" t="s">
        <v>998</v>
      </c>
    </row>
    <row r="19" spans="1:14" s="245" customFormat="1" ht="330" customHeight="1" x14ac:dyDescent="0.2">
      <c r="A19" s="158" t="s">
        <v>27</v>
      </c>
      <c r="B19" s="159" t="s">
        <v>7</v>
      </c>
      <c r="C19" s="160" t="s">
        <v>462</v>
      </c>
      <c r="D19" s="160" t="s">
        <v>463</v>
      </c>
      <c r="E19" s="416">
        <v>0.27</v>
      </c>
      <c r="F19" s="513">
        <v>25</v>
      </c>
      <c r="G19" s="513" t="s">
        <v>999</v>
      </c>
      <c r="H19" s="473" t="s">
        <v>189</v>
      </c>
      <c r="I19" s="504" t="s">
        <v>999</v>
      </c>
      <c r="J19" s="542" t="s">
        <v>26</v>
      </c>
      <c r="K19" s="526">
        <v>0</v>
      </c>
      <c r="L19" s="639">
        <v>0.48</v>
      </c>
      <c r="M19" s="160" t="s">
        <v>1200</v>
      </c>
    </row>
    <row r="20" spans="1:14" s="245" customFormat="1" ht="23.25" customHeight="1" x14ac:dyDescent="0.2">
      <c r="A20" s="524"/>
      <c r="B20" s="523"/>
      <c r="C20" s="509"/>
      <c r="D20" s="514"/>
      <c r="E20" s="507"/>
      <c r="F20" s="516"/>
      <c r="G20" s="516"/>
      <c r="H20" s="517"/>
      <c r="I20" s="525"/>
      <c r="J20" s="520"/>
      <c r="K20" s="521"/>
      <c r="L20" s="510"/>
      <c r="M20" s="509"/>
    </row>
    <row r="21" spans="1:14" s="245" customFormat="1" ht="17.25" customHeight="1" x14ac:dyDescent="0.2">
      <c r="A21" s="236"/>
      <c r="B21" s="236"/>
      <c r="C21" s="236"/>
      <c r="D21" s="236"/>
      <c r="E21" s="515"/>
      <c r="F21" s="856" t="s">
        <v>969</v>
      </c>
      <c r="G21" s="856"/>
      <c r="H21" s="856"/>
      <c r="I21" s="518"/>
      <c r="J21" s="236"/>
      <c r="K21" s="518"/>
      <c r="L21" s="236"/>
      <c r="M21" s="518"/>
    </row>
    <row r="22" spans="1:14" s="245" customFormat="1" ht="27.75" customHeight="1" x14ac:dyDescent="0.2">
      <c r="A22" s="419" t="s">
        <v>324</v>
      </c>
      <c r="B22" s="419" t="s">
        <v>42</v>
      </c>
      <c r="C22" s="419" t="s">
        <v>970</v>
      </c>
      <c r="D22" s="419" t="s">
        <v>971</v>
      </c>
      <c r="E22" s="464" t="s">
        <v>972</v>
      </c>
      <c r="F22" s="422" t="s">
        <v>973</v>
      </c>
      <c r="G22" s="419" t="s">
        <v>974</v>
      </c>
      <c r="H22" s="419" t="s">
        <v>975</v>
      </c>
      <c r="I22" s="420" t="s">
        <v>976</v>
      </c>
      <c r="J22" s="861" t="s">
        <v>977</v>
      </c>
      <c r="K22" s="862"/>
      <c r="L22" s="419" t="s">
        <v>978</v>
      </c>
      <c r="M22" s="419" t="s">
        <v>979</v>
      </c>
    </row>
    <row r="23" spans="1:14" s="245" customFormat="1" ht="328.5" customHeight="1" x14ac:dyDescent="0.2">
      <c r="A23" s="158" t="s">
        <v>988</v>
      </c>
      <c r="B23" s="574" t="s">
        <v>7</v>
      </c>
      <c r="C23" s="575" t="s">
        <v>470</v>
      </c>
      <c r="D23" s="575" t="s">
        <v>463</v>
      </c>
      <c r="E23" s="635">
        <v>0.27</v>
      </c>
      <c r="F23" s="576">
        <v>19</v>
      </c>
      <c r="G23" s="576" t="s">
        <v>1000</v>
      </c>
      <c r="H23" s="574" t="s">
        <v>189</v>
      </c>
      <c r="I23" s="577" t="s">
        <v>1000</v>
      </c>
      <c r="J23" s="578" t="s">
        <v>26</v>
      </c>
      <c r="K23" s="579">
        <v>0</v>
      </c>
      <c r="L23" s="641">
        <v>0.52600000000000002</v>
      </c>
      <c r="M23" s="160" t="s">
        <v>1001</v>
      </c>
      <c r="N23" s="522"/>
    </row>
    <row r="24" spans="1:14" s="245" customFormat="1" ht="288.75" customHeight="1" x14ac:dyDescent="0.2">
      <c r="A24" s="158" t="s">
        <v>988</v>
      </c>
      <c r="B24" s="159" t="s">
        <v>7</v>
      </c>
      <c r="C24" s="160" t="s">
        <v>478</v>
      </c>
      <c r="D24" s="160" t="s">
        <v>1002</v>
      </c>
      <c r="E24" s="161">
        <v>0.23</v>
      </c>
      <c r="F24" s="505">
        <v>0.5</v>
      </c>
      <c r="G24" s="159">
        <v>0</v>
      </c>
      <c r="H24" s="159">
        <v>8</v>
      </c>
      <c r="I24" s="626">
        <v>0</v>
      </c>
      <c r="J24" s="502" t="s">
        <v>98</v>
      </c>
      <c r="K24" s="544">
        <v>0.5</v>
      </c>
      <c r="L24" s="638">
        <v>0</v>
      </c>
      <c r="M24" s="160" t="s">
        <v>1003</v>
      </c>
    </row>
    <row r="25" spans="1:14" s="245" customFormat="1" ht="36.75" customHeight="1" x14ac:dyDescent="0.2">
      <c r="A25" s="859"/>
      <c r="B25" s="859"/>
      <c r="C25" s="859"/>
      <c r="D25" s="859"/>
      <c r="E25" s="859"/>
      <c r="F25" s="859"/>
      <c r="G25" s="859"/>
      <c r="H25" s="859"/>
      <c r="I25" s="859"/>
      <c r="J25" s="859"/>
      <c r="K25" s="859"/>
      <c r="L25" s="859"/>
      <c r="M25" s="859"/>
    </row>
    <row r="26" spans="1:14" s="245" customFormat="1" ht="16.5" customHeight="1" x14ac:dyDescent="0.2">
      <c r="A26" s="236"/>
      <c r="B26" s="236"/>
      <c r="C26" s="236"/>
      <c r="D26" s="554"/>
      <c r="E26" s="237"/>
      <c r="F26" s="832" t="s">
        <v>969</v>
      </c>
      <c r="G26" s="832"/>
      <c r="H26" s="832"/>
      <c r="I26" s="236"/>
      <c r="J26" s="236"/>
      <c r="K26" s="236"/>
      <c r="L26" s="236"/>
      <c r="M26" s="236"/>
    </row>
    <row r="27" spans="1:14" ht="25.5" customHeight="1" x14ac:dyDescent="0.2">
      <c r="A27" s="238" t="s">
        <v>324</v>
      </c>
      <c r="B27" s="238" t="s">
        <v>42</v>
      </c>
      <c r="C27" s="238" t="s">
        <v>970</v>
      </c>
      <c r="D27" s="238" t="s">
        <v>971</v>
      </c>
      <c r="E27" s="239" t="s">
        <v>972</v>
      </c>
      <c r="F27" s="240" t="s">
        <v>973</v>
      </c>
      <c r="G27" s="419" t="s">
        <v>974</v>
      </c>
      <c r="H27" s="419" t="s">
        <v>975</v>
      </c>
      <c r="I27" s="420" t="s">
        <v>976</v>
      </c>
      <c r="J27" s="857" t="s">
        <v>977</v>
      </c>
      <c r="K27" s="858"/>
      <c r="L27" s="238" t="s">
        <v>978</v>
      </c>
      <c r="M27" s="238" t="s">
        <v>979</v>
      </c>
    </row>
    <row r="28" spans="1:14" s="236" customFormat="1" ht="134.25" customHeight="1" x14ac:dyDescent="0.2">
      <c r="A28" s="158" t="s">
        <v>28</v>
      </c>
      <c r="B28" s="159" t="s">
        <v>7</v>
      </c>
      <c r="C28" s="160" t="s">
        <v>486</v>
      </c>
      <c r="D28" s="160" t="s">
        <v>487</v>
      </c>
      <c r="E28" s="634">
        <v>0.18</v>
      </c>
      <c r="F28" s="492">
        <v>1.2070000000000001</v>
      </c>
      <c r="G28" s="453" t="s">
        <v>1004</v>
      </c>
      <c r="H28" s="457" t="s">
        <v>1005</v>
      </c>
      <c r="I28" s="622">
        <v>0.52100000000000002</v>
      </c>
      <c r="J28" s="469" t="s">
        <v>26</v>
      </c>
      <c r="K28" s="545">
        <v>0</v>
      </c>
      <c r="L28" s="637">
        <v>2.3130000000000002</v>
      </c>
      <c r="M28" s="165" t="s">
        <v>1006</v>
      </c>
    </row>
    <row r="29" spans="1:14" s="236" customFormat="1" ht="12.75" x14ac:dyDescent="0.2">
      <c r="A29" s="224"/>
      <c r="B29" s="225"/>
      <c r="C29" s="546"/>
      <c r="D29" s="546"/>
      <c r="E29" s="547"/>
      <c r="F29" s="547"/>
      <c r="G29" s="548"/>
      <c r="H29" s="548"/>
      <c r="I29" s="549"/>
      <c r="J29" s="548"/>
      <c r="K29" s="550"/>
      <c r="L29" s="551"/>
      <c r="M29" s="552"/>
    </row>
    <row r="30" spans="1:14" s="236" customFormat="1" ht="35.25" customHeight="1" x14ac:dyDescent="0.2">
      <c r="B30" s="851" t="s">
        <v>1007</v>
      </c>
      <c r="C30" s="851"/>
      <c r="D30" s="852"/>
      <c r="E30" s="237"/>
      <c r="F30" s="244"/>
      <c r="J30" s="553"/>
      <c r="K30" s="553"/>
      <c r="L30" s="553"/>
      <c r="M30" s="553"/>
    </row>
    <row r="31" spans="1:14" s="245" customFormat="1" ht="16.5" customHeight="1" x14ac:dyDescent="0.2">
      <c r="A31" s="236"/>
      <c r="B31" s="236"/>
      <c r="C31" s="236"/>
      <c r="D31" s="554"/>
      <c r="E31" s="237"/>
      <c r="F31" s="832" t="s">
        <v>969</v>
      </c>
      <c r="G31" s="832"/>
      <c r="H31" s="832"/>
      <c r="I31" s="236"/>
      <c r="J31" s="236"/>
      <c r="K31" s="236"/>
      <c r="L31" s="236"/>
      <c r="M31" s="236"/>
    </row>
    <row r="32" spans="1:14" s="245" customFormat="1" ht="24.75" customHeight="1" x14ac:dyDescent="0.2">
      <c r="A32" s="238" t="s">
        <v>324</v>
      </c>
      <c r="B32" s="238" t="s">
        <v>42</v>
      </c>
      <c r="C32" s="238" t="s">
        <v>970</v>
      </c>
      <c r="D32" s="238" t="s">
        <v>971</v>
      </c>
      <c r="E32" s="239" t="s">
        <v>972</v>
      </c>
      <c r="F32" s="240" t="s">
        <v>973</v>
      </c>
      <c r="G32" s="419" t="s">
        <v>974</v>
      </c>
      <c r="H32" s="419" t="s">
        <v>975</v>
      </c>
      <c r="I32" s="420" t="s">
        <v>976</v>
      </c>
      <c r="J32" s="857" t="s">
        <v>977</v>
      </c>
      <c r="K32" s="858"/>
      <c r="L32" s="238" t="s">
        <v>978</v>
      </c>
      <c r="M32" s="238" t="s">
        <v>979</v>
      </c>
    </row>
    <row r="33" spans="1:13" s="245" customFormat="1" ht="86.25" customHeight="1" x14ac:dyDescent="0.2">
      <c r="A33" s="369" t="s">
        <v>31</v>
      </c>
      <c r="B33" s="159" t="s">
        <v>38</v>
      </c>
      <c r="C33" s="160" t="s">
        <v>663</v>
      </c>
      <c r="D33" s="160" t="s">
        <v>1008</v>
      </c>
      <c r="E33" s="161">
        <v>0.3</v>
      </c>
      <c r="F33" s="418">
        <v>1</v>
      </c>
      <c r="G33" s="417" t="s">
        <v>1009</v>
      </c>
      <c r="H33" s="417" t="s">
        <v>1010</v>
      </c>
      <c r="I33" s="627">
        <v>1</v>
      </c>
      <c r="J33" s="587" t="s">
        <v>26</v>
      </c>
      <c r="K33" s="479">
        <v>0</v>
      </c>
      <c r="L33" s="642">
        <v>1</v>
      </c>
      <c r="M33" s="452" t="s">
        <v>1011</v>
      </c>
    </row>
    <row r="34" spans="1:13" s="245" customFormat="1" ht="123.75" customHeight="1" x14ac:dyDescent="0.2">
      <c r="A34" s="369" t="s">
        <v>31</v>
      </c>
      <c r="B34" s="159" t="s">
        <v>38</v>
      </c>
      <c r="C34" s="160" t="s">
        <v>739</v>
      </c>
      <c r="D34" s="160" t="s">
        <v>739</v>
      </c>
      <c r="E34" s="161">
        <v>0.3</v>
      </c>
      <c r="F34" s="363">
        <v>1</v>
      </c>
      <c r="G34" s="421">
        <v>0</v>
      </c>
      <c r="H34" s="371" t="s">
        <v>189</v>
      </c>
      <c r="I34" s="628">
        <v>0</v>
      </c>
      <c r="J34" s="543" t="s">
        <v>26</v>
      </c>
      <c r="K34" s="484">
        <v>0</v>
      </c>
      <c r="L34" s="638">
        <v>0</v>
      </c>
      <c r="M34" s="165" t="s">
        <v>1012</v>
      </c>
    </row>
    <row r="35" spans="1:13" s="245" customFormat="1" ht="124.5" customHeight="1" x14ac:dyDescent="0.2">
      <c r="A35" s="369" t="s">
        <v>31</v>
      </c>
      <c r="B35" s="159" t="s">
        <v>38</v>
      </c>
      <c r="C35" s="160" t="s">
        <v>745</v>
      </c>
      <c r="D35" s="160" t="s">
        <v>745</v>
      </c>
      <c r="E35" s="161">
        <v>0.4</v>
      </c>
      <c r="F35" s="363">
        <v>1</v>
      </c>
      <c r="G35" s="360">
        <v>0</v>
      </c>
      <c r="H35" s="343" t="s">
        <v>189</v>
      </c>
      <c r="I35" s="629">
        <v>0</v>
      </c>
      <c r="J35" s="543" t="s">
        <v>26</v>
      </c>
      <c r="K35" s="484">
        <v>0</v>
      </c>
      <c r="L35" s="638">
        <v>0</v>
      </c>
      <c r="M35" s="165" t="s">
        <v>1013</v>
      </c>
    </row>
    <row r="36" spans="1:13" s="245" customFormat="1" ht="96.75" customHeight="1" x14ac:dyDescent="0.2">
      <c r="A36" s="158" t="s">
        <v>27</v>
      </c>
      <c r="B36" s="159" t="s">
        <v>38</v>
      </c>
      <c r="C36" s="160" t="s">
        <v>574</v>
      </c>
      <c r="D36" s="160" t="s">
        <v>1014</v>
      </c>
      <c r="E36" s="161">
        <v>0.25</v>
      </c>
      <c r="F36" s="490">
        <v>0.93</v>
      </c>
      <c r="G36" s="159">
        <v>2382</v>
      </c>
      <c r="H36" s="159">
        <v>2452</v>
      </c>
      <c r="I36" s="414">
        <v>0.97099999999999997</v>
      </c>
      <c r="J36" s="543" t="s">
        <v>26</v>
      </c>
      <c r="K36" s="670">
        <v>0</v>
      </c>
      <c r="L36" s="638">
        <v>1.044</v>
      </c>
      <c r="M36" s="452" t="s">
        <v>1015</v>
      </c>
    </row>
    <row r="37" spans="1:13" s="245" customFormat="1" ht="36" customHeight="1" x14ac:dyDescent="0.2">
      <c r="A37" s="860"/>
      <c r="B37" s="860"/>
      <c r="C37" s="860"/>
      <c r="D37" s="860"/>
      <c r="E37" s="860"/>
      <c r="F37" s="860"/>
      <c r="G37" s="860"/>
      <c r="H37" s="860"/>
      <c r="I37" s="860"/>
      <c r="J37" s="860"/>
      <c r="K37" s="860"/>
      <c r="L37" s="860"/>
      <c r="M37" s="860"/>
    </row>
    <row r="38" spans="1:13" s="245" customFormat="1" ht="13.5" customHeight="1" x14ac:dyDescent="0.2">
      <c r="A38" s="236"/>
      <c r="B38" s="236"/>
      <c r="C38" s="236"/>
      <c r="D38" s="236"/>
      <c r="E38" s="237"/>
      <c r="F38" s="832" t="s">
        <v>969</v>
      </c>
      <c r="G38" s="832"/>
      <c r="H38" s="832"/>
      <c r="I38" s="236"/>
      <c r="J38" s="236"/>
      <c r="K38" s="236"/>
      <c r="L38" s="236"/>
      <c r="M38" s="236"/>
    </row>
    <row r="39" spans="1:13" ht="30.75" customHeight="1" x14ac:dyDescent="0.2">
      <c r="A39" s="419" t="s">
        <v>324</v>
      </c>
      <c r="B39" s="419" t="s">
        <v>42</v>
      </c>
      <c r="C39" s="419" t="s">
        <v>970</v>
      </c>
      <c r="D39" s="419" t="s">
        <v>971</v>
      </c>
      <c r="E39" s="464" t="s">
        <v>972</v>
      </c>
      <c r="F39" s="422" t="s">
        <v>973</v>
      </c>
      <c r="G39" s="419" t="s">
        <v>974</v>
      </c>
      <c r="H39" s="419" t="s">
        <v>975</v>
      </c>
      <c r="I39" s="420" t="s">
        <v>976</v>
      </c>
      <c r="J39" s="861" t="s">
        <v>977</v>
      </c>
      <c r="K39" s="862"/>
      <c r="L39" s="419" t="s">
        <v>978</v>
      </c>
      <c r="M39" s="419" t="s">
        <v>979</v>
      </c>
    </row>
    <row r="40" spans="1:13" ht="183.75" customHeight="1" x14ac:dyDescent="0.2">
      <c r="A40" s="158" t="s">
        <v>27</v>
      </c>
      <c r="B40" s="159" t="s">
        <v>38</v>
      </c>
      <c r="C40" s="160" t="s">
        <v>623</v>
      </c>
      <c r="D40" s="160" t="s">
        <v>1016</v>
      </c>
      <c r="E40" s="161">
        <v>0.25</v>
      </c>
      <c r="F40" s="494">
        <v>0.9</v>
      </c>
      <c r="G40" s="513" t="s">
        <v>1009</v>
      </c>
      <c r="H40" s="513" t="s">
        <v>1010</v>
      </c>
      <c r="I40" s="630">
        <v>1</v>
      </c>
      <c r="J40" s="543" t="s">
        <v>26</v>
      </c>
      <c r="K40" s="670">
        <v>0</v>
      </c>
      <c r="L40" s="651">
        <v>1.111</v>
      </c>
      <c r="M40" s="165" t="s">
        <v>1017</v>
      </c>
    </row>
    <row r="41" spans="1:13" s="245" customFormat="1" ht="123" customHeight="1" x14ac:dyDescent="0.2">
      <c r="A41" s="676" t="s">
        <v>27</v>
      </c>
      <c r="B41" s="609" t="s">
        <v>38</v>
      </c>
      <c r="C41" s="610" t="s">
        <v>671</v>
      </c>
      <c r="D41" s="610" t="s">
        <v>1018</v>
      </c>
      <c r="E41" s="611">
        <v>0.25</v>
      </c>
      <c r="F41" s="496">
        <v>0.97</v>
      </c>
      <c r="G41" s="455" t="s">
        <v>1019</v>
      </c>
      <c r="H41" s="455" t="s">
        <v>1020</v>
      </c>
      <c r="I41" s="669">
        <v>1</v>
      </c>
      <c r="J41" s="613" t="s">
        <v>26</v>
      </c>
      <c r="K41" s="677">
        <v>0</v>
      </c>
      <c r="L41" s="620">
        <v>1.03</v>
      </c>
      <c r="M41" s="678" t="s">
        <v>1021</v>
      </c>
    </row>
    <row r="42" spans="1:13" ht="76.5" customHeight="1" x14ac:dyDescent="0.2">
      <c r="A42" s="158" t="s">
        <v>27</v>
      </c>
      <c r="B42" s="159" t="s">
        <v>38</v>
      </c>
      <c r="C42" s="160" t="s">
        <v>685</v>
      </c>
      <c r="D42" s="160" t="s">
        <v>1022</v>
      </c>
      <c r="E42" s="161">
        <v>0.25</v>
      </c>
      <c r="F42" s="490">
        <v>0.99</v>
      </c>
      <c r="G42" s="413" t="s">
        <v>1023</v>
      </c>
      <c r="H42" s="413" t="s">
        <v>1024</v>
      </c>
      <c r="I42" s="414">
        <v>1</v>
      </c>
      <c r="J42" s="543" t="s">
        <v>26</v>
      </c>
      <c r="K42" s="670">
        <v>0</v>
      </c>
      <c r="L42" s="682" t="s">
        <v>1025</v>
      </c>
      <c r="M42" s="165" t="s">
        <v>1026</v>
      </c>
    </row>
    <row r="43" spans="1:13" ht="169.5" customHeight="1" x14ac:dyDescent="0.2">
      <c r="A43" s="366" t="s">
        <v>36</v>
      </c>
      <c r="B43" s="415" t="s">
        <v>38</v>
      </c>
      <c r="C43" s="664" t="s">
        <v>608</v>
      </c>
      <c r="D43" s="664" t="s">
        <v>609</v>
      </c>
      <c r="E43" s="634">
        <v>0.35</v>
      </c>
      <c r="F43" s="679">
        <v>1</v>
      </c>
      <c r="G43" s="453" t="s">
        <v>1027</v>
      </c>
      <c r="H43" s="453">
        <v>36334</v>
      </c>
      <c r="I43" s="622">
        <v>0.99099999999999999</v>
      </c>
      <c r="J43" s="674" t="s">
        <v>26</v>
      </c>
      <c r="K43" s="468">
        <v>0</v>
      </c>
      <c r="L43" s="680">
        <v>0.99099999999999999</v>
      </c>
      <c r="M43" s="681" t="s">
        <v>1028</v>
      </c>
    </row>
    <row r="44" spans="1:13" s="236" customFormat="1" ht="99.75" customHeight="1" x14ac:dyDescent="0.2">
      <c r="A44" s="158" t="s">
        <v>36</v>
      </c>
      <c r="B44" s="159" t="s">
        <v>38</v>
      </c>
      <c r="C44" s="160" t="s">
        <v>1029</v>
      </c>
      <c r="D44" s="160" t="s">
        <v>1030</v>
      </c>
      <c r="E44" s="161">
        <v>0.35</v>
      </c>
      <c r="F44" s="497">
        <v>0.33</v>
      </c>
      <c r="G44" s="415">
        <v>10891</v>
      </c>
      <c r="H44" s="415">
        <v>41956</v>
      </c>
      <c r="I44" s="618">
        <v>0.25900000000000001</v>
      </c>
      <c r="J44" s="588" t="s">
        <v>26</v>
      </c>
      <c r="K44" s="475">
        <v>0</v>
      </c>
      <c r="L44" s="643">
        <v>0.78600000000000003</v>
      </c>
      <c r="M44" s="452" t="s">
        <v>1031</v>
      </c>
    </row>
    <row r="45" spans="1:13" s="236" customFormat="1" ht="147" customHeight="1" x14ac:dyDescent="0.2">
      <c r="A45" s="158" t="s">
        <v>36</v>
      </c>
      <c r="B45" s="159" t="s">
        <v>38</v>
      </c>
      <c r="C45" s="160" t="s">
        <v>720</v>
      </c>
      <c r="D45" s="160" t="s">
        <v>721</v>
      </c>
      <c r="E45" s="161">
        <v>0.3</v>
      </c>
      <c r="F45" s="490">
        <v>0.8</v>
      </c>
      <c r="G45" s="159">
        <v>5</v>
      </c>
      <c r="H45" s="159">
        <v>5</v>
      </c>
      <c r="I45" s="631">
        <v>1</v>
      </c>
      <c r="J45" s="527" t="s">
        <v>26</v>
      </c>
      <c r="K45" s="437">
        <v>0</v>
      </c>
      <c r="L45" s="643">
        <v>1.25</v>
      </c>
      <c r="M45" s="165" t="s">
        <v>1032</v>
      </c>
    </row>
    <row r="46" spans="1:13" s="245" customFormat="1" ht="24" customHeight="1" x14ac:dyDescent="0.2">
      <c r="A46" s="224"/>
      <c r="B46" s="225"/>
      <c r="C46" s="224"/>
      <c r="D46" s="224"/>
      <c r="E46" s="226"/>
      <c r="F46" s="227"/>
      <c r="G46" s="227"/>
      <c r="H46" s="227"/>
      <c r="I46" s="227"/>
      <c r="J46" s="225"/>
      <c r="K46" s="228"/>
      <c r="L46" s="229"/>
      <c r="M46" s="230"/>
    </row>
    <row r="47" spans="1:13" s="245" customFormat="1" ht="60" customHeight="1" x14ac:dyDescent="0.2">
      <c r="A47" s="224"/>
      <c r="B47" s="548"/>
      <c r="C47" s="546"/>
      <c r="D47" s="546"/>
      <c r="E47" s="547"/>
      <c r="F47" s="231"/>
      <c r="G47" s="232"/>
      <c r="H47" s="213"/>
      <c r="I47" s="227"/>
      <c r="J47" s="548"/>
      <c r="K47" s="550"/>
      <c r="L47" s="551"/>
      <c r="M47" s="552"/>
    </row>
    <row r="48" spans="1:13" s="245" customFormat="1" ht="16.5" customHeight="1" x14ac:dyDescent="0.2">
      <c r="A48" s="236"/>
      <c r="B48" s="236"/>
      <c r="C48" s="236"/>
      <c r="D48" s="236"/>
      <c r="E48" s="237"/>
      <c r="F48" s="832" t="s">
        <v>969</v>
      </c>
      <c r="G48" s="832"/>
      <c r="H48" s="832"/>
      <c r="I48" s="236"/>
      <c r="J48" s="236"/>
      <c r="K48" s="236"/>
      <c r="L48" s="236"/>
      <c r="M48" s="236"/>
    </row>
    <row r="49" spans="1:13" s="245" customFormat="1" ht="33.75" customHeight="1" x14ac:dyDescent="0.2">
      <c r="A49" s="238" t="s">
        <v>324</v>
      </c>
      <c r="B49" s="238" t="s">
        <v>42</v>
      </c>
      <c r="C49" s="238" t="s">
        <v>970</v>
      </c>
      <c r="D49" s="238" t="s">
        <v>971</v>
      </c>
      <c r="E49" s="239" t="s">
        <v>972</v>
      </c>
      <c r="F49" s="240" t="s">
        <v>973</v>
      </c>
      <c r="G49" s="238" t="s">
        <v>974</v>
      </c>
      <c r="H49" s="238" t="s">
        <v>975</v>
      </c>
      <c r="I49" s="241" t="s">
        <v>976</v>
      </c>
      <c r="J49" s="857" t="s">
        <v>977</v>
      </c>
      <c r="K49" s="858"/>
      <c r="L49" s="238" t="s">
        <v>978</v>
      </c>
      <c r="M49" s="238" t="s">
        <v>979</v>
      </c>
    </row>
    <row r="50" spans="1:13" s="245" customFormat="1" ht="84.75" customHeight="1" x14ac:dyDescent="0.2">
      <c r="A50" s="158" t="s">
        <v>28</v>
      </c>
      <c r="B50" s="159" t="s">
        <v>38</v>
      </c>
      <c r="C50" s="160" t="s">
        <v>538</v>
      </c>
      <c r="D50" s="160" t="s">
        <v>1033</v>
      </c>
      <c r="E50" s="161">
        <v>0.17</v>
      </c>
      <c r="F50" s="490">
        <v>0.97</v>
      </c>
      <c r="G50" s="159">
        <v>147643</v>
      </c>
      <c r="H50" s="159">
        <v>148062</v>
      </c>
      <c r="I50" s="618">
        <v>0.997</v>
      </c>
      <c r="J50" s="587" t="s">
        <v>26</v>
      </c>
      <c r="K50" s="471">
        <v>0</v>
      </c>
      <c r="L50" s="643">
        <v>1.028</v>
      </c>
      <c r="M50" s="165" t="s">
        <v>1034</v>
      </c>
    </row>
    <row r="51" spans="1:13" s="245" customFormat="1" ht="102" customHeight="1" x14ac:dyDescent="0.2">
      <c r="A51" s="158" t="s">
        <v>28</v>
      </c>
      <c r="B51" s="159" t="s">
        <v>38</v>
      </c>
      <c r="C51" s="160" t="s">
        <v>545</v>
      </c>
      <c r="D51" s="160" t="s">
        <v>546</v>
      </c>
      <c r="E51" s="161">
        <v>0.17</v>
      </c>
      <c r="F51" s="490">
        <v>0.99</v>
      </c>
      <c r="G51" s="159">
        <v>43899.360000000001</v>
      </c>
      <c r="H51" s="159">
        <v>43920</v>
      </c>
      <c r="I51" s="414">
        <v>0.999</v>
      </c>
      <c r="J51" s="543" t="s">
        <v>26</v>
      </c>
      <c r="K51" s="468">
        <v>0</v>
      </c>
      <c r="L51" s="643">
        <v>1.0089999999999999</v>
      </c>
      <c r="M51" s="165" t="s">
        <v>1035</v>
      </c>
    </row>
    <row r="52" spans="1:13" s="245" customFormat="1" ht="67.5" customHeight="1" x14ac:dyDescent="0.2">
      <c r="A52" s="158" t="s">
        <v>28</v>
      </c>
      <c r="B52" s="159" t="s">
        <v>38</v>
      </c>
      <c r="C52" s="160" t="s">
        <v>551</v>
      </c>
      <c r="D52" s="160" t="s">
        <v>1036</v>
      </c>
      <c r="E52" s="161">
        <v>0.17</v>
      </c>
      <c r="F52" s="490">
        <v>0.96</v>
      </c>
      <c r="G52" s="159">
        <v>16206</v>
      </c>
      <c r="H52" s="159">
        <v>16685</v>
      </c>
      <c r="I52" s="414">
        <v>0.97099999999999997</v>
      </c>
      <c r="J52" s="473" t="s">
        <v>26</v>
      </c>
      <c r="K52" s="544">
        <v>0</v>
      </c>
      <c r="L52" s="643">
        <v>1.0109999999999999</v>
      </c>
      <c r="M52" s="165" t="s">
        <v>1037</v>
      </c>
    </row>
    <row r="53" spans="1:13" ht="72" customHeight="1" x14ac:dyDescent="0.2">
      <c r="A53" s="158" t="s">
        <v>28</v>
      </c>
      <c r="B53" s="159" t="s">
        <v>38</v>
      </c>
      <c r="C53" s="160" t="s">
        <v>581</v>
      </c>
      <c r="D53" s="160" t="s">
        <v>1038</v>
      </c>
      <c r="E53" s="161">
        <v>0.17</v>
      </c>
      <c r="F53" s="490">
        <v>0.8</v>
      </c>
      <c r="G53" s="159">
        <v>193</v>
      </c>
      <c r="H53" s="159">
        <v>223</v>
      </c>
      <c r="I53" s="414">
        <v>0.86499999999999999</v>
      </c>
      <c r="J53" s="543" t="s">
        <v>26</v>
      </c>
      <c r="K53" s="468">
        <v>0</v>
      </c>
      <c r="L53" s="643">
        <v>1.081</v>
      </c>
      <c r="M53" s="165" t="s">
        <v>1039</v>
      </c>
    </row>
    <row r="54" spans="1:13" ht="111.75" customHeight="1" x14ac:dyDescent="0.2">
      <c r="A54" s="158" t="s">
        <v>28</v>
      </c>
      <c r="B54" s="159" t="s">
        <v>38</v>
      </c>
      <c r="C54" s="160" t="s">
        <v>601</v>
      </c>
      <c r="D54" s="160" t="s">
        <v>602</v>
      </c>
      <c r="E54" s="161">
        <v>0.16</v>
      </c>
      <c r="F54" s="490">
        <v>1</v>
      </c>
      <c r="G54" s="159">
        <v>1</v>
      </c>
      <c r="H54" s="159">
        <v>4</v>
      </c>
      <c r="I54" s="414">
        <v>0.25</v>
      </c>
      <c r="J54" s="588" t="s">
        <v>26</v>
      </c>
      <c r="K54" s="475">
        <v>0</v>
      </c>
      <c r="L54" s="643">
        <v>0.25</v>
      </c>
      <c r="M54" s="165" t="s">
        <v>1040</v>
      </c>
    </row>
    <row r="55" spans="1:13" s="245" customFormat="1" ht="111" customHeight="1" x14ac:dyDescent="0.2">
      <c r="A55" s="158" t="s">
        <v>28</v>
      </c>
      <c r="B55" s="159" t="s">
        <v>38</v>
      </c>
      <c r="C55" s="160" t="s">
        <v>629</v>
      </c>
      <c r="D55" s="160" t="s">
        <v>630</v>
      </c>
      <c r="E55" s="161">
        <v>0.16</v>
      </c>
      <c r="F55" s="490">
        <v>0.98</v>
      </c>
      <c r="G55" s="159">
        <v>83434</v>
      </c>
      <c r="H55" s="159">
        <v>83492</v>
      </c>
      <c r="I55" s="414">
        <v>0.999</v>
      </c>
      <c r="J55" s="527" t="s">
        <v>26</v>
      </c>
      <c r="K55" s="437">
        <v>0</v>
      </c>
      <c r="L55" s="643">
        <v>1.0189999999999999</v>
      </c>
      <c r="M55" s="165" t="s">
        <v>1041</v>
      </c>
    </row>
    <row r="56" spans="1:13" s="245" customFormat="1" ht="47.25" customHeight="1" x14ac:dyDescent="0.2">
      <c r="A56" s="860"/>
      <c r="B56" s="860"/>
      <c r="C56" s="860"/>
      <c r="D56" s="860"/>
      <c r="E56" s="860"/>
      <c r="F56" s="860"/>
      <c r="G56" s="860"/>
      <c r="H56" s="860"/>
      <c r="I56" s="860"/>
      <c r="J56" s="860"/>
      <c r="K56" s="860"/>
      <c r="L56" s="860"/>
      <c r="M56" s="860"/>
    </row>
    <row r="57" spans="1:13" s="245" customFormat="1" ht="18" customHeight="1" x14ac:dyDescent="0.2">
      <c r="A57" s="236"/>
      <c r="B57" s="236"/>
      <c r="C57" s="236"/>
      <c r="D57" s="236"/>
      <c r="E57" s="237"/>
      <c r="F57" s="832" t="s">
        <v>969</v>
      </c>
      <c r="G57" s="832"/>
      <c r="H57" s="832"/>
      <c r="I57" s="236"/>
      <c r="J57" s="236"/>
      <c r="K57" s="236"/>
      <c r="L57" s="236"/>
      <c r="M57" s="236"/>
    </row>
    <row r="58" spans="1:13" s="245" customFormat="1" ht="24" customHeight="1" x14ac:dyDescent="0.2">
      <c r="A58" s="238" t="s">
        <v>324</v>
      </c>
      <c r="B58" s="238" t="s">
        <v>42</v>
      </c>
      <c r="C58" s="238" t="s">
        <v>970</v>
      </c>
      <c r="D58" s="238" t="s">
        <v>971</v>
      </c>
      <c r="E58" s="239" t="s">
        <v>972</v>
      </c>
      <c r="F58" s="240" t="s">
        <v>973</v>
      </c>
      <c r="G58" s="238" t="s">
        <v>974</v>
      </c>
      <c r="H58" s="238" t="s">
        <v>975</v>
      </c>
      <c r="I58" s="241" t="s">
        <v>976</v>
      </c>
      <c r="J58" s="857" t="s">
        <v>977</v>
      </c>
      <c r="K58" s="858"/>
      <c r="L58" s="238" t="s">
        <v>978</v>
      </c>
      <c r="M58" s="238" t="s">
        <v>979</v>
      </c>
    </row>
    <row r="59" spans="1:13" s="245" customFormat="1" ht="74.25" customHeight="1" x14ac:dyDescent="0.2">
      <c r="A59" s="158" t="s">
        <v>988</v>
      </c>
      <c r="B59" s="159" t="s">
        <v>38</v>
      </c>
      <c r="C59" s="160" t="s">
        <v>559</v>
      </c>
      <c r="D59" s="160" t="s">
        <v>560</v>
      </c>
      <c r="E59" s="161">
        <v>0.16</v>
      </c>
      <c r="F59" s="490">
        <v>0.96</v>
      </c>
      <c r="G59" s="413" t="s">
        <v>1042</v>
      </c>
      <c r="H59" s="413" t="s">
        <v>1043</v>
      </c>
      <c r="I59" s="486" t="s">
        <v>1044</v>
      </c>
      <c r="J59" s="527" t="s">
        <v>26</v>
      </c>
      <c r="K59" s="467">
        <v>0</v>
      </c>
      <c r="L59" s="643">
        <v>1.0349999999999999</v>
      </c>
      <c r="M59" s="165" t="s">
        <v>1045</v>
      </c>
    </row>
    <row r="60" spans="1:13" s="245" customFormat="1" ht="147.75" customHeight="1" x14ac:dyDescent="0.2">
      <c r="A60" s="158" t="s">
        <v>988</v>
      </c>
      <c r="B60" s="159" t="s">
        <v>38</v>
      </c>
      <c r="C60" s="160" t="s">
        <v>693</v>
      </c>
      <c r="D60" s="160" t="s">
        <v>694</v>
      </c>
      <c r="E60" s="633">
        <v>0.17</v>
      </c>
      <c r="F60" s="495">
        <v>1</v>
      </c>
      <c r="G60" s="438" t="s">
        <v>1046</v>
      </c>
      <c r="H60" s="413" t="s">
        <v>1047</v>
      </c>
      <c r="I60" s="645">
        <v>0.875</v>
      </c>
      <c r="J60" s="587" t="s">
        <v>26</v>
      </c>
      <c r="K60" s="479">
        <v>0</v>
      </c>
      <c r="L60" s="643">
        <v>0.875</v>
      </c>
      <c r="M60" s="165" t="s">
        <v>1048</v>
      </c>
    </row>
    <row r="61" spans="1:13" s="245" customFormat="1" ht="111.75" customHeight="1" x14ac:dyDescent="0.2">
      <c r="A61" s="158" t="s">
        <v>988</v>
      </c>
      <c r="B61" s="159" t="s">
        <v>38</v>
      </c>
      <c r="C61" s="160" t="s">
        <v>732</v>
      </c>
      <c r="D61" s="160" t="s">
        <v>732</v>
      </c>
      <c r="E61" s="416">
        <v>0.16</v>
      </c>
      <c r="F61" s="489">
        <v>0.6</v>
      </c>
      <c r="G61" s="417" t="s">
        <v>1049</v>
      </c>
      <c r="H61" s="423" t="s">
        <v>189</v>
      </c>
      <c r="I61" s="486" t="s">
        <v>1049</v>
      </c>
      <c r="J61" s="543" t="s">
        <v>26</v>
      </c>
      <c r="K61" s="468">
        <v>0</v>
      </c>
      <c r="L61" s="643">
        <v>1</v>
      </c>
      <c r="M61" s="165" t="s">
        <v>1050</v>
      </c>
    </row>
    <row r="62" spans="1:13" s="245" customFormat="1" ht="45" customHeight="1" x14ac:dyDescent="0.2">
      <c r="A62" s="860"/>
      <c r="B62" s="860"/>
      <c r="C62" s="860"/>
      <c r="D62" s="860"/>
      <c r="E62" s="860"/>
      <c r="F62" s="860"/>
      <c r="G62" s="860"/>
      <c r="H62" s="860"/>
      <c r="I62" s="860"/>
      <c r="J62" s="860"/>
      <c r="K62" s="860"/>
      <c r="L62" s="860"/>
      <c r="M62" s="860"/>
    </row>
    <row r="63" spans="1:13" s="236" customFormat="1" ht="21.75" customHeight="1" x14ac:dyDescent="0.2">
      <c r="E63" s="237"/>
      <c r="F63" s="832" t="s">
        <v>969</v>
      </c>
      <c r="G63" s="832"/>
      <c r="H63" s="832"/>
    </row>
    <row r="64" spans="1:13" s="236" customFormat="1" ht="30" customHeight="1" x14ac:dyDescent="0.2">
      <c r="A64" s="238" t="s">
        <v>324</v>
      </c>
      <c r="B64" s="238" t="s">
        <v>42</v>
      </c>
      <c r="C64" s="238" t="s">
        <v>970</v>
      </c>
      <c r="D64" s="238" t="s">
        <v>971</v>
      </c>
      <c r="E64" s="239" t="s">
        <v>972</v>
      </c>
      <c r="F64" s="240" t="s">
        <v>973</v>
      </c>
      <c r="G64" s="238" t="s">
        <v>974</v>
      </c>
      <c r="H64" s="238" t="s">
        <v>975</v>
      </c>
      <c r="I64" s="241" t="s">
        <v>976</v>
      </c>
      <c r="J64" s="857" t="s">
        <v>977</v>
      </c>
      <c r="K64" s="858"/>
      <c r="L64" s="238" t="s">
        <v>978</v>
      </c>
      <c r="M64" s="238" t="s">
        <v>979</v>
      </c>
    </row>
    <row r="65" spans="1:13" s="245" customFormat="1" ht="183" customHeight="1" x14ac:dyDescent="0.2">
      <c r="A65" s="158" t="s">
        <v>988</v>
      </c>
      <c r="B65" s="159" t="s">
        <v>38</v>
      </c>
      <c r="C65" s="160" t="s">
        <v>566</v>
      </c>
      <c r="D65" s="160" t="s">
        <v>567</v>
      </c>
      <c r="E65" s="161">
        <v>0.17</v>
      </c>
      <c r="F65" s="497">
        <v>0.9</v>
      </c>
      <c r="G65" s="415">
        <v>166446</v>
      </c>
      <c r="H65" s="159">
        <v>169077</v>
      </c>
      <c r="I65" s="644">
        <v>0.98399999999999999</v>
      </c>
      <c r="J65" s="588" t="s">
        <v>26</v>
      </c>
      <c r="K65" s="470">
        <v>0</v>
      </c>
      <c r="L65" s="643">
        <v>1.093</v>
      </c>
      <c r="M65" s="165" t="s">
        <v>1051</v>
      </c>
    </row>
    <row r="66" spans="1:13" s="245" customFormat="1" ht="172.5" customHeight="1" x14ac:dyDescent="0.2">
      <c r="A66" s="158" t="s">
        <v>988</v>
      </c>
      <c r="B66" s="159" t="s">
        <v>38</v>
      </c>
      <c r="C66" s="160" t="s">
        <v>615</v>
      </c>
      <c r="D66" s="160" t="s">
        <v>616</v>
      </c>
      <c r="E66" s="161">
        <v>0.17</v>
      </c>
      <c r="F66" s="490">
        <v>0.75</v>
      </c>
      <c r="G66" s="159">
        <v>5796</v>
      </c>
      <c r="H66" s="159">
        <v>5796</v>
      </c>
      <c r="I66" s="644">
        <v>1</v>
      </c>
      <c r="J66" s="587" t="s">
        <v>26</v>
      </c>
      <c r="K66" s="468">
        <v>0</v>
      </c>
      <c r="L66" s="643">
        <v>1.333</v>
      </c>
      <c r="M66" s="165" t="s">
        <v>1052</v>
      </c>
    </row>
    <row r="67" spans="1:13" s="686" customFormat="1" ht="86.25" customHeight="1" x14ac:dyDescent="0.25">
      <c r="A67" s="158" t="s">
        <v>988</v>
      </c>
      <c r="B67" s="159" t="s">
        <v>38</v>
      </c>
      <c r="C67" s="160" t="s">
        <v>750</v>
      </c>
      <c r="D67" s="160" t="s">
        <v>751</v>
      </c>
      <c r="E67" s="161">
        <v>0.17</v>
      </c>
      <c r="F67" s="159">
        <v>1</v>
      </c>
      <c r="G67" s="159">
        <v>1</v>
      </c>
      <c r="H67" s="159" t="s">
        <v>189</v>
      </c>
      <c r="I67" s="487">
        <v>1</v>
      </c>
      <c r="J67" s="588" t="s">
        <v>26</v>
      </c>
      <c r="K67" s="476">
        <v>0</v>
      </c>
      <c r="L67" s="643">
        <v>1</v>
      </c>
      <c r="M67" s="165" t="s">
        <v>1053</v>
      </c>
    </row>
    <row r="68" spans="1:13" s="245" customFormat="1" ht="114" customHeight="1" x14ac:dyDescent="0.2">
      <c r="A68" s="158" t="s">
        <v>51</v>
      </c>
      <c r="B68" s="159" t="s">
        <v>38</v>
      </c>
      <c r="C68" s="160" t="s">
        <v>588</v>
      </c>
      <c r="D68" s="160" t="s">
        <v>589</v>
      </c>
      <c r="E68" s="161">
        <v>0.15</v>
      </c>
      <c r="F68" s="490">
        <v>0.98</v>
      </c>
      <c r="G68" s="413" t="s">
        <v>1054</v>
      </c>
      <c r="H68" s="413" t="s">
        <v>1055</v>
      </c>
      <c r="I68" s="644">
        <v>1</v>
      </c>
      <c r="J68" s="587" t="s">
        <v>26</v>
      </c>
      <c r="K68" s="479">
        <v>0</v>
      </c>
      <c r="L68" s="643">
        <v>1.02</v>
      </c>
      <c r="M68" s="165" t="s">
        <v>1056</v>
      </c>
    </row>
    <row r="69" spans="1:13" s="245" customFormat="1" ht="36" customHeight="1" x14ac:dyDescent="0.2">
      <c r="A69" s="686"/>
      <c r="B69" s="686"/>
      <c r="C69" s="686"/>
      <c r="D69" s="686"/>
      <c r="E69" s="686"/>
      <c r="F69" s="686"/>
      <c r="G69" s="686"/>
      <c r="H69" s="686"/>
      <c r="I69" s="686"/>
      <c r="J69" s="686"/>
      <c r="K69" s="686"/>
      <c r="L69" s="686"/>
      <c r="M69" s="686"/>
    </row>
    <row r="70" spans="1:13" s="245" customFormat="1" ht="15.75" customHeight="1" x14ac:dyDescent="0.2">
      <c r="A70" s="216"/>
      <c r="B70" s="236"/>
      <c r="C70" s="236"/>
      <c r="D70" s="236"/>
      <c r="E70" s="237"/>
      <c r="F70" s="832" t="s">
        <v>969</v>
      </c>
      <c r="G70" s="832"/>
      <c r="H70" s="832"/>
      <c r="I70" s="236"/>
      <c r="J70" s="236"/>
      <c r="K70" s="236"/>
      <c r="L70" s="236"/>
      <c r="M70" s="236"/>
    </row>
    <row r="71" spans="1:13" s="245" customFormat="1" ht="38.25" customHeight="1" x14ac:dyDescent="0.2">
      <c r="A71" s="238" t="s">
        <v>324</v>
      </c>
      <c r="B71" s="238" t="s">
        <v>42</v>
      </c>
      <c r="C71" s="238" t="s">
        <v>970</v>
      </c>
      <c r="D71" s="238" t="s">
        <v>971</v>
      </c>
      <c r="E71" s="239" t="s">
        <v>972</v>
      </c>
      <c r="F71" s="240" t="s">
        <v>973</v>
      </c>
      <c r="G71" s="238" t="s">
        <v>974</v>
      </c>
      <c r="H71" s="238" t="s">
        <v>975</v>
      </c>
      <c r="I71" s="241" t="s">
        <v>976</v>
      </c>
      <c r="J71" s="857" t="s">
        <v>977</v>
      </c>
      <c r="K71" s="858"/>
      <c r="L71" s="238" t="s">
        <v>978</v>
      </c>
      <c r="M71" s="238" t="s">
        <v>979</v>
      </c>
    </row>
    <row r="72" spans="1:13" s="245" customFormat="1" ht="88.5" customHeight="1" x14ac:dyDescent="0.2">
      <c r="A72" s="158" t="s">
        <v>51</v>
      </c>
      <c r="B72" s="159" t="s">
        <v>38</v>
      </c>
      <c r="C72" s="160" t="s">
        <v>595</v>
      </c>
      <c r="D72" s="160" t="s">
        <v>1057</v>
      </c>
      <c r="E72" s="161">
        <v>0.15</v>
      </c>
      <c r="F72" s="496">
        <v>0.92</v>
      </c>
      <c r="G72" s="413" t="s">
        <v>1058</v>
      </c>
      <c r="H72" s="413" t="s">
        <v>1059</v>
      </c>
      <c r="I72" s="644">
        <v>1</v>
      </c>
      <c r="J72" s="473" t="s">
        <v>26</v>
      </c>
      <c r="K72" s="519">
        <v>0</v>
      </c>
      <c r="L72" s="638">
        <v>1.087</v>
      </c>
      <c r="M72" s="165" t="s">
        <v>1060</v>
      </c>
    </row>
    <row r="73" spans="1:13" ht="123.75" customHeight="1" x14ac:dyDescent="0.2">
      <c r="A73" s="158" t="s">
        <v>51</v>
      </c>
      <c r="B73" s="159" t="s">
        <v>38</v>
      </c>
      <c r="C73" s="160" t="s">
        <v>657</v>
      </c>
      <c r="D73" s="160" t="s">
        <v>658</v>
      </c>
      <c r="E73" s="161">
        <v>0.15</v>
      </c>
      <c r="F73" s="494">
        <v>0.98</v>
      </c>
      <c r="G73" s="413" t="s">
        <v>1061</v>
      </c>
      <c r="H73" s="413" t="s">
        <v>1062</v>
      </c>
      <c r="I73" s="644">
        <v>1</v>
      </c>
      <c r="J73" s="473" t="s">
        <v>26</v>
      </c>
      <c r="K73" s="519">
        <v>0</v>
      </c>
      <c r="L73" s="643">
        <v>1.02</v>
      </c>
      <c r="M73" s="165" t="s">
        <v>1063</v>
      </c>
    </row>
    <row r="74" spans="1:13" s="236" customFormat="1" ht="112.5" customHeight="1" x14ac:dyDescent="0.2">
      <c r="A74" s="158" t="s">
        <v>51</v>
      </c>
      <c r="B74" s="159" t="s">
        <v>38</v>
      </c>
      <c r="C74" s="160" t="s">
        <v>701</v>
      </c>
      <c r="D74" s="160" t="s">
        <v>702</v>
      </c>
      <c r="E74" s="161">
        <v>0.14000000000000001</v>
      </c>
      <c r="F74" s="494">
        <v>0.95</v>
      </c>
      <c r="G74" s="413" t="s">
        <v>1064</v>
      </c>
      <c r="H74" s="413" t="s">
        <v>1065</v>
      </c>
      <c r="I74" s="644">
        <v>1</v>
      </c>
      <c r="J74" s="473" t="s">
        <v>26</v>
      </c>
      <c r="K74" s="519">
        <v>0</v>
      </c>
      <c r="L74" s="643">
        <v>1.052</v>
      </c>
      <c r="M74" s="165" t="s">
        <v>1066</v>
      </c>
    </row>
    <row r="75" spans="1:13" s="236" customFormat="1" ht="136.5" customHeight="1" x14ac:dyDescent="0.2">
      <c r="A75" s="158" t="s">
        <v>51</v>
      </c>
      <c r="B75" s="159" t="s">
        <v>38</v>
      </c>
      <c r="C75" s="160" t="s">
        <v>706</v>
      </c>
      <c r="D75" s="160" t="s">
        <v>707</v>
      </c>
      <c r="E75" s="161">
        <v>0.15</v>
      </c>
      <c r="F75" s="490">
        <v>0.92</v>
      </c>
      <c r="G75" s="413" t="s">
        <v>1067</v>
      </c>
      <c r="H75" s="413" t="s">
        <v>1068</v>
      </c>
      <c r="I75" s="644">
        <v>0.97699999999999998</v>
      </c>
      <c r="J75" s="473" t="s">
        <v>26</v>
      </c>
      <c r="K75" s="519">
        <v>0</v>
      </c>
      <c r="L75" s="643">
        <v>1.0620000000000001</v>
      </c>
      <c r="M75" s="165" t="s">
        <v>1069</v>
      </c>
    </row>
    <row r="76" spans="1:13" s="245" customFormat="1" ht="98.25" customHeight="1" x14ac:dyDescent="0.2">
      <c r="A76" s="158" t="s">
        <v>51</v>
      </c>
      <c r="B76" s="159" t="s">
        <v>38</v>
      </c>
      <c r="C76" s="160" t="s">
        <v>712</v>
      </c>
      <c r="D76" s="160" t="s">
        <v>713</v>
      </c>
      <c r="E76" s="161">
        <v>0.13</v>
      </c>
      <c r="F76" s="490">
        <v>0.98</v>
      </c>
      <c r="G76" s="413" t="s">
        <v>1070</v>
      </c>
      <c r="H76" s="413" t="s">
        <v>1071</v>
      </c>
      <c r="I76" s="414">
        <v>1</v>
      </c>
      <c r="J76" s="473" t="s">
        <v>26</v>
      </c>
      <c r="K76" s="519">
        <v>0</v>
      </c>
      <c r="L76" s="643">
        <v>1.02</v>
      </c>
      <c r="M76" s="165" t="s">
        <v>1072</v>
      </c>
    </row>
    <row r="77" spans="1:13" s="245" customFormat="1" ht="123" customHeight="1" x14ac:dyDescent="0.2">
      <c r="A77" s="158" t="s">
        <v>51</v>
      </c>
      <c r="B77" s="159" t="s">
        <v>38</v>
      </c>
      <c r="C77" s="160" t="s">
        <v>727</v>
      </c>
      <c r="D77" s="160" t="s">
        <v>728</v>
      </c>
      <c r="E77" s="161">
        <v>0.13</v>
      </c>
      <c r="F77" s="490">
        <v>0.98</v>
      </c>
      <c r="G77" s="413" t="s">
        <v>1073</v>
      </c>
      <c r="H77" s="413" t="s">
        <v>1074</v>
      </c>
      <c r="I77" s="644">
        <v>1</v>
      </c>
      <c r="J77" s="469" t="s">
        <v>26</v>
      </c>
      <c r="K77" s="589">
        <v>0</v>
      </c>
      <c r="L77" s="643">
        <v>1.02</v>
      </c>
      <c r="M77" s="165" t="s">
        <v>1075</v>
      </c>
    </row>
    <row r="78" spans="1:13" s="245" customFormat="1" ht="37.5" customHeight="1" x14ac:dyDescent="0.2">
      <c r="A78" s="216"/>
      <c r="B78" s="217"/>
      <c r="C78" s="216"/>
      <c r="D78" s="216"/>
      <c r="E78" s="233"/>
      <c r="F78" s="234"/>
      <c r="G78" s="217"/>
      <c r="H78" s="217"/>
      <c r="I78" s="235"/>
      <c r="J78" s="217"/>
      <c r="K78" s="221"/>
      <c r="L78" s="222"/>
      <c r="M78" s="223"/>
    </row>
    <row r="79" spans="1:13" s="245" customFormat="1" ht="24.75" customHeight="1" x14ac:dyDescent="0.2">
      <c r="A79" s="216"/>
      <c r="B79" s="236"/>
      <c r="C79" s="236"/>
      <c r="D79" s="236"/>
      <c r="E79" s="237"/>
      <c r="F79" s="832" t="s">
        <v>969</v>
      </c>
      <c r="G79" s="832"/>
      <c r="H79" s="832"/>
      <c r="I79" s="236"/>
      <c r="J79" s="236"/>
      <c r="K79" s="236"/>
      <c r="L79" s="236"/>
      <c r="M79" s="236"/>
    </row>
    <row r="80" spans="1:13" s="236" customFormat="1" ht="33.75" customHeight="1" x14ac:dyDescent="0.2">
      <c r="A80" s="238" t="s">
        <v>324</v>
      </c>
      <c r="B80" s="238" t="s">
        <v>42</v>
      </c>
      <c r="C80" s="238" t="s">
        <v>970</v>
      </c>
      <c r="D80" s="238" t="s">
        <v>971</v>
      </c>
      <c r="E80" s="239" t="s">
        <v>972</v>
      </c>
      <c r="F80" s="240" t="s">
        <v>973</v>
      </c>
      <c r="G80" s="238" t="s">
        <v>974</v>
      </c>
      <c r="H80" s="238" t="s">
        <v>975</v>
      </c>
      <c r="I80" s="241" t="s">
        <v>976</v>
      </c>
      <c r="J80" s="857" t="s">
        <v>977</v>
      </c>
      <c r="K80" s="858"/>
      <c r="L80" s="238" t="s">
        <v>978</v>
      </c>
      <c r="M80" s="238" t="s">
        <v>979</v>
      </c>
    </row>
    <row r="81" spans="1:13" s="236" customFormat="1" ht="137.25" customHeight="1" x14ac:dyDescent="0.2">
      <c r="A81" s="158" t="s">
        <v>37</v>
      </c>
      <c r="B81" s="159" t="s">
        <v>38</v>
      </c>
      <c r="C81" s="160" t="s">
        <v>1076</v>
      </c>
      <c r="D81" s="160" t="s">
        <v>1077</v>
      </c>
      <c r="E81" s="161">
        <v>0.1</v>
      </c>
      <c r="F81" s="490">
        <v>1</v>
      </c>
      <c r="G81" s="413" t="s">
        <v>1078</v>
      </c>
      <c r="H81" s="413" t="s">
        <v>1079</v>
      </c>
      <c r="I81" s="644">
        <v>0.66600000000000004</v>
      </c>
      <c r="J81" s="473" t="s">
        <v>26</v>
      </c>
      <c r="K81" s="519">
        <v>0</v>
      </c>
      <c r="L81" s="643">
        <v>0.66600000000000004</v>
      </c>
      <c r="M81" s="165" t="s">
        <v>1080</v>
      </c>
    </row>
    <row r="82" spans="1:13" s="236" customFormat="1" ht="149.25" customHeight="1" x14ac:dyDescent="0.2">
      <c r="A82" s="158" t="s">
        <v>37</v>
      </c>
      <c r="B82" s="159" t="s">
        <v>38</v>
      </c>
      <c r="C82" s="160" t="s">
        <v>648</v>
      </c>
      <c r="D82" s="160" t="s">
        <v>638</v>
      </c>
      <c r="E82" s="161">
        <v>0.1</v>
      </c>
      <c r="F82" s="490">
        <v>1</v>
      </c>
      <c r="G82" s="413" t="s">
        <v>1078</v>
      </c>
      <c r="H82" s="413" t="s">
        <v>1079</v>
      </c>
      <c r="I82" s="644">
        <v>0.66600000000000004</v>
      </c>
      <c r="J82" s="473" t="s">
        <v>26</v>
      </c>
      <c r="K82" s="519">
        <v>0</v>
      </c>
      <c r="L82" s="643">
        <v>0.66600000000000004</v>
      </c>
      <c r="M82" s="165" t="s">
        <v>1081</v>
      </c>
    </row>
    <row r="83" spans="1:13" s="245" customFormat="1" ht="209.25" customHeight="1" x14ac:dyDescent="0.2">
      <c r="A83" s="158" t="s">
        <v>37</v>
      </c>
      <c r="B83" s="159" t="s">
        <v>38</v>
      </c>
      <c r="C83" s="160" t="s">
        <v>650</v>
      </c>
      <c r="D83" s="160" t="s">
        <v>651</v>
      </c>
      <c r="E83" s="161">
        <v>0.1</v>
      </c>
      <c r="F83" s="490">
        <v>1</v>
      </c>
      <c r="G83" s="413" t="s">
        <v>1082</v>
      </c>
      <c r="H83" s="413" t="s">
        <v>1083</v>
      </c>
      <c r="I83" s="644">
        <v>0.9</v>
      </c>
      <c r="J83" s="473" t="s">
        <v>26</v>
      </c>
      <c r="K83" s="519">
        <v>0</v>
      </c>
      <c r="L83" s="643">
        <v>0.9</v>
      </c>
      <c r="M83" s="165" t="s">
        <v>1084</v>
      </c>
    </row>
    <row r="84" spans="1:13" s="245" customFormat="1" ht="99.75" customHeight="1" x14ac:dyDescent="0.2">
      <c r="A84" s="158" t="s">
        <v>37</v>
      </c>
      <c r="B84" s="159" t="s">
        <v>38</v>
      </c>
      <c r="C84" s="160" t="s">
        <v>654</v>
      </c>
      <c r="D84" s="160" t="s">
        <v>638</v>
      </c>
      <c r="E84" s="161">
        <v>0.3</v>
      </c>
      <c r="F84" s="490">
        <v>1</v>
      </c>
      <c r="G84" s="413" t="s">
        <v>1085</v>
      </c>
      <c r="H84" s="413" t="s">
        <v>1079</v>
      </c>
      <c r="I84" s="644">
        <v>1</v>
      </c>
      <c r="J84" s="469" t="s">
        <v>26</v>
      </c>
      <c r="K84" s="589">
        <v>0</v>
      </c>
      <c r="L84" s="643">
        <v>1</v>
      </c>
      <c r="M84" s="165" t="s">
        <v>1086</v>
      </c>
    </row>
    <row r="85" spans="1:13" s="245" customFormat="1" ht="20.25" customHeight="1" x14ac:dyDescent="0.2">
      <c r="E85" s="254"/>
      <c r="F85" s="255"/>
    </row>
    <row r="86" spans="1:13" s="245" customFormat="1" ht="42" customHeight="1" x14ac:dyDescent="0.25">
      <c r="A86" s="236"/>
      <c r="B86" s="864" t="s">
        <v>1087</v>
      </c>
      <c r="C86" s="865"/>
      <c r="D86" s="865"/>
      <c r="E86" s="866"/>
      <c r="F86" s="562"/>
      <c r="G86" s="563"/>
      <c r="H86" s="563"/>
      <c r="I86" s="563"/>
      <c r="J86" s="563"/>
      <c r="K86" s="563"/>
      <c r="L86" s="563"/>
      <c r="M86" s="532"/>
    </row>
    <row r="87" spans="1:13" s="236" customFormat="1" ht="17.25" customHeight="1" x14ac:dyDescent="0.2">
      <c r="E87" s="237"/>
      <c r="F87" s="832" t="s">
        <v>969</v>
      </c>
      <c r="G87" s="832"/>
      <c r="H87" s="832"/>
    </row>
    <row r="88" spans="1:13" s="236" customFormat="1" ht="36" customHeight="1" x14ac:dyDescent="0.2">
      <c r="A88" s="238" t="s">
        <v>324</v>
      </c>
      <c r="B88" s="238" t="s">
        <v>42</v>
      </c>
      <c r="C88" s="238" t="s">
        <v>970</v>
      </c>
      <c r="D88" s="238" t="s">
        <v>971</v>
      </c>
      <c r="E88" s="239" t="s">
        <v>972</v>
      </c>
      <c r="F88" s="240" t="s">
        <v>973</v>
      </c>
      <c r="G88" s="419" t="s">
        <v>974</v>
      </c>
      <c r="H88" s="419" t="s">
        <v>975</v>
      </c>
      <c r="I88" s="420" t="s">
        <v>976</v>
      </c>
      <c r="J88" s="857" t="s">
        <v>977</v>
      </c>
      <c r="K88" s="858"/>
      <c r="L88" s="238" t="s">
        <v>978</v>
      </c>
      <c r="M88" s="238" t="s">
        <v>979</v>
      </c>
    </row>
    <row r="89" spans="1:13" s="236" customFormat="1" ht="136.5" customHeight="1" x14ac:dyDescent="0.2">
      <c r="A89" s="158" t="s">
        <v>286</v>
      </c>
      <c r="B89" s="159" t="s">
        <v>38</v>
      </c>
      <c r="C89" s="160" t="s">
        <v>757</v>
      </c>
      <c r="D89" s="160" t="s">
        <v>758</v>
      </c>
      <c r="E89" s="161">
        <v>0.25</v>
      </c>
      <c r="F89" s="494">
        <v>0.98</v>
      </c>
      <c r="G89" s="417" t="s">
        <v>1088</v>
      </c>
      <c r="H89" s="417" t="s">
        <v>1089</v>
      </c>
      <c r="I89" s="627">
        <v>1</v>
      </c>
      <c r="J89" s="472" t="s">
        <v>26</v>
      </c>
      <c r="K89" s="526">
        <v>0</v>
      </c>
      <c r="L89" s="643">
        <v>1.02</v>
      </c>
      <c r="M89" s="452" t="s">
        <v>1090</v>
      </c>
    </row>
    <row r="90" spans="1:13" s="245" customFormat="1" ht="134.25" customHeight="1" x14ac:dyDescent="0.2">
      <c r="A90" s="158" t="s">
        <v>286</v>
      </c>
      <c r="B90" s="159" t="s">
        <v>38</v>
      </c>
      <c r="C90" s="160" t="s">
        <v>838</v>
      </c>
      <c r="D90" s="160" t="s">
        <v>839</v>
      </c>
      <c r="E90" s="161">
        <v>0.25</v>
      </c>
      <c r="F90" s="498" t="s">
        <v>1091</v>
      </c>
      <c r="G90" s="453" t="s">
        <v>1092</v>
      </c>
      <c r="H90" s="453" t="s">
        <v>1093</v>
      </c>
      <c r="I90" s="622">
        <v>1</v>
      </c>
      <c r="J90" s="473" t="s">
        <v>26</v>
      </c>
      <c r="K90" s="519">
        <v>0</v>
      </c>
      <c r="L90" s="643">
        <v>1.4279999999999999</v>
      </c>
      <c r="M90" s="452" t="s">
        <v>1094</v>
      </c>
    </row>
    <row r="91" spans="1:13" s="245" customFormat="1" ht="135" customHeight="1" x14ac:dyDescent="0.2">
      <c r="A91" s="158" t="s">
        <v>286</v>
      </c>
      <c r="B91" s="159" t="s">
        <v>38</v>
      </c>
      <c r="C91" s="160" t="s">
        <v>885</v>
      </c>
      <c r="D91" s="160" t="s">
        <v>886</v>
      </c>
      <c r="E91" s="161">
        <v>0.25</v>
      </c>
      <c r="F91" s="494">
        <v>1</v>
      </c>
      <c r="G91" s="453" t="s">
        <v>1078</v>
      </c>
      <c r="H91" s="453" t="s">
        <v>1095</v>
      </c>
      <c r="I91" s="622">
        <v>1</v>
      </c>
      <c r="J91" s="473" t="s">
        <v>26</v>
      </c>
      <c r="K91" s="519">
        <v>0</v>
      </c>
      <c r="L91" s="637">
        <v>1</v>
      </c>
      <c r="M91" s="444" t="s">
        <v>1096</v>
      </c>
    </row>
    <row r="92" spans="1:13" s="245" customFormat="1" ht="64.5" customHeight="1" x14ac:dyDescent="0.2">
      <c r="A92" s="158" t="s">
        <v>286</v>
      </c>
      <c r="B92" s="159" t="s">
        <v>38</v>
      </c>
      <c r="C92" s="160" t="s">
        <v>928</v>
      </c>
      <c r="D92" s="160" t="s">
        <v>929</v>
      </c>
      <c r="E92" s="161">
        <v>0.25</v>
      </c>
      <c r="F92" s="494">
        <v>0.7</v>
      </c>
      <c r="G92" s="453" t="s">
        <v>1097</v>
      </c>
      <c r="H92" s="424">
        <v>14</v>
      </c>
      <c r="I92" s="622">
        <v>0.71399999999999997</v>
      </c>
      <c r="J92" s="469" t="s">
        <v>26</v>
      </c>
      <c r="K92" s="589">
        <v>0</v>
      </c>
      <c r="L92" s="637">
        <v>1.02</v>
      </c>
      <c r="M92" s="427" t="s">
        <v>1098</v>
      </c>
    </row>
    <row r="93" spans="1:13" s="245" customFormat="1" ht="42.75" customHeight="1" x14ac:dyDescent="0.25">
      <c r="A93" s="564"/>
      <c r="B93" s="863"/>
      <c r="C93" s="863"/>
      <c r="D93" s="863"/>
      <c r="E93" s="863"/>
      <c r="F93" s="244"/>
      <c r="G93" s="236"/>
      <c r="H93" s="236"/>
      <c r="I93" s="553"/>
      <c r="J93" s="553"/>
      <c r="K93" s="553"/>
      <c r="L93" s="553"/>
      <c r="M93" s="553"/>
    </row>
    <row r="94" spans="1:13" s="245" customFormat="1" ht="22.5" customHeight="1" x14ac:dyDescent="0.2">
      <c r="A94" s="236"/>
      <c r="B94" s="236"/>
      <c r="C94" s="236"/>
      <c r="D94" s="236"/>
      <c r="E94" s="237"/>
      <c r="F94" s="832" t="s">
        <v>969</v>
      </c>
      <c r="G94" s="832"/>
      <c r="H94" s="832"/>
      <c r="I94" s="236"/>
      <c r="J94" s="236"/>
      <c r="K94" s="236"/>
      <c r="L94" s="236"/>
      <c r="M94" s="236"/>
    </row>
    <row r="95" spans="1:13" ht="35.25" customHeight="1" x14ac:dyDescent="0.2">
      <c r="A95" s="238" t="s">
        <v>324</v>
      </c>
      <c r="B95" s="238" t="s">
        <v>42</v>
      </c>
      <c r="C95" s="238" t="s">
        <v>970</v>
      </c>
      <c r="D95" s="238" t="s">
        <v>971</v>
      </c>
      <c r="E95" s="239" t="s">
        <v>972</v>
      </c>
      <c r="F95" s="240" t="s">
        <v>973</v>
      </c>
      <c r="G95" s="419" t="s">
        <v>974</v>
      </c>
      <c r="H95" s="419" t="s">
        <v>975</v>
      </c>
      <c r="I95" s="420" t="s">
        <v>976</v>
      </c>
      <c r="J95" s="857" t="s">
        <v>977</v>
      </c>
      <c r="K95" s="858"/>
      <c r="L95" s="419" t="s">
        <v>978</v>
      </c>
      <c r="M95" s="419" t="s">
        <v>979</v>
      </c>
    </row>
    <row r="96" spans="1:13" s="236" customFormat="1" ht="135" customHeight="1" x14ac:dyDescent="0.2">
      <c r="A96" s="158" t="s">
        <v>66</v>
      </c>
      <c r="B96" s="159" t="s">
        <v>38</v>
      </c>
      <c r="C96" s="340" t="s">
        <v>757</v>
      </c>
      <c r="D96" s="367" t="s">
        <v>758</v>
      </c>
      <c r="E96" s="161">
        <v>0.25</v>
      </c>
      <c r="F96" s="434">
        <v>0.98</v>
      </c>
      <c r="G96" s="454" t="s">
        <v>1099</v>
      </c>
      <c r="H96" s="454" t="s">
        <v>1100</v>
      </c>
      <c r="I96" s="646">
        <v>1</v>
      </c>
      <c r="J96" s="472" t="s">
        <v>26</v>
      </c>
      <c r="K96" s="526">
        <v>0</v>
      </c>
      <c r="L96" s="623">
        <v>1.02</v>
      </c>
      <c r="M96" s="425" t="s">
        <v>1090</v>
      </c>
    </row>
    <row r="97" spans="1:13" s="236" customFormat="1" ht="134.25" customHeight="1" x14ac:dyDescent="0.2">
      <c r="A97" s="158" t="s">
        <v>66</v>
      </c>
      <c r="B97" s="159" t="s">
        <v>38</v>
      </c>
      <c r="C97" s="370" t="s">
        <v>838</v>
      </c>
      <c r="D97" s="370" t="s">
        <v>839</v>
      </c>
      <c r="E97" s="161">
        <v>0.25</v>
      </c>
      <c r="F97" s="499" t="s">
        <v>1091</v>
      </c>
      <c r="G97" s="417" t="s">
        <v>1101</v>
      </c>
      <c r="H97" s="417" t="s">
        <v>1102</v>
      </c>
      <c r="I97" s="627">
        <v>1</v>
      </c>
      <c r="J97" s="473" t="s">
        <v>26</v>
      </c>
      <c r="K97" s="519">
        <v>0</v>
      </c>
      <c r="L97" s="623">
        <v>1.4279999999999999</v>
      </c>
      <c r="M97" s="425" t="s">
        <v>1094</v>
      </c>
    </row>
    <row r="98" spans="1:13" s="245" customFormat="1" ht="134.25" customHeight="1" x14ac:dyDescent="0.2">
      <c r="A98" s="158" t="s">
        <v>66</v>
      </c>
      <c r="B98" s="159" t="s">
        <v>38</v>
      </c>
      <c r="C98" s="367" t="s">
        <v>885</v>
      </c>
      <c r="D98" s="367" t="s">
        <v>886</v>
      </c>
      <c r="E98" s="161">
        <v>0.25</v>
      </c>
      <c r="F98" s="433">
        <v>1</v>
      </c>
      <c r="G98" s="453" t="s">
        <v>1078</v>
      </c>
      <c r="H98" s="453" t="s">
        <v>1095</v>
      </c>
      <c r="I98" s="622">
        <v>1</v>
      </c>
      <c r="J98" s="473" t="s">
        <v>26</v>
      </c>
      <c r="K98" s="519">
        <v>0</v>
      </c>
      <c r="L98" s="623">
        <v>1</v>
      </c>
      <c r="M98" s="425" t="s">
        <v>1103</v>
      </c>
    </row>
    <row r="99" spans="1:13" s="245" customFormat="1" ht="73.5" customHeight="1" x14ac:dyDescent="0.2">
      <c r="A99" s="158" t="s">
        <v>66</v>
      </c>
      <c r="B99" s="159" t="s">
        <v>38</v>
      </c>
      <c r="C99" s="333" t="s">
        <v>928</v>
      </c>
      <c r="D99" s="333" t="s">
        <v>929</v>
      </c>
      <c r="E99" s="161">
        <v>0.25</v>
      </c>
      <c r="F99" s="432">
        <v>0.7</v>
      </c>
      <c r="G99" s="453" t="s">
        <v>1009</v>
      </c>
      <c r="H99" s="453" t="s">
        <v>1010</v>
      </c>
      <c r="I99" s="622">
        <v>1</v>
      </c>
      <c r="J99" s="469" t="s">
        <v>26</v>
      </c>
      <c r="K99" s="589">
        <v>0</v>
      </c>
      <c r="L99" s="623">
        <v>1.4279999999999999</v>
      </c>
      <c r="M99" s="425" t="s">
        <v>1104</v>
      </c>
    </row>
    <row r="100" spans="1:13" s="245" customFormat="1" ht="19.5" customHeight="1" x14ac:dyDescent="0.2">
      <c r="A100" s="246"/>
      <c r="B100" s="247"/>
      <c r="C100" s="246"/>
      <c r="D100" s="246"/>
      <c r="E100" s="248"/>
      <c r="F100" s="249"/>
      <c r="G100" s="247"/>
      <c r="H100" s="247"/>
      <c r="I100" s="250"/>
      <c r="J100" s="247"/>
      <c r="K100" s="251"/>
      <c r="L100" s="252"/>
      <c r="M100" s="253"/>
    </row>
    <row r="101" spans="1:13" s="245" customFormat="1" ht="47.25" customHeight="1" x14ac:dyDescent="0.2">
      <c r="A101" s="213"/>
      <c r="B101" s="839"/>
      <c r="C101" s="840"/>
      <c r="D101" s="841"/>
      <c r="E101" s="560"/>
      <c r="F101" s="561"/>
      <c r="G101" s="558"/>
      <c r="H101" s="558"/>
      <c r="I101" s="558"/>
      <c r="J101" s="558"/>
      <c r="K101" s="558"/>
      <c r="L101" s="559"/>
      <c r="M101" s="555"/>
    </row>
    <row r="102" spans="1:13" s="245" customFormat="1" ht="17.25" customHeight="1" x14ac:dyDescent="0.2">
      <c r="A102" s="236"/>
      <c r="B102" s="236"/>
      <c r="C102" s="236"/>
      <c r="D102" s="236"/>
      <c r="E102" s="237"/>
      <c r="F102" s="832" t="s">
        <v>969</v>
      </c>
      <c r="G102" s="832"/>
      <c r="H102" s="832"/>
      <c r="I102" s="236"/>
      <c r="J102" s="236"/>
      <c r="K102" s="236"/>
      <c r="L102" s="236"/>
      <c r="M102" s="236"/>
    </row>
    <row r="103" spans="1:13" ht="35.25" customHeight="1" x14ac:dyDescent="0.2">
      <c r="A103" s="238" t="s">
        <v>324</v>
      </c>
      <c r="B103" s="238" t="s">
        <v>42</v>
      </c>
      <c r="C103" s="238" t="s">
        <v>970</v>
      </c>
      <c r="D103" s="238" t="s">
        <v>971</v>
      </c>
      <c r="E103" s="239" t="s">
        <v>972</v>
      </c>
      <c r="F103" s="240" t="s">
        <v>973</v>
      </c>
      <c r="G103" s="419" t="s">
        <v>974</v>
      </c>
      <c r="H103" s="419" t="s">
        <v>975</v>
      </c>
      <c r="I103" s="420" t="s">
        <v>976</v>
      </c>
      <c r="J103" s="857" t="s">
        <v>977</v>
      </c>
      <c r="K103" s="858"/>
      <c r="L103" s="419" t="s">
        <v>978</v>
      </c>
      <c r="M103" s="419" t="s">
        <v>979</v>
      </c>
    </row>
    <row r="104" spans="1:13" s="236" customFormat="1" ht="135.75" customHeight="1" x14ac:dyDescent="0.2">
      <c r="A104" s="158" t="s">
        <v>67</v>
      </c>
      <c r="B104" s="159" t="s">
        <v>38</v>
      </c>
      <c r="C104" s="160" t="s">
        <v>757</v>
      </c>
      <c r="D104" s="160" t="s">
        <v>758</v>
      </c>
      <c r="E104" s="161">
        <v>0.25</v>
      </c>
      <c r="F104" s="494">
        <v>0.98</v>
      </c>
      <c r="G104" s="417" t="s">
        <v>1105</v>
      </c>
      <c r="H104" s="417" t="s">
        <v>1106</v>
      </c>
      <c r="I104" s="627">
        <v>1</v>
      </c>
      <c r="J104" s="472" t="s">
        <v>26</v>
      </c>
      <c r="K104" s="526">
        <v>0</v>
      </c>
      <c r="L104" s="643">
        <v>1.02</v>
      </c>
      <c r="M104" s="452" t="s">
        <v>1090</v>
      </c>
    </row>
    <row r="105" spans="1:13" s="236" customFormat="1" ht="134.25" customHeight="1" x14ac:dyDescent="0.2">
      <c r="A105" s="158" t="s">
        <v>67</v>
      </c>
      <c r="B105" s="159" t="s">
        <v>38</v>
      </c>
      <c r="C105" s="160" t="s">
        <v>838</v>
      </c>
      <c r="D105" s="160" t="s">
        <v>839</v>
      </c>
      <c r="E105" s="161">
        <v>0.25</v>
      </c>
      <c r="F105" s="416" t="s">
        <v>1091</v>
      </c>
      <c r="G105" s="453" t="s">
        <v>1107</v>
      </c>
      <c r="H105" s="453" t="s">
        <v>1108</v>
      </c>
      <c r="I105" s="622">
        <v>1</v>
      </c>
      <c r="J105" s="473" t="s">
        <v>26</v>
      </c>
      <c r="K105" s="519">
        <v>0</v>
      </c>
      <c r="L105" s="643">
        <v>1.4279999999999999</v>
      </c>
      <c r="M105" s="452" t="s">
        <v>1094</v>
      </c>
    </row>
    <row r="106" spans="1:13" s="245" customFormat="1" ht="135.75" customHeight="1" x14ac:dyDescent="0.2">
      <c r="A106" s="158" t="s">
        <v>67</v>
      </c>
      <c r="B106" s="159" t="s">
        <v>38</v>
      </c>
      <c r="C106" s="160" t="s">
        <v>885</v>
      </c>
      <c r="D106" s="160" t="s">
        <v>886</v>
      </c>
      <c r="E106" s="161">
        <v>0.25</v>
      </c>
      <c r="F106" s="494">
        <v>1</v>
      </c>
      <c r="G106" s="455" t="s">
        <v>1078</v>
      </c>
      <c r="H106" s="455" t="s">
        <v>1095</v>
      </c>
      <c r="I106" s="648">
        <v>1</v>
      </c>
      <c r="J106" s="543" t="s">
        <v>26</v>
      </c>
      <c r="K106" s="488">
        <v>0</v>
      </c>
      <c r="L106" s="647">
        <v>1</v>
      </c>
      <c r="M106" s="580" t="s">
        <v>1109</v>
      </c>
    </row>
    <row r="107" spans="1:13" s="245" customFormat="1" ht="74.25" customHeight="1" x14ac:dyDescent="0.2">
      <c r="A107" s="160" t="s">
        <v>67</v>
      </c>
      <c r="B107" s="159" t="s">
        <v>38</v>
      </c>
      <c r="C107" s="160" t="s">
        <v>928</v>
      </c>
      <c r="D107" s="160" t="s">
        <v>929</v>
      </c>
      <c r="E107" s="294">
        <v>0.25</v>
      </c>
      <c r="F107" s="500">
        <v>0.7</v>
      </c>
      <c r="G107" s="585" t="s">
        <v>1110</v>
      </c>
      <c r="H107" s="513" t="s">
        <v>1111</v>
      </c>
      <c r="I107" s="649">
        <v>0.55500000000000005</v>
      </c>
      <c r="J107" s="543" t="s">
        <v>26</v>
      </c>
      <c r="K107" s="485">
        <v>0</v>
      </c>
      <c r="L107" s="643">
        <v>0.79300000000000004</v>
      </c>
      <c r="M107" s="160" t="s">
        <v>1112</v>
      </c>
    </row>
    <row r="108" spans="1:13" s="245" customFormat="1" ht="18.75" customHeight="1" x14ac:dyDescent="0.2">
      <c r="A108" s="246"/>
      <c r="B108" s="247"/>
      <c r="C108" s="246"/>
      <c r="D108" s="246"/>
      <c r="E108" s="249"/>
      <c r="F108" s="249"/>
      <c r="G108" s="581"/>
      <c r="H108" s="582"/>
      <c r="I108" s="583"/>
      <c r="J108" s="247"/>
      <c r="K108" s="251"/>
      <c r="L108" s="252"/>
      <c r="M108" s="584"/>
    </row>
    <row r="109" spans="1:13" s="245" customFormat="1" ht="45.75" customHeight="1" x14ac:dyDescent="0.2">
      <c r="A109" s="565"/>
      <c r="B109" s="839"/>
      <c r="C109" s="840"/>
      <c r="D109" s="841"/>
      <c r="E109" s="632"/>
      <c r="F109" s="215"/>
      <c r="G109" s="671"/>
      <c r="H109" s="213"/>
      <c r="I109" s="555"/>
      <c r="J109" s="557"/>
      <c r="K109" s="558"/>
      <c r="L109" s="559"/>
      <c r="M109" s="511"/>
    </row>
    <row r="110" spans="1:13" s="245" customFormat="1" ht="21.75" customHeight="1" x14ac:dyDescent="0.2">
      <c r="A110" s="236"/>
      <c r="B110" s="236"/>
      <c r="C110" s="236"/>
      <c r="D110" s="236"/>
      <c r="E110" s="244"/>
      <c r="F110" s="836" t="s">
        <v>969</v>
      </c>
      <c r="G110" s="837"/>
      <c r="H110" s="838"/>
      <c r="I110" s="236"/>
      <c r="J110" s="236"/>
      <c r="K110" s="236"/>
      <c r="L110" s="236"/>
      <c r="M110" s="236"/>
    </row>
    <row r="111" spans="1:13" ht="39" customHeight="1" x14ac:dyDescent="0.2">
      <c r="A111" s="238" t="s">
        <v>324</v>
      </c>
      <c r="B111" s="238" t="s">
        <v>42</v>
      </c>
      <c r="C111" s="238" t="s">
        <v>970</v>
      </c>
      <c r="D111" s="238" t="s">
        <v>971</v>
      </c>
      <c r="E111" s="240" t="s">
        <v>972</v>
      </c>
      <c r="F111" s="240" t="s">
        <v>973</v>
      </c>
      <c r="G111" s="419" t="s">
        <v>974</v>
      </c>
      <c r="H111" s="419" t="s">
        <v>975</v>
      </c>
      <c r="I111" s="420" t="s">
        <v>976</v>
      </c>
      <c r="J111" s="857" t="s">
        <v>977</v>
      </c>
      <c r="K111" s="858"/>
      <c r="L111" s="419" t="s">
        <v>978</v>
      </c>
      <c r="M111" s="419" t="s">
        <v>979</v>
      </c>
    </row>
    <row r="112" spans="1:13" s="236" customFormat="1" ht="135" customHeight="1" x14ac:dyDescent="0.2">
      <c r="A112" s="158" t="s">
        <v>68</v>
      </c>
      <c r="B112" s="159" t="s">
        <v>38</v>
      </c>
      <c r="C112" s="340" t="s">
        <v>757</v>
      </c>
      <c r="D112" s="367" t="s">
        <v>758</v>
      </c>
      <c r="E112" s="161">
        <v>0.25</v>
      </c>
      <c r="F112" s="434">
        <v>0.98</v>
      </c>
      <c r="G112" s="454" t="s">
        <v>1113</v>
      </c>
      <c r="H112" s="454" t="s">
        <v>1114</v>
      </c>
      <c r="I112" s="646">
        <v>1</v>
      </c>
      <c r="J112" s="587" t="s">
        <v>26</v>
      </c>
      <c r="K112" s="479">
        <v>0</v>
      </c>
      <c r="L112" s="623">
        <v>1.02</v>
      </c>
      <c r="M112" s="431" t="s">
        <v>1090</v>
      </c>
    </row>
    <row r="113" spans="1:13" s="236" customFormat="1" ht="137.25" customHeight="1" x14ac:dyDescent="0.2">
      <c r="A113" s="158" t="s">
        <v>68</v>
      </c>
      <c r="B113" s="159" t="s">
        <v>38</v>
      </c>
      <c r="C113" s="370" t="s">
        <v>838</v>
      </c>
      <c r="D113" s="370" t="s">
        <v>839</v>
      </c>
      <c r="E113" s="161">
        <v>0.25</v>
      </c>
      <c r="F113" s="432" t="s">
        <v>1091</v>
      </c>
      <c r="G113" s="454" t="s">
        <v>1115</v>
      </c>
      <c r="H113" s="454" t="s">
        <v>1116</v>
      </c>
      <c r="I113" s="646">
        <v>0.57699999999999996</v>
      </c>
      <c r="J113" s="473" t="s">
        <v>26</v>
      </c>
      <c r="K113" s="519">
        <v>0</v>
      </c>
      <c r="L113" s="650">
        <v>0.82399999999999995</v>
      </c>
      <c r="M113" s="436" t="s">
        <v>1117</v>
      </c>
    </row>
    <row r="114" spans="1:13" s="245" customFormat="1" ht="135.75" customHeight="1" x14ac:dyDescent="0.2">
      <c r="A114" s="158" t="s">
        <v>68</v>
      </c>
      <c r="B114" s="159" t="s">
        <v>38</v>
      </c>
      <c r="C114" s="367" t="s">
        <v>885</v>
      </c>
      <c r="D114" s="367" t="s">
        <v>886</v>
      </c>
      <c r="E114" s="161">
        <v>0.25</v>
      </c>
      <c r="F114" s="433">
        <v>1</v>
      </c>
      <c r="G114" s="454" t="s">
        <v>1118</v>
      </c>
      <c r="H114" s="454" t="s">
        <v>1095</v>
      </c>
      <c r="I114" s="646">
        <v>0.5</v>
      </c>
      <c r="J114" s="473" t="s">
        <v>26</v>
      </c>
      <c r="K114" s="519">
        <v>0</v>
      </c>
      <c r="L114" s="650">
        <v>0.5</v>
      </c>
      <c r="M114" s="436" t="s">
        <v>1119</v>
      </c>
    </row>
    <row r="115" spans="1:13" s="245" customFormat="1" ht="77.25" customHeight="1" x14ac:dyDescent="0.2">
      <c r="A115" s="158" t="s">
        <v>68</v>
      </c>
      <c r="B115" s="159" t="s">
        <v>38</v>
      </c>
      <c r="C115" s="333" t="s">
        <v>928</v>
      </c>
      <c r="D115" s="333" t="s">
        <v>929</v>
      </c>
      <c r="E115" s="161">
        <v>0.25</v>
      </c>
      <c r="F115" s="432">
        <v>0.7</v>
      </c>
      <c r="G115" s="417" t="s">
        <v>1110</v>
      </c>
      <c r="H115" s="417" t="s">
        <v>1111</v>
      </c>
      <c r="I115" s="627">
        <v>0.55500000000000005</v>
      </c>
      <c r="J115" s="469" t="s">
        <v>26</v>
      </c>
      <c r="K115" s="589">
        <v>0</v>
      </c>
      <c r="L115" s="623">
        <v>0.79300000000000004</v>
      </c>
      <c r="M115" s="425" t="s">
        <v>1112</v>
      </c>
    </row>
    <row r="116" spans="1:13" s="245" customFormat="1" ht="16.5" customHeight="1" x14ac:dyDescent="0.2">
      <c r="A116" s="246"/>
      <c r="B116" s="247"/>
      <c r="C116" s="246"/>
      <c r="D116" s="246"/>
      <c r="E116" s="248"/>
      <c r="F116" s="249"/>
      <c r="G116" s="247"/>
      <c r="H116" s="247"/>
      <c r="I116" s="250"/>
      <c r="J116" s="247"/>
      <c r="K116" s="251"/>
      <c r="L116" s="252"/>
      <c r="M116" s="253"/>
    </row>
    <row r="117" spans="1:13" s="245" customFormat="1" ht="42.75" customHeight="1" x14ac:dyDescent="0.2">
      <c r="A117" s="565"/>
      <c r="B117" s="839"/>
      <c r="C117" s="840"/>
      <c r="D117" s="841"/>
      <c r="E117" s="560"/>
      <c r="F117" s="561"/>
      <c r="G117" s="558"/>
      <c r="H117" s="558"/>
      <c r="I117" s="558"/>
      <c r="J117" s="558"/>
      <c r="K117" s="558"/>
      <c r="L117" s="558"/>
      <c r="M117" s="559"/>
    </row>
    <row r="118" spans="1:13" s="245" customFormat="1" ht="16.5" customHeight="1" x14ac:dyDescent="0.2">
      <c r="A118" s="236"/>
      <c r="B118" s="236"/>
      <c r="C118" s="236"/>
      <c r="D118" s="236"/>
      <c r="E118" s="237"/>
      <c r="F118" s="832" t="s">
        <v>969</v>
      </c>
      <c r="G118" s="832"/>
      <c r="H118" s="832"/>
      <c r="I118" s="236"/>
      <c r="J118" s="236"/>
      <c r="K118" s="236"/>
      <c r="L118" s="236"/>
      <c r="M118" s="236"/>
    </row>
    <row r="119" spans="1:13" s="245" customFormat="1" ht="37.5" customHeight="1" x14ac:dyDescent="0.2">
      <c r="A119" s="238" t="s">
        <v>324</v>
      </c>
      <c r="B119" s="238" t="s">
        <v>42</v>
      </c>
      <c r="C119" s="238" t="s">
        <v>970</v>
      </c>
      <c r="D119" s="238" t="s">
        <v>971</v>
      </c>
      <c r="E119" s="239" t="s">
        <v>972</v>
      </c>
      <c r="F119" s="240" t="s">
        <v>973</v>
      </c>
      <c r="G119" s="419" t="s">
        <v>974</v>
      </c>
      <c r="H119" s="419" t="s">
        <v>975</v>
      </c>
      <c r="I119" s="420" t="s">
        <v>976</v>
      </c>
      <c r="J119" s="857" t="s">
        <v>977</v>
      </c>
      <c r="K119" s="858"/>
      <c r="L119" s="419" t="s">
        <v>978</v>
      </c>
      <c r="M119" s="238" t="s">
        <v>979</v>
      </c>
    </row>
    <row r="120" spans="1:13" s="236" customFormat="1" ht="135" customHeight="1" x14ac:dyDescent="0.2">
      <c r="A120" s="158" t="s">
        <v>69</v>
      </c>
      <c r="B120" s="159" t="s">
        <v>38</v>
      </c>
      <c r="C120" s="160" t="s">
        <v>757</v>
      </c>
      <c r="D120" s="160" t="s">
        <v>758</v>
      </c>
      <c r="E120" s="161">
        <v>0.25</v>
      </c>
      <c r="F120" s="494">
        <v>0.98</v>
      </c>
      <c r="G120" s="454" t="s">
        <v>1120</v>
      </c>
      <c r="H120" s="454" t="s">
        <v>1121</v>
      </c>
      <c r="I120" s="646">
        <v>1</v>
      </c>
      <c r="J120" s="472" t="s">
        <v>26</v>
      </c>
      <c r="K120" s="526">
        <v>0</v>
      </c>
      <c r="L120" s="650">
        <v>1.02</v>
      </c>
      <c r="M120" s="426" t="s">
        <v>1090</v>
      </c>
    </row>
    <row r="121" spans="1:13" s="236" customFormat="1" ht="135" customHeight="1" x14ac:dyDescent="0.2">
      <c r="A121" s="158" t="s">
        <v>69</v>
      </c>
      <c r="B121" s="159" t="s">
        <v>38</v>
      </c>
      <c r="C121" s="160" t="s">
        <v>838</v>
      </c>
      <c r="D121" s="160" t="s">
        <v>839</v>
      </c>
      <c r="E121" s="161">
        <v>0.25</v>
      </c>
      <c r="F121" s="416" t="s">
        <v>1091</v>
      </c>
      <c r="G121" s="417" t="s">
        <v>1122</v>
      </c>
      <c r="H121" s="417" t="s">
        <v>1123</v>
      </c>
      <c r="I121" s="627">
        <v>1</v>
      </c>
      <c r="J121" s="543" t="s">
        <v>26</v>
      </c>
      <c r="K121" s="484">
        <v>0</v>
      </c>
      <c r="L121" s="623">
        <v>1.4279999999999999</v>
      </c>
      <c r="M121" s="425" t="s">
        <v>1094</v>
      </c>
    </row>
    <row r="122" spans="1:13" s="245" customFormat="1" ht="134.25" customHeight="1" x14ac:dyDescent="0.2">
      <c r="A122" s="158" t="s">
        <v>69</v>
      </c>
      <c r="B122" s="159" t="s">
        <v>38</v>
      </c>
      <c r="C122" s="160" t="s">
        <v>885</v>
      </c>
      <c r="D122" s="160" t="s">
        <v>886</v>
      </c>
      <c r="E122" s="161">
        <v>0.25</v>
      </c>
      <c r="F122" s="506">
        <v>1</v>
      </c>
      <c r="G122" s="455" t="s">
        <v>1078</v>
      </c>
      <c r="H122" s="455" t="s">
        <v>1095</v>
      </c>
      <c r="I122" s="648">
        <v>1</v>
      </c>
      <c r="J122" s="543" t="s">
        <v>26</v>
      </c>
      <c r="K122" s="488">
        <v>0</v>
      </c>
      <c r="L122" s="620">
        <v>1</v>
      </c>
      <c r="M122" s="435" t="s">
        <v>1124</v>
      </c>
    </row>
    <row r="123" spans="1:13" s="245" customFormat="1" ht="73.5" customHeight="1" x14ac:dyDescent="0.2">
      <c r="A123" s="158" t="s">
        <v>69</v>
      </c>
      <c r="B123" s="159" t="s">
        <v>38</v>
      </c>
      <c r="C123" s="160" t="s">
        <v>928</v>
      </c>
      <c r="D123" s="160" t="s">
        <v>929</v>
      </c>
      <c r="E123" s="161">
        <v>0.25</v>
      </c>
      <c r="F123" s="494">
        <v>0.7</v>
      </c>
      <c r="G123" s="513" t="s">
        <v>1125</v>
      </c>
      <c r="H123" s="513" t="s">
        <v>1126</v>
      </c>
      <c r="I123" s="649">
        <v>0.85</v>
      </c>
      <c r="J123" s="543" t="s">
        <v>26</v>
      </c>
      <c r="K123" s="485">
        <v>0</v>
      </c>
      <c r="L123" s="651">
        <v>1.214</v>
      </c>
      <c r="M123" s="165" t="s">
        <v>1127</v>
      </c>
    </row>
    <row r="124" spans="1:13" s="245" customFormat="1" ht="20.25" customHeight="1" x14ac:dyDescent="0.2">
      <c r="A124" s="246"/>
      <c r="B124" s="247"/>
      <c r="C124" s="246"/>
      <c r="D124" s="246"/>
      <c r="E124" s="248"/>
      <c r="F124" s="586"/>
      <c r="G124" s="247"/>
      <c r="H124" s="247"/>
      <c r="I124" s="250"/>
      <c r="J124" s="247"/>
      <c r="K124" s="251"/>
      <c r="L124" s="252"/>
      <c r="M124" s="584"/>
    </row>
    <row r="125" spans="1:13" s="245" customFormat="1" ht="39.75" customHeight="1" x14ac:dyDescent="0.2">
      <c r="A125" s="567"/>
      <c r="B125" s="833"/>
      <c r="C125" s="834"/>
      <c r="D125" s="835"/>
      <c r="E125" s="568"/>
      <c r="F125" s="569"/>
      <c r="G125" s="571"/>
      <c r="H125" s="572"/>
      <c r="I125" s="572"/>
      <c r="J125" s="572"/>
      <c r="K125" s="572"/>
      <c r="L125" s="573"/>
      <c r="M125" s="570"/>
    </row>
    <row r="126" spans="1:13" s="245" customFormat="1" ht="12" customHeight="1" x14ac:dyDescent="0.2">
      <c r="A126" s="236"/>
      <c r="B126" s="236"/>
      <c r="C126" s="236"/>
      <c r="D126" s="236"/>
      <c r="E126" s="237"/>
      <c r="F126" s="832" t="s">
        <v>969</v>
      </c>
      <c r="G126" s="832"/>
      <c r="H126" s="832"/>
      <c r="I126" s="236"/>
      <c r="J126" s="236"/>
      <c r="K126" s="236"/>
      <c r="L126" s="236"/>
      <c r="M126" s="236"/>
    </row>
    <row r="127" spans="1:13" s="245" customFormat="1" ht="38.25" customHeight="1" x14ac:dyDescent="0.2">
      <c r="A127" s="238" t="s">
        <v>324</v>
      </c>
      <c r="B127" s="238" t="s">
        <v>42</v>
      </c>
      <c r="C127" s="238" t="s">
        <v>970</v>
      </c>
      <c r="D127" s="238" t="s">
        <v>971</v>
      </c>
      <c r="E127" s="239" t="s">
        <v>972</v>
      </c>
      <c r="F127" s="240" t="s">
        <v>973</v>
      </c>
      <c r="G127" s="419" t="s">
        <v>974</v>
      </c>
      <c r="H127" s="419" t="s">
        <v>975</v>
      </c>
      <c r="I127" s="420" t="s">
        <v>976</v>
      </c>
      <c r="J127" s="857" t="s">
        <v>977</v>
      </c>
      <c r="K127" s="858"/>
      <c r="L127" s="419" t="s">
        <v>978</v>
      </c>
      <c r="M127" s="238" t="s">
        <v>979</v>
      </c>
    </row>
    <row r="128" spans="1:13" s="236" customFormat="1" ht="135" customHeight="1" x14ac:dyDescent="0.2">
      <c r="A128" s="158" t="s">
        <v>70</v>
      </c>
      <c r="B128" s="159" t="s">
        <v>38</v>
      </c>
      <c r="C128" s="340" t="s">
        <v>757</v>
      </c>
      <c r="D128" s="367" t="s">
        <v>758</v>
      </c>
      <c r="E128" s="161">
        <v>0.25</v>
      </c>
      <c r="F128" s="434">
        <v>0.98</v>
      </c>
      <c r="G128" s="454" t="s">
        <v>1128</v>
      </c>
      <c r="H128" s="454" t="s">
        <v>1129</v>
      </c>
      <c r="I128" s="646">
        <v>1</v>
      </c>
      <c r="J128" s="587" t="s">
        <v>26</v>
      </c>
      <c r="K128" s="479">
        <v>0</v>
      </c>
      <c r="L128" s="491">
        <v>1.02</v>
      </c>
      <c r="M128" s="165" t="s">
        <v>1090</v>
      </c>
    </row>
    <row r="129" spans="1:13" s="236" customFormat="1" ht="134.25" customHeight="1" x14ac:dyDescent="0.2">
      <c r="A129" s="158" t="s">
        <v>70</v>
      </c>
      <c r="B129" s="159" t="s">
        <v>38</v>
      </c>
      <c r="C129" s="370" t="s">
        <v>838</v>
      </c>
      <c r="D129" s="370" t="s">
        <v>839</v>
      </c>
      <c r="E129" s="161">
        <v>0.25</v>
      </c>
      <c r="F129" s="432" t="s">
        <v>1091</v>
      </c>
      <c r="G129" s="417" t="s">
        <v>1054</v>
      </c>
      <c r="H129" s="417" t="s">
        <v>1055</v>
      </c>
      <c r="I129" s="646">
        <v>1</v>
      </c>
      <c r="J129" s="543" t="s">
        <v>26</v>
      </c>
      <c r="K129" s="484">
        <v>0</v>
      </c>
      <c r="L129" s="623">
        <v>1.4279999999999999</v>
      </c>
      <c r="M129" s="165" t="s">
        <v>1094</v>
      </c>
    </row>
    <row r="130" spans="1:13" s="245" customFormat="1" ht="142.5" customHeight="1" x14ac:dyDescent="0.2">
      <c r="A130" s="158" t="s">
        <v>70</v>
      </c>
      <c r="B130" s="159" t="s">
        <v>38</v>
      </c>
      <c r="C130" s="367" t="s">
        <v>885</v>
      </c>
      <c r="D130" s="367" t="s">
        <v>886</v>
      </c>
      <c r="E130" s="161">
        <v>0.25</v>
      </c>
      <c r="F130" s="433">
        <v>1</v>
      </c>
      <c r="G130" s="455" t="s">
        <v>1078</v>
      </c>
      <c r="H130" s="455" t="s">
        <v>1095</v>
      </c>
      <c r="I130" s="646">
        <v>1</v>
      </c>
      <c r="J130" s="543" t="s">
        <v>26</v>
      </c>
      <c r="K130" s="484">
        <v>0</v>
      </c>
      <c r="L130" s="620">
        <v>1</v>
      </c>
      <c r="M130" s="426" t="s">
        <v>1130</v>
      </c>
    </row>
    <row r="131" spans="1:13" s="245" customFormat="1" ht="76.5" customHeight="1" x14ac:dyDescent="0.2">
      <c r="A131" s="158" t="s">
        <v>70</v>
      </c>
      <c r="B131" s="159" t="s">
        <v>38</v>
      </c>
      <c r="C131" s="333" t="s">
        <v>928</v>
      </c>
      <c r="D131" s="333" t="s">
        <v>929</v>
      </c>
      <c r="E131" s="161">
        <v>0.25</v>
      </c>
      <c r="F131" s="432">
        <v>0.7</v>
      </c>
      <c r="G131" s="417" t="s">
        <v>1097</v>
      </c>
      <c r="H131" s="417" t="s">
        <v>1131</v>
      </c>
      <c r="I131" s="627">
        <v>0.71399999999999997</v>
      </c>
      <c r="J131" s="588" t="s">
        <v>26</v>
      </c>
      <c r="K131" s="483">
        <v>0</v>
      </c>
      <c r="L131" s="623">
        <v>1.02</v>
      </c>
      <c r="M131" s="425" t="s">
        <v>1132</v>
      </c>
    </row>
    <row r="132" spans="1:13" s="245" customFormat="1" ht="15" customHeight="1" x14ac:dyDescent="0.2">
      <c r="A132" s="246"/>
      <c r="B132" s="247"/>
      <c r="C132" s="246"/>
      <c r="D132" s="246"/>
      <c r="E132" s="248"/>
      <c r="F132" s="249"/>
      <c r="G132" s="247"/>
      <c r="H132" s="247"/>
      <c r="I132" s="250"/>
      <c r="J132" s="247"/>
      <c r="K132" s="251"/>
      <c r="L132" s="252"/>
      <c r="M132" s="253"/>
    </row>
    <row r="133" spans="1:13" s="245" customFormat="1" ht="39.75" customHeight="1" x14ac:dyDescent="0.2">
      <c r="A133" s="567"/>
      <c r="B133" s="833"/>
      <c r="C133" s="834"/>
      <c r="D133" s="835"/>
      <c r="E133" s="566"/>
      <c r="F133" s="255"/>
      <c r="G133" s="672"/>
      <c r="H133" s="673"/>
      <c r="I133" s="572"/>
      <c r="J133" s="572"/>
      <c r="K133" s="572"/>
      <c r="L133" s="572"/>
      <c r="M133" s="573"/>
    </row>
    <row r="134" spans="1:13" s="245" customFormat="1" ht="18.75" customHeight="1" x14ac:dyDescent="0.2">
      <c r="A134" s="236"/>
      <c r="B134" s="236"/>
      <c r="C134" s="236"/>
      <c r="D134" s="236"/>
      <c r="E134" s="237"/>
      <c r="F134" s="836" t="s">
        <v>969</v>
      </c>
      <c r="G134" s="837"/>
      <c r="H134" s="838"/>
      <c r="I134" s="236"/>
      <c r="J134" s="236"/>
      <c r="K134" s="236"/>
      <c r="L134" s="236"/>
      <c r="M134" s="236"/>
    </row>
    <row r="135" spans="1:13" s="245" customFormat="1" ht="31.5" customHeight="1" x14ac:dyDescent="0.2">
      <c r="A135" s="238" t="s">
        <v>324</v>
      </c>
      <c r="B135" s="238" t="s">
        <v>42</v>
      </c>
      <c r="C135" s="238" t="s">
        <v>970</v>
      </c>
      <c r="D135" s="238" t="s">
        <v>971</v>
      </c>
      <c r="E135" s="239" t="s">
        <v>972</v>
      </c>
      <c r="F135" s="240" t="s">
        <v>973</v>
      </c>
      <c r="G135" s="419" t="s">
        <v>974</v>
      </c>
      <c r="H135" s="419" t="s">
        <v>975</v>
      </c>
      <c r="I135" s="420" t="s">
        <v>976</v>
      </c>
      <c r="J135" s="857" t="s">
        <v>977</v>
      </c>
      <c r="K135" s="858"/>
      <c r="L135" s="419" t="s">
        <v>978</v>
      </c>
      <c r="M135" s="238" t="s">
        <v>979</v>
      </c>
    </row>
    <row r="136" spans="1:13" s="236" customFormat="1" ht="136.5" customHeight="1" x14ac:dyDescent="0.2">
      <c r="A136" s="158" t="s">
        <v>71</v>
      </c>
      <c r="B136" s="159" t="s">
        <v>38</v>
      </c>
      <c r="C136" s="160" t="s">
        <v>757</v>
      </c>
      <c r="D136" s="160" t="s">
        <v>758</v>
      </c>
      <c r="E136" s="161">
        <v>0.25</v>
      </c>
      <c r="F136" s="494">
        <v>0.98</v>
      </c>
      <c r="G136" s="417" t="s">
        <v>1133</v>
      </c>
      <c r="H136" s="417" t="s">
        <v>1134</v>
      </c>
      <c r="I136" s="627">
        <v>1</v>
      </c>
      <c r="J136" s="587" t="s">
        <v>26</v>
      </c>
      <c r="K136" s="479">
        <v>0</v>
      </c>
      <c r="L136" s="652">
        <v>1.02</v>
      </c>
      <c r="M136" s="165" t="s">
        <v>1090</v>
      </c>
    </row>
    <row r="137" spans="1:13" s="236" customFormat="1" ht="136.5" customHeight="1" x14ac:dyDescent="0.2">
      <c r="A137" s="158" t="s">
        <v>71</v>
      </c>
      <c r="B137" s="159" t="s">
        <v>38</v>
      </c>
      <c r="C137" s="160" t="s">
        <v>838</v>
      </c>
      <c r="D137" s="160" t="s">
        <v>839</v>
      </c>
      <c r="E137" s="161">
        <v>0.25</v>
      </c>
      <c r="F137" s="416" t="s">
        <v>1091</v>
      </c>
      <c r="G137" s="453" t="s">
        <v>1135</v>
      </c>
      <c r="H137" s="453" t="s">
        <v>1136</v>
      </c>
      <c r="I137" s="627">
        <v>1</v>
      </c>
      <c r="J137" s="543" t="s">
        <v>26</v>
      </c>
      <c r="K137" s="484">
        <v>0</v>
      </c>
      <c r="L137" s="637">
        <v>1.4279999999999999</v>
      </c>
      <c r="M137" s="165" t="s">
        <v>1094</v>
      </c>
    </row>
    <row r="138" spans="1:13" s="245" customFormat="1" ht="135.75" customHeight="1" x14ac:dyDescent="0.2">
      <c r="A138" s="158" t="s">
        <v>71</v>
      </c>
      <c r="B138" s="159" t="s">
        <v>38</v>
      </c>
      <c r="C138" s="160" t="s">
        <v>885</v>
      </c>
      <c r="D138" s="160" t="s">
        <v>886</v>
      </c>
      <c r="E138" s="161">
        <v>0.25</v>
      </c>
      <c r="F138" s="494">
        <v>1</v>
      </c>
      <c r="G138" s="453" t="s">
        <v>1078</v>
      </c>
      <c r="H138" s="453" t="s">
        <v>1095</v>
      </c>
      <c r="I138" s="627">
        <v>1</v>
      </c>
      <c r="J138" s="588" t="s">
        <v>26</v>
      </c>
      <c r="K138" s="488">
        <v>0</v>
      </c>
      <c r="L138" s="637">
        <v>1</v>
      </c>
      <c r="M138" s="165" t="s">
        <v>1137</v>
      </c>
    </row>
    <row r="139" spans="1:13" s="245" customFormat="1" ht="147" customHeight="1" x14ac:dyDescent="0.2">
      <c r="A139" s="158" t="s">
        <v>71</v>
      </c>
      <c r="B139" s="159" t="s">
        <v>38</v>
      </c>
      <c r="C139" s="160" t="s">
        <v>928</v>
      </c>
      <c r="D139" s="160" t="s">
        <v>929</v>
      </c>
      <c r="E139" s="161">
        <v>0.25</v>
      </c>
      <c r="F139" s="494">
        <v>0.7</v>
      </c>
      <c r="G139" s="453" t="s">
        <v>1009</v>
      </c>
      <c r="H139" s="453" t="s">
        <v>1138</v>
      </c>
      <c r="I139" s="622">
        <v>0.307</v>
      </c>
      <c r="J139" s="528" t="s">
        <v>98</v>
      </c>
      <c r="K139" s="482">
        <v>0.5</v>
      </c>
      <c r="L139" s="637">
        <v>0.439</v>
      </c>
      <c r="M139" s="165" t="s">
        <v>1197</v>
      </c>
    </row>
    <row r="140" spans="1:13" s="245" customFormat="1" ht="18.75" customHeight="1" x14ac:dyDescent="0.2">
      <c r="A140" s="246"/>
      <c r="B140" s="247"/>
      <c r="C140" s="246"/>
      <c r="D140" s="246"/>
      <c r="E140" s="248"/>
      <c r="F140" s="249"/>
      <c r="G140" s="247"/>
      <c r="H140" s="247"/>
      <c r="I140" s="250"/>
      <c r="J140" s="247"/>
      <c r="K140" s="251"/>
      <c r="L140" s="252"/>
      <c r="M140" s="253"/>
    </row>
    <row r="141" spans="1:13" s="245" customFormat="1" ht="57" customHeight="1" x14ac:dyDescent="0.2">
      <c r="B141" s="831"/>
      <c r="C141" s="831"/>
      <c r="D141" s="831"/>
      <c r="E141" s="254"/>
      <c r="F141" s="255"/>
    </row>
    <row r="142" spans="1:13" s="245" customFormat="1" ht="9.75" customHeight="1" x14ac:dyDescent="0.2">
      <c r="A142" s="236"/>
      <c r="B142" s="236"/>
      <c r="C142" s="236"/>
      <c r="D142" s="236"/>
      <c r="E142" s="237"/>
      <c r="F142" s="832" t="s">
        <v>969</v>
      </c>
      <c r="G142" s="832"/>
      <c r="H142" s="832"/>
      <c r="I142" s="236"/>
      <c r="J142" s="236"/>
      <c r="K142" s="236"/>
      <c r="L142" s="236"/>
      <c r="M142" s="236"/>
    </row>
    <row r="143" spans="1:13" s="245" customFormat="1" ht="27" customHeight="1" x14ac:dyDescent="0.2">
      <c r="A143" s="238" t="s">
        <v>324</v>
      </c>
      <c r="B143" s="238" t="s">
        <v>42</v>
      </c>
      <c r="C143" s="238" t="s">
        <v>970</v>
      </c>
      <c r="D143" s="238" t="s">
        <v>971</v>
      </c>
      <c r="E143" s="239" t="s">
        <v>972</v>
      </c>
      <c r="F143" s="240" t="s">
        <v>973</v>
      </c>
      <c r="G143" s="419" t="s">
        <v>974</v>
      </c>
      <c r="H143" s="419" t="s">
        <v>975</v>
      </c>
      <c r="I143" s="420" t="s">
        <v>976</v>
      </c>
      <c r="J143" s="857" t="s">
        <v>977</v>
      </c>
      <c r="K143" s="858"/>
      <c r="L143" s="419" t="s">
        <v>978</v>
      </c>
      <c r="M143" s="238" t="s">
        <v>979</v>
      </c>
    </row>
    <row r="144" spans="1:13" s="236" customFormat="1" ht="137.25" customHeight="1" x14ac:dyDescent="0.2">
      <c r="A144" s="158" t="s">
        <v>72</v>
      </c>
      <c r="B144" s="159" t="s">
        <v>38</v>
      </c>
      <c r="C144" s="160" t="s">
        <v>757</v>
      </c>
      <c r="D144" s="160" t="s">
        <v>758</v>
      </c>
      <c r="E144" s="161">
        <v>0.25</v>
      </c>
      <c r="F144" s="494">
        <v>0.98</v>
      </c>
      <c r="G144" s="454" t="s">
        <v>1139</v>
      </c>
      <c r="H144" s="454" t="s">
        <v>1140</v>
      </c>
      <c r="I144" s="646">
        <v>1</v>
      </c>
      <c r="J144" s="587" t="s">
        <v>26</v>
      </c>
      <c r="K144" s="479">
        <v>0</v>
      </c>
      <c r="L144" s="650">
        <v>1.02</v>
      </c>
      <c r="M144" s="426" t="s">
        <v>1090</v>
      </c>
    </row>
    <row r="145" spans="1:13" s="236" customFormat="1" ht="136.5" customHeight="1" x14ac:dyDescent="0.2">
      <c r="A145" s="160" t="s">
        <v>72</v>
      </c>
      <c r="B145" s="159" t="s">
        <v>38</v>
      </c>
      <c r="C145" s="160" t="s">
        <v>838</v>
      </c>
      <c r="D145" s="160" t="s">
        <v>839</v>
      </c>
      <c r="E145" s="294">
        <v>0.25</v>
      </c>
      <c r="F145" s="443" t="s">
        <v>1091</v>
      </c>
      <c r="G145" s="417" t="s">
        <v>1141</v>
      </c>
      <c r="H145" s="417" t="s">
        <v>1142</v>
      </c>
      <c r="I145" s="627">
        <v>0.36599999999999999</v>
      </c>
      <c r="J145" s="543" t="s">
        <v>26</v>
      </c>
      <c r="K145" s="484">
        <v>0</v>
      </c>
      <c r="L145" s="623">
        <v>0.52300000000000002</v>
      </c>
      <c r="M145" s="425" t="s">
        <v>1143</v>
      </c>
    </row>
    <row r="146" spans="1:13" s="245" customFormat="1" ht="136.5" customHeight="1" x14ac:dyDescent="0.2">
      <c r="A146" s="158" t="s">
        <v>72</v>
      </c>
      <c r="B146" s="159" t="s">
        <v>38</v>
      </c>
      <c r="C146" s="160" t="s">
        <v>885</v>
      </c>
      <c r="D146" s="160" t="s">
        <v>886</v>
      </c>
      <c r="E146" s="161">
        <v>0.25</v>
      </c>
      <c r="F146" s="494">
        <v>1</v>
      </c>
      <c r="G146" s="455" t="s">
        <v>1078</v>
      </c>
      <c r="H146" s="455" t="s">
        <v>1095</v>
      </c>
      <c r="I146" s="648">
        <v>1</v>
      </c>
      <c r="J146" s="474" t="s">
        <v>26</v>
      </c>
      <c r="K146" s="519">
        <v>0</v>
      </c>
      <c r="L146" s="620">
        <v>1</v>
      </c>
      <c r="M146" s="435" t="s">
        <v>1144</v>
      </c>
    </row>
    <row r="147" spans="1:13" s="245" customFormat="1" ht="149.25" customHeight="1" x14ac:dyDescent="0.2">
      <c r="A147" s="158" t="s">
        <v>72</v>
      </c>
      <c r="B147" s="159" t="s">
        <v>38</v>
      </c>
      <c r="C147" s="160" t="s">
        <v>928</v>
      </c>
      <c r="D147" s="160" t="s">
        <v>929</v>
      </c>
      <c r="E147" s="161">
        <v>0.25</v>
      </c>
      <c r="F147" s="494">
        <v>0.7</v>
      </c>
      <c r="G147" s="417" t="s">
        <v>1145</v>
      </c>
      <c r="H147" s="456" t="s">
        <v>1146</v>
      </c>
      <c r="I147" s="644">
        <v>0.57099999999999995</v>
      </c>
      <c r="J147" s="477" t="s">
        <v>20</v>
      </c>
      <c r="K147" s="589">
        <v>0.5</v>
      </c>
      <c r="L147" s="623">
        <v>0.81599999999999995</v>
      </c>
      <c r="M147" s="425" t="s">
        <v>1199</v>
      </c>
    </row>
    <row r="148" spans="1:13" s="245" customFormat="1" ht="20.25" customHeight="1" x14ac:dyDescent="0.2">
      <c r="A148" s="246"/>
      <c r="B148" s="247"/>
      <c r="C148" s="246"/>
      <c r="D148" s="246"/>
      <c r="E148" s="248"/>
      <c r="F148" s="249"/>
      <c r="G148" s="247"/>
      <c r="H148" s="247"/>
      <c r="I148" s="250"/>
      <c r="J148" s="247"/>
      <c r="K148" s="251"/>
      <c r="L148" s="252"/>
      <c r="M148" s="253"/>
    </row>
    <row r="149" spans="1:13" s="245" customFormat="1" ht="48" customHeight="1" x14ac:dyDescent="0.2">
      <c r="B149" s="831"/>
      <c r="C149" s="831"/>
      <c r="D149" s="831"/>
      <c r="E149" s="254"/>
      <c r="F149" s="255"/>
      <c r="I149" s="556"/>
      <c r="J149" s="556"/>
      <c r="K149" s="556"/>
      <c r="L149" s="556"/>
      <c r="M149" s="556"/>
    </row>
    <row r="150" spans="1:13" s="245" customFormat="1" ht="15" customHeight="1" x14ac:dyDescent="0.2">
      <c r="A150" s="518"/>
      <c r="B150" s="518"/>
      <c r="C150" s="518"/>
      <c r="D150" s="518"/>
      <c r="E150" s="515"/>
      <c r="F150" s="832" t="s">
        <v>969</v>
      </c>
      <c r="G150" s="832"/>
      <c r="H150" s="832"/>
      <c r="I150" s="236"/>
      <c r="J150" s="236"/>
      <c r="K150" s="236"/>
      <c r="L150" s="236"/>
      <c r="M150" s="236"/>
    </row>
    <row r="151" spans="1:13" s="245" customFormat="1" ht="31.5" customHeight="1" x14ac:dyDescent="0.2">
      <c r="A151" s="238" t="s">
        <v>324</v>
      </c>
      <c r="B151" s="238" t="s">
        <v>42</v>
      </c>
      <c r="C151" s="238" t="s">
        <v>970</v>
      </c>
      <c r="D151" s="238" t="s">
        <v>971</v>
      </c>
      <c r="E151" s="239" t="s">
        <v>972</v>
      </c>
      <c r="F151" s="240" t="s">
        <v>973</v>
      </c>
      <c r="G151" s="419" t="s">
        <v>974</v>
      </c>
      <c r="H151" s="419" t="s">
        <v>975</v>
      </c>
      <c r="I151" s="420" t="s">
        <v>976</v>
      </c>
      <c r="J151" s="857" t="s">
        <v>977</v>
      </c>
      <c r="K151" s="858"/>
      <c r="L151" s="419" t="s">
        <v>978</v>
      </c>
      <c r="M151" s="238" t="s">
        <v>979</v>
      </c>
    </row>
    <row r="152" spans="1:13" s="236" customFormat="1" ht="135.75" customHeight="1" x14ac:dyDescent="0.2">
      <c r="A152" s="158" t="s">
        <v>73</v>
      </c>
      <c r="B152" s="159" t="s">
        <v>38</v>
      </c>
      <c r="C152" s="340" t="s">
        <v>757</v>
      </c>
      <c r="D152" s="367" t="s">
        <v>758</v>
      </c>
      <c r="E152" s="161">
        <v>0.25</v>
      </c>
      <c r="F152" s="434">
        <v>0.98</v>
      </c>
      <c r="G152" s="454" t="s">
        <v>1147</v>
      </c>
      <c r="H152" s="454" t="s">
        <v>1148</v>
      </c>
      <c r="I152" s="646">
        <v>1</v>
      </c>
      <c r="J152" s="587" t="s">
        <v>26</v>
      </c>
      <c r="K152" s="479">
        <v>0</v>
      </c>
      <c r="L152" s="623">
        <v>1.02</v>
      </c>
      <c r="M152" s="165" t="s">
        <v>1090</v>
      </c>
    </row>
    <row r="153" spans="1:13" s="236" customFormat="1" ht="140.25" customHeight="1" x14ac:dyDescent="0.2">
      <c r="A153" s="158" t="s">
        <v>73</v>
      </c>
      <c r="B153" s="159" t="s">
        <v>38</v>
      </c>
      <c r="C153" s="370" t="s">
        <v>838</v>
      </c>
      <c r="D153" s="370" t="s">
        <v>839</v>
      </c>
      <c r="E153" s="161">
        <v>0.25</v>
      </c>
      <c r="F153" s="432" t="s">
        <v>1091</v>
      </c>
      <c r="G153" s="417" t="s">
        <v>1149</v>
      </c>
      <c r="H153" s="417" t="s">
        <v>1068</v>
      </c>
      <c r="I153" s="627">
        <v>0</v>
      </c>
      <c r="J153" s="543" t="s">
        <v>26</v>
      </c>
      <c r="K153" s="484">
        <v>0</v>
      </c>
      <c r="L153" s="653">
        <v>0</v>
      </c>
      <c r="M153" s="165" t="s">
        <v>1150</v>
      </c>
    </row>
    <row r="154" spans="1:13" s="245" customFormat="1" ht="133.5" customHeight="1" x14ac:dyDescent="0.2">
      <c r="A154" s="158" t="s">
        <v>73</v>
      </c>
      <c r="B154" s="159" t="s">
        <v>38</v>
      </c>
      <c r="C154" s="367" t="s">
        <v>885</v>
      </c>
      <c r="D154" s="367" t="s">
        <v>886</v>
      </c>
      <c r="E154" s="161">
        <v>0.25</v>
      </c>
      <c r="F154" s="433">
        <v>1</v>
      </c>
      <c r="G154" s="455" t="s">
        <v>1078</v>
      </c>
      <c r="H154" s="455" t="s">
        <v>1095</v>
      </c>
      <c r="I154" s="648">
        <v>1</v>
      </c>
      <c r="J154" s="473" t="s">
        <v>26</v>
      </c>
      <c r="K154" s="519">
        <v>0</v>
      </c>
      <c r="L154" s="643">
        <v>1</v>
      </c>
      <c r="M154" s="452" t="s">
        <v>1151</v>
      </c>
    </row>
    <row r="155" spans="1:13" s="245" customFormat="1" ht="77.25" customHeight="1" x14ac:dyDescent="0.2">
      <c r="A155" s="158" t="s">
        <v>73</v>
      </c>
      <c r="B155" s="159" t="s">
        <v>38</v>
      </c>
      <c r="C155" s="333" t="s">
        <v>928</v>
      </c>
      <c r="D155" s="333" t="s">
        <v>929</v>
      </c>
      <c r="E155" s="161">
        <v>0.25</v>
      </c>
      <c r="F155" s="432">
        <v>0.7</v>
      </c>
      <c r="G155" s="417" t="s">
        <v>1152</v>
      </c>
      <c r="H155" s="417" t="s">
        <v>1083</v>
      </c>
      <c r="I155" s="627">
        <v>0.82499999999999996</v>
      </c>
      <c r="J155" s="469" t="s">
        <v>26</v>
      </c>
      <c r="K155" s="589">
        <v>0</v>
      </c>
      <c r="L155" s="637">
        <v>1.1779999999999999</v>
      </c>
      <c r="M155" s="427" t="s">
        <v>1153</v>
      </c>
    </row>
    <row r="156" spans="1:13" s="245" customFormat="1" ht="18" customHeight="1" x14ac:dyDescent="0.2">
      <c r="A156" s="246"/>
      <c r="B156" s="247"/>
      <c r="C156" s="246"/>
      <c r="D156" s="246"/>
      <c r="E156" s="248"/>
      <c r="F156" s="249"/>
      <c r="G156" s="247"/>
      <c r="H156" s="247"/>
      <c r="I156" s="250"/>
      <c r="J156" s="247"/>
      <c r="K156" s="251"/>
      <c r="L156" s="252"/>
      <c r="M156" s="253"/>
    </row>
    <row r="157" spans="1:13" s="245" customFormat="1" ht="47.25" customHeight="1" x14ac:dyDescent="0.2">
      <c r="B157" s="831"/>
      <c r="C157" s="831"/>
      <c r="D157" s="831"/>
      <c r="E157" s="254"/>
      <c r="F157" s="255"/>
    </row>
    <row r="158" spans="1:13" s="245" customFormat="1" ht="15" customHeight="1" x14ac:dyDescent="0.2">
      <c r="A158" s="236"/>
      <c r="B158" s="236"/>
      <c r="C158" s="236"/>
      <c r="D158" s="236"/>
      <c r="E158" s="237"/>
      <c r="F158" s="832" t="s">
        <v>969</v>
      </c>
      <c r="G158" s="832"/>
      <c r="H158" s="832"/>
      <c r="I158" s="236"/>
      <c r="J158" s="236"/>
      <c r="K158" s="236"/>
      <c r="L158" s="236"/>
      <c r="M158" s="236"/>
    </row>
    <row r="159" spans="1:13" s="245" customFormat="1" ht="32.25" customHeight="1" x14ac:dyDescent="0.2">
      <c r="A159" s="238" t="s">
        <v>324</v>
      </c>
      <c r="B159" s="238" t="s">
        <v>42</v>
      </c>
      <c r="C159" s="238" t="s">
        <v>970</v>
      </c>
      <c r="D159" s="238" t="s">
        <v>971</v>
      </c>
      <c r="E159" s="239" t="s">
        <v>972</v>
      </c>
      <c r="F159" s="240" t="s">
        <v>973</v>
      </c>
      <c r="G159" s="419" t="s">
        <v>974</v>
      </c>
      <c r="H159" s="419" t="s">
        <v>975</v>
      </c>
      <c r="I159" s="420" t="s">
        <v>976</v>
      </c>
      <c r="J159" s="857" t="s">
        <v>977</v>
      </c>
      <c r="K159" s="858"/>
      <c r="L159" s="419" t="s">
        <v>978</v>
      </c>
      <c r="M159" s="419" t="s">
        <v>979</v>
      </c>
    </row>
    <row r="160" spans="1:13" s="236" customFormat="1" ht="132.75" customHeight="1" x14ac:dyDescent="0.2">
      <c r="A160" s="158" t="s">
        <v>74</v>
      </c>
      <c r="B160" s="159" t="s">
        <v>38</v>
      </c>
      <c r="C160" s="340" t="s">
        <v>757</v>
      </c>
      <c r="D160" s="367" t="s">
        <v>758</v>
      </c>
      <c r="E160" s="161">
        <v>0.25</v>
      </c>
      <c r="F160" s="434">
        <v>0.98</v>
      </c>
      <c r="G160" s="454" t="s">
        <v>1154</v>
      </c>
      <c r="H160" s="454" t="s">
        <v>1155</v>
      </c>
      <c r="I160" s="646">
        <v>1</v>
      </c>
      <c r="J160" s="472" t="s">
        <v>26</v>
      </c>
      <c r="K160" s="526">
        <v>0</v>
      </c>
      <c r="L160" s="650">
        <v>1.0204</v>
      </c>
      <c r="M160" s="428" t="s">
        <v>1090</v>
      </c>
    </row>
    <row r="161" spans="1:13" s="236" customFormat="1" ht="134.25" customHeight="1" x14ac:dyDescent="0.2">
      <c r="A161" s="158" t="s">
        <v>74</v>
      </c>
      <c r="B161" s="159" t="s">
        <v>38</v>
      </c>
      <c r="C161" s="370" t="s">
        <v>838</v>
      </c>
      <c r="D161" s="370" t="s">
        <v>839</v>
      </c>
      <c r="E161" s="161">
        <v>0.25</v>
      </c>
      <c r="F161" s="432" t="s">
        <v>1091</v>
      </c>
      <c r="G161" s="417" t="s">
        <v>1156</v>
      </c>
      <c r="H161" s="417" t="s">
        <v>1157</v>
      </c>
      <c r="I161" s="646">
        <v>1</v>
      </c>
      <c r="J161" s="473" t="s">
        <v>26</v>
      </c>
      <c r="K161" s="519">
        <v>0</v>
      </c>
      <c r="L161" s="623">
        <v>1.4279999999999999</v>
      </c>
      <c r="M161" s="425" t="s">
        <v>1094</v>
      </c>
    </row>
    <row r="162" spans="1:13" s="245" customFormat="1" ht="137.25" customHeight="1" x14ac:dyDescent="0.2">
      <c r="A162" s="158" t="s">
        <v>74</v>
      </c>
      <c r="B162" s="159" t="s">
        <v>38</v>
      </c>
      <c r="C162" s="367" t="s">
        <v>885</v>
      </c>
      <c r="D162" s="367" t="s">
        <v>886</v>
      </c>
      <c r="E162" s="161">
        <v>0.25</v>
      </c>
      <c r="F162" s="433">
        <v>1</v>
      </c>
      <c r="G162" s="453" t="s">
        <v>1078</v>
      </c>
      <c r="H162" s="501" t="s">
        <v>1095</v>
      </c>
      <c r="I162" s="654">
        <v>1</v>
      </c>
      <c r="J162" s="502" t="s">
        <v>26</v>
      </c>
      <c r="K162" s="519">
        <v>0</v>
      </c>
      <c r="L162" s="623">
        <v>1</v>
      </c>
      <c r="M162" s="425" t="s">
        <v>1144</v>
      </c>
    </row>
    <row r="163" spans="1:13" s="245" customFormat="1" ht="100.5" customHeight="1" x14ac:dyDescent="0.2">
      <c r="A163" s="158" t="s">
        <v>74</v>
      </c>
      <c r="B163" s="159" t="s">
        <v>38</v>
      </c>
      <c r="C163" s="333" t="s">
        <v>928</v>
      </c>
      <c r="D163" s="333" t="s">
        <v>929</v>
      </c>
      <c r="E163" s="161">
        <v>0.25</v>
      </c>
      <c r="F163" s="432">
        <v>0.7</v>
      </c>
      <c r="G163" s="453" t="s">
        <v>1158</v>
      </c>
      <c r="H163" s="453" t="s">
        <v>1093</v>
      </c>
      <c r="I163" s="622">
        <v>0.38700000000000001</v>
      </c>
      <c r="J163" s="469" t="s">
        <v>26</v>
      </c>
      <c r="K163" s="589">
        <v>0</v>
      </c>
      <c r="L163" s="623">
        <v>0.55300000000000005</v>
      </c>
      <c r="M163" s="425" t="s">
        <v>1159</v>
      </c>
    </row>
    <row r="164" spans="1:13" s="245" customFormat="1" ht="20.25" customHeight="1" x14ac:dyDescent="0.2">
      <c r="A164" s="246"/>
      <c r="B164" s="247"/>
      <c r="C164" s="246"/>
      <c r="D164" s="246"/>
      <c r="E164" s="248"/>
      <c r="F164" s="249"/>
      <c r="G164" s="247"/>
      <c r="H164" s="247"/>
      <c r="I164" s="250"/>
      <c r="J164" s="247"/>
      <c r="K164" s="251"/>
      <c r="L164" s="252"/>
      <c r="M164" s="253"/>
    </row>
    <row r="165" spans="1:13" s="245" customFormat="1" ht="49.5" customHeight="1" x14ac:dyDescent="0.2">
      <c r="B165" s="831"/>
      <c r="C165" s="831"/>
      <c r="D165" s="831"/>
      <c r="E165" s="254"/>
      <c r="F165" s="255"/>
    </row>
    <row r="166" spans="1:13" s="245" customFormat="1" ht="13.5" customHeight="1" x14ac:dyDescent="0.2">
      <c r="A166" s="236"/>
      <c r="B166" s="236"/>
      <c r="C166" s="236"/>
      <c r="D166" s="236"/>
      <c r="E166" s="237"/>
      <c r="F166" s="832" t="s">
        <v>969</v>
      </c>
      <c r="G166" s="832"/>
      <c r="H166" s="832"/>
      <c r="I166" s="236"/>
      <c r="J166" s="236"/>
      <c r="K166" s="236"/>
      <c r="L166" s="236"/>
      <c r="M166" s="236"/>
    </row>
    <row r="167" spans="1:13" s="245" customFormat="1" ht="30.75" customHeight="1" x14ac:dyDescent="0.2">
      <c r="A167" s="238" t="s">
        <v>324</v>
      </c>
      <c r="B167" s="238" t="s">
        <v>42</v>
      </c>
      <c r="C167" s="238" t="s">
        <v>970</v>
      </c>
      <c r="D167" s="238" t="s">
        <v>971</v>
      </c>
      <c r="E167" s="239" t="s">
        <v>972</v>
      </c>
      <c r="F167" s="240" t="s">
        <v>973</v>
      </c>
      <c r="G167" s="419" t="s">
        <v>974</v>
      </c>
      <c r="H167" s="419" t="s">
        <v>975</v>
      </c>
      <c r="I167" s="420" t="s">
        <v>976</v>
      </c>
      <c r="J167" s="857" t="s">
        <v>977</v>
      </c>
      <c r="K167" s="858"/>
      <c r="L167" s="419" t="s">
        <v>978</v>
      </c>
      <c r="M167" s="238" t="s">
        <v>979</v>
      </c>
    </row>
    <row r="168" spans="1:13" s="236" customFormat="1" ht="133.5" customHeight="1" x14ac:dyDescent="0.2">
      <c r="A168" s="158" t="s">
        <v>75</v>
      </c>
      <c r="B168" s="159" t="s">
        <v>38</v>
      </c>
      <c r="C168" s="340" t="s">
        <v>757</v>
      </c>
      <c r="D168" s="367" t="s">
        <v>758</v>
      </c>
      <c r="E168" s="161">
        <v>0.25</v>
      </c>
      <c r="F168" s="434">
        <v>0.98</v>
      </c>
      <c r="G168" s="454" t="s">
        <v>1160</v>
      </c>
      <c r="H168" s="454" t="s">
        <v>1161</v>
      </c>
      <c r="I168" s="646">
        <v>1</v>
      </c>
      <c r="J168" s="472" t="s">
        <v>26</v>
      </c>
      <c r="K168" s="526">
        <v>0</v>
      </c>
      <c r="L168" s="650">
        <v>1.02</v>
      </c>
      <c r="M168" s="165" t="s">
        <v>1090</v>
      </c>
    </row>
    <row r="169" spans="1:13" s="236" customFormat="1" ht="145.5" customHeight="1" x14ac:dyDescent="0.2">
      <c r="A169" s="158" t="s">
        <v>75</v>
      </c>
      <c r="B169" s="159" t="s">
        <v>38</v>
      </c>
      <c r="C169" s="370" t="s">
        <v>838</v>
      </c>
      <c r="D169" s="370" t="s">
        <v>839</v>
      </c>
      <c r="E169" s="161">
        <v>0.25</v>
      </c>
      <c r="F169" s="432" t="s">
        <v>1091</v>
      </c>
      <c r="G169" s="417" t="s">
        <v>1097</v>
      </c>
      <c r="H169" s="456" t="s">
        <v>1162</v>
      </c>
      <c r="I169" s="654">
        <v>1</v>
      </c>
      <c r="J169" s="543" t="s">
        <v>26</v>
      </c>
      <c r="K169" s="484">
        <v>0</v>
      </c>
      <c r="L169" s="623">
        <v>1.4279999999999999</v>
      </c>
      <c r="M169" s="165" t="s">
        <v>1094</v>
      </c>
    </row>
    <row r="170" spans="1:13" s="245" customFormat="1" ht="136.5" customHeight="1" x14ac:dyDescent="0.2">
      <c r="A170" s="158" t="s">
        <v>75</v>
      </c>
      <c r="B170" s="159" t="s">
        <v>38</v>
      </c>
      <c r="C170" s="367" t="s">
        <v>885</v>
      </c>
      <c r="D170" s="367" t="s">
        <v>886</v>
      </c>
      <c r="E170" s="161">
        <v>0.25</v>
      </c>
      <c r="F170" s="433">
        <v>1</v>
      </c>
      <c r="G170" s="455">
        <v>2</v>
      </c>
      <c r="H170" s="455" t="s">
        <v>1095</v>
      </c>
      <c r="I170" s="648">
        <v>1</v>
      </c>
      <c r="J170" s="543" t="s">
        <v>26</v>
      </c>
      <c r="K170" s="484">
        <v>0</v>
      </c>
      <c r="L170" s="620">
        <v>1</v>
      </c>
      <c r="M170" s="165" t="s">
        <v>1130</v>
      </c>
    </row>
    <row r="171" spans="1:13" s="245" customFormat="1" ht="145.5" customHeight="1" x14ac:dyDescent="0.2">
      <c r="A171" s="158" t="s">
        <v>75</v>
      </c>
      <c r="B171" s="159" t="s">
        <v>38</v>
      </c>
      <c r="C171" s="333" t="s">
        <v>928</v>
      </c>
      <c r="D171" s="333" t="s">
        <v>929</v>
      </c>
      <c r="E171" s="161">
        <v>0.25</v>
      </c>
      <c r="F171" s="432">
        <v>0.7</v>
      </c>
      <c r="G171" s="417" t="s">
        <v>1163</v>
      </c>
      <c r="H171" s="417" t="s">
        <v>1164</v>
      </c>
      <c r="I171" s="627">
        <v>0.52380000000000004</v>
      </c>
      <c r="J171" s="588" t="s">
        <v>98</v>
      </c>
      <c r="K171" s="483">
        <v>0.5</v>
      </c>
      <c r="L171" s="623">
        <v>0.748</v>
      </c>
      <c r="M171" s="165" t="s">
        <v>1198</v>
      </c>
    </row>
    <row r="172" spans="1:13" s="245" customFormat="1" ht="38.25" customHeight="1" x14ac:dyDescent="0.2">
      <c r="A172" s="246"/>
      <c r="B172" s="247"/>
      <c r="C172" s="246"/>
      <c r="D172" s="246"/>
      <c r="E172" s="248"/>
      <c r="F172" s="249"/>
      <c r="G172" s="247"/>
      <c r="H172" s="247"/>
      <c r="I172" s="250"/>
      <c r="J172" s="247"/>
      <c r="K172" s="251"/>
      <c r="L172" s="252"/>
      <c r="M172" s="253"/>
    </row>
    <row r="173" spans="1:13" s="245" customFormat="1" ht="13.5" customHeight="1" x14ac:dyDescent="0.2">
      <c r="A173" s="236"/>
      <c r="B173" s="236"/>
      <c r="C173" s="236"/>
      <c r="D173" s="236"/>
      <c r="E173" s="237"/>
      <c r="F173" s="832" t="s">
        <v>969</v>
      </c>
      <c r="G173" s="832"/>
      <c r="H173" s="832"/>
      <c r="I173" s="236"/>
      <c r="J173" s="236"/>
      <c r="K173" s="236"/>
      <c r="L173" s="236"/>
      <c r="M173" s="236"/>
    </row>
    <row r="174" spans="1:13" s="245" customFormat="1" ht="48.75" customHeight="1" x14ac:dyDescent="0.2">
      <c r="A174" s="238" t="s">
        <v>324</v>
      </c>
      <c r="B174" s="238" t="s">
        <v>42</v>
      </c>
      <c r="C174" s="238" t="s">
        <v>970</v>
      </c>
      <c r="D174" s="238" t="s">
        <v>971</v>
      </c>
      <c r="E174" s="239" t="s">
        <v>972</v>
      </c>
      <c r="F174" s="240" t="s">
        <v>973</v>
      </c>
      <c r="G174" s="419" t="s">
        <v>974</v>
      </c>
      <c r="H174" s="419" t="s">
        <v>975</v>
      </c>
      <c r="I174" s="420" t="s">
        <v>976</v>
      </c>
      <c r="J174" s="857" t="s">
        <v>977</v>
      </c>
      <c r="K174" s="858"/>
      <c r="L174" s="419" t="s">
        <v>978</v>
      </c>
      <c r="M174" s="238" t="s">
        <v>979</v>
      </c>
    </row>
    <row r="175" spans="1:13" s="236" customFormat="1" ht="138" customHeight="1" x14ac:dyDescent="0.2">
      <c r="A175" s="158" t="s">
        <v>76</v>
      </c>
      <c r="B175" s="159" t="s">
        <v>38</v>
      </c>
      <c r="C175" s="340" t="s">
        <v>757</v>
      </c>
      <c r="D175" s="367" t="s">
        <v>758</v>
      </c>
      <c r="E175" s="161">
        <v>0.25</v>
      </c>
      <c r="F175" s="434">
        <v>0.98</v>
      </c>
      <c r="G175" s="454" t="s">
        <v>1165</v>
      </c>
      <c r="H175" s="454" t="s">
        <v>1166</v>
      </c>
      <c r="I175" s="646">
        <v>1</v>
      </c>
      <c r="J175" s="587" t="s">
        <v>26</v>
      </c>
      <c r="K175" s="479">
        <v>0</v>
      </c>
      <c r="L175" s="650">
        <v>1.02</v>
      </c>
      <c r="M175" s="165" t="s">
        <v>1090</v>
      </c>
    </row>
    <row r="176" spans="1:13" s="236" customFormat="1" ht="135.75" customHeight="1" x14ac:dyDescent="0.2">
      <c r="A176" s="158" t="s">
        <v>76</v>
      </c>
      <c r="B176" s="159" t="s">
        <v>38</v>
      </c>
      <c r="C176" s="370" t="s">
        <v>838</v>
      </c>
      <c r="D176" s="370" t="s">
        <v>839</v>
      </c>
      <c r="E176" s="161">
        <v>0.25</v>
      </c>
      <c r="F176" s="432" t="s">
        <v>1091</v>
      </c>
      <c r="G176" s="417" t="s">
        <v>1097</v>
      </c>
      <c r="H176" s="417" t="s">
        <v>1162</v>
      </c>
      <c r="I176" s="646">
        <v>1</v>
      </c>
      <c r="J176" s="543" t="s">
        <v>26</v>
      </c>
      <c r="K176" s="484">
        <v>0</v>
      </c>
      <c r="L176" s="623">
        <v>0.53500000000000003</v>
      </c>
      <c r="M176" s="165" t="s">
        <v>1094</v>
      </c>
    </row>
    <row r="177" spans="1:13" s="245" customFormat="1" ht="135.75" customHeight="1" x14ac:dyDescent="0.2">
      <c r="A177" s="158" t="s">
        <v>76</v>
      </c>
      <c r="B177" s="159" t="s">
        <v>38</v>
      </c>
      <c r="C177" s="367" t="s">
        <v>885</v>
      </c>
      <c r="D177" s="367" t="s">
        <v>886</v>
      </c>
      <c r="E177" s="161">
        <v>0.25</v>
      </c>
      <c r="F177" s="433">
        <v>1</v>
      </c>
      <c r="G177" s="455" t="s">
        <v>1078</v>
      </c>
      <c r="H177" s="455" t="s">
        <v>1095</v>
      </c>
      <c r="I177" s="646">
        <v>1</v>
      </c>
      <c r="J177" s="543" t="s">
        <v>26</v>
      </c>
      <c r="K177" s="484">
        <v>0</v>
      </c>
      <c r="L177" s="620">
        <v>1</v>
      </c>
      <c r="M177" s="165" t="s">
        <v>1167</v>
      </c>
    </row>
    <row r="178" spans="1:13" s="245" customFormat="1" ht="90" customHeight="1" x14ac:dyDescent="0.2">
      <c r="A178" s="158" t="s">
        <v>76</v>
      </c>
      <c r="B178" s="159" t="s">
        <v>38</v>
      </c>
      <c r="C178" s="333" t="s">
        <v>928</v>
      </c>
      <c r="D178" s="333" t="s">
        <v>929</v>
      </c>
      <c r="E178" s="161">
        <v>0.25</v>
      </c>
      <c r="F178" s="432">
        <v>0.7</v>
      </c>
      <c r="G178" s="417" t="s">
        <v>1085</v>
      </c>
      <c r="H178" s="417" t="s">
        <v>1047</v>
      </c>
      <c r="I178" s="627">
        <v>0.375</v>
      </c>
      <c r="J178" s="588" t="s">
        <v>26</v>
      </c>
      <c r="K178" s="483">
        <v>0</v>
      </c>
      <c r="L178" s="623">
        <v>0.53500000000000003</v>
      </c>
      <c r="M178" s="165" t="s">
        <v>1168</v>
      </c>
    </row>
    <row r="179" spans="1:13" s="245" customFormat="1" ht="41.25" customHeight="1" x14ac:dyDescent="0.2">
      <c r="A179" s="246"/>
      <c r="B179" s="247"/>
      <c r="C179" s="246"/>
      <c r="D179" s="246"/>
      <c r="E179" s="248"/>
      <c r="F179" s="249"/>
      <c r="G179" s="247"/>
      <c r="H179" s="247"/>
      <c r="I179" s="250"/>
      <c r="J179" s="247"/>
      <c r="K179" s="251"/>
      <c r="L179" s="252"/>
      <c r="M179" s="253"/>
    </row>
    <row r="180" spans="1:13" s="245" customFormat="1" ht="18" customHeight="1" x14ac:dyDescent="0.2">
      <c r="A180" s="236"/>
      <c r="B180" s="236"/>
      <c r="C180" s="236"/>
      <c r="D180" s="236"/>
      <c r="E180" s="237"/>
      <c r="F180" s="832" t="s">
        <v>969</v>
      </c>
      <c r="G180" s="832"/>
      <c r="H180" s="832"/>
      <c r="I180" s="236"/>
      <c r="J180" s="236"/>
      <c r="K180" s="236"/>
      <c r="L180" s="236"/>
      <c r="M180" s="236"/>
    </row>
    <row r="181" spans="1:13" s="236" customFormat="1" ht="28.5" customHeight="1" x14ac:dyDescent="0.2">
      <c r="A181" s="238" t="s">
        <v>324</v>
      </c>
      <c r="B181" s="238" t="s">
        <v>42</v>
      </c>
      <c r="C181" s="238" t="s">
        <v>970</v>
      </c>
      <c r="D181" s="238" t="s">
        <v>971</v>
      </c>
      <c r="E181" s="239" t="s">
        <v>972</v>
      </c>
      <c r="F181" s="240" t="s">
        <v>973</v>
      </c>
      <c r="G181" s="419" t="s">
        <v>974</v>
      </c>
      <c r="H181" s="419" t="s">
        <v>975</v>
      </c>
      <c r="I181" s="420" t="s">
        <v>976</v>
      </c>
      <c r="J181" s="857" t="s">
        <v>977</v>
      </c>
      <c r="K181" s="858"/>
      <c r="L181" s="419" t="s">
        <v>978</v>
      </c>
      <c r="M181" s="419" t="s">
        <v>979</v>
      </c>
    </row>
    <row r="182" spans="1:13" s="236" customFormat="1" ht="136.5" customHeight="1" x14ac:dyDescent="0.2">
      <c r="A182" s="333" t="s">
        <v>77</v>
      </c>
      <c r="B182" s="159" t="s">
        <v>38</v>
      </c>
      <c r="C182" s="370" t="s">
        <v>838</v>
      </c>
      <c r="D182" s="370" t="s">
        <v>839</v>
      </c>
      <c r="E182" s="161">
        <v>0.33</v>
      </c>
      <c r="F182" s="499" t="s">
        <v>1091</v>
      </c>
      <c r="G182" s="417" t="s">
        <v>1169</v>
      </c>
      <c r="H182" s="417" t="s">
        <v>1170</v>
      </c>
      <c r="I182" s="655">
        <v>1</v>
      </c>
      <c r="J182" s="587" t="s">
        <v>26</v>
      </c>
      <c r="K182" s="479">
        <v>0</v>
      </c>
      <c r="L182" s="623">
        <v>1.4279999999999999</v>
      </c>
      <c r="M182" s="425" t="s">
        <v>1094</v>
      </c>
    </row>
    <row r="183" spans="1:13" s="245" customFormat="1" ht="137.25" customHeight="1" x14ac:dyDescent="0.2">
      <c r="A183" s="333" t="s">
        <v>77</v>
      </c>
      <c r="B183" s="159" t="s">
        <v>38</v>
      </c>
      <c r="C183" s="367" t="s">
        <v>885</v>
      </c>
      <c r="D183" s="367" t="s">
        <v>886</v>
      </c>
      <c r="E183" s="161">
        <v>0.34</v>
      </c>
      <c r="F183" s="433">
        <v>1</v>
      </c>
      <c r="G183" s="453" t="s">
        <v>1118</v>
      </c>
      <c r="H183" s="453" t="s">
        <v>1095</v>
      </c>
      <c r="I183" s="656">
        <v>0.5</v>
      </c>
      <c r="J183" s="543" t="s">
        <v>26</v>
      </c>
      <c r="K183" s="484">
        <v>0</v>
      </c>
      <c r="L183" s="623">
        <v>0.5</v>
      </c>
      <c r="M183" s="425" t="s">
        <v>1171</v>
      </c>
    </row>
    <row r="184" spans="1:13" s="245" customFormat="1" ht="64.5" customHeight="1" x14ac:dyDescent="0.2">
      <c r="A184" s="333" t="s">
        <v>77</v>
      </c>
      <c r="B184" s="159" t="s">
        <v>38</v>
      </c>
      <c r="C184" s="333" t="s">
        <v>928</v>
      </c>
      <c r="D184" s="333" t="s">
        <v>929</v>
      </c>
      <c r="E184" s="161">
        <v>0.33</v>
      </c>
      <c r="F184" s="432">
        <v>0.7</v>
      </c>
      <c r="G184" s="453" t="s">
        <v>1158</v>
      </c>
      <c r="H184" s="453" t="s">
        <v>1131</v>
      </c>
      <c r="I184" s="656">
        <v>0.85699999999999998</v>
      </c>
      <c r="J184" s="588" t="s">
        <v>26</v>
      </c>
      <c r="K184" s="483">
        <v>0</v>
      </c>
      <c r="L184" s="623">
        <v>1.224</v>
      </c>
      <c r="M184" s="425" t="s">
        <v>1172</v>
      </c>
    </row>
    <row r="185" spans="1:13" s="245" customFormat="1" ht="44.25" customHeight="1" x14ac:dyDescent="0.2">
      <c r="B185" s="247"/>
      <c r="C185" s="246"/>
      <c r="D185" s="246"/>
      <c r="E185" s="248"/>
      <c r="F185" s="249"/>
      <c r="G185" s="247"/>
      <c r="H185" s="247"/>
      <c r="I185" s="250"/>
      <c r="J185" s="247"/>
      <c r="K185" s="251"/>
      <c r="L185" s="252"/>
      <c r="M185" s="253"/>
    </row>
    <row r="186" spans="1:13" s="245" customFormat="1" ht="9" customHeight="1" x14ac:dyDescent="0.2">
      <c r="A186" s="236"/>
      <c r="B186" s="236"/>
      <c r="C186" s="236"/>
      <c r="D186" s="236"/>
      <c r="E186" s="237"/>
      <c r="F186" s="832" t="s">
        <v>969</v>
      </c>
      <c r="G186" s="832"/>
      <c r="H186" s="832"/>
      <c r="I186" s="236"/>
      <c r="J186" s="236"/>
      <c r="K186" s="236"/>
      <c r="L186" s="236"/>
      <c r="M186" s="236"/>
    </row>
    <row r="187" spans="1:13" s="236" customFormat="1" ht="23.25" customHeight="1" x14ac:dyDescent="0.2">
      <c r="A187" s="238" t="s">
        <v>324</v>
      </c>
      <c r="B187" s="238" t="s">
        <v>42</v>
      </c>
      <c r="C187" s="238" t="s">
        <v>970</v>
      </c>
      <c r="D187" s="238" t="s">
        <v>971</v>
      </c>
      <c r="E187" s="239" t="s">
        <v>972</v>
      </c>
      <c r="F187" s="240" t="s">
        <v>973</v>
      </c>
      <c r="G187" s="419" t="s">
        <v>974</v>
      </c>
      <c r="H187" s="419" t="s">
        <v>975</v>
      </c>
      <c r="I187" s="420" t="s">
        <v>976</v>
      </c>
      <c r="J187" s="857" t="s">
        <v>977</v>
      </c>
      <c r="K187" s="858"/>
      <c r="L187" s="419" t="s">
        <v>978</v>
      </c>
      <c r="M187" s="419" t="s">
        <v>979</v>
      </c>
    </row>
    <row r="188" spans="1:13" s="236" customFormat="1" ht="136.5" customHeight="1" x14ac:dyDescent="0.2">
      <c r="A188" s="158" t="s">
        <v>78</v>
      </c>
      <c r="B188" s="159" t="s">
        <v>38</v>
      </c>
      <c r="C188" s="340" t="s">
        <v>757</v>
      </c>
      <c r="D188" s="367" t="s">
        <v>758</v>
      </c>
      <c r="E188" s="161">
        <v>0.25</v>
      </c>
      <c r="F188" s="434">
        <v>0.98</v>
      </c>
      <c r="G188" s="417" t="s">
        <v>1173</v>
      </c>
      <c r="H188" s="417" t="s">
        <v>1174</v>
      </c>
      <c r="I188" s="657">
        <v>1</v>
      </c>
      <c r="J188" s="587" t="s">
        <v>26</v>
      </c>
      <c r="K188" s="479">
        <v>0</v>
      </c>
      <c r="L188" s="650">
        <v>1.02</v>
      </c>
      <c r="M188" s="428" t="s">
        <v>1090</v>
      </c>
    </row>
    <row r="189" spans="1:13" s="236" customFormat="1" ht="135" customHeight="1" x14ac:dyDescent="0.2">
      <c r="A189" s="158" t="s">
        <v>78</v>
      </c>
      <c r="B189" s="159" t="s">
        <v>38</v>
      </c>
      <c r="C189" s="370" t="s">
        <v>838</v>
      </c>
      <c r="D189" s="370" t="s">
        <v>839</v>
      </c>
      <c r="E189" s="161">
        <v>0.25</v>
      </c>
      <c r="F189" s="499" t="s">
        <v>1091</v>
      </c>
      <c r="G189" s="417" t="s">
        <v>1145</v>
      </c>
      <c r="H189" s="417" t="s">
        <v>1126</v>
      </c>
      <c r="I189" s="657">
        <v>1</v>
      </c>
      <c r="J189" s="543" t="s">
        <v>26</v>
      </c>
      <c r="K189" s="484">
        <v>0</v>
      </c>
      <c r="L189" s="675">
        <v>1.4279999999999999</v>
      </c>
      <c r="M189" s="452" t="s">
        <v>1094</v>
      </c>
    </row>
    <row r="190" spans="1:13" s="245" customFormat="1" ht="114.75" customHeight="1" x14ac:dyDescent="0.2">
      <c r="A190" s="860"/>
      <c r="B190" s="860"/>
      <c r="C190" s="860"/>
      <c r="D190" s="860"/>
      <c r="E190" s="860"/>
      <c r="F190" s="860"/>
      <c r="G190" s="860"/>
      <c r="H190" s="860"/>
      <c r="I190" s="860"/>
      <c r="J190" s="860"/>
      <c r="K190" s="860"/>
      <c r="L190" s="860"/>
      <c r="M190" s="860"/>
    </row>
    <row r="191" spans="1:13" s="245" customFormat="1" ht="14.25" customHeight="1" x14ac:dyDescent="0.2">
      <c r="A191" s="236"/>
      <c r="B191" s="236"/>
      <c r="C191" s="236"/>
      <c r="D191" s="236"/>
      <c r="E191" s="237"/>
      <c r="F191" s="832" t="s">
        <v>969</v>
      </c>
      <c r="G191" s="832"/>
      <c r="H191" s="832"/>
      <c r="I191" s="236"/>
      <c r="J191" s="236"/>
      <c r="K191" s="236"/>
      <c r="L191" s="236"/>
      <c r="M191" s="236"/>
    </row>
    <row r="192" spans="1:13" s="245" customFormat="1" ht="30.75" customHeight="1" x14ac:dyDescent="0.2">
      <c r="A192" s="238" t="s">
        <v>324</v>
      </c>
      <c r="B192" s="238" t="s">
        <v>42</v>
      </c>
      <c r="C192" s="238" t="s">
        <v>970</v>
      </c>
      <c r="D192" s="238" t="s">
        <v>971</v>
      </c>
      <c r="E192" s="239" t="s">
        <v>972</v>
      </c>
      <c r="F192" s="240" t="s">
        <v>973</v>
      </c>
      <c r="G192" s="419" t="s">
        <v>974</v>
      </c>
      <c r="H192" s="419" t="s">
        <v>975</v>
      </c>
      <c r="I192" s="420" t="s">
        <v>976</v>
      </c>
      <c r="J192" s="857" t="s">
        <v>977</v>
      </c>
      <c r="K192" s="858"/>
      <c r="L192" s="419" t="s">
        <v>978</v>
      </c>
      <c r="M192" s="238" t="s">
        <v>979</v>
      </c>
    </row>
    <row r="193" spans="1:13" s="245" customFormat="1" ht="134.25" customHeight="1" x14ac:dyDescent="0.2">
      <c r="A193" s="158" t="s">
        <v>78</v>
      </c>
      <c r="B193" s="159" t="s">
        <v>38</v>
      </c>
      <c r="C193" s="367" t="s">
        <v>885</v>
      </c>
      <c r="D193" s="367" t="s">
        <v>886</v>
      </c>
      <c r="E193" s="161">
        <v>0.25</v>
      </c>
      <c r="F193" s="433">
        <v>1</v>
      </c>
      <c r="G193" s="417" t="s">
        <v>1118</v>
      </c>
      <c r="H193" s="417" t="s">
        <v>1095</v>
      </c>
      <c r="I193" s="618">
        <v>0.5</v>
      </c>
      <c r="J193" s="543" t="s">
        <v>26</v>
      </c>
      <c r="K193" s="484">
        <v>0</v>
      </c>
      <c r="L193" s="620">
        <v>0.5</v>
      </c>
      <c r="M193" s="425" t="s">
        <v>1171</v>
      </c>
    </row>
    <row r="194" spans="1:13" s="245" customFormat="1" ht="75" customHeight="1" x14ac:dyDescent="0.2">
      <c r="A194" s="158" t="s">
        <v>78</v>
      </c>
      <c r="B194" s="159" t="s">
        <v>38</v>
      </c>
      <c r="C194" s="333" t="s">
        <v>928</v>
      </c>
      <c r="D194" s="333" t="s">
        <v>929</v>
      </c>
      <c r="E194" s="161">
        <v>0.25</v>
      </c>
      <c r="F194" s="432">
        <v>0.7</v>
      </c>
      <c r="G194" s="453" t="s">
        <v>1145</v>
      </c>
      <c r="H194" s="453" t="s">
        <v>1175</v>
      </c>
      <c r="I194" s="627">
        <v>0.71399999999999997</v>
      </c>
      <c r="J194" s="588" t="s">
        <v>26</v>
      </c>
      <c r="K194" s="483">
        <v>0</v>
      </c>
      <c r="L194" s="623">
        <v>1.02</v>
      </c>
      <c r="M194" s="427" t="s">
        <v>1176</v>
      </c>
    </row>
    <row r="195" spans="1:13" s="245" customFormat="1" ht="29.25" customHeight="1" x14ac:dyDescent="0.2">
      <c r="A195" s="860"/>
      <c r="B195" s="860"/>
      <c r="C195" s="860"/>
      <c r="D195" s="860"/>
      <c r="E195" s="860"/>
      <c r="F195" s="860"/>
      <c r="G195" s="860"/>
      <c r="H195" s="860"/>
      <c r="I195" s="860"/>
      <c r="J195" s="860"/>
      <c r="K195" s="860"/>
      <c r="L195" s="860"/>
      <c r="M195" s="860"/>
    </row>
    <row r="196" spans="1:13" s="236" customFormat="1" ht="17.25" customHeight="1" x14ac:dyDescent="0.2">
      <c r="E196" s="237"/>
      <c r="F196" s="832" t="s">
        <v>969</v>
      </c>
      <c r="G196" s="832"/>
      <c r="H196" s="832"/>
    </row>
    <row r="197" spans="1:13" s="236" customFormat="1" ht="39" customHeight="1" x14ac:dyDescent="0.2">
      <c r="A197" s="238" t="s">
        <v>324</v>
      </c>
      <c r="B197" s="238" t="s">
        <v>42</v>
      </c>
      <c r="C197" s="238" t="s">
        <v>970</v>
      </c>
      <c r="D197" s="238" t="s">
        <v>971</v>
      </c>
      <c r="E197" s="239" t="s">
        <v>972</v>
      </c>
      <c r="F197" s="240" t="s">
        <v>973</v>
      </c>
      <c r="G197" s="419" t="s">
        <v>974</v>
      </c>
      <c r="H197" s="419" t="s">
        <v>975</v>
      </c>
      <c r="I197" s="420" t="s">
        <v>976</v>
      </c>
      <c r="J197" s="857" t="s">
        <v>977</v>
      </c>
      <c r="K197" s="858"/>
      <c r="L197" s="419" t="s">
        <v>978</v>
      </c>
      <c r="M197" s="238" t="s">
        <v>979</v>
      </c>
    </row>
    <row r="198" spans="1:13" s="236" customFormat="1" ht="134.25" customHeight="1" x14ac:dyDescent="0.2">
      <c r="A198" s="158" t="s">
        <v>79</v>
      </c>
      <c r="B198" s="159" t="s">
        <v>38</v>
      </c>
      <c r="C198" s="160" t="s">
        <v>757</v>
      </c>
      <c r="D198" s="160" t="s">
        <v>758</v>
      </c>
      <c r="E198" s="161">
        <v>0.25</v>
      </c>
      <c r="F198" s="494">
        <v>0.98</v>
      </c>
      <c r="G198" s="454" t="s">
        <v>1177</v>
      </c>
      <c r="H198" s="454" t="s">
        <v>1178</v>
      </c>
      <c r="I198" s="646">
        <v>1</v>
      </c>
      <c r="J198" s="587" t="s">
        <v>26</v>
      </c>
      <c r="K198" s="479">
        <v>0</v>
      </c>
      <c r="L198" s="650">
        <v>1.02</v>
      </c>
      <c r="M198" s="165" t="s">
        <v>1090</v>
      </c>
    </row>
    <row r="199" spans="1:13" s="245" customFormat="1" ht="136.5" customHeight="1" x14ac:dyDescent="0.2">
      <c r="A199" s="158" t="s">
        <v>79</v>
      </c>
      <c r="B199" s="159" t="s">
        <v>38</v>
      </c>
      <c r="C199" s="160" t="s">
        <v>838</v>
      </c>
      <c r="D199" s="160" t="s">
        <v>839</v>
      </c>
      <c r="E199" s="161">
        <v>0.25</v>
      </c>
      <c r="F199" s="416" t="s">
        <v>1091</v>
      </c>
      <c r="G199" s="417" t="s">
        <v>1179</v>
      </c>
      <c r="H199" s="417" t="s">
        <v>1180</v>
      </c>
      <c r="I199" s="627">
        <v>1</v>
      </c>
      <c r="J199" s="543" t="s">
        <v>26</v>
      </c>
      <c r="K199" s="484">
        <v>0</v>
      </c>
      <c r="L199" s="623">
        <v>1.4279999999999999</v>
      </c>
      <c r="M199" s="165" t="s">
        <v>1094</v>
      </c>
    </row>
    <row r="200" spans="1:13" s="245" customFormat="1" ht="33.75" customHeight="1" x14ac:dyDescent="0.2">
      <c r="A200" s="860"/>
      <c r="B200" s="860"/>
      <c r="C200" s="860"/>
      <c r="D200" s="860"/>
      <c r="E200" s="860"/>
      <c r="F200" s="860"/>
      <c r="G200" s="860"/>
      <c r="H200" s="860"/>
      <c r="I200" s="860"/>
      <c r="J200" s="860"/>
      <c r="K200" s="860"/>
      <c r="L200" s="860"/>
      <c r="M200" s="860"/>
    </row>
    <row r="201" spans="1:13" s="245" customFormat="1" ht="15.75" customHeight="1" x14ac:dyDescent="0.2">
      <c r="A201" s="236"/>
      <c r="B201" s="236"/>
      <c r="C201" s="236"/>
      <c r="D201" s="236"/>
      <c r="E201" s="237"/>
      <c r="F201" s="832" t="s">
        <v>969</v>
      </c>
      <c r="G201" s="832"/>
      <c r="H201" s="832"/>
      <c r="I201" s="236"/>
      <c r="J201" s="236"/>
      <c r="K201" s="236"/>
      <c r="L201" s="236"/>
      <c r="M201" s="236"/>
    </row>
    <row r="202" spans="1:13" s="245" customFormat="1" ht="39" customHeight="1" x14ac:dyDescent="0.2">
      <c r="A202" s="238" t="s">
        <v>324</v>
      </c>
      <c r="B202" s="238" t="s">
        <v>42</v>
      </c>
      <c r="C202" s="238" t="s">
        <v>970</v>
      </c>
      <c r="D202" s="238" t="s">
        <v>971</v>
      </c>
      <c r="E202" s="239" t="s">
        <v>972</v>
      </c>
      <c r="F202" s="240" t="s">
        <v>973</v>
      </c>
      <c r="G202" s="419" t="s">
        <v>974</v>
      </c>
      <c r="H202" s="419" t="s">
        <v>975</v>
      </c>
      <c r="I202" s="420" t="s">
        <v>976</v>
      </c>
      <c r="J202" s="857" t="s">
        <v>977</v>
      </c>
      <c r="K202" s="858"/>
      <c r="L202" s="419" t="s">
        <v>978</v>
      </c>
      <c r="M202" s="238" t="s">
        <v>979</v>
      </c>
    </row>
    <row r="203" spans="1:13" ht="132.75" customHeight="1" x14ac:dyDescent="0.2">
      <c r="A203" s="158" t="s">
        <v>79</v>
      </c>
      <c r="B203" s="159" t="s">
        <v>38</v>
      </c>
      <c r="C203" s="160" t="s">
        <v>885</v>
      </c>
      <c r="D203" s="160" t="s">
        <v>886</v>
      </c>
      <c r="E203" s="161">
        <v>0.25</v>
      </c>
      <c r="F203" s="494">
        <v>1</v>
      </c>
      <c r="G203" s="455" t="s">
        <v>1118</v>
      </c>
      <c r="H203" s="455" t="s">
        <v>1095</v>
      </c>
      <c r="I203" s="648">
        <v>0.5</v>
      </c>
      <c r="J203" s="543" t="s">
        <v>26</v>
      </c>
      <c r="K203" s="484">
        <v>0</v>
      </c>
      <c r="L203" s="620">
        <v>0.5</v>
      </c>
      <c r="M203" s="165" t="s">
        <v>1171</v>
      </c>
    </row>
    <row r="204" spans="1:13" ht="86.25" customHeight="1" x14ac:dyDescent="0.2">
      <c r="A204" s="158" t="s">
        <v>79</v>
      </c>
      <c r="B204" s="159" t="s">
        <v>38</v>
      </c>
      <c r="C204" s="160" t="s">
        <v>928</v>
      </c>
      <c r="D204" s="160" t="s">
        <v>929</v>
      </c>
      <c r="E204" s="161">
        <v>0.25</v>
      </c>
      <c r="F204" s="494">
        <v>0.7</v>
      </c>
      <c r="G204" s="417" t="s">
        <v>1181</v>
      </c>
      <c r="H204" s="417" t="s">
        <v>1182</v>
      </c>
      <c r="I204" s="627">
        <v>0.47</v>
      </c>
      <c r="J204" s="588" t="s">
        <v>26</v>
      </c>
      <c r="K204" s="483">
        <v>0</v>
      </c>
      <c r="L204" s="623">
        <v>0.67200000000000004</v>
      </c>
      <c r="M204" s="165" t="s">
        <v>1183</v>
      </c>
    </row>
    <row r="205" spans="1:13" ht="17.25" customHeight="1" x14ac:dyDescent="0.2">
      <c r="A205" s="246"/>
      <c r="B205" s="247"/>
      <c r="C205" s="246"/>
      <c r="D205" s="246"/>
      <c r="E205" s="248"/>
      <c r="F205" s="249"/>
      <c r="G205" s="247"/>
      <c r="H205" s="247"/>
      <c r="I205" s="250"/>
      <c r="J205" s="247"/>
      <c r="K205" s="251"/>
      <c r="L205" s="252"/>
      <c r="M205" s="253"/>
    </row>
    <row r="206" spans="1:13" ht="39" customHeight="1" x14ac:dyDescent="0.2">
      <c r="A206" s="245"/>
      <c r="B206" s="831"/>
      <c r="C206" s="831"/>
      <c r="D206" s="831"/>
      <c r="E206" s="254"/>
      <c r="F206" s="255"/>
      <c r="G206" s="245"/>
      <c r="H206" s="245"/>
      <c r="I206" s="245"/>
      <c r="J206" s="245"/>
      <c r="K206" s="245"/>
      <c r="L206" s="245"/>
      <c r="M206" s="245"/>
    </row>
    <row r="207" spans="1:13" ht="18.75" customHeight="1" x14ac:dyDescent="0.2">
      <c r="A207" s="236"/>
      <c r="B207" s="236"/>
      <c r="C207" s="236"/>
      <c r="D207" s="236"/>
      <c r="E207" s="237"/>
      <c r="F207" s="832" t="s">
        <v>969</v>
      </c>
      <c r="G207" s="832"/>
      <c r="H207" s="832"/>
      <c r="I207" s="236"/>
      <c r="J207" s="236"/>
      <c r="K207" s="236"/>
      <c r="L207" s="236"/>
      <c r="M207" s="236"/>
    </row>
    <row r="208" spans="1:13" ht="33.75" customHeight="1" x14ac:dyDescent="0.2">
      <c r="A208" s="238" t="s">
        <v>324</v>
      </c>
      <c r="B208" s="238" t="s">
        <v>42</v>
      </c>
      <c r="C208" s="238" t="s">
        <v>970</v>
      </c>
      <c r="D208" s="238" t="s">
        <v>971</v>
      </c>
      <c r="E208" s="239" t="s">
        <v>972</v>
      </c>
      <c r="F208" s="240" t="s">
        <v>973</v>
      </c>
      <c r="G208" s="419" t="s">
        <v>974</v>
      </c>
      <c r="H208" s="419" t="s">
        <v>975</v>
      </c>
      <c r="I208" s="420" t="s">
        <v>976</v>
      </c>
      <c r="J208" s="857" t="s">
        <v>977</v>
      </c>
      <c r="K208" s="858"/>
      <c r="L208" s="419" t="s">
        <v>978</v>
      </c>
      <c r="M208" s="238" t="s">
        <v>979</v>
      </c>
    </row>
    <row r="209" spans="1:13" ht="136.5" customHeight="1" x14ac:dyDescent="0.2">
      <c r="A209" s="158" t="s">
        <v>80</v>
      </c>
      <c r="B209" s="159" t="s">
        <v>38</v>
      </c>
      <c r="C209" s="160" t="s">
        <v>838</v>
      </c>
      <c r="D209" s="160" t="s">
        <v>839</v>
      </c>
      <c r="E209" s="161">
        <v>0.33</v>
      </c>
      <c r="F209" s="416" t="s">
        <v>1091</v>
      </c>
      <c r="G209" s="417" t="s">
        <v>1184</v>
      </c>
      <c r="H209" s="417" t="s">
        <v>1185</v>
      </c>
      <c r="I209" s="627">
        <v>0.84799999999999998</v>
      </c>
      <c r="J209" s="587" t="s">
        <v>26</v>
      </c>
      <c r="K209" s="479">
        <v>0</v>
      </c>
      <c r="L209" s="623">
        <v>1.212</v>
      </c>
      <c r="M209" s="165" t="s">
        <v>1186</v>
      </c>
    </row>
    <row r="210" spans="1:13" ht="135.75" customHeight="1" x14ac:dyDescent="0.2">
      <c r="A210" s="158" t="s">
        <v>80</v>
      </c>
      <c r="B210" s="159" t="s">
        <v>38</v>
      </c>
      <c r="C210" s="160" t="s">
        <v>885</v>
      </c>
      <c r="D210" s="160" t="s">
        <v>886</v>
      </c>
      <c r="E210" s="161">
        <v>0.34</v>
      </c>
      <c r="F210" s="494">
        <v>1</v>
      </c>
      <c r="G210" s="455" t="s">
        <v>1118</v>
      </c>
      <c r="H210" s="455" t="s">
        <v>1095</v>
      </c>
      <c r="I210" s="648">
        <v>0.5</v>
      </c>
      <c r="J210" s="543" t="s">
        <v>26</v>
      </c>
      <c r="K210" s="484">
        <v>0</v>
      </c>
      <c r="L210" s="620">
        <v>0.5</v>
      </c>
      <c r="M210" s="165" t="s">
        <v>1171</v>
      </c>
    </row>
    <row r="211" spans="1:13" ht="99" customHeight="1" x14ac:dyDescent="0.2">
      <c r="A211" s="158" t="s">
        <v>80</v>
      </c>
      <c r="B211" s="159" t="s">
        <v>38</v>
      </c>
      <c r="C211" s="160" t="s">
        <v>928</v>
      </c>
      <c r="D211" s="160" t="s">
        <v>929</v>
      </c>
      <c r="E211" s="161">
        <v>0.33</v>
      </c>
      <c r="F211" s="494">
        <v>0.7</v>
      </c>
      <c r="G211" s="417" t="s">
        <v>1107</v>
      </c>
      <c r="H211" s="417" t="s">
        <v>1187</v>
      </c>
      <c r="I211" s="627">
        <v>0.44400000000000001</v>
      </c>
      <c r="J211" s="588" t="s">
        <v>26</v>
      </c>
      <c r="K211" s="483">
        <v>0</v>
      </c>
      <c r="L211" s="623">
        <v>0.63400000000000001</v>
      </c>
      <c r="M211" s="165" t="s">
        <v>1188</v>
      </c>
    </row>
    <row r="212" spans="1:13" ht="12" x14ac:dyDescent="0.2">
      <c r="A212" s="246"/>
      <c r="B212" s="247"/>
      <c r="C212" s="246"/>
      <c r="D212" s="246"/>
      <c r="E212" s="248"/>
      <c r="F212" s="249"/>
      <c r="G212" s="247"/>
      <c r="H212" s="247"/>
      <c r="I212" s="250"/>
      <c r="J212" s="247"/>
      <c r="K212" s="251"/>
      <c r="L212" s="252"/>
      <c r="M212" s="25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2" activePane="bottomLeft" state="frozen"/>
      <selection activeCell="V29" sqref="V29"/>
      <selection pane="bottomLeft" activeCell="B3" sqref="B3:I3"/>
    </sheetView>
  </sheetViews>
  <sheetFormatPr baseColWidth="10" defaultColWidth="11.42578125" defaultRowHeight="12" outlineLevelCol="1" x14ac:dyDescent="0.25"/>
  <cols>
    <col min="1" max="1" width="1.7109375" style="138" customWidth="1" outlineLevel="1"/>
    <col min="2" max="2" width="10.7109375" style="138" customWidth="1"/>
    <col min="3" max="3" width="8.7109375" style="138" customWidth="1"/>
    <col min="4" max="4" width="19.5703125" style="138" customWidth="1"/>
    <col min="5" max="5" width="21.5703125" style="138" customWidth="1"/>
    <col min="6" max="6" width="11.5703125" style="155" customWidth="1"/>
    <col min="7" max="7" width="8.7109375" style="156" customWidth="1"/>
    <col min="8" max="8" width="11.7109375" style="138" customWidth="1"/>
    <col min="9" max="9" width="12.42578125" style="138" customWidth="1"/>
    <col min="10" max="10" width="11.140625" style="136" customWidth="1"/>
    <col min="11" max="11" width="5.5703125" style="137" customWidth="1"/>
    <col min="12" max="12" width="4.42578125" style="137" customWidth="1"/>
    <col min="13" max="13" width="14" style="157" customWidth="1"/>
    <col min="14" max="14" width="76.42578125" style="138" customWidth="1"/>
    <col min="15" max="15" width="7.7109375" style="138" customWidth="1"/>
    <col min="16" max="16384" width="11.42578125" style="138"/>
  </cols>
  <sheetData>
    <row r="1" spans="2:14" x14ac:dyDescent="0.2">
      <c r="B1" s="213"/>
      <c r="F1" s="214"/>
      <c r="G1" s="215"/>
      <c r="H1" s="213"/>
      <c r="I1" s="213"/>
      <c r="J1" s="213"/>
      <c r="K1" s="213"/>
      <c r="L1" s="213"/>
      <c r="M1" s="213"/>
      <c r="N1" s="213"/>
    </row>
    <row r="2" spans="2:14" ht="21" customHeight="1" x14ac:dyDescent="0.2">
      <c r="B2" s="236"/>
      <c r="C2" s="869" t="s">
        <v>968</v>
      </c>
      <c r="D2" s="869"/>
      <c r="E2" s="869"/>
      <c r="F2" s="237"/>
      <c r="G2" s="832" t="s">
        <v>969</v>
      </c>
      <c r="H2" s="832"/>
      <c r="I2" s="832"/>
      <c r="J2" s="236"/>
      <c r="K2" s="236"/>
      <c r="L2" s="236"/>
      <c r="M2" s="236"/>
      <c r="N2" s="236"/>
    </row>
    <row r="3" spans="2:14" ht="25.5" x14ac:dyDescent="0.25">
      <c r="B3" s="238" t="s">
        <v>324</v>
      </c>
      <c r="C3" s="238" t="s">
        <v>42</v>
      </c>
      <c r="D3" s="238" t="s">
        <v>970</v>
      </c>
      <c r="E3" s="238" t="s">
        <v>971</v>
      </c>
      <c r="F3" s="239" t="s">
        <v>972</v>
      </c>
      <c r="G3" s="240" t="s">
        <v>973</v>
      </c>
      <c r="H3" s="238" t="s">
        <v>974</v>
      </c>
      <c r="I3" s="238" t="s">
        <v>975</v>
      </c>
      <c r="J3" s="241" t="s">
        <v>976</v>
      </c>
      <c r="K3" s="867" t="s">
        <v>977</v>
      </c>
      <c r="L3" s="868"/>
      <c r="M3" s="419" t="s">
        <v>978</v>
      </c>
      <c r="N3" s="419" t="s">
        <v>979</v>
      </c>
    </row>
    <row r="4" spans="2:14" ht="336.75" customHeight="1" x14ac:dyDescent="0.25">
      <c r="B4" s="158" t="s">
        <v>36</v>
      </c>
      <c r="C4" s="159" t="s">
        <v>8</v>
      </c>
      <c r="D4" s="160" t="s">
        <v>983</v>
      </c>
      <c r="E4" s="160" t="s">
        <v>984</v>
      </c>
      <c r="F4" s="161">
        <v>0.17</v>
      </c>
      <c r="G4" s="495">
        <v>0.3</v>
      </c>
      <c r="H4" s="413" t="s">
        <v>985</v>
      </c>
      <c r="I4" s="508" t="s">
        <v>986</v>
      </c>
      <c r="J4" s="683">
        <v>0.13800000000000001</v>
      </c>
      <c r="K4" s="590" t="s">
        <v>98</v>
      </c>
      <c r="L4" s="591">
        <v>0.5</v>
      </c>
      <c r="M4" s="684">
        <v>0.46100000000000002</v>
      </c>
      <c r="N4" s="425" t="s">
        <v>987</v>
      </c>
    </row>
    <row r="5" spans="2:14" ht="239.25" customHeight="1" x14ac:dyDescent="0.25">
      <c r="B5" s="158" t="s">
        <v>988</v>
      </c>
      <c r="C5" s="159" t="s">
        <v>8</v>
      </c>
      <c r="D5" s="160" t="s">
        <v>989</v>
      </c>
      <c r="E5" s="160" t="s">
        <v>990</v>
      </c>
      <c r="F5" s="416">
        <v>0.17</v>
      </c>
      <c r="G5" s="489">
        <v>0.1</v>
      </c>
      <c r="H5" s="458" t="s">
        <v>991</v>
      </c>
      <c r="I5" s="456" t="s">
        <v>992</v>
      </c>
      <c r="J5" s="654">
        <v>1.2999999999999999E-2</v>
      </c>
      <c r="K5" s="592" t="s">
        <v>98</v>
      </c>
      <c r="L5" s="482">
        <v>0.5</v>
      </c>
      <c r="M5" s="623">
        <v>0.13900000000000001</v>
      </c>
      <c r="N5" s="165" t="s">
        <v>1196</v>
      </c>
    </row>
    <row r="6" spans="2:14" ht="22.5" customHeight="1" x14ac:dyDescent="0.25">
      <c r="B6" s="459"/>
      <c r="C6" s="460"/>
      <c r="D6" s="461"/>
      <c r="E6" s="461"/>
      <c r="F6" s="462"/>
      <c r="G6" s="412"/>
      <c r="H6" s="412"/>
      <c r="I6" s="412"/>
      <c r="J6" s="445"/>
      <c r="K6" s="412"/>
      <c r="L6" s="429"/>
      <c r="M6" s="412"/>
      <c r="N6" s="463"/>
    </row>
    <row r="7" spans="2:14" ht="24" customHeight="1" x14ac:dyDescent="0.25"/>
    <row r="9" spans="2:14" ht="15.75" x14ac:dyDescent="0.25">
      <c r="B9" s="236"/>
      <c r="C9" s="847" t="s">
        <v>996</v>
      </c>
      <c r="D9" s="847"/>
      <c r="E9" s="847"/>
      <c r="F9" s="847"/>
      <c r="G9" s="847"/>
      <c r="H9" s="236"/>
      <c r="I9" s="236"/>
      <c r="J9" s="236"/>
      <c r="K9" s="236"/>
      <c r="L9" s="236"/>
      <c r="M9" s="236"/>
      <c r="N9" s="236"/>
    </row>
    <row r="10" spans="2:14" ht="12.75" x14ac:dyDescent="0.2">
      <c r="B10" s="236"/>
      <c r="C10" s="236"/>
      <c r="D10" s="236"/>
      <c r="E10" s="236"/>
      <c r="F10" s="237"/>
      <c r="G10" s="856" t="s">
        <v>969</v>
      </c>
      <c r="H10" s="856"/>
      <c r="I10" s="856"/>
      <c r="J10" s="236"/>
      <c r="K10" s="236"/>
      <c r="L10" s="236"/>
      <c r="M10" s="236"/>
      <c r="N10" s="236"/>
    </row>
    <row r="11" spans="2:14" ht="25.5" x14ac:dyDescent="0.25">
      <c r="B11" s="238" t="s">
        <v>324</v>
      </c>
      <c r="C11" s="238" t="s">
        <v>42</v>
      </c>
      <c r="D11" s="238" t="s">
        <v>970</v>
      </c>
      <c r="E11" s="238" t="s">
        <v>971</v>
      </c>
      <c r="F11" s="239" t="s">
        <v>972</v>
      </c>
      <c r="G11" s="422" t="s">
        <v>973</v>
      </c>
      <c r="H11" s="419" t="s">
        <v>974</v>
      </c>
      <c r="I11" s="419" t="s">
        <v>975</v>
      </c>
      <c r="J11" s="241" t="s">
        <v>976</v>
      </c>
      <c r="K11" s="867" t="s">
        <v>977</v>
      </c>
      <c r="L11" s="868"/>
      <c r="M11" s="238" t="s">
        <v>978</v>
      </c>
      <c r="N11" s="238" t="s">
        <v>979</v>
      </c>
    </row>
    <row r="12" spans="2:14" ht="363" customHeight="1" x14ac:dyDescent="0.25">
      <c r="B12" s="158" t="s">
        <v>988</v>
      </c>
      <c r="C12" s="159" t="s">
        <v>7</v>
      </c>
      <c r="D12" s="160" t="s">
        <v>478</v>
      </c>
      <c r="E12" s="160" t="s">
        <v>1002</v>
      </c>
      <c r="F12" s="161">
        <v>0.23</v>
      </c>
      <c r="G12" s="505">
        <v>0.5</v>
      </c>
      <c r="H12" s="159">
        <v>0</v>
      </c>
      <c r="I12" s="159">
        <v>8</v>
      </c>
      <c r="J12" s="626">
        <v>0</v>
      </c>
      <c r="K12" s="163" t="s">
        <v>98</v>
      </c>
      <c r="L12" s="278">
        <v>0.5</v>
      </c>
      <c r="M12" s="164">
        <v>0</v>
      </c>
      <c r="N12" s="160" t="s">
        <v>1003</v>
      </c>
    </row>
    <row r="16" spans="2:14" ht="15.75" x14ac:dyDescent="0.25">
      <c r="B16" s="236"/>
      <c r="C16" s="847" t="s">
        <v>1087</v>
      </c>
      <c r="D16" s="847"/>
      <c r="E16" s="847"/>
      <c r="F16" s="847"/>
      <c r="G16" s="244"/>
      <c r="H16" s="236"/>
      <c r="I16" s="236"/>
      <c r="J16" s="236"/>
      <c r="K16" s="236"/>
      <c r="L16" s="236"/>
      <c r="M16" s="236"/>
      <c r="N16" s="236"/>
    </row>
    <row r="17" spans="2:14" ht="12.75" x14ac:dyDescent="0.2">
      <c r="B17" s="236"/>
      <c r="C17" s="236"/>
      <c r="D17" s="236"/>
      <c r="E17" s="236"/>
      <c r="F17" s="237"/>
      <c r="G17" s="856" t="s">
        <v>969</v>
      </c>
      <c r="H17" s="856"/>
      <c r="I17" s="856"/>
      <c r="J17" s="236"/>
      <c r="K17" s="236"/>
      <c r="L17" s="236"/>
      <c r="M17" s="236"/>
      <c r="N17" s="236"/>
    </row>
    <row r="18" spans="2:14" ht="25.5" x14ac:dyDescent="0.25">
      <c r="B18" s="419" t="s">
        <v>324</v>
      </c>
      <c r="C18" s="419" t="s">
        <v>42</v>
      </c>
      <c r="D18" s="419" t="s">
        <v>970</v>
      </c>
      <c r="E18" s="419" t="s">
        <v>971</v>
      </c>
      <c r="F18" s="464" t="s">
        <v>972</v>
      </c>
      <c r="G18" s="422" t="s">
        <v>973</v>
      </c>
      <c r="H18" s="419" t="s">
        <v>974</v>
      </c>
      <c r="I18" s="419" t="s">
        <v>975</v>
      </c>
      <c r="J18" s="420" t="s">
        <v>976</v>
      </c>
      <c r="K18" s="867" t="s">
        <v>977</v>
      </c>
      <c r="L18" s="868"/>
      <c r="M18" s="419" t="s">
        <v>978</v>
      </c>
      <c r="N18" s="238" t="s">
        <v>979</v>
      </c>
    </row>
    <row r="19" spans="2:14" ht="201.75" customHeight="1" x14ac:dyDescent="0.25">
      <c r="B19" s="158" t="s">
        <v>71</v>
      </c>
      <c r="C19" s="159" t="s">
        <v>38</v>
      </c>
      <c r="D19" s="160" t="s">
        <v>928</v>
      </c>
      <c r="E19" s="160" t="s">
        <v>929</v>
      </c>
      <c r="F19" s="161">
        <v>0.25</v>
      </c>
      <c r="G19" s="494">
        <v>0.7</v>
      </c>
      <c r="H19" s="513" t="s">
        <v>1009</v>
      </c>
      <c r="I19" s="513" t="s">
        <v>1138</v>
      </c>
      <c r="J19" s="649">
        <v>0.307</v>
      </c>
      <c r="K19" s="508" t="s">
        <v>98</v>
      </c>
      <c r="L19" s="278">
        <v>0.5</v>
      </c>
      <c r="M19" s="685">
        <v>0.439</v>
      </c>
      <c r="N19" s="165" t="s">
        <v>1197</v>
      </c>
    </row>
    <row r="20" spans="2:14" ht="201.75" customHeight="1" x14ac:dyDescent="0.25">
      <c r="B20" s="158" t="s">
        <v>72</v>
      </c>
      <c r="C20" s="159" t="s">
        <v>38</v>
      </c>
      <c r="D20" s="160" t="s">
        <v>928</v>
      </c>
      <c r="E20" s="160" t="s">
        <v>929</v>
      </c>
      <c r="F20" s="161">
        <v>0.25</v>
      </c>
      <c r="G20" s="494">
        <v>0.7</v>
      </c>
      <c r="H20" s="513" t="s">
        <v>1145</v>
      </c>
      <c r="I20" s="513" t="s">
        <v>1146</v>
      </c>
      <c r="J20" s="649">
        <v>0.57099999999999995</v>
      </c>
      <c r="K20" s="508" t="s">
        <v>20</v>
      </c>
      <c r="L20" s="278">
        <v>0.5</v>
      </c>
      <c r="M20" s="643">
        <v>0.81599999999999995</v>
      </c>
      <c r="N20" s="430" t="s">
        <v>1199</v>
      </c>
    </row>
    <row r="21" spans="2:14" ht="202.5" customHeight="1" x14ac:dyDescent="0.25">
      <c r="B21" s="366" t="s">
        <v>75</v>
      </c>
      <c r="C21" s="415" t="s">
        <v>38</v>
      </c>
      <c r="D21" s="365" t="s">
        <v>928</v>
      </c>
      <c r="E21" s="365" t="s">
        <v>929</v>
      </c>
      <c r="F21" s="633">
        <v>0.25</v>
      </c>
      <c r="G21" s="465">
        <v>0.7</v>
      </c>
      <c r="H21" s="453" t="s">
        <v>1163</v>
      </c>
      <c r="I21" s="453" t="s">
        <v>1164</v>
      </c>
      <c r="J21" s="622">
        <v>0.52300000000000002</v>
      </c>
      <c r="K21" s="466" t="s">
        <v>98</v>
      </c>
      <c r="L21" s="292">
        <v>0.5</v>
      </c>
      <c r="M21" s="637">
        <v>0.748</v>
      </c>
      <c r="N21" s="165" t="s">
        <v>1198</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10</vt:i4>
      </vt:variant>
    </vt:vector>
  </HeadingPairs>
  <TitlesOfParts>
    <vt:vector size="22" baseType="lpstr">
      <vt:lpstr>01-PANEL</vt:lpstr>
      <vt:lpstr>01-cons PANEL</vt:lpstr>
      <vt:lpstr>02-ESTADO NC</vt:lpstr>
      <vt:lpstr>02-cons ESTADO NC</vt:lpstr>
      <vt:lpstr>03-  ESTADO REGIONES</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2024-12-12T16:09:39Z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