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mmary by Task" sheetId="1" state="visible" r:id="rId2"/>
    <sheet name="Summary by Phase" sheetId="2" state="visible" r:id="rId3"/>
    <sheet name="Phase I" sheetId="3" state="visible" r:id="rId4"/>
    <sheet name="Phase II" sheetId="4" state="visible" r:id="rId5"/>
    <sheet name="Phase III" sheetId="5" state="visible" r:id="rId6"/>
    <sheet name="Travel" sheetId="6" state="visible" r:id="rId7"/>
    <sheet name="Program-Admin Costs (ODCs)" sheetId="7" state="visible" r:id="rId8"/>
    <sheet name="Expenditures by Month" sheetId="8" state="visible" r:id="rId9"/>
    <sheet name="Sub - University XYZ Budget" sheetId="9" state="hidden" r:id="rId10"/>
    <sheet name="Sub - University XYZ Travel" sheetId="10" state="hidden" r:id="rId11"/>
    <sheet name="Animal and Human Use" sheetId="11" state="hidden" r:id="rId12"/>
    <sheet name="Milestones and Deliverables" sheetId="12" state="hidden" r:id="rId13"/>
  </sheets>
  <definedNames>
    <definedName function="false" hidden="false" localSheetId="11" name="_xlnm.Print_Titles" vbProcedure="false">'Milestones and Deliverables'!$2:$4</definedName>
    <definedName function="false" hidden="false" localSheetId="2" name="_xlnm.Print_Titles" vbProcedure="false">'Phase I'!$A:$C,'Phase I'!$1:$7</definedName>
    <definedName function="false" hidden="false" localSheetId="3" name="_xlnm.Print_Titles" vbProcedure="false">'Phase II'!$A:$C,'Phase II'!$1:$7</definedName>
    <definedName function="false" hidden="false" localSheetId="4" name="_xlnm.Print_Titles" vbProcedure="false">'Phase III'!$A:$C,'Phase III'!$1:$7</definedName>
    <definedName function="false" hidden="false" localSheetId="8" name="_xlnm.Print_Titles" vbProcedure="false">'Sub - University XYZ Budget'!$A:$C,'Sub - University XYZ Budget'!$1:$3</definedName>
    <definedName function="false" hidden="false" localSheetId="1" name="_xlnm.Print_Titles" vbProcedure="false">'Summary by Phase'!$A:$C,'Summary by Phase'!$1:$7</definedName>
    <definedName function="false" hidden="false" localSheetId="0" name="_xlnm.Print_Titles" vbProcedure="false">'Summary by Task'!$A:$C,'Summary by Task'!$1:$3</definedName>
    <definedName function="false" hidden="false" localSheetId="0" name="_xlnm.Print_Titles" vbProcedure="false">'Summary by Task'!$A:$C,'Summary by Task'!$1:$3</definedName>
    <definedName function="false" hidden="false" localSheetId="1" name="_xlnm.Print_Titles" vbProcedure="false">'Summary by Phase'!$A:$C,'Summary by Phase'!$1:$7</definedName>
    <definedName function="false" hidden="false" localSheetId="2" name="_xlnm.Print_Titles" vbProcedure="false">'Phase I'!$A:$C,'Phase I'!$1:$7</definedName>
    <definedName function="false" hidden="false" localSheetId="3" name="_xlnm.Print_Titles" vbProcedure="false">'Phase II'!$A:$C,'Phase II'!$1:$7</definedName>
    <definedName function="false" hidden="false" localSheetId="4" name="_xlnm.Print_Titles" vbProcedure="false">'Phase III'!$A:$C,'Phase III'!$1:$7</definedName>
    <definedName function="false" hidden="false" localSheetId="8" name="_xlnm.Print_Titles" vbProcedure="false">'Sub - University XYZ Budget'!$A:$C,'Sub - University XYZ Budget'!$1:$3</definedName>
    <definedName function="false" hidden="false" localSheetId="11" name="_xlnm.Print_Titles" vbProcedure="false">'Milestones and Deliverables'!$2:$4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<sst xmlns="http://schemas.openxmlformats.org/spreadsheetml/2006/main" count="1204" uniqueCount="219">
  <si>
    <t xml:space="preserve">University of Floirda</t>
  </si>
  <si>
    <t xml:space="preserve">Dr. Jenshan Lin</t>
  </si>
  <si>
    <t xml:space="preserve">Cell Color Legend:</t>
  </si>
  <si>
    <t xml:space="preserve">Enter Text (Editable)</t>
  </si>
  <si>
    <t xml:space="preserve">Summary by Phase</t>
  </si>
  <si>
    <t xml:space="preserve">Calculated (Do not edit)</t>
  </si>
  <si>
    <t xml:space="preserve">Phase 1</t>
  </si>
  <si>
    <t xml:space="preserve">Phase 2</t>
  </si>
  <si>
    <t xml:space="preserve">Phase 3</t>
  </si>
  <si>
    <t xml:space="preserve">All Phases</t>
  </si>
  <si>
    <t xml:space="preserve">Descriptive Text</t>
  </si>
  <si>
    <t xml:space="preserve">Total Costs</t>
  </si>
  <si>
    <t xml:space="preserve">%</t>
  </si>
  <si>
    <t xml:space="preserve">All Tasks</t>
  </si>
  <si>
    <t xml:space="preserve">Short TA text identifier</t>
  </si>
  <si>
    <t xml:space="preserve">Travel and ODCs</t>
  </si>
  <si>
    <t xml:space="preserve">Total:</t>
  </si>
  <si>
    <t xml:space="preserve">Subtask</t>
  </si>
  <si>
    <t xml:space="preserve">Sensor Design</t>
  </si>
  <si>
    <t xml:space="preserve">Microfabricaton</t>
  </si>
  <si>
    <t xml:space="preserve">Circuit Design</t>
  </si>
  <si>
    <t xml:space="preserve">Testing</t>
  </si>
  <si>
    <t xml:space="preserve">Short task text identifier</t>
  </si>
  <si>
    <t xml:space="preserve">Travel and Admin Costs/ODCs</t>
  </si>
  <si>
    <t xml:space="preserve">  </t>
  </si>
  <si>
    <t xml:space="preserve">Summary by Task</t>
  </si>
  <si>
    <t xml:space="preserve">All cells are automatically calculated.</t>
  </si>
  <si>
    <t xml:space="preserve">TA/Task</t>
  </si>
  <si>
    <t xml:space="preserve">Travel and </t>
  </si>
  <si>
    <t xml:space="preserve">Do not edit this tab.</t>
  </si>
  <si>
    <t xml:space="preserve">Total</t>
  </si>
  <si>
    <t xml:space="preserve">Admin Costs</t>
  </si>
  <si>
    <t xml:space="preserve">Personnel + Benefits</t>
  </si>
  <si>
    <t xml:space="preserve">Supplies</t>
  </si>
  <si>
    <t xml:space="preserve">Equipment</t>
  </si>
  <si>
    <t xml:space="preserve">Subcontractors</t>
  </si>
  <si>
    <t xml:space="preserve">Sub-Total: Direct Costs</t>
  </si>
  <si>
    <t xml:space="preserve">Modified Total Direct Costs</t>
  </si>
  <si>
    <t xml:space="preserve">Sub-Total: Indirect Costs</t>
  </si>
  <si>
    <t xml:space="preserve">               </t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</si>
  <si>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1</t>
    </r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</si>
  <si>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2</t>
    </r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</si>
  <si>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3</t>
    </r>
  </si>
  <si>
    <t xml:space="preserve">Travel and Program/Admin Costs (ODCs)</t>
  </si>
  <si>
    <t xml:space="preserve">Phase I</t>
  </si>
  <si>
    <t xml:space="preserve">Task 1</t>
  </si>
  <si>
    <t xml:space="preserve">Task 2</t>
  </si>
  <si>
    <t xml:space="preserve">Task 3</t>
  </si>
  <si>
    <t xml:space="preserve">Task 4</t>
  </si>
  <si>
    <t xml:space="preserve">Task 1.5</t>
  </si>
  <si>
    <t xml:space="preserve">Task 1.6</t>
  </si>
  <si>
    <t xml:space="preserve">Task 2.1</t>
  </si>
  <si>
    <t xml:space="preserve">Task 2.2</t>
  </si>
  <si>
    <t xml:space="preserve">Task 2.3</t>
  </si>
  <si>
    <t xml:space="preserve">Task 2.4</t>
  </si>
  <si>
    <t xml:space="preserve">Task 2.5</t>
  </si>
  <si>
    <t xml:space="preserve">Task 2.6</t>
  </si>
  <si>
    <t xml:space="preserve">Task 3.1</t>
  </si>
  <si>
    <t xml:space="preserve">Task 3.2</t>
  </si>
  <si>
    <t xml:space="preserve">Task 3.3</t>
  </si>
  <si>
    <t xml:space="preserve">Task 3.4</t>
  </si>
  <si>
    <t xml:space="preserve">Travel</t>
  </si>
  <si>
    <t xml:space="preserve">ODCs</t>
  </si>
  <si>
    <t xml:space="preserve">TA/Task 1</t>
  </si>
  <si>
    <t xml:space="preserve">TA/Task 2</t>
  </si>
  <si>
    <t xml:space="preserve">TA/Task 3</t>
  </si>
  <si>
    <t xml:space="preserve">Travel and Admin Costs</t>
  </si>
  <si>
    <t xml:space="preserve">number</t>
  </si>
  <si>
    <t xml:space="preserve">cost</t>
  </si>
  <si>
    <t xml:space="preserve">Effort/ Qty</t>
  </si>
  <si>
    <t xml:space="preserve">All TAs/Tasks</t>
  </si>
  <si>
    <t xml:space="preserve">Item Name</t>
  </si>
  <si>
    <t xml:space="preserve">Item Description</t>
  </si>
  <si>
    <t xml:space="preserve">Proposal Reference (pg #)</t>
  </si>
  <si>
    <t xml:space="preserve">Effort/ Unit Cost</t>
  </si>
  <si>
    <t xml:space="preserve">Unit</t>
  </si>
  <si>
    <t xml:space="preserve">Effort/Qty</t>
  </si>
  <si>
    <t xml:space="preserve">Cost</t>
  </si>
  <si>
    <t xml:space="preserve">Summary</t>
  </si>
  <si>
    <t xml:space="preserve">Patient Related</t>
  </si>
  <si>
    <t xml:space="preserve">Less Exclusions:</t>
  </si>
  <si>
    <t xml:space="preserve">   GSR fringe benefits</t>
  </si>
  <si>
    <t xml:space="preserve">   Capital Equipment (unit Cost &gt; $5K)</t>
  </si>
  <si>
    <t xml:space="preserve">   Subcontracts &gt; $25K</t>
  </si>
  <si>
    <t xml:space="preserve">Sub-Total: Exclusions</t>
  </si>
  <si>
    <t xml:space="preserve">negotiated rate</t>
  </si>
  <si>
    <t xml:space="preserve">Personnel</t>
  </si>
  <si>
    <t xml:space="preserve">Dr. Jin</t>
  </si>
  <si>
    <t xml:space="preserve">Principle Investigator</t>
  </si>
  <si>
    <t xml:space="preserve">hourly rate</t>
  </si>
  <si>
    <t xml:space="preserve">Dr. Casanova</t>
  </si>
  <si>
    <t xml:space="preserve">Co-PI</t>
  </si>
  <si>
    <t xml:space="preserve">Dr. Yoon</t>
  </si>
  <si>
    <t xml:space="preserve">Graduate Student</t>
  </si>
  <si>
    <t xml:space="preserve">Graduate Student (Lin)</t>
  </si>
  <si>
    <t xml:space="preserve">Graduate Student (Yoon)</t>
  </si>
  <si>
    <t xml:space="preserve">Undergraduate Student</t>
  </si>
  <si>
    <t xml:space="preserve">Undergraduate Student (Lin)</t>
  </si>
  <si>
    <t xml:space="preserve">Personnel Total</t>
  </si>
  <si>
    <t xml:space="preserve">Benefits</t>
  </si>
  <si>
    <t xml:space="preserve">N/A</t>
  </si>
  <si>
    <t xml:space="preserve">Benefits Total</t>
  </si>
  <si>
    <t xml:space="preserve">***must be broken out individually - see below</t>
  </si>
  <si>
    <t xml:space="preserve">Yoon supplies</t>
  </si>
  <si>
    <t xml:space="preserve">BOM attached in budget justification</t>
  </si>
  <si>
    <t xml:space="preserve">Yoon Fabrication</t>
  </si>
  <si>
    <t xml:space="preserve">Casanova suppies</t>
  </si>
  <si>
    <t xml:space="preserve">Supply name</t>
  </si>
  <si>
    <t xml:space="preserve">description</t>
  </si>
  <si>
    <t xml:space="preserve">Supplies Total</t>
  </si>
  <si>
    <t xml:space="preserve">***must provide supporting documentation (e.g., quote)</t>
  </si>
  <si>
    <t xml:space="preserve">Magnetometer</t>
  </si>
  <si>
    <t xml:space="preserve">Quote attached</t>
  </si>
  <si>
    <t xml:space="preserve">Vol, pg #</t>
  </si>
  <si>
    <t xml:space="preserve">Equipment name</t>
  </si>
  <si>
    <t xml:space="preserve">description </t>
  </si>
  <si>
    <t xml:space="preserve">Equipment Total</t>
  </si>
  <si>
    <t xml:space="preserve">Patient Related </t>
  </si>
  <si>
    <t xml:space="preserve">Name</t>
  </si>
  <si>
    <t xml:space="preserve">Patient Related Total</t>
  </si>
  <si>
    <t xml:space="preserve">Texas Tech</t>
  </si>
  <si>
    <t xml:space="preserve">per phase </t>
  </si>
  <si>
    <t xml:space="preserve">Subcontract</t>
  </si>
  <si>
    <t xml:space="preserve">Name </t>
  </si>
  <si>
    <t xml:space="preserve">Subcontractors Total</t>
  </si>
  <si>
    <t xml:space="preserve">Phase II</t>
  </si>
  <si>
    <t xml:space="preserve">Phase III</t>
  </si>
  <si>
    <t xml:space="preserve">Travel Summary</t>
  </si>
  <si>
    <t xml:space="preserve">Lodging and Meals &amp; Incidentals Expenses (M&amp;IE) must comply with GSA rates.  You can access GSA rates at: www.gsa.gov/perdiem</t>
  </si>
  <si>
    <t xml:space="preserve">Phase </t>
  </si>
  <si>
    <t xml:space="preserve">Title of Event</t>
  </si>
  <si>
    <t xml:space="preserve">From</t>
  </si>
  <si>
    <t xml:space="preserve">To</t>
  </si>
  <si>
    <r>
      <rPr>
        <b val="true"/>
        <sz val="10"/>
        <rFont val="Verdana"/>
        <family val="2"/>
        <charset val="1"/>
      </rPr>
      <t xml:space="preserve">Justification
</t>
    </r>
    <r>
      <rPr>
        <i val="true"/>
        <sz val="8"/>
        <rFont val="Verdana"/>
        <family val="2"/>
        <charset val="1"/>
      </rPr>
      <t xml:space="preserve">Conference attendance must be justified, 
explain how it is in the best interest of the project</t>
    </r>
  </si>
  <si>
    <t xml:space="preserve">Number of Travelers</t>
  </si>
  <si>
    <t xml:space="preserve">Number of Days</t>
  </si>
  <si>
    <t xml:space="preserve">Airfare</t>
  </si>
  <si>
    <t xml:space="preserve">Lodging (GSA Rates)
=Rate*Nights</t>
  </si>
  <si>
    <t xml:space="preserve">M&amp;IE 
(GSA Rates)
=Rate*Days</t>
  </si>
  <si>
    <t xml:space="preserve">Rental Car</t>
  </si>
  <si>
    <t xml:space="preserve">Registration Fees</t>
  </si>
  <si>
    <t xml:space="preserve">Other 
(mileage, baggage fees, etc.)</t>
  </si>
  <si>
    <t xml:space="preserve">Define "other"</t>
  </si>
  <si>
    <t xml:space="preserve">Cost for one person</t>
  </si>
  <si>
    <t xml:space="preserve">Total Cost</t>
  </si>
  <si>
    <t xml:space="preserve">I</t>
  </si>
  <si>
    <t xml:space="preserve">Annual DARPA MEETING</t>
  </si>
  <si>
    <t xml:space="preserve">GNV</t>
  </si>
  <si>
    <t xml:space="preserve">DC</t>
  </si>
  <si>
    <t xml:space="preserve">to attend DARPA meeting</t>
  </si>
  <si>
    <t xml:space="preserve">TBA Conference</t>
  </si>
  <si>
    <t xml:space="preserve">TBA</t>
  </si>
  <si>
    <t xml:space="preserve">to attend a conference</t>
  </si>
  <si>
    <t xml:space="preserve">Phase 1 Total</t>
  </si>
  <si>
    <t xml:space="preserve">II</t>
  </si>
  <si>
    <t xml:space="preserve">Phase 2 Total</t>
  </si>
  <si>
    <t xml:space="preserve">III</t>
  </si>
  <si>
    <t xml:space="preserve">Phase 3 Total</t>
  </si>
  <si>
    <t xml:space="preserve">Program or Administrative costs</t>
  </si>
  <si>
    <t xml:space="preserve">for any costs that do not cleanly fit under a task/subtask</t>
  </si>
  <si>
    <t xml:space="preserve">Description</t>
  </si>
  <si>
    <t xml:space="preserve">Tuition</t>
  </si>
  <si>
    <t xml:space="preserve">Publications</t>
  </si>
  <si>
    <t xml:space="preserve">Expenditures by Month</t>
  </si>
  <si>
    <t xml:space="preserve">Length: </t>
  </si>
  <si>
    <t xml:space="preserve">18 months</t>
  </si>
  <si>
    <t xml:space="preserve">Year 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</si>
  <si>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</si>
  <si>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</si>
  <si>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</si>
  <si>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</si>
  <si>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</si>
  <si>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</si>
  <si>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</si>
  <si>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</si>
  <si>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</si>
  <si>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</si>
  <si>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</si>
  <si>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</si>
  <si>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</si>
  <si>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12 months</t>
  </si>
  <si>
    <t xml:space="preserve">University XYZ - Subcontractor Budget</t>
  </si>
  <si>
    <t xml:space="preserve">University XYZ POC Name</t>
  </si>
  <si>
    <t xml:space="preserve">Cost Per 
or Rate</t>
  </si>
  <si>
    <t xml:space="preserve">Person's Name</t>
  </si>
  <si>
    <t xml:space="preserve">Title </t>
  </si>
  <si>
    <r>
      <rPr>
        <b val="true"/>
        <sz val="16"/>
        <color rgb="FFFF0000"/>
        <rFont val="Verdana"/>
        <family val="2"/>
        <charset val="1"/>
      </rPr>
      <t xml:space="preserve">***If a subcontractor costs more than $500,000 per phase, proposers </t>
    </r>
    <r>
      <rPr>
        <b val="true"/>
        <i val="true"/>
        <u val="single"/>
        <sz val="16"/>
        <color rgb="FFFF0000"/>
        <rFont val="Verdana"/>
        <family val="2"/>
        <charset val="1"/>
      </rPr>
      <t xml:space="preserve">must</t>
    </r>
    <r>
      <rPr>
        <b val="true"/>
        <sz val="16"/>
        <color rgb="FFFF0000"/>
        <rFont val="Verdana"/>
        <family val="2"/>
        <charset val="1"/>
      </rPr>
      <t xml:space="preserve"> use the more detailed format for the subcontractor budget breakdown (as seen in the tabs titled Phase I, II &amp; III)</t>
    </r>
  </si>
  <si>
    <t xml:space="preserve">***Add other fields (e.g., Program-Admin Costs, patient related, etc.) as applicable </t>
  </si>
  <si>
    <t xml:space="preserve">Animal/Human Use Summary</t>
  </si>
  <si>
    <t xml:space="preserve">Task</t>
  </si>
  <si>
    <t xml:space="preserve">Animal Use (Y/N)</t>
  </si>
  <si>
    <t xml:space="preserve">Human Use (Y/N)</t>
  </si>
  <si>
    <t xml:space="preserve">Milestones and Deliverables</t>
  </si>
  <si>
    <t xml:space="preserve">   Organization Name</t>
  </si>
  <si>
    <t xml:space="preserve">   PI Name</t>
  </si>
  <si>
    <t xml:space="preserve">Phase</t>
  </si>
  <si>
    <t xml:space="preserve">FY</t>
  </si>
  <si>
    <t xml:space="preserve">TA/Task/
Subtask #</t>
  </si>
  <si>
    <t xml:space="preserve">TA/Task/Subtask Title</t>
  </si>
  <si>
    <t xml:space="preserve">Cost ($)</t>
  </si>
  <si>
    <t xml:space="preserve">Organization</t>
  </si>
  <si>
    <t xml:space="preserve">Description/Approach</t>
  </si>
  <si>
    <t xml:space="preserve">Exit Criteria/Metrics</t>
  </si>
  <si>
    <t xml:space="preserve">Milestones/Deliverables 
(if applicable)</t>
  </si>
  <si>
    <t xml:space="preserve">Task/Subtask 
Start Date</t>
  </si>
  <si>
    <t xml:space="preserve">Task/Subtask 
End Date</t>
  </si>
  <si>
    <t xml:space="preserve">Milestone Date
(if applicable)</t>
  </si>
  <si>
    <t xml:space="preserve">FY13</t>
  </si>
  <si>
    <t xml:space="preserve">PHASE 1</t>
  </si>
  <si>
    <t xml:space="preserve">Prime/Sub</t>
  </si>
  <si>
    <t xml:space="preserve">1-2 sentence description of objective and approach </t>
  </si>
  <si>
    <t xml:space="preserve">short text identifier</t>
  </si>
  <si>
    <t xml:space="preserve">MM/DD/YY</t>
  </si>
  <si>
    <t xml:space="preserve">Short subtask text identifier</t>
  </si>
  <si>
    <t xml:space="preserve">Prime</t>
  </si>
  <si>
    <t xml:space="preserve">Sub</t>
  </si>
  <si>
    <t xml:space="preserve">PHASE 2</t>
  </si>
  <si>
    <t xml:space="preserve">PHASE 3</t>
  </si>
  <si>
    <t xml:space="preserve">TCV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</si>
</sst>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  <numFmt numFmtId="168" formatCode="0.00"/>
    <numFmt numFmtId="169" formatCode="0.0%"/>
    <numFmt numFmtId="170" formatCode="0.000"/>
    <numFmt numFmtId="171" formatCode="0.00%"/>
    <numFmt numFmtId="172" formatCode="#,##0_);\(#,##0\)"/>
    <numFmt numFmtId="173" formatCode="M/D/YY;@"/>
  </numFmts>
  <fonts count="4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Verdana"/>
      <family val="2"/>
      <charset val="1"/>
    </font>
    <font>
      <b val="true"/>
      <sz val="18"/>
      <name val="Verdana"/>
      <family val="2"/>
      <charset val="1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sz val="18"/>
      <name val="Verdana"/>
      <family val="2"/>
      <charset val="1"/>
    </font>
    <font>
      <sz val="8"/>
      <name val="Verdana"/>
      <family val="2"/>
      <charset val="1"/>
    </font>
    <font>
      <b val="true"/>
      <i val="true"/>
      <sz val="10"/>
      <color rgb="FFFF0000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color rgb="FFFFFFFF"/>
      <name val="Verdana"/>
      <family val="2"/>
      <charset val="1"/>
    </font>
    <font>
      <sz val="12"/>
      <name val="Verdana"/>
      <family val="2"/>
      <charset val="1"/>
    </font>
    <font>
      <sz val="10"/>
      <color rgb="FFFF0000"/>
      <name val="Verdana"/>
      <family val="2"/>
      <charset val="1"/>
    </font>
    <font>
      <b val="true"/>
      <i val="true"/>
      <sz val="12"/>
      <name val="Verdana"/>
      <family val="2"/>
      <charset val="1"/>
    </font>
    <font>
      <b val="true"/>
      <i val="true"/>
      <sz val="10"/>
      <name val="Verdana"/>
      <family val="2"/>
      <charset val="1"/>
    </font>
    <font>
      <b val="true"/>
      <sz val="14"/>
      <color rgb="FFFFFFFF"/>
      <name val="Verdana"/>
      <family val="2"/>
      <charset val="1"/>
    </font>
    <font>
      <b val="true"/>
      <i val="true"/>
      <sz val="14"/>
      <color rgb="FFFFFFFF"/>
      <name val="Verdana"/>
      <family val="2"/>
      <charset val="1"/>
    </font>
    <font>
      <b val="true"/>
      <sz val="8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14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1"/>
      <color rgb="FFFFFFFF"/>
      <name val="Verdana"/>
      <family val="2"/>
      <charset val="1"/>
    </font>
    <font>
      <i val="true"/>
      <sz val="10"/>
      <color rgb="FFFFFFFF"/>
      <name val="Verdana"/>
      <family val="2"/>
      <charset val="1"/>
    </font>
    <font>
      <i val="true"/>
      <sz val="10"/>
      <name val="Verdana"/>
      <family val="2"/>
      <charset val="1"/>
    </font>
    <font>
      <sz val="10"/>
      <color rgb="FFFFFFFF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i val="true"/>
      <sz val="8"/>
      <name val="Verdana"/>
      <family val="2"/>
      <charset val="1"/>
    </font>
    <font>
      <b val="true"/>
      <i val="true"/>
      <sz val="14"/>
      <name val="Verdana"/>
      <family val="2"/>
      <charset val="1"/>
    </font>
    <font>
      <b val="true"/>
      <sz val="14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FF0000"/>
      <name val="Verdana"/>
      <family val="2"/>
      <charset val="1"/>
    </font>
    <font>
      <b val="true"/>
      <i val="true"/>
      <u val="single"/>
      <sz val="16"/>
      <color rgb="FFFF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FFFFFF"/>
        <bgColor rgb="FFFFFFCC"/>
      </patternFill>
    </fill>
    <fill>
      <patternFill patternType="solid">
        <fgColor rgb="FF215968"/>
        <bgColor rgb="FF404040"/>
      </patternFill>
    </fill>
    <fill>
      <patternFill patternType="solid">
        <fgColor rgb="FF4F6228"/>
        <bgColor rgb="FF404040"/>
      </patternFill>
    </fill>
    <fill>
      <patternFill patternType="solid">
        <fgColor rgb="FF632523"/>
        <bgColor rgb="FF404040"/>
      </patternFill>
    </fill>
    <fill>
      <patternFill patternType="solid">
        <fgColor rgb="FF404040"/>
        <bgColor rgb="FF4F6228"/>
      </patternFill>
    </fill>
    <fill>
      <patternFill patternType="solid">
        <fgColor rgb="FFB7DEE8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D99694"/>
        <bgColor rgb="FFE6B9B8"/>
      </patternFill>
    </fill>
    <fill>
      <patternFill patternType="solid">
        <fgColor rgb="FF000000"/>
        <bgColor rgb="FF0D0D0D"/>
      </patternFill>
    </fill>
    <fill>
      <patternFill patternType="solid">
        <fgColor rgb="FF31859C"/>
        <bgColor rgb="FF008080"/>
      </patternFill>
    </fill>
    <fill>
      <patternFill patternType="solid">
        <fgColor rgb="FF93CDDD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rgb="FF77933C"/>
        <bgColor rgb="FF808080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953735"/>
        <bgColor rgb="FF993366"/>
      </patternFill>
    </fill>
    <fill>
      <patternFill patternType="solid">
        <fgColor rgb="FFE6B9B8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3D69B"/>
      </patternFill>
    </fill>
    <fill>
      <patternFill patternType="solid">
        <fgColor rgb="FFFFFFCC"/>
        <bgColor rgb="FFEBF1DE"/>
      </patternFill>
    </fill>
    <fill>
      <patternFill patternType="solid">
        <fgColor rgb="FF808080"/>
        <bgColor rgb="FF77933C"/>
      </patternFill>
    </fill>
    <fill>
      <patternFill patternType="solid">
        <fgColor rgb="FF92D050"/>
        <bgColor rgb="FFC3D69B"/>
      </patternFill>
    </fill>
    <fill>
      <patternFill patternType="solid">
        <fgColor rgb="FFF2DCDB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0D0D0D"/>
        <bgColor rgb="FF00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8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8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2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2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2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8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1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8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7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2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0" fillId="22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6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2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2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2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2" fillId="23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2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5" fillId="2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6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3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4" fillId="7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" xfId="2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3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3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6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3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24" borderId="1" xfId="2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35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4" fillId="0" borderId="0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7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2" fillId="7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2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0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4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3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13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3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" fillId="13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0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5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7" borderId="1" xfId="2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5" fillId="7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6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9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9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9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" fillId="9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4" fillId="26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8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5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5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3" fillId="25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5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4" fillId="25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10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27" borderId="1" xfId="25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4" fillId="27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27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0" builtinId="53" customBuiltin="true"/>
    <cellStyle name="Currency 2 2" xfId="21" builtinId="53" customBuiltin="true"/>
    <cellStyle name="Currency 3" xfId="22" builtinId="53" customBuiltin="true"/>
    <cellStyle name="Normal 2" xfId="23" builtinId="53" customBuiltin="true"/>
    <cellStyle name="Normal 3" xfId="24" builtinId="53" customBuiltin="true"/>
    <cellStyle name="Normal 3 2" xfId="25" builtinId="53" customBuiltin="true"/>
    <cellStyle name="Normal 4" xfId="26" builtinId="53" customBuiltin="true"/>
    <cellStyle name="Normal 5" xfId="27" builtinId="53" customBuiltin="true"/>
  </cellStyles>
  <dxfs count="2">
    <dxf>
      <font>
        <b val="1"/>
        <i val="0"/>
      </font>
      <fill>
        <patternFill>
          <bgColor rgb="FFE6B9B8"/>
        </patternFill>
      </fill>
    </dxf>
    <dxf>
      <font>
        <b val="1"/>
        <i val="0"/>
      </font>
      <fill>
        <patternFill>
          <bgColor rgb="FFB7DEE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B050"/>
      <rgbColor rgb="FFBFBFBF"/>
      <rgbColor rgb="FF808080"/>
      <rgbColor rgb="FF9999FF"/>
      <rgbColor rgb="FF953735"/>
      <rgbColor rgb="FFFFFFCC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EBF1DE"/>
      <rgbColor rgb="FFD7E4BD"/>
      <rgbColor rgb="FF93CDDD"/>
      <rgbColor rgb="FFF2DCDB"/>
      <rgbColor rgb="FFC3D69B"/>
      <rgbColor rgb="FFE6B9B8"/>
      <rgbColor rgb="FF3366FF"/>
      <rgbColor rgb="FF33CCCC"/>
      <rgbColor rgb="FF92D050"/>
      <rgbColor rgb="FFFFCC00"/>
      <rgbColor rgb="FFFF9900"/>
      <rgbColor rgb="FFFF6600"/>
      <rgbColor rgb="FF4F6228"/>
      <rgbColor rgb="FFA6A6A6"/>
      <rgbColor rgb="FF215968"/>
      <rgbColor rgb="FF31859C"/>
      <rgbColor rgb="FF0D0D0D"/>
      <rgbColor rgb="FF63252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D47" activeCellId="0" sqref="D47"/>
    </sheetView>
  </sheetViews>
  <sheetFormatPr defaultRowHeight="13"/>
  <cols>
    <col collapsed="false" hidden="false" max="1" min="1" style="1" width="1.65178571428571"/>
    <col collapsed="false" hidden="false" max="2" min="2" style="1" width="14.1741071428571"/>
    <col collapsed="false" hidden="false" max="3" min="3" style="1" width="35.7901785714286"/>
    <col collapsed="false" hidden="false" max="4" min="4" style="1" width="17.125"/>
    <col collapsed="false" hidden="false" max="5" min="5" style="2" width="17.125"/>
    <col collapsed="false" hidden="false" max="6" min="6" style="3" width="17.125"/>
    <col collapsed="false" hidden="false" max="7" min="7" style="3" width="21.4955357142857"/>
    <col collapsed="false" hidden="false" max="8" min="8" style="3" width="10.15625"/>
    <col collapsed="false" hidden="false" max="20" min="9" style="3" width="13.9375"/>
    <col collapsed="false" hidden="false" max="21" min="21" style="1" width="3.54464285714286"/>
    <col collapsed="false" hidden="false" max="1025" min="22" style="1" width="10.8660714285714"/>
  </cols>
  <sheetData>
    <row r="1" customFormat="false" ht="23" hidden="false" customHeight="false" outlineLevel="0" collapsed="false">
      <c r="A1" s="4" t="s">
        <v>0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7" t="s">
        <v>2</v>
      </c>
      <c r="E2" s="8" t="s">
        <v>3</v>
      </c>
    </row>
    <row r="3" customFormat="false" ht="23" hidden="false" customHeight="false" outlineLevel="0" collapsed="false">
      <c r="A3" s="10" t="s">
        <v>4</v>
      </c>
      <c r="B3" s="0"/>
      <c r="C3" s="0"/>
      <c r="D3" s="0"/>
      <c r="E3" s="11" t="s">
        <v>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customFormat="false" ht="13" hidden="false" customHeight="false" outlineLevel="0" collapsed="false">
      <c r="A4" s="12"/>
      <c r="B4" s="1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16" hidden="false" customHeight="false" outlineLevel="0" collapsed="false">
      <c r="A5" s="12"/>
      <c r="B5" s="14"/>
      <c r="C5" s="14"/>
      <c r="D5" s="15" t="s">
        <v>6</v>
      </c>
      <c r="E5" s="15" t="s">
        <v>7</v>
      </c>
      <c r="F5" s="15" t="s">
        <v>8</v>
      </c>
      <c r="G5" s="16" t="s">
        <v>9</v>
      </c>
      <c r="H5" s="16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6" hidden="false" customHeight="false" outlineLevel="0" collapsed="false">
      <c r="A6" s="12"/>
      <c r="B6" s="17"/>
      <c r="C6" s="17" t="s">
        <v>10</v>
      </c>
      <c r="D6" s="18" t="s">
        <v>11</v>
      </c>
      <c r="E6" s="18" t="s">
        <v>11</v>
      </c>
      <c r="F6" s="18" t="s">
        <v>11</v>
      </c>
      <c r="G6" s="19" t="s">
        <v>11</v>
      </c>
      <c r="H6" s="19" t="s">
        <v>12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6" hidden="false" customHeight="false" outlineLevel="0" collapsed="false">
      <c r="A7" s="12"/>
      <c r="B7" s="20"/>
      <c r="C7" s="21" t="s">
        <v>13</v>
      </c>
      <c r="D7" s="22" t="n">
        <f aca="false">'Phase I'!$BD22</f>
        <v>722479.852388542</v>
      </c>
      <c r="E7" s="22" t="n">
        <f aca="false">'Phase II'!$BD22</f>
        <v>561088.482283133</v>
      </c>
      <c r="F7" s="22" t="n">
        <f aca="false">'Phase III'!$BD22</f>
        <v>577398.01675166</v>
      </c>
      <c r="G7" s="23" t="n">
        <f aca="false">SUM(D7:F7)</f>
        <v>1860966.35142334</v>
      </c>
      <c r="H7" s="24" t="n">
        <f aca="false">G7/G$11</f>
        <v>0.905847585605549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6" hidden="true" customHeight="false" outlineLevel="0" collapsed="false">
      <c r="A8" s="12"/>
      <c r="B8" s="25" t="n">
        <v>2</v>
      </c>
      <c r="C8" s="21" t="s">
        <v>14</v>
      </c>
      <c r="D8" s="22" t="n">
        <f aca="false">'Phase I'!$BF22</f>
        <v>0</v>
      </c>
      <c r="E8" s="22" t="n">
        <f aca="false">'Phase II'!$BF22</f>
        <v>0</v>
      </c>
      <c r="F8" s="22" t="n">
        <f aca="false">'Phase III'!$BF22</f>
        <v>0</v>
      </c>
      <c r="G8" s="23" t="n">
        <f aca="false">SUM(D8:F8)</f>
        <v>0</v>
      </c>
      <c r="H8" s="24" t="n">
        <f aca="false">G8/G$11</f>
        <v>0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6" hidden="true" customHeight="false" outlineLevel="0" collapsed="false">
      <c r="A9" s="12"/>
      <c r="B9" s="26" t="n">
        <v>3</v>
      </c>
      <c r="C9" s="21" t="s">
        <v>14</v>
      </c>
      <c r="D9" s="22" t="n">
        <f aca="false">'Phase I'!$BH22</f>
        <v>0</v>
      </c>
      <c r="E9" s="22" t="n">
        <f aca="false">'Phase II'!$BH22</f>
        <v>0</v>
      </c>
      <c r="F9" s="22" t="n">
        <f aca="false">'Phase III'!$BH22</f>
        <v>0</v>
      </c>
      <c r="G9" s="23" t="n">
        <f aca="false">SUM(D9:F9)</f>
        <v>0</v>
      </c>
      <c r="H9" s="24" t="n">
        <f aca="false">G9/G$11</f>
        <v>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6" hidden="false" customHeight="false" outlineLevel="0" collapsed="false">
      <c r="A10" s="12"/>
      <c r="B10" s="27"/>
      <c r="C10" s="28" t="s">
        <v>15</v>
      </c>
      <c r="D10" s="22" t="n">
        <f aca="false">'Phase I'!$AY$22</f>
        <v>77149</v>
      </c>
      <c r="E10" s="22" t="n">
        <f aca="false">'Phase II'!$AY$22</f>
        <v>57248</v>
      </c>
      <c r="F10" s="22" t="n">
        <f aca="false">'Phase III'!$AY$22</f>
        <v>59029</v>
      </c>
      <c r="G10" s="23" t="n">
        <f aca="false">SUM(D10:F10)</f>
        <v>193426</v>
      </c>
      <c r="H10" s="24" t="n">
        <f aca="false">G10/G$11</f>
        <v>0.0941524143944508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6" hidden="false" customHeight="false" outlineLevel="0" collapsed="false">
      <c r="A11" s="12"/>
      <c r="B11" s="29"/>
      <c r="C11" s="30" t="s">
        <v>16</v>
      </c>
      <c r="D11" s="31" t="n">
        <f aca="false">SUM(D7:D10)</f>
        <v>799628.852388542</v>
      </c>
      <c r="E11" s="31" t="n">
        <f aca="false">SUM(E7:E10)</f>
        <v>618336.482283133</v>
      </c>
      <c r="F11" s="31" t="n">
        <f aca="false">SUM(F7:F10)</f>
        <v>636427.01675166</v>
      </c>
      <c r="G11" s="31" t="n">
        <f aca="false">SUM(G7:G10)</f>
        <v>2054392.35142334</v>
      </c>
      <c r="H11" s="32" t="n">
        <f aca="false">SUM(H7:H10)</f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3" hidden="false" customHeight="false" outlineLevel="0" collapsed="false">
      <c r="A12" s="12"/>
      <c r="B12" s="0"/>
      <c r="C12" s="0"/>
      <c r="D12" s="33"/>
      <c r="E12" s="34"/>
      <c r="F12" s="35"/>
      <c r="G12" s="35"/>
      <c r="H12" s="35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6" hidden="false" customHeight="false" outlineLevel="0" collapsed="false">
      <c r="A13" s="12"/>
      <c r="B13" s="14"/>
      <c r="C13" s="14"/>
      <c r="D13" s="15" t="s">
        <v>6</v>
      </c>
      <c r="E13" s="15" t="s">
        <v>7</v>
      </c>
      <c r="F13" s="15" t="s">
        <v>8</v>
      </c>
      <c r="G13" s="16" t="s">
        <v>9</v>
      </c>
      <c r="H13" s="16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6" hidden="false" customHeight="false" outlineLevel="0" collapsed="false">
      <c r="A14" s="12"/>
      <c r="B14" s="17" t="s">
        <v>17</v>
      </c>
      <c r="C14" s="17" t="s">
        <v>10</v>
      </c>
      <c r="D14" s="18" t="s">
        <v>11</v>
      </c>
      <c r="E14" s="18" t="s">
        <v>11</v>
      </c>
      <c r="F14" s="18" t="s">
        <v>11</v>
      </c>
      <c r="G14" s="19" t="s">
        <v>11</v>
      </c>
      <c r="H14" s="19" t="s">
        <v>12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6" hidden="false" customHeight="false" outlineLevel="0" collapsed="false">
      <c r="A15" s="12"/>
      <c r="B15" s="36" t="n">
        <v>1</v>
      </c>
      <c r="C15" s="21" t="s">
        <v>18</v>
      </c>
      <c r="D15" s="22" t="n">
        <f aca="false">'Phase I'!$I22</f>
        <v>172034.099981279</v>
      </c>
      <c r="E15" s="22" t="n">
        <f aca="false">'Phase II'!$I22</f>
        <v>158593.58802587</v>
      </c>
      <c r="F15" s="22" t="n">
        <f aca="false">'Phase III'!$I22</f>
        <v>164664.645666678</v>
      </c>
      <c r="G15" s="23" t="n">
        <f aca="false">SUM(D15:F15)</f>
        <v>495292.333673827</v>
      </c>
      <c r="H15" s="24" t="n">
        <f aca="false">G15/G$32</f>
        <v>0.241089455639122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6" hidden="false" customHeight="false" outlineLevel="0" collapsed="false">
      <c r="A16" s="12"/>
      <c r="B16" s="36" t="n">
        <v>2</v>
      </c>
      <c r="C16" s="21" t="s">
        <v>19</v>
      </c>
      <c r="D16" s="22" t="n">
        <f aca="false">'Phase I'!$K22</f>
        <v>215689.255215712</v>
      </c>
      <c r="E16" s="22" t="n">
        <f aca="false">'Phase II'!$K22</f>
        <v>160693.221914789</v>
      </c>
      <c r="F16" s="22" t="n">
        <f aca="false">'Phase III'!$K22</f>
        <v>164308.918572233</v>
      </c>
      <c r="G16" s="23" t="n">
        <f aca="false">SUM(D16:F16)</f>
        <v>540691.395702735</v>
      </c>
      <c r="H16" s="24" t="n">
        <f aca="false">G16/G$32</f>
        <v>0.263187991002853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6" hidden="false" customHeight="false" outlineLevel="0" collapsed="false">
      <c r="A17" s="12"/>
      <c r="B17" s="36" t="n">
        <v>3</v>
      </c>
      <c r="C17" s="21" t="s">
        <v>20</v>
      </c>
      <c r="D17" s="22" t="n">
        <f aca="false">'Phase I'!$M22</f>
        <v>217409.1</v>
      </c>
      <c r="E17" s="22" t="n">
        <f aca="false">'Phase II'!$M22</f>
        <v>163509.4</v>
      </c>
      <c r="F17" s="22" t="n">
        <f aca="false">'Phase III'!$M22</f>
        <v>169230.75</v>
      </c>
      <c r="G17" s="23" t="n">
        <f aca="false">SUM(D17:F17)</f>
        <v>550149.25</v>
      </c>
      <c r="H17" s="24" t="n">
        <f aca="false">G17/G$32</f>
        <v>0.267791714478903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6" hidden="false" customHeight="false" outlineLevel="0" collapsed="false">
      <c r="A18" s="12"/>
      <c r="B18" s="36" t="n">
        <v>4</v>
      </c>
      <c r="C18" s="21" t="s">
        <v>21</v>
      </c>
      <c r="D18" s="22" t="n">
        <f aca="false">'Phase I'!$O22</f>
        <v>117347.397191551</v>
      </c>
      <c r="E18" s="22" t="n">
        <f aca="false">'Phase II'!$O22</f>
        <v>78292.2723424741</v>
      </c>
      <c r="F18" s="22" t="n">
        <f aca="false">'Phase III'!$O22</f>
        <v>79193.702512749</v>
      </c>
      <c r="G18" s="23" t="n">
        <f aca="false">SUM(D18:F18)</f>
        <v>274833.372046774</v>
      </c>
      <c r="H18" s="24" t="n">
        <f aca="false">G18/G$32</f>
        <v>0.133778424484672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6" hidden="true" customHeight="false" outlineLevel="0" collapsed="false">
      <c r="A19" s="12"/>
      <c r="B19" s="36" t="n">
        <v>1.5</v>
      </c>
      <c r="C19" s="21" t="s">
        <v>22</v>
      </c>
      <c r="D19" s="22" t="n">
        <f aca="false">'Phase I'!$Q22</f>
        <v>0</v>
      </c>
      <c r="E19" s="22" t="n">
        <f aca="false">'Phase II'!$Q22</f>
        <v>0</v>
      </c>
      <c r="F19" s="22" t="n">
        <f aca="false">'Phase III'!$Q22</f>
        <v>0</v>
      </c>
      <c r="G19" s="23" t="n">
        <f aca="false">SUM(D19:F19)</f>
        <v>0</v>
      </c>
      <c r="H19" s="24" t="n">
        <f aca="false">G19/G$32</f>
        <v>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6" hidden="true" customHeight="false" outlineLevel="0" collapsed="false">
      <c r="A20" s="12"/>
      <c r="B20" s="36" t="n">
        <v>1.6</v>
      </c>
      <c r="C20" s="21" t="s">
        <v>22</v>
      </c>
      <c r="D20" s="22" t="n">
        <f aca="false">'Phase I'!$S22</f>
        <v>0</v>
      </c>
      <c r="E20" s="22" t="n">
        <f aca="false">'Phase II'!$S22</f>
        <v>0</v>
      </c>
      <c r="F20" s="22" t="n">
        <f aca="false">'Phase III'!$S22</f>
        <v>0</v>
      </c>
      <c r="G20" s="23" t="n">
        <f aca="false">SUM(D20:F20)</f>
        <v>0</v>
      </c>
      <c r="H20" s="24" t="n">
        <f aca="false">G20/G$32</f>
        <v>0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6" hidden="true" customHeight="false" outlineLevel="0" collapsed="false">
      <c r="A21" s="12"/>
      <c r="B21" s="37" t="n">
        <v>2.1</v>
      </c>
      <c r="C21" s="21" t="s">
        <v>22</v>
      </c>
      <c r="D21" s="22" t="n">
        <f aca="false">'Phase I'!$X22</f>
        <v>0</v>
      </c>
      <c r="E21" s="22" t="n">
        <f aca="false">'Phase II'!$X22</f>
        <v>0</v>
      </c>
      <c r="F21" s="22" t="n">
        <f aca="false">'Phase III'!$X22</f>
        <v>0</v>
      </c>
      <c r="G21" s="23" t="n">
        <f aca="false">SUM(D21:F21)</f>
        <v>0</v>
      </c>
      <c r="H21" s="24" t="n">
        <f aca="false">G21/G$32</f>
        <v>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6" hidden="true" customHeight="false" outlineLevel="0" collapsed="false">
      <c r="A22" s="12"/>
      <c r="B22" s="37" t="n">
        <v>2.2</v>
      </c>
      <c r="C22" s="21" t="s">
        <v>22</v>
      </c>
      <c r="D22" s="22" t="n">
        <f aca="false">'Phase I'!$Z22</f>
        <v>0</v>
      </c>
      <c r="E22" s="22" t="n">
        <f aca="false">'Phase II'!$Z22</f>
        <v>0</v>
      </c>
      <c r="F22" s="22" t="n">
        <f aca="false">'Phase III'!$Z22</f>
        <v>0</v>
      </c>
      <c r="G22" s="23" t="n">
        <f aca="false">SUM(D22:F22)</f>
        <v>0</v>
      </c>
      <c r="H22" s="24" t="n">
        <f aca="false">G22/G$32</f>
        <v>0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6" hidden="true" customHeight="false" outlineLevel="0" collapsed="false">
      <c r="B23" s="37" t="n">
        <v>2.3</v>
      </c>
      <c r="C23" s="21" t="s">
        <v>22</v>
      </c>
      <c r="D23" s="22" t="n">
        <f aca="false">'Phase I'!$AB22</f>
        <v>0</v>
      </c>
      <c r="E23" s="22" t="n">
        <f aca="false">'Phase II'!$AB22</f>
        <v>0</v>
      </c>
      <c r="F23" s="22" t="n">
        <f aca="false">'Phase III'!$AB22</f>
        <v>0</v>
      </c>
      <c r="G23" s="23" t="n">
        <f aca="false">SUM(D23:F23)</f>
        <v>0</v>
      </c>
      <c r="H23" s="24" t="n">
        <f aca="false">G23/G$32</f>
        <v>0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6" hidden="true" customHeight="false" outlineLevel="0" collapsed="false">
      <c r="B24" s="37" t="n">
        <v>2.4</v>
      </c>
      <c r="C24" s="21" t="s">
        <v>22</v>
      </c>
      <c r="D24" s="22" t="n">
        <f aca="false">'Phase I'!$AD22</f>
        <v>0</v>
      </c>
      <c r="E24" s="22" t="n">
        <f aca="false">'Phase II'!$AD22</f>
        <v>0</v>
      </c>
      <c r="F24" s="22" t="n">
        <f aca="false">'Phase III'!$AD22</f>
        <v>0</v>
      </c>
      <c r="G24" s="23" t="n">
        <f aca="false">SUM(D24:F24)</f>
        <v>0</v>
      </c>
      <c r="H24" s="24" t="n">
        <f aca="false">G24/G$32</f>
        <v>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6" hidden="true" customHeight="false" outlineLevel="0" collapsed="false">
      <c r="B25" s="37" t="n">
        <v>2.5</v>
      </c>
      <c r="C25" s="21" t="s">
        <v>22</v>
      </c>
      <c r="D25" s="22" t="n">
        <f aca="false">'Phase I'!$AF22</f>
        <v>0</v>
      </c>
      <c r="E25" s="22" t="n">
        <f aca="false">'Phase II'!$AF22</f>
        <v>0</v>
      </c>
      <c r="F25" s="22" t="n">
        <f aca="false">'Phase III'!$AF22</f>
        <v>0</v>
      </c>
      <c r="G25" s="23" t="n">
        <f aca="false">SUM(D25:F25)</f>
        <v>0</v>
      </c>
      <c r="H25" s="24" t="n">
        <f aca="false">G25/G$32</f>
        <v>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6" hidden="true" customHeight="false" outlineLevel="0" collapsed="false">
      <c r="B26" s="37" t="n">
        <v>2.6</v>
      </c>
      <c r="C26" s="21" t="s">
        <v>22</v>
      </c>
      <c r="D26" s="22" t="n">
        <f aca="false">'Phase I'!$AH22</f>
        <v>0</v>
      </c>
      <c r="E26" s="22" t="n">
        <f aca="false">'Phase II'!$AH22</f>
        <v>0</v>
      </c>
      <c r="F26" s="22" t="n">
        <f aca="false">'Phase III'!$AH22</f>
        <v>0</v>
      </c>
      <c r="G26" s="23" t="n">
        <f aca="false">SUM(D26:F26)</f>
        <v>0</v>
      </c>
      <c r="H26" s="24" t="n">
        <f aca="false">G26/G$32</f>
        <v>0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6" hidden="true" customHeight="false" outlineLevel="0" collapsed="false">
      <c r="B27" s="38" t="n">
        <v>3.1</v>
      </c>
      <c r="C27" s="21" t="s">
        <v>22</v>
      </c>
      <c r="D27" s="22" t="n">
        <f aca="false">'Phase I'!$AM22</f>
        <v>0</v>
      </c>
      <c r="E27" s="22" t="n">
        <f aca="false">'Phase II'!$AM22</f>
        <v>0</v>
      </c>
      <c r="F27" s="22" t="n">
        <f aca="false">'Phase III'!$AM22</f>
        <v>0</v>
      </c>
      <c r="G27" s="23" t="n">
        <f aca="false">SUM(D27:F27)</f>
        <v>0</v>
      </c>
      <c r="H27" s="24" t="n">
        <f aca="false">G27/G$32</f>
        <v>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6" hidden="true" customHeight="false" outlineLevel="0" collapsed="false">
      <c r="B28" s="38" t="n">
        <v>3.2</v>
      </c>
      <c r="C28" s="21" t="s">
        <v>22</v>
      </c>
      <c r="D28" s="22" t="n">
        <f aca="false">'Phase I'!$AO22</f>
        <v>0</v>
      </c>
      <c r="E28" s="22" t="n">
        <f aca="false">'Phase II'!$AO22</f>
        <v>0</v>
      </c>
      <c r="F28" s="22" t="n">
        <f aca="false">'Phase III'!$AO22</f>
        <v>0</v>
      </c>
      <c r="G28" s="23" t="n">
        <f aca="false">SUM(D28:F28)</f>
        <v>0</v>
      </c>
      <c r="H28" s="24" t="n">
        <f aca="false">G28/G$32</f>
        <v>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6" hidden="true" customHeight="false" outlineLevel="0" collapsed="false">
      <c r="B29" s="38" t="n">
        <v>3.3</v>
      </c>
      <c r="C29" s="21" t="s">
        <v>22</v>
      </c>
      <c r="D29" s="22" t="n">
        <f aca="false">'Phase I'!$AQ22</f>
        <v>0</v>
      </c>
      <c r="E29" s="22" t="n">
        <f aca="false">'Phase II'!$AQ22</f>
        <v>0</v>
      </c>
      <c r="F29" s="22" t="n">
        <f aca="false">'Phase III'!$AQ22</f>
        <v>0</v>
      </c>
      <c r="G29" s="23" t="n">
        <f aca="false">SUM(D29:F29)</f>
        <v>0</v>
      </c>
      <c r="H29" s="24" t="n">
        <f aca="false">G29/G$32</f>
        <v>0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6" hidden="true" customHeight="false" outlineLevel="0" collapsed="false">
      <c r="B30" s="38" t="n">
        <v>3.4</v>
      </c>
      <c r="C30" s="21" t="s">
        <v>22</v>
      </c>
      <c r="D30" s="22" t="n">
        <f aca="false">'Phase I'!$AS22</f>
        <v>0</v>
      </c>
      <c r="E30" s="22" t="n">
        <f aca="false">'Phase II'!$AS22</f>
        <v>0</v>
      </c>
      <c r="F30" s="22" t="n">
        <f aca="false">'Phase III'!$AS22</f>
        <v>0</v>
      </c>
      <c r="G30" s="23" t="n">
        <f aca="false">SUM(D30:F30)</f>
        <v>0</v>
      </c>
      <c r="H30" s="24" t="n">
        <f aca="false">G30/G$32</f>
        <v>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6" hidden="false" customHeight="false" outlineLevel="0" collapsed="false">
      <c r="B31" s="27"/>
      <c r="C31" s="28" t="s">
        <v>23</v>
      </c>
      <c r="D31" s="22" t="n">
        <f aca="false">'Phase I'!$AY$22</f>
        <v>77149</v>
      </c>
      <c r="E31" s="22" t="n">
        <f aca="false">'Phase II'!$AY$22</f>
        <v>57248</v>
      </c>
      <c r="F31" s="22" t="n">
        <f aca="false">'Phase III'!$AY$22</f>
        <v>59029</v>
      </c>
      <c r="G31" s="23" t="n">
        <f aca="false">SUM(D31:F31)</f>
        <v>193426</v>
      </c>
      <c r="H31" s="24" t="n">
        <f aca="false">G31/G$32</f>
        <v>0.0941524143944508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="1" customFormat="true" ht="16" hidden="false" customHeight="false" outlineLevel="0" collapsed="false">
      <c r="B32" s="29"/>
      <c r="C32" s="30" t="s">
        <v>16</v>
      </c>
      <c r="D32" s="31" t="n">
        <f aca="false">SUM(D15:D31)</f>
        <v>799628.852388542</v>
      </c>
      <c r="E32" s="31" t="n">
        <f aca="false">SUM(E15:E31)</f>
        <v>618336.482283133</v>
      </c>
      <c r="F32" s="31" t="n">
        <f aca="false">SUM(F15:F31)</f>
        <v>636427.01675166</v>
      </c>
      <c r="G32" s="31" t="n">
        <f aca="false">SUM(G15:G31)</f>
        <v>2054392.35142334</v>
      </c>
      <c r="H32" s="39" t="n">
        <f aca="false">SUM(H15:H31)</f>
        <v>1</v>
      </c>
    </row>
    <row r="33" customFormat="false" ht="13" hidden="false" customHeight="false" outlineLevel="0" collapsed="false">
      <c r="B33" s="0"/>
      <c r="C33" s="0"/>
    </row>
    <row r="34" customFormat="false" ht="13" hidden="false" customHeight="false" outlineLevel="0" collapsed="false">
      <c r="B34" s="0"/>
      <c r="C34" s="1" t="s">
        <v>24</v>
      </c>
    </row>
    <row r="35" customFormat="false" ht="13" hidden="false" customHeight="false" outlineLevel="0" collapsed="false">
      <c r="B35" s="1" t="s">
        <v>24</v>
      </c>
    </row>
  </sheetData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7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L12" activeCellId="0" sqref="L12"/>
    </sheetView>
  </sheetViews>
  <sheetFormatPr defaultRowHeight="13"/>
  <cols>
    <col collapsed="false" hidden="false" max="1" min="1" style="1" width="1.65178571428571"/>
    <col collapsed="false" hidden="false" max="2" min="2" style="1" width="15.59375"/>
    <col collapsed="false" hidden="false" max="3" min="3" style="1" width="25.3973214285714"/>
    <col collapsed="false" hidden="false" max="4" min="4" style="2" width="2.125"/>
    <col collapsed="false" hidden="false" max="5" min="5" style="40" width="15.8258928571429"/>
    <col collapsed="false" hidden="true" max="7" min="6" style="40" width="0"/>
    <col collapsed="false" hidden="false" max="8" min="8" style="40" width="15.8258928571429"/>
    <col collapsed="false" hidden="false" max="9" min="9" style="2" width="1.88839285714286"/>
    <col collapsed="false" hidden="false" max="10" min="10" style="40" width="17.125"/>
    <col collapsed="false" hidden="false" max="1025" min="11" style="1" width="10.8660714285714"/>
  </cols>
  <sheetData>
    <row r="1" customFormat="false" ht="23" hidden="false" customHeight="false" outlineLevel="0" collapsed="false">
      <c r="A1" s="4" t="str">
        <f aca="false">'Summary by Task'!A1</f>
        <v>University of Floirda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1"/>
      <c r="J2" s="40"/>
    </row>
    <row r="3" customFormat="false" ht="23" hidden="false" customHeight="false" outlineLevel="0" collapsed="false">
      <c r="A3" s="10" t="s">
        <v>25</v>
      </c>
      <c r="B3" s="0"/>
      <c r="C3" s="0"/>
      <c r="D3" s="41"/>
      <c r="E3" s="42"/>
      <c r="F3" s="42"/>
      <c r="G3" s="42"/>
      <c r="H3" s="43"/>
      <c r="I3" s="4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" hidden="false" customHeight="false" outlineLevel="0" collapsed="false">
      <c r="A4" s="0"/>
      <c r="B4" s="0"/>
      <c r="C4" s="0"/>
      <c r="D4" s="0"/>
      <c r="E4" s="0"/>
      <c r="F4" s="0"/>
      <c r="G4" s="0"/>
      <c r="H4" s="4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6" hidden="false" customHeight="false" outlineLevel="0" collapsed="false">
      <c r="B5" s="13" t="s">
        <v>26</v>
      </c>
      <c r="D5" s="45"/>
      <c r="E5" s="46" t="s">
        <v>27</v>
      </c>
      <c r="F5" s="47" t="s">
        <v>27</v>
      </c>
      <c r="G5" s="48" t="s">
        <v>27</v>
      </c>
      <c r="H5" s="49" t="s">
        <v>28</v>
      </c>
      <c r="I5" s="50"/>
      <c r="J5" s="51"/>
    </row>
    <row r="6" s="9" customFormat="true" ht="16" hidden="false" customHeight="false" outlineLevel="0" collapsed="false">
      <c r="B6" s="13" t="s">
        <v>29</v>
      </c>
      <c r="D6" s="45"/>
      <c r="E6" s="46" t="s">
        <v>30</v>
      </c>
      <c r="F6" s="47" t="n">
        <v>2</v>
      </c>
      <c r="G6" s="48" t="n">
        <v>3</v>
      </c>
      <c r="H6" s="49" t="s">
        <v>31</v>
      </c>
      <c r="I6" s="50"/>
      <c r="J6" s="51"/>
    </row>
    <row r="7" customFormat="false" ht="17" hidden="false" customHeight="false" outlineLevel="0" collapsed="false">
      <c r="A7" s="0"/>
      <c r="B7" s="52"/>
      <c r="C7" s="53"/>
      <c r="D7" s="54"/>
      <c r="E7" s="55" t="str">
        <f aca="false">'Summary by Task'!C7</f>
        <v>All Tasks</v>
      </c>
      <c r="F7" s="55" t="str">
        <f aca="false">'Summary by Task'!C8</f>
        <v>Short TA text identifier</v>
      </c>
      <c r="G7" s="55" t="str">
        <f aca="false">'Summary by Task'!C9</f>
        <v>Short TA text identifier</v>
      </c>
      <c r="H7" s="55"/>
      <c r="I7" s="56"/>
      <c r="J7" s="57" t="s">
        <v>30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7" hidden="false" customHeight="false" outlineLevel="0" collapsed="false">
      <c r="B8" s="58" t="s">
        <v>6</v>
      </c>
      <c r="C8" s="59"/>
      <c r="D8" s="60"/>
      <c r="E8" s="61"/>
      <c r="F8" s="61"/>
      <c r="G8" s="61"/>
      <c r="H8" s="61"/>
      <c r="I8" s="59"/>
      <c r="J8" s="61"/>
    </row>
    <row r="9" customFormat="false" ht="13" hidden="false" customHeight="false" outlineLevel="0" collapsed="false">
      <c r="A9" s="33"/>
      <c r="B9" s="59"/>
      <c r="C9" s="62" t="s">
        <v>32</v>
      </c>
      <c r="D9" s="60"/>
      <c r="E9" s="63" t="n">
        <f aca="false">'Phase I'!$BD$9</f>
        <v>262539.69413</v>
      </c>
      <c r="F9" s="63" t="n">
        <f aca="false">'Phase I'!$BF$9</f>
        <v>0</v>
      </c>
      <c r="G9" s="63" t="n">
        <f aca="false">'Phase I'!$BH$9</f>
        <v>0</v>
      </c>
      <c r="H9" s="63" t="n">
        <v>0</v>
      </c>
      <c r="I9" s="59"/>
      <c r="J9" s="64" t="n">
        <f aca="false">'Phase I'!$BM$9</f>
        <v>262539.69413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" hidden="false" customHeight="false" outlineLevel="0" collapsed="false">
      <c r="A10" s="33"/>
      <c r="B10" s="59"/>
      <c r="C10" s="62" t="s">
        <v>33</v>
      </c>
      <c r="D10" s="60"/>
      <c r="E10" s="65" t="n">
        <f aca="false">'Phase I'!$BD$10</f>
        <v>33000.0161538464</v>
      </c>
      <c r="F10" s="65" t="n">
        <f aca="false">'Phase I'!$BF$10</f>
        <v>0</v>
      </c>
      <c r="G10" s="65" t="n">
        <f aca="false">'Phase I'!$BH$10</f>
        <v>0</v>
      </c>
      <c r="H10" s="65" t="n">
        <v>0</v>
      </c>
      <c r="I10" s="59"/>
      <c r="J10" s="66" t="n">
        <f aca="false">'Phase I'!$BM$10</f>
        <v>33000.0161538464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" hidden="false" customHeight="false" outlineLevel="0" collapsed="false">
      <c r="A11" s="33"/>
      <c r="B11" s="59"/>
      <c r="C11" s="62" t="s">
        <v>34</v>
      </c>
      <c r="D11" s="60"/>
      <c r="E11" s="65" t="n">
        <f aca="false">'Phase I'!$BD$11</f>
        <v>12500</v>
      </c>
      <c r="F11" s="65" t="n">
        <f aca="false">'Phase I'!$BF$11</f>
        <v>0</v>
      </c>
      <c r="G11" s="65" t="n">
        <f aca="false">'Phase I'!$BH$11</f>
        <v>0</v>
      </c>
      <c r="H11" s="65" t="n">
        <v>0</v>
      </c>
      <c r="I11" s="59"/>
      <c r="J11" s="66" t="n">
        <f aca="false">'Phase I'!$BM$11</f>
        <v>12500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" hidden="false" customHeight="false" outlineLevel="0" collapsed="false">
      <c r="A12" s="33"/>
      <c r="B12" s="59"/>
      <c r="C12" s="62" t="s">
        <v>35</v>
      </c>
      <c r="D12" s="60"/>
      <c r="E12" s="65" t="n">
        <f aca="false">'Phase I'!$BD$13</f>
        <v>239746</v>
      </c>
      <c r="F12" s="65" t="n">
        <f aca="false">'Phase I'!$BF$13</f>
        <v>0</v>
      </c>
      <c r="G12" s="65" t="n">
        <f aca="false">'Phase I'!$BH$13</f>
        <v>0</v>
      </c>
      <c r="H12" s="65" t="n">
        <v>0</v>
      </c>
      <c r="I12" s="59"/>
      <c r="J12" s="66" t="n">
        <f aca="false">'Phase I'!$BM$13</f>
        <v>239746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7" customFormat="true" ht="13" hidden="false" customHeight="false" outlineLevel="0" collapsed="false">
      <c r="B13" s="59"/>
      <c r="C13" s="68" t="s">
        <v>36</v>
      </c>
      <c r="D13" s="60"/>
      <c r="E13" s="69" t="n">
        <f aca="false">'Phase I'!$BD$14</f>
        <v>547785.710283846</v>
      </c>
      <c r="F13" s="69" t="n">
        <f aca="false">'Phase I'!$BF$14</f>
        <v>0</v>
      </c>
      <c r="G13" s="69" t="n">
        <f aca="false">'Phase I'!$BH$14</f>
        <v>0</v>
      </c>
      <c r="H13" s="69" t="n">
        <f aca="false">'Phase I'!$AY$14</f>
        <v>67884</v>
      </c>
      <c r="I13" s="59"/>
      <c r="J13" s="70" t="n">
        <f aca="false">'Phase I'!$BM$14</f>
        <v>615669.710283846</v>
      </c>
    </row>
    <row r="14" customFormat="false" ht="13" hidden="false" customHeight="false" outlineLevel="0" collapsed="false">
      <c r="A14" s="67"/>
      <c r="B14" s="59"/>
      <c r="C14" s="62" t="s">
        <v>37</v>
      </c>
      <c r="D14" s="60"/>
      <c r="E14" s="65" t="n">
        <f aca="false">'Phase I'!$BD$20</f>
        <v>320539.710283846</v>
      </c>
      <c r="F14" s="65" t="n">
        <f aca="false">'Phase I'!$BF$20</f>
        <v>0</v>
      </c>
      <c r="G14" s="65" t="n">
        <f aca="false">'Phase I'!$BH$20</f>
        <v>0</v>
      </c>
      <c r="H14" s="65" t="n">
        <f aca="false">'Phase I'!$BJ$20</f>
        <v>67884</v>
      </c>
      <c r="I14" s="59"/>
      <c r="J14" s="66" t="n">
        <f aca="false">'Phase I'!$BM$20</f>
        <v>388423.710283846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" hidden="false" customHeight="false" outlineLevel="0" collapsed="false">
      <c r="A15" s="67"/>
      <c r="B15" s="59"/>
      <c r="C15" s="68" t="s">
        <v>38</v>
      </c>
      <c r="D15" s="60"/>
      <c r="E15" s="71" t="n">
        <f aca="false">'Phase I'!$BD$21</f>
        <v>174694.142104696</v>
      </c>
      <c r="F15" s="71" t="n">
        <f aca="false">'Phase I'!$BF$21</f>
        <v>0</v>
      </c>
      <c r="G15" s="71" t="n">
        <f aca="false">'Phase I'!$BH$21</f>
        <v>0</v>
      </c>
      <c r="H15" s="71" t="n">
        <f aca="false">'Phase I'!$BJ$21</f>
        <v>9265</v>
      </c>
      <c r="I15" s="59"/>
      <c r="J15" s="72" t="n">
        <f aca="false">'Phase I'!$BM$21</f>
        <v>183959.142104696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3" customFormat="true" ht="17" hidden="false" customHeight="false" outlineLevel="0" collapsed="false">
      <c r="B16" s="59"/>
      <c r="C16" s="73" t="s">
        <v>11</v>
      </c>
      <c r="D16" s="60"/>
      <c r="E16" s="74" t="n">
        <f aca="false">'Phase I'!$BD$22</f>
        <v>722479.852388542</v>
      </c>
      <c r="F16" s="74" t="n">
        <f aca="false">'Phase I'!$BF$22</f>
        <v>0</v>
      </c>
      <c r="G16" s="74" t="n">
        <f aca="false">'Phase I'!$BH$22</f>
        <v>0</v>
      </c>
      <c r="H16" s="74" t="n">
        <f aca="false">'Phase I'!$BJ$22</f>
        <v>77149</v>
      </c>
      <c r="I16" s="59"/>
      <c r="J16" s="74" t="n">
        <f aca="false">'Phase I'!$BM$22</f>
        <v>799628.852388542</v>
      </c>
    </row>
    <row r="17" customFormat="false" ht="14" hidden="false" customHeight="false" outlineLevel="0" collapsed="false">
      <c r="A17" s="33"/>
      <c r="B17" s="59"/>
      <c r="C17" s="59"/>
      <c r="D17" s="60"/>
      <c r="E17" s="61"/>
      <c r="F17" s="61"/>
      <c r="G17" s="61"/>
      <c r="H17" s="61"/>
      <c r="I17" s="59"/>
      <c r="J17" s="61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" hidden="false" customHeight="false" outlineLevel="0" collapsed="false">
      <c r="A18" s="33"/>
      <c r="B18" s="58" t="s">
        <v>7</v>
      </c>
      <c r="C18" s="59"/>
      <c r="D18" s="60"/>
      <c r="E18" s="61"/>
      <c r="F18" s="61"/>
      <c r="G18" s="61"/>
      <c r="H18" s="61"/>
      <c r="I18" s="59"/>
      <c r="J18" s="61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" hidden="false" customHeight="false" outlineLevel="0" collapsed="false">
      <c r="A19" s="33"/>
      <c r="B19" s="59"/>
      <c r="C19" s="62" t="s">
        <v>32</v>
      </c>
      <c r="D19" s="60"/>
      <c r="E19" s="63" t="n">
        <f aca="false">'Phase II'!$BD$9</f>
        <v>206656.622837</v>
      </c>
      <c r="F19" s="63" t="n">
        <f aca="false">'Phase II'!$BF$9</f>
        <v>0</v>
      </c>
      <c r="G19" s="63" t="n">
        <f aca="false">'Phase II'!$BH$9</f>
        <v>0</v>
      </c>
      <c r="H19" s="63" t="n">
        <v>0</v>
      </c>
      <c r="I19" s="59"/>
      <c r="J19" s="64" t="n">
        <f aca="false">'Phase II'!$BM$9</f>
        <v>206656.622837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" hidden="false" customHeight="false" outlineLevel="0" collapsed="false">
      <c r="A20" s="33"/>
      <c r="B20" s="59"/>
      <c r="C20" s="62" t="s">
        <v>33</v>
      </c>
      <c r="D20" s="60"/>
      <c r="E20" s="65" t="n">
        <f aca="false">'Phase II'!$BD$10</f>
        <v>31999.9999999796</v>
      </c>
      <c r="F20" s="65" t="n">
        <f aca="false">'Phase II'!$BF$10</f>
        <v>0</v>
      </c>
      <c r="G20" s="65" t="n">
        <f aca="false">'Phase II'!$BH$10</f>
        <v>0</v>
      </c>
      <c r="H20" s="65" t="n">
        <v>0</v>
      </c>
      <c r="I20" s="59"/>
      <c r="J20" s="66" t="n">
        <f aca="false">'Phase II'!$BM$10</f>
        <v>31999.9999999796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" hidden="false" customHeight="false" outlineLevel="0" collapsed="false">
      <c r="A21" s="33"/>
      <c r="B21" s="59"/>
      <c r="C21" s="62" t="s">
        <v>34</v>
      </c>
      <c r="D21" s="60"/>
      <c r="E21" s="65" t="n">
        <f aca="false">'Phase II'!$BD$11</f>
        <v>0</v>
      </c>
      <c r="F21" s="65" t="n">
        <f aca="false">'Phase II'!$BF$11</f>
        <v>0</v>
      </c>
      <c r="G21" s="65" t="n">
        <f aca="false">'Phase II'!$BH$11</f>
        <v>0</v>
      </c>
      <c r="H21" s="65" t="n">
        <v>0</v>
      </c>
      <c r="I21" s="59"/>
      <c r="J21" s="66" t="n">
        <f aca="false">'Phase II'!$BM$11</f>
        <v>0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" hidden="false" customHeight="false" outlineLevel="0" collapsed="false">
      <c r="A22" s="33"/>
      <c r="B22" s="59"/>
      <c r="C22" s="62" t="s">
        <v>35</v>
      </c>
      <c r="D22" s="60"/>
      <c r="E22" s="65" t="n">
        <f aca="false">'Phase II'!$BD$13</f>
        <v>192364</v>
      </c>
      <c r="F22" s="65" t="n">
        <f aca="false">'Phase II'!$BF$13</f>
        <v>0</v>
      </c>
      <c r="G22" s="65" t="n">
        <f aca="false">'Phase II'!$BH$13</f>
        <v>0</v>
      </c>
      <c r="H22" s="65" t="n">
        <v>0</v>
      </c>
      <c r="I22" s="59"/>
      <c r="J22" s="66" t="n">
        <f aca="false">'Phase II'!$BM$13</f>
        <v>192364</v>
      </c>
      <c r="K22" s="0"/>
      <c r="L22" s="0"/>
      <c r="M22" s="0"/>
      <c r="N22" s="0"/>
      <c r="O22" s="33" t="s">
        <v>39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7" customFormat="true" ht="13" hidden="false" customHeight="false" outlineLevel="0" collapsed="false">
      <c r="B23" s="59"/>
      <c r="C23" s="68" t="s">
        <v>36</v>
      </c>
      <c r="D23" s="60"/>
      <c r="E23" s="69" t="n">
        <f aca="false">'Phase II'!$BD$14</f>
        <v>431020.622836979</v>
      </c>
      <c r="F23" s="69" t="n">
        <f aca="false">'Phase II'!$BF$14</f>
        <v>0</v>
      </c>
      <c r="G23" s="69" t="n">
        <f aca="false">'Phase II'!$BH$14</f>
        <v>0</v>
      </c>
      <c r="H23" s="69" t="n">
        <f aca="false">'Phase II'!$AY$14</f>
        <v>49618</v>
      </c>
      <c r="I23" s="59"/>
      <c r="J23" s="70" t="n">
        <f aca="false">'Phase II'!$BM$14</f>
        <v>480638.62283698</v>
      </c>
    </row>
    <row r="24" customFormat="false" ht="13" hidden="false" customHeight="false" outlineLevel="0" collapsed="false">
      <c r="A24" s="67"/>
      <c r="B24" s="59"/>
      <c r="C24" s="62" t="s">
        <v>37</v>
      </c>
      <c r="D24" s="60"/>
      <c r="E24" s="65" t="n">
        <f aca="false">'Phase II'!$BD$20</f>
        <v>238656.622836979</v>
      </c>
      <c r="F24" s="65" t="n">
        <f aca="false">'Phase II'!$BF$20</f>
        <v>0</v>
      </c>
      <c r="G24" s="65" t="n">
        <f aca="false">'Phase II'!$BH$20</f>
        <v>0</v>
      </c>
      <c r="H24" s="65" t="n">
        <f aca="false">'Phase II'!$BJ$20</f>
        <v>49618</v>
      </c>
      <c r="I24" s="59"/>
      <c r="J24" s="66" t="n">
        <f aca="false">'Phase II'!$BM$20</f>
        <v>288274.622836979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67"/>
      <c r="B25" s="59"/>
      <c r="C25" s="68" t="s">
        <v>38</v>
      </c>
      <c r="D25" s="60"/>
      <c r="E25" s="71" t="n">
        <f aca="false">'Phase II'!$BD$21</f>
        <v>130067.859446154</v>
      </c>
      <c r="F25" s="71" t="n">
        <f aca="false">'Phase II'!$BF$21</f>
        <v>0</v>
      </c>
      <c r="G25" s="71" t="n">
        <f aca="false">'Phase II'!$BH$21</f>
        <v>0</v>
      </c>
      <c r="H25" s="71" t="n">
        <f aca="false">'Phase II'!$BJ$21</f>
        <v>7630</v>
      </c>
      <c r="I25" s="59"/>
      <c r="J25" s="72" t="n">
        <f aca="false">'Phase II'!$BM$21</f>
        <v>137697.859446154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3" customFormat="true" ht="17" hidden="false" customHeight="false" outlineLevel="0" collapsed="false">
      <c r="B26" s="59"/>
      <c r="C26" s="73" t="s">
        <v>11</v>
      </c>
      <c r="D26" s="60"/>
      <c r="E26" s="74" t="n">
        <f aca="false">'Phase II'!$BD$22</f>
        <v>561088.482283133</v>
      </c>
      <c r="F26" s="74" t="n">
        <f aca="false">'Phase II'!$BF$22</f>
        <v>0</v>
      </c>
      <c r="G26" s="74" t="n">
        <f aca="false">'Phase II'!$BH$22</f>
        <v>0</v>
      </c>
      <c r="H26" s="74" t="n">
        <f aca="false">'Phase II'!$BJ$22</f>
        <v>57248</v>
      </c>
      <c r="I26" s="59"/>
      <c r="J26" s="74" t="n">
        <f aca="false">'Phase II'!$BM$22</f>
        <v>618336.482283133</v>
      </c>
    </row>
    <row r="27" customFormat="false" ht="14" hidden="false" customHeight="false" outlineLevel="0" collapsed="false">
      <c r="A27" s="33"/>
      <c r="B27" s="59"/>
      <c r="C27" s="59"/>
      <c r="D27" s="60"/>
      <c r="E27" s="61"/>
      <c r="F27" s="61"/>
      <c r="G27" s="61"/>
      <c r="H27" s="61"/>
      <c r="I27" s="59"/>
      <c r="J27" s="61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" hidden="false" customHeight="false" outlineLevel="0" collapsed="false">
      <c r="A28" s="33"/>
      <c r="B28" s="58" t="s">
        <v>8</v>
      </c>
      <c r="C28" s="59"/>
      <c r="D28" s="60"/>
      <c r="E28" s="61"/>
      <c r="F28" s="61"/>
      <c r="G28" s="61"/>
      <c r="H28" s="61"/>
      <c r="I28" s="59"/>
      <c r="J28" s="61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33"/>
      <c r="B29" s="59"/>
      <c r="C29" s="62" t="s">
        <v>32</v>
      </c>
      <c r="D29" s="60"/>
      <c r="E29" s="63" t="n">
        <f aca="false">'Phase III'!$BD$9</f>
        <v>212856.32152211</v>
      </c>
      <c r="F29" s="63" t="n">
        <f aca="false">'Phase III'!$BF$9</f>
        <v>0</v>
      </c>
      <c r="G29" s="63" t="n">
        <f aca="false">'Phase III'!$BH$9</f>
        <v>0</v>
      </c>
      <c r="H29" s="63" t="n">
        <v>0</v>
      </c>
      <c r="I29" s="59"/>
      <c r="J29" s="64" t="n">
        <f aca="false">'Phase III'!$BM$9</f>
        <v>212856.32152211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33"/>
      <c r="B30" s="59"/>
      <c r="C30" s="62" t="s">
        <v>33</v>
      </c>
      <c r="D30" s="60"/>
      <c r="E30" s="65" t="n">
        <f aca="false">'Phase III'!$BD$10</f>
        <v>32000</v>
      </c>
      <c r="F30" s="65" t="n">
        <f aca="false">'Phase III'!$BF$10</f>
        <v>0</v>
      </c>
      <c r="G30" s="65" t="n">
        <f aca="false">'Phase III'!$BH$10</f>
        <v>0</v>
      </c>
      <c r="H30" s="65" t="n">
        <v>0</v>
      </c>
      <c r="I30" s="59"/>
      <c r="J30" s="66" t="n">
        <f aca="false">'Phase III'!$BM$10</f>
        <v>32000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33"/>
      <c r="B31" s="59"/>
      <c r="C31" s="62" t="s">
        <v>34</v>
      </c>
      <c r="D31" s="60"/>
      <c r="E31" s="65" t="n">
        <f aca="false">'Phase III'!$BD$11</f>
        <v>0</v>
      </c>
      <c r="F31" s="65" t="n">
        <f aca="false">'Phase III'!$BF$11</f>
        <v>0</v>
      </c>
      <c r="G31" s="65" t="n">
        <f aca="false">'Phase III'!$BH$11</f>
        <v>0</v>
      </c>
      <c r="H31" s="65" t="n">
        <v>0</v>
      </c>
      <c r="I31" s="59"/>
      <c r="J31" s="66" t="n">
        <f aca="false">'Phase III'!$BM$11</f>
        <v>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33"/>
      <c r="B32" s="59"/>
      <c r="C32" s="62" t="s">
        <v>35</v>
      </c>
      <c r="D32" s="60"/>
      <c r="E32" s="65" t="n">
        <f aca="false">'Phase III'!$BD$13</f>
        <v>199095</v>
      </c>
      <c r="F32" s="65" t="n">
        <f aca="false">'Phase III'!$BF$13</f>
        <v>0</v>
      </c>
      <c r="G32" s="65" t="n">
        <f aca="false">'Phase III'!$BH$13</f>
        <v>0</v>
      </c>
      <c r="H32" s="65" t="n">
        <v>0</v>
      </c>
      <c r="I32" s="59"/>
      <c r="J32" s="66" t="n">
        <f aca="false">'Phase III'!$BM$13</f>
        <v>199095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7" customFormat="true" ht="13" hidden="false" customHeight="false" outlineLevel="0" collapsed="false">
      <c r="B33" s="59"/>
      <c r="C33" s="68" t="s">
        <v>36</v>
      </c>
      <c r="D33" s="60"/>
      <c r="E33" s="69" t="n">
        <f aca="false">'Phase III'!$BD$14</f>
        <v>443951.32152211</v>
      </c>
      <c r="F33" s="69" t="n">
        <f aca="false">'Phase III'!$BF$14</f>
        <v>0</v>
      </c>
      <c r="G33" s="69" t="n">
        <f aca="false">'Phase III'!$BH$14</f>
        <v>0</v>
      </c>
      <c r="H33" s="69" t="n">
        <f aca="false">'Phase III'!$AY$14</f>
        <v>51399</v>
      </c>
      <c r="I33" s="59"/>
      <c r="J33" s="70" t="n">
        <f aca="false">'Phase III'!$BM$14</f>
        <v>495350.32152211</v>
      </c>
    </row>
    <row r="34" customFormat="false" ht="13" hidden="false" customHeight="false" outlineLevel="0" collapsed="false">
      <c r="A34" s="67"/>
      <c r="B34" s="59"/>
      <c r="C34" s="62" t="s">
        <v>37</v>
      </c>
      <c r="D34" s="60"/>
      <c r="E34" s="65" t="n">
        <f aca="false">'Phase III'!$BD$20</f>
        <v>244856.32152211</v>
      </c>
      <c r="F34" s="65" t="n">
        <f aca="false">'Phase III'!$BF$20</f>
        <v>0</v>
      </c>
      <c r="G34" s="65" t="n">
        <f aca="false">'Phase III'!$BH$20</f>
        <v>0</v>
      </c>
      <c r="H34" s="65" t="n">
        <f aca="false">'Phase III'!$BJ$20</f>
        <v>51399</v>
      </c>
      <c r="I34" s="59"/>
      <c r="J34" s="66" t="n">
        <f aca="false">'Phase III'!$BM$20</f>
        <v>296255.32152211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" hidden="false" customHeight="false" outlineLevel="0" collapsed="false">
      <c r="A35" s="67"/>
      <c r="B35" s="59"/>
      <c r="C35" s="68" t="s">
        <v>38</v>
      </c>
      <c r="D35" s="60"/>
      <c r="E35" s="71" t="n">
        <f aca="false">'Phase III'!$BD$21</f>
        <v>133446.69522955</v>
      </c>
      <c r="F35" s="71" t="n">
        <f aca="false">'Phase III'!$BF$21</f>
        <v>0</v>
      </c>
      <c r="G35" s="71" t="n">
        <f aca="false">'Phase III'!$BH$21</f>
        <v>0</v>
      </c>
      <c r="H35" s="71" t="n">
        <f aca="false">'Phase III'!$BJ$21</f>
        <v>7630</v>
      </c>
      <c r="I35" s="59"/>
      <c r="J35" s="72" t="n">
        <f aca="false">'Phase III'!$BM$21</f>
        <v>141076.69522955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3" customFormat="true" ht="17" hidden="false" customHeight="false" outlineLevel="0" collapsed="false">
      <c r="B36" s="59"/>
      <c r="C36" s="73" t="s">
        <v>11</v>
      </c>
      <c r="D36" s="60"/>
      <c r="E36" s="74" t="n">
        <f aca="false">'Phase III'!$BD$22</f>
        <v>577398.01675166</v>
      </c>
      <c r="F36" s="74" t="n">
        <f aca="false">'Phase III'!$BF$22</f>
        <v>0</v>
      </c>
      <c r="G36" s="74" t="n">
        <f aca="false">'Phase III'!$BH$22</f>
        <v>0</v>
      </c>
      <c r="H36" s="74" t="n">
        <f aca="false">'Phase III'!$BJ$22</f>
        <v>59029</v>
      </c>
      <c r="I36" s="59"/>
      <c r="J36" s="74" t="n">
        <f aca="false">'Phase III'!$BM$22</f>
        <v>636427.01675166</v>
      </c>
    </row>
    <row r="37" customFormat="false" ht="14" hidden="false" customHeight="false" outlineLevel="0" collapsed="false">
      <c r="A37" s="33"/>
      <c r="B37" s="59"/>
      <c r="C37" s="59"/>
      <c r="D37" s="60"/>
      <c r="E37" s="61"/>
      <c r="F37" s="61"/>
      <c r="G37" s="61"/>
      <c r="H37" s="61"/>
      <c r="I37" s="59"/>
      <c r="J37" s="61"/>
    </row>
    <row r="38" customFormat="false" ht="17" hidden="false" customHeight="false" outlineLevel="0" collapsed="false">
      <c r="B38" s="58" t="s">
        <v>9</v>
      </c>
      <c r="C38" s="0"/>
      <c r="D38" s="0"/>
      <c r="E38" s="75"/>
      <c r="F38" s="75"/>
      <c r="G38" s="75"/>
      <c r="H38" s="75"/>
      <c r="I38" s="34"/>
      <c r="J38" s="75"/>
    </row>
    <row r="39" customFormat="false" ht="17" hidden="false" customHeight="false" outlineLevel="0" collapsed="false">
      <c r="C39" s="73" t="s">
        <v>11</v>
      </c>
      <c r="D39" s="60"/>
      <c r="E39" s="76" t="n">
        <f aca="false">E16+E26+E36</f>
        <v>1860966.35142334</v>
      </c>
      <c r="F39" s="76" t="n">
        <f aca="false">F16+F26+F36</f>
        <v>0</v>
      </c>
      <c r="G39" s="76" t="n">
        <f aca="false">G16+G26+G36</f>
        <v>0</v>
      </c>
      <c r="H39" s="76" t="n">
        <f aca="false">H16+H26+H36</f>
        <v>193426</v>
      </c>
      <c r="I39" s="59"/>
      <c r="J39" s="76" t="n">
        <f aca="false">J16+J26+J36</f>
        <v>2054392.35142334</v>
      </c>
    </row>
  </sheetData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K58" activeCellId="0" sqref="K58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8.2723214285714"/>
    <col collapsed="false" hidden="false" max="4" min="4" style="1" width="23.2678571428571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8258928571429"/>
    <col collapsed="false" hidden="false" max="10" min="10" style="1" width="8.50446428571429"/>
    <col collapsed="false" hidden="false" max="11" min="11" style="3" width="15.8258928571429"/>
    <col collapsed="false" hidden="false" max="12" min="12" style="1" width="8.50446428571429"/>
    <col collapsed="false" hidden="false" max="13" min="13" style="3" width="15.8258928571429"/>
    <col collapsed="false" hidden="false" max="14" min="14" style="1" width="8.50446428571429"/>
    <col collapsed="false" hidden="false" max="15" min="15" style="3" width="15.8258928571429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26785714285714"/>
    <col collapsed="false" hidden="false" max="21" min="21" style="3" width="16.0625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5.1205357142857"/>
    <col collapsed="false" hidden="false" max="52" min="52" style="1" width="4.25446428571429"/>
    <col collapsed="false" hidden="false" max="53" min="53" style="77" width="1.88839285714286"/>
    <col collapsed="false" hidden="false" max="54" min="54" style="1" width="4.01785714285714"/>
    <col collapsed="false" hidden="false" max="55" min="55" style="78" width="10.0401785714286"/>
    <col collapsed="false" hidden="false" max="56" min="56" style="3" width="16.4196428571429"/>
    <col collapsed="false" hidden="true" max="57" min="57" style="78" width="0"/>
    <col collapsed="false" hidden="true" max="58" min="58" style="3" width="0"/>
    <col collapsed="false" hidden="true" max="59" min="59" style="78" width="0"/>
    <col collapsed="false" hidden="true" max="60" min="60" style="3" width="0"/>
    <col collapsed="false" hidden="false" max="61" min="61" style="78" width="9.56696428571429"/>
    <col collapsed="false" hidden="false" max="62" min="62" style="3" width="16.4196428571429"/>
    <col collapsed="false" hidden="false" max="63" min="63" style="1" width="3.66071428571429"/>
    <col collapsed="false" hidden="false" max="64" min="64" style="78" width="14.1741071428571"/>
    <col collapsed="false" hidden="false" max="65" min="65" style="3" width="17.125"/>
    <col collapsed="false" hidden="false" max="1025" min="66" style="1" width="10.8660714285714"/>
  </cols>
  <sheetData>
    <row r="1" customFormat="false" ht="23" hidden="false" customHeight="true" outlineLevel="0" collapsed="false">
      <c r="A1" s="4" t="s">
        <v>0</v>
      </c>
      <c r="B1" s="5"/>
      <c r="C1" s="5"/>
      <c r="D1" s="33"/>
      <c r="E1" s="0"/>
      <c r="F1" s="0"/>
      <c r="G1" s="0"/>
      <c r="H1" s="79" t="s">
        <v>40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"/>
      <c r="W1" s="79" t="s">
        <v>41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L1" s="79" t="s">
        <v>42</v>
      </c>
      <c r="AM1" s="79"/>
      <c r="AN1" s="79"/>
      <c r="AO1" s="79"/>
      <c r="AP1" s="79"/>
      <c r="AQ1" s="79"/>
      <c r="AR1" s="79"/>
      <c r="AS1" s="79"/>
      <c r="AT1" s="79"/>
      <c r="AU1" s="79"/>
      <c r="AV1" s="9"/>
      <c r="AW1" s="80" t="s">
        <v>43</v>
      </c>
      <c r="AX1" s="80"/>
      <c r="AY1" s="8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81"/>
      <c r="E2" s="82" t="s">
        <v>2</v>
      </c>
      <c r="F2" s="83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W2" s="80"/>
      <c r="AX2" s="80"/>
      <c r="AY2" s="80"/>
      <c r="BA2" s="84"/>
      <c r="BC2" s="41"/>
      <c r="BD2" s="85"/>
      <c r="BE2" s="41"/>
      <c r="BF2" s="85"/>
      <c r="BG2" s="41"/>
      <c r="BH2" s="85"/>
      <c r="BI2" s="41"/>
      <c r="BJ2" s="85"/>
      <c r="BK2" s="81"/>
      <c r="BL2" s="86"/>
      <c r="BM2" s="35"/>
    </row>
    <row r="3" customFormat="false" ht="23" hidden="false" customHeight="false" outlineLevel="0" collapsed="false">
      <c r="A3" s="10" t="s">
        <v>44</v>
      </c>
      <c r="B3" s="0"/>
      <c r="C3" s="0"/>
      <c r="D3" s="0"/>
      <c r="E3" s="0"/>
      <c r="F3" s="87" t="s">
        <v>5</v>
      </c>
      <c r="G3" s="9"/>
      <c r="H3" s="88" t="s">
        <v>45</v>
      </c>
      <c r="I3" s="88" t="s">
        <v>30</v>
      </c>
      <c r="J3" s="89" t="s">
        <v>46</v>
      </c>
      <c r="K3" s="90" t="s">
        <v>30</v>
      </c>
      <c r="L3" s="91" t="s">
        <v>47</v>
      </c>
      <c r="M3" s="91" t="s">
        <v>30</v>
      </c>
      <c r="N3" s="92" t="s">
        <v>48</v>
      </c>
      <c r="O3" s="92" t="s">
        <v>30</v>
      </c>
      <c r="P3" s="93" t="s">
        <v>49</v>
      </c>
      <c r="Q3" s="94" t="s">
        <v>30</v>
      </c>
      <c r="R3" s="95" t="s">
        <v>50</v>
      </c>
      <c r="S3" s="95" t="s">
        <v>30</v>
      </c>
      <c r="T3" s="96" t="s">
        <v>44</v>
      </c>
      <c r="U3" s="96" t="s">
        <v>30</v>
      </c>
      <c r="V3" s="0"/>
      <c r="W3" s="97" t="s">
        <v>51</v>
      </c>
      <c r="X3" s="97" t="s">
        <v>30</v>
      </c>
      <c r="Y3" s="98" t="s">
        <v>52</v>
      </c>
      <c r="Z3" s="99" t="s">
        <v>30</v>
      </c>
      <c r="AA3" s="100" t="s">
        <v>53</v>
      </c>
      <c r="AB3" s="100" t="s">
        <v>30</v>
      </c>
      <c r="AC3" s="101" t="s">
        <v>54</v>
      </c>
      <c r="AD3" s="101" t="s">
        <v>30</v>
      </c>
      <c r="AE3" s="102" t="s">
        <v>55</v>
      </c>
      <c r="AF3" s="103" t="s">
        <v>30</v>
      </c>
      <c r="AG3" s="95" t="s">
        <v>56</v>
      </c>
      <c r="AH3" s="95" t="s">
        <v>30</v>
      </c>
      <c r="AI3" s="96" t="s">
        <v>46</v>
      </c>
      <c r="AJ3" s="96" t="s">
        <v>30</v>
      </c>
      <c r="AL3" s="104" t="s">
        <v>57</v>
      </c>
      <c r="AM3" s="104" t="s">
        <v>30</v>
      </c>
      <c r="AN3" s="105" t="s">
        <v>58</v>
      </c>
      <c r="AO3" s="106" t="s">
        <v>30</v>
      </c>
      <c r="AP3" s="107" t="s">
        <v>59</v>
      </c>
      <c r="AQ3" s="107" t="s">
        <v>30</v>
      </c>
      <c r="AR3" s="108" t="s">
        <v>60</v>
      </c>
      <c r="AS3" s="108" t="s">
        <v>30</v>
      </c>
      <c r="AT3" s="96" t="s">
        <v>47</v>
      </c>
      <c r="AU3" s="96" t="s">
        <v>30</v>
      </c>
      <c r="AV3" s="0"/>
      <c r="AW3" s="109" t="s">
        <v>61</v>
      </c>
      <c r="AX3" s="110" t="s">
        <v>62</v>
      </c>
      <c r="AY3" s="111" t="s">
        <v>30</v>
      </c>
      <c r="AZ3" s="0"/>
      <c r="BA3" s="84"/>
      <c r="BB3" s="0"/>
      <c r="BC3" s="112"/>
      <c r="BD3" s="85"/>
      <c r="BE3" s="41"/>
      <c r="BF3" s="85"/>
      <c r="BG3" s="41"/>
      <c r="BH3" s="85"/>
      <c r="BI3" s="41"/>
      <c r="BJ3" s="85"/>
      <c r="BK3" s="81"/>
      <c r="BL3" s="113"/>
      <c r="BM3" s="11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114"/>
      <c r="B4" s="115"/>
      <c r="C4" s="116"/>
      <c r="D4" s="116"/>
      <c r="E4" s="0"/>
      <c r="F4" s="0"/>
      <c r="G4" s="41"/>
      <c r="H4" s="88"/>
      <c r="I4" s="88"/>
      <c r="J4" s="89"/>
      <c r="K4" s="90"/>
      <c r="L4" s="91"/>
      <c r="M4" s="91"/>
      <c r="N4" s="92"/>
      <c r="O4" s="92"/>
      <c r="P4" s="93"/>
      <c r="Q4" s="94"/>
      <c r="R4" s="95"/>
      <c r="S4" s="95"/>
      <c r="T4" s="96"/>
      <c r="U4" s="96"/>
      <c r="W4" s="97"/>
      <c r="X4" s="97"/>
      <c r="Y4" s="98"/>
      <c r="Z4" s="99"/>
      <c r="AA4" s="100"/>
      <c r="AB4" s="100"/>
      <c r="AC4" s="101"/>
      <c r="AD4" s="101"/>
      <c r="AE4" s="102"/>
      <c r="AF4" s="103"/>
      <c r="AG4" s="95"/>
      <c r="AH4" s="95"/>
      <c r="AI4" s="96"/>
      <c r="AJ4" s="96"/>
      <c r="AL4" s="104"/>
      <c r="AM4" s="104"/>
      <c r="AN4" s="105"/>
      <c r="AO4" s="106"/>
      <c r="AP4" s="107"/>
      <c r="AQ4" s="107"/>
      <c r="AR4" s="108"/>
      <c r="AS4" s="108"/>
      <c r="AT4" s="96"/>
      <c r="AU4" s="96"/>
      <c r="AW4" s="109"/>
      <c r="AX4" s="110"/>
      <c r="AY4" s="111"/>
      <c r="AZ4" s="0"/>
      <c r="BA4" s="84"/>
      <c r="BB4" s="0"/>
      <c r="BC4" s="41"/>
      <c r="BD4" s="85"/>
      <c r="BE4" s="41"/>
      <c r="BF4" s="85"/>
      <c r="BG4" s="41"/>
      <c r="BH4" s="85"/>
      <c r="BI4" s="41"/>
      <c r="BJ4" s="85"/>
      <c r="BK4" s="81"/>
      <c r="BL4" s="117"/>
      <c r="BM4" s="35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18"/>
      <c r="B5" s="118"/>
      <c r="C5" s="119"/>
      <c r="D5" s="116"/>
      <c r="E5" s="0"/>
      <c r="F5" s="0"/>
      <c r="G5" s="41"/>
      <c r="H5" s="88"/>
      <c r="I5" s="88"/>
      <c r="J5" s="89"/>
      <c r="K5" s="90"/>
      <c r="L5" s="91"/>
      <c r="M5" s="91"/>
      <c r="N5" s="92"/>
      <c r="O5" s="92"/>
      <c r="P5" s="93"/>
      <c r="Q5" s="94"/>
      <c r="R5" s="95"/>
      <c r="S5" s="95"/>
      <c r="T5" s="96"/>
      <c r="U5" s="96"/>
      <c r="W5" s="97"/>
      <c r="X5" s="97"/>
      <c r="Y5" s="98"/>
      <c r="Z5" s="99"/>
      <c r="AA5" s="100"/>
      <c r="AB5" s="100"/>
      <c r="AC5" s="101"/>
      <c r="AD5" s="101"/>
      <c r="AE5" s="102"/>
      <c r="AF5" s="103"/>
      <c r="AG5" s="95"/>
      <c r="AH5" s="95"/>
      <c r="AI5" s="96"/>
      <c r="AJ5" s="96"/>
      <c r="AL5" s="104"/>
      <c r="AM5" s="104"/>
      <c r="AN5" s="105"/>
      <c r="AO5" s="106"/>
      <c r="AP5" s="107"/>
      <c r="AQ5" s="107"/>
      <c r="AR5" s="108"/>
      <c r="AS5" s="108"/>
      <c r="AT5" s="96"/>
      <c r="AU5" s="96"/>
      <c r="AW5" s="109"/>
      <c r="AX5" s="110"/>
      <c r="AY5" s="111"/>
      <c r="AZ5" s="0"/>
      <c r="BA5" s="84"/>
      <c r="BB5" s="0"/>
      <c r="BC5" s="120" t="s">
        <v>63</v>
      </c>
      <c r="BD5" s="120"/>
      <c r="BE5" s="121" t="s">
        <v>64</v>
      </c>
      <c r="BF5" s="121"/>
      <c r="BG5" s="122" t="s">
        <v>65</v>
      </c>
      <c r="BH5" s="122"/>
      <c r="BI5" s="123" t="s">
        <v>66</v>
      </c>
      <c r="BJ5" s="123"/>
      <c r="BK5" s="81"/>
      <c r="BL5" s="117"/>
      <c r="BM5" s="35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45"/>
      <c r="H6" s="124" t="s">
        <v>67</v>
      </c>
      <c r="I6" s="125" t="s">
        <v>68</v>
      </c>
      <c r="J6" s="126" t="s">
        <v>67</v>
      </c>
      <c r="K6" s="127" t="s">
        <v>68</v>
      </c>
      <c r="L6" s="128" t="s">
        <v>67</v>
      </c>
      <c r="M6" s="129" t="s">
        <v>68</v>
      </c>
      <c r="N6" s="130" t="s">
        <v>67</v>
      </c>
      <c r="O6" s="131" t="s">
        <v>68</v>
      </c>
      <c r="P6" s="132" t="s">
        <v>67</v>
      </c>
      <c r="Q6" s="133" t="s">
        <v>68</v>
      </c>
      <c r="R6" s="134" t="s">
        <v>67</v>
      </c>
      <c r="S6" s="135" t="s">
        <v>68</v>
      </c>
      <c r="T6" s="136" t="s">
        <v>67</v>
      </c>
      <c r="U6" s="137" t="s">
        <v>68</v>
      </c>
      <c r="W6" s="138" t="s">
        <v>67</v>
      </c>
      <c r="X6" s="139" t="s">
        <v>68</v>
      </c>
      <c r="Y6" s="140" t="s">
        <v>67</v>
      </c>
      <c r="Z6" s="141" t="s">
        <v>68</v>
      </c>
      <c r="AA6" s="142" t="s">
        <v>67</v>
      </c>
      <c r="AB6" s="143" t="s">
        <v>68</v>
      </c>
      <c r="AC6" s="144" t="s">
        <v>67</v>
      </c>
      <c r="AD6" s="145" t="s">
        <v>68</v>
      </c>
      <c r="AE6" s="146" t="s">
        <v>67</v>
      </c>
      <c r="AF6" s="147" t="s">
        <v>68</v>
      </c>
      <c r="AG6" s="134" t="s">
        <v>67</v>
      </c>
      <c r="AH6" s="135" t="s">
        <v>68</v>
      </c>
      <c r="AI6" s="136" t="s">
        <v>67</v>
      </c>
      <c r="AJ6" s="137" t="s">
        <v>68</v>
      </c>
      <c r="AL6" s="148" t="s">
        <v>67</v>
      </c>
      <c r="AM6" s="149" t="s">
        <v>68</v>
      </c>
      <c r="AN6" s="150" t="s">
        <v>67</v>
      </c>
      <c r="AO6" s="151" t="s">
        <v>68</v>
      </c>
      <c r="AP6" s="152" t="s">
        <v>67</v>
      </c>
      <c r="AQ6" s="153" t="s">
        <v>68</v>
      </c>
      <c r="AR6" s="154" t="s">
        <v>67</v>
      </c>
      <c r="AS6" s="155" t="s">
        <v>68</v>
      </c>
      <c r="AT6" s="136" t="s">
        <v>67</v>
      </c>
      <c r="AU6" s="137" t="s">
        <v>68</v>
      </c>
      <c r="AW6" s="109"/>
      <c r="AX6" s="110"/>
      <c r="AY6" s="111"/>
      <c r="AZ6" s="0"/>
      <c r="BA6" s="84"/>
      <c r="BB6" s="0"/>
      <c r="BC6" s="156" t="s">
        <v>69</v>
      </c>
      <c r="BD6" s="157" t="s">
        <v>30</v>
      </c>
      <c r="BE6" s="156" t="s">
        <v>69</v>
      </c>
      <c r="BF6" s="157" t="s">
        <v>30</v>
      </c>
      <c r="BG6" s="156" t="s">
        <v>69</v>
      </c>
      <c r="BH6" s="157" t="s">
        <v>30</v>
      </c>
      <c r="BI6" s="156" t="s">
        <v>69</v>
      </c>
      <c r="BJ6" s="157" t="s">
        <v>30</v>
      </c>
      <c r="BK6" s="0"/>
      <c r="BL6" s="157" t="s">
        <v>70</v>
      </c>
      <c r="BM6" s="51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52" t="s">
        <v>71</v>
      </c>
      <c r="C7" s="53" t="s">
        <v>72</v>
      </c>
      <c r="D7" s="158" t="s">
        <v>73</v>
      </c>
      <c r="E7" s="158" t="s">
        <v>74</v>
      </c>
      <c r="F7" s="53" t="s">
        <v>75</v>
      </c>
      <c r="G7" s="54"/>
      <c r="H7" s="159" t="s">
        <v>76</v>
      </c>
      <c r="I7" s="160" t="s">
        <v>77</v>
      </c>
      <c r="J7" s="159" t="s">
        <v>76</v>
      </c>
      <c r="K7" s="160" t="s">
        <v>77</v>
      </c>
      <c r="L7" s="159" t="s">
        <v>76</v>
      </c>
      <c r="M7" s="160" t="s">
        <v>77</v>
      </c>
      <c r="N7" s="159" t="s">
        <v>76</v>
      </c>
      <c r="O7" s="160" t="s">
        <v>77</v>
      </c>
      <c r="P7" s="159" t="s">
        <v>76</v>
      </c>
      <c r="Q7" s="160" t="s">
        <v>77</v>
      </c>
      <c r="R7" s="159" t="s">
        <v>76</v>
      </c>
      <c r="S7" s="160" t="s">
        <v>77</v>
      </c>
      <c r="T7" s="159" t="s">
        <v>76</v>
      </c>
      <c r="U7" s="161" t="s">
        <v>77</v>
      </c>
      <c r="V7" s="0"/>
      <c r="W7" s="159" t="s">
        <v>76</v>
      </c>
      <c r="X7" s="160" t="s">
        <v>77</v>
      </c>
      <c r="Y7" s="159" t="s">
        <v>76</v>
      </c>
      <c r="Z7" s="160" t="s">
        <v>77</v>
      </c>
      <c r="AA7" s="159" t="s">
        <v>76</v>
      </c>
      <c r="AB7" s="160" t="s">
        <v>77</v>
      </c>
      <c r="AC7" s="159" t="s">
        <v>76</v>
      </c>
      <c r="AD7" s="160" t="s">
        <v>77</v>
      </c>
      <c r="AE7" s="159" t="s">
        <v>76</v>
      </c>
      <c r="AF7" s="160" t="s">
        <v>77</v>
      </c>
      <c r="AG7" s="159" t="s">
        <v>76</v>
      </c>
      <c r="AH7" s="160" t="s">
        <v>77</v>
      </c>
      <c r="AI7" s="159" t="s">
        <v>76</v>
      </c>
      <c r="AJ7" s="162" t="s">
        <v>77</v>
      </c>
      <c r="AL7" s="159" t="s">
        <v>76</v>
      </c>
      <c r="AM7" s="160" t="s">
        <v>77</v>
      </c>
      <c r="AN7" s="159" t="s">
        <v>76</v>
      </c>
      <c r="AO7" s="160" t="s">
        <v>77</v>
      </c>
      <c r="AP7" s="159" t="s">
        <v>76</v>
      </c>
      <c r="AQ7" s="160" t="s">
        <v>77</v>
      </c>
      <c r="AR7" s="159" t="s">
        <v>76</v>
      </c>
      <c r="AS7" s="160" t="s">
        <v>77</v>
      </c>
      <c r="AT7" s="159" t="s">
        <v>76</v>
      </c>
      <c r="AU7" s="163" t="s">
        <v>77</v>
      </c>
      <c r="AV7" s="0"/>
      <c r="AW7" s="164" t="s">
        <v>77</v>
      </c>
      <c r="AX7" s="164" t="s">
        <v>77</v>
      </c>
      <c r="AY7" s="164" t="s">
        <v>77</v>
      </c>
      <c r="AZ7" s="0"/>
      <c r="BA7" s="165"/>
      <c r="BB7" s="0"/>
      <c r="BC7" s="156"/>
      <c r="BD7" s="166" t="s">
        <v>68</v>
      </c>
      <c r="BE7" s="156"/>
      <c r="BF7" s="166" t="s">
        <v>68</v>
      </c>
      <c r="BG7" s="156"/>
      <c r="BH7" s="166" t="s">
        <v>68</v>
      </c>
      <c r="BI7" s="156"/>
      <c r="BJ7" s="166" t="s">
        <v>68</v>
      </c>
      <c r="BK7" s="0"/>
      <c r="BL7" s="159" t="s">
        <v>76</v>
      </c>
      <c r="BM7" s="166" t="s">
        <v>68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4" hidden="false" customHeight="false" outlineLevel="0" collapsed="false">
      <c r="B8" s="167" t="s">
        <v>78</v>
      </c>
      <c r="C8" s="59"/>
      <c r="D8" s="59"/>
      <c r="E8" s="59"/>
      <c r="F8" s="59"/>
      <c r="G8" s="60"/>
      <c r="H8" s="168"/>
      <c r="I8" s="169"/>
      <c r="J8" s="170"/>
      <c r="K8" s="169"/>
      <c r="L8" s="170"/>
      <c r="M8" s="169"/>
      <c r="N8" s="168"/>
      <c r="O8" s="169"/>
      <c r="P8" s="170"/>
      <c r="Q8" s="169"/>
      <c r="R8" s="170"/>
      <c r="S8" s="169"/>
      <c r="T8" s="170"/>
      <c r="U8" s="171"/>
      <c r="W8" s="168"/>
      <c r="X8" s="169"/>
      <c r="Y8" s="170"/>
      <c r="Z8" s="169"/>
      <c r="AA8" s="170"/>
      <c r="AB8" s="169"/>
      <c r="AC8" s="168"/>
      <c r="AD8" s="169"/>
      <c r="AE8" s="170"/>
      <c r="AF8" s="169"/>
      <c r="AG8" s="170"/>
      <c r="AH8" s="169"/>
      <c r="AI8" s="170"/>
      <c r="AJ8" s="172"/>
      <c r="AL8" s="168"/>
      <c r="AM8" s="169"/>
      <c r="AN8" s="170"/>
      <c r="AO8" s="169"/>
      <c r="AP8" s="170"/>
      <c r="AQ8" s="169"/>
      <c r="AR8" s="168"/>
      <c r="AS8" s="169"/>
      <c r="AT8" s="170"/>
      <c r="AU8" s="173"/>
      <c r="BA8" s="165"/>
      <c r="BC8" s="174"/>
      <c r="BD8" s="35"/>
      <c r="BE8" s="174"/>
      <c r="BF8" s="35"/>
      <c r="BG8" s="174"/>
      <c r="BH8" s="35"/>
      <c r="BI8" s="174"/>
      <c r="BJ8" s="35"/>
      <c r="BL8" s="174"/>
      <c r="BM8" s="35"/>
    </row>
    <row r="9" customFormat="false" ht="14" hidden="false" customHeight="false" outlineLevel="0" collapsed="false">
      <c r="A9" s="33"/>
      <c r="B9" s="59"/>
      <c r="C9" s="62" t="s">
        <v>32</v>
      </c>
      <c r="D9" s="62"/>
      <c r="E9" s="59"/>
      <c r="F9" s="59"/>
      <c r="G9" s="60"/>
      <c r="H9" s="175" t="n">
        <f aca="false">H32</f>
        <v>3511.146</v>
      </c>
      <c r="I9" s="35" t="n">
        <f aca="false">I32+I42</f>
        <v>109554.044078</v>
      </c>
      <c r="J9" s="175" t="n">
        <f aca="false">J32</f>
        <v>3183.5475</v>
      </c>
      <c r="K9" s="35" t="n">
        <f aca="false">K32+K42</f>
        <v>113604.6959325</v>
      </c>
      <c r="L9" s="175" t="n">
        <f aca="false">L32</f>
        <v>0</v>
      </c>
      <c r="M9" s="35" t="n">
        <f aca="false">M32+M42</f>
        <v>0</v>
      </c>
      <c r="N9" s="175" t="n">
        <f aca="false">N32</f>
        <v>1181.4165</v>
      </c>
      <c r="O9" s="35" t="n">
        <f aca="false">O32+O42</f>
        <v>39380.9541195</v>
      </c>
      <c r="P9" s="175" t="n">
        <f aca="false">P32</f>
        <v>0</v>
      </c>
      <c r="Q9" s="35" t="n">
        <f aca="false">Q32+Q42</f>
        <v>0</v>
      </c>
      <c r="R9" s="175" t="n">
        <f aca="false">R32</f>
        <v>0</v>
      </c>
      <c r="S9" s="35" t="n">
        <f aca="false">S32+S42</f>
        <v>0</v>
      </c>
      <c r="T9" s="176" t="n">
        <f aca="false">T32</f>
        <v>7876.11</v>
      </c>
      <c r="U9" s="177" t="n">
        <f aca="false">U32+U42</f>
        <v>262539.69413</v>
      </c>
      <c r="V9" s="0"/>
      <c r="W9" s="175" t="n">
        <f aca="false">W32</f>
        <v>0</v>
      </c>
      <c r="X9" s="35" t="n">
        <f aca="false">X32+X42</f>
        <v>0</v>
      </c>
      <c r="Y9" s="175" t="n">
        <f aca="false">Y32</f>
        <v>0</v>
      </c>
      <c r="Z9" s="35" t="n">
        <f aca="false">Z32+Z42</f>
        <v>0</v>
      </c>
      <c r="AA9" s="175" t="n">
        <f aca="false">AA32</f>
        <v>0</v>
      </c>
      <c r="AB9" s="35" t="n">
        <f aca="false">AB32+AB42</f>
        <v>0</v>
      </c>
      <c r="AC9" s="175" t="n">
        <f aca="false">AC32</f>
        <v>0</v>
      </c>
      <c r="AD9" s="35" t="n">
        <f aca="false">AD32+AD42</f>
        <v>0</v>
      </c>
      <c r="AE9" s="175" t="n">
        <f aca="false">AE32</f>
        <v>0</v>
      </c>
      <c r="AF9" s="35" t="n">
        <f aca="false">AF32+AF42</f>
        <v>0</v>
      </c>
      <c r="AG9" s="175" t="n">
        <f aca="false">AG32</f>
        <v>0</v>
      </c>
      <c r="AH9" s="35" t="n">
        <f aca="false">AH32+AH42</f>
        <v>0</v>
      </c>
      <c r="AI9" s="176" t="n">
        <f aca="false">AI32</f>
        <v>0</v>
      </c>
      <c r="AJ9" s="178" t="n">
        <f aca="false">AJ32+AJ42</f>
        <v>0</v>
      </c>
      <c r="AL9" s="175" t="n">
        <f aca="false">AL32</f>
        <v>0</v>
      </c>
      <c r="AM9" s="35" t="n">
        <f aca="false">AM32+AM42</f>
        <v>0</v>
      </c>
      <c r="AN9" s="175" t="n">
        <f aca="false">AN32</f>
        <v>0</v>
      </c>
      <c r="AO9" s="35" t="n">
        <f aca="false">AO32+AO42</f>
        <v>0</v>
      </c>
      <c r="AP9" s="175" t="n">
        <f aca="false">AP32</f>
        <v>0</v>
      </c>
      <c r="AQ9" s="35" t="n">
        <f aca="false">AQ32+AQ42</f>
        <v>0</v>
      </c>
      <c r="AR9" s="175" t="n">
        <f aca="false">AR32</f>
        <v>0</v>
      </c>
      <c r="AS9" s="35" t="n">
        <f aca="false">AS32+AS42</f>
        <v>0</v>
      </c>
      <c r="AT9" s="176" t="n">
        <f aca="false">AT32</f>
        <v>0</v>
      </c>
      <c r="AU9" s="179" t="n">
        <f aca="false">AU32+AU42</f>
        <v>0</v>
      </c>
      <c r="AV9" s="0"/>
      <c r="AZ9" s="0"/>
      <c r="BA9" s="165"/>
      <c r="BB9" s="0"/>
      <c r="BC9" s="174" t="n">
        <f aca="false">BC32</f>
        <v>7876.11</v>
      </c>
      <c r="BD9" s="180" t="n">
        <f aca="false">BD32+BD42</f>
        <v>262539.69413</v>
      </c>
      <c r="BE9" s="174" t="n">
        <f aca="false">$AI9</f>
        <v>0</v>
      </c>
      <c r="BF9" s="181" t="n">
        <f aca="false">BF32+BF42</f>
        <v>0</v>
      </c>
      <c r="BG9" s="174" t="n">
        <f aca="false">$AT9</f>
        <v>0</v>
      </c>
      <c r="BH9" s="182" t="n">
        <f aca="false">BH32+BH42</f>
        <v>0</v>
      </c>
      <c r="BI9" s="174" t="n">
        <f aca="false">BI32</f>
        <v>0</v>
      </c>
      <c r="BJ9" s="183" t="n">
        <f aca="false">BJ32+BJ42</f>
        <v>0</v>
      </c>
      <c r="BK9" s="0"/>
      <c r="BL9" s="184" t="n">
        <f aca="false">BL32</f>
        <v>7876.11</v>
      </c>
      <c r="BM9" s="185" t="n">
        <f aca="false">BM32+BM42</f>
        <v>262539.69413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A10" s="33"/>
      <c r="B10" s="59"/>
      <c r="C10" s="62" t="s">
        <v>33</v>
      </c>
      <c r="D10" s="62"/>
      <c r="E10" s="59"/>
      <c r="F10" s="59"/>
      <c r="G10" s="60"/>
      <c r="H10" s="175"/>
      <c r="I10" s="35" t="n">
        <f aca="false">I56</f>
        <v>1794.8879487182</v>
      </c>
      <c r="J10" s="175"/>
      <c r="K10" s="35" t="n">
        <f aca="false">K56</f>
        <v>26000</v>
      </c>
      <c r="L10" s="175"/>
      <c r="M10" s="35" t="n">
        <f aca="false">M56</f>
        <v>0</v>
      </c>
      <c r="N10" s="175"/>
      <c r="O10" s="35" t="n">
        <f aca="false">O56</f>
        <v>5205.12820512818</v>
      </c>
      <c r="P10" s="175"/>
      <c r="Q10" s="35" t="n">
        <f aca="false">Q56</f>
        <v>0</v>
      </c>
      <c r="R10" s="175"/>
      <c r="S10" s="35" t="n">
        <f aca="false">S56</f>
        <v>0</v>
      </c>
      <c r="T10" s="176"/>
      <c r="U10" s="177" t="n">
        <f aca="false">U56</f>
        <v>33000.0161538464</v>
      </c>
      <c r="V10" s="0"/>
      <c r="W10" s="175"/>
      <c r="X10" s="35" t="n">
        <f aca="false">X56</f>
        <v>0</v>
      </c>
      <c r="Y10" s="175"/>
      <c r="Z10" s="35" t="n">
        <f aca="false">Z56</f>
        <v>0</v>
      </c>
      <c r="AA10" s="175"/>
      <c r="AB10" s="35" t="n">
        <f aca="false">AB56</f>
        <v>0</v>
      </c>
      <c r="AC10" s="175"/>
      <c r="AD10" s="35" t="n">
        <f aca="false">AD56</f>
        <v>0</v>
      </c>
      <c r="AE10" s="175"/>
      <c r="AF10" s="35" t="n">
        <f aca="false">AF56</f>
        <v>0</v>
      </c>
      <c r="AG10" s="175"/>
      <c r="AH10" s="35" t="n">
        <f aca="false">AH56</f>
        <v>0</v>
      </c>
      <c r="AI10" s="176"/>
      <c r="AJ10" s="178" t="n">
        <f aca="false">AJ56</f>
        <v>0</v>
      </c>
      <c r="AL10" s="175"/>
      <c r="AM10" s="35" t="n">
        <f aca="false">AM56</f>
        <v>0</v>
      </c>
      <c r="AN10" s="175"/>
      <c r="AO10" s="35" t="n">
        <f aca="false">AO56</f>
        <v>0</v>
      </c>
      <c r="AP10" s="175"/>
      <c r="AQ10" s="35" t="n">
        <f aca="false">AQ56</f>
        <v>0</v>
      </c>
      <c r="AR10" s="175"/>
      <c r="AS10" s="35" t="n">
        <f aca="false">AS56</f>
        <v>0</v>
      </c>
      <c r="AT10" s="176"/>
      <c r="AU10" s="179" t="n">
        <f aca="false">AU56</f>
        <v>0</v>
      </c>
      <c r="AV10" s="0"/>
      <c r="AZ10" s="0"/>
      <c r="BA10" s="165"/>
      <c r="BB10" s="0"/>
      <c r="BC10" s="174"/>
      <c r="BD10" s="180" t="n">
        <f aca="false">BD56</f>
        <v>33000.0161538464</v>
      </c>
      <c r="BE10" s="174"/>
      <c r="BF10" s="181" t="n">
        <f aca="false">BF56</f>
        <v>0</v>
      </c>
      <c r="BG10" s="174"/>
      <c r="BH10" s="182" t="n">
        <f aca="false">BH56</f>
        <v>0</v>
      </c>
      <c r="BI10" s="174"/>
      <c r="BJ10" s="183" t="n">
        <f aca="false">BJ56</f>
        <v>0</v>
      </c>
      <c r="BK10" s="0"/>
      <c r="BL10" s="184"/>
      <c r="BM10" s="185" t="n">
        <f aca="false">BM56</f>
        <v>33000.0161538464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33"/>
      <c r="B11" s="59"/>
      <c r="C11" s="62" t="s">
        <v>34</v>
      </c>
      <c r="D11" s="62"/>
      <c r="E11" s="59"/>
      <c r="F11" s="59"/>
      <c r="G11" s="60"/>
      <c r="H11" s="175"/>
      <c r="I11" s="35" t="n">
        <f aca="false">I61</f>
        <v>0</v>
      </c>
      <c r="J11" s="175"/>
      <c r="K11" s="35" t="n">
        <f aca="false">K61</f>
        <v>0</v>
      </c>
      <c r="L11" s="175"/>
      <c r="M11" s="35" t="n">
        <f aca="false">M61</f>
        <v>0</v>
      </c>
      <c r="N11" s="175"/>
      <c r="O11" s="35" t="n">
        <f aca="false">O61</f>
        <v>12500</v>
      </c>
      <c r="P11" s="175"/>
      <c r="Q11" s="35" t="n">
        <f aca="false">Q61</f>
        <v>0</v>
      </c>
      <c r="R11" s="175"/>
      <c r="S11" s="35" t="n">
        <f aca="false">S61</f>
        <v>0</v>
      </c>
      <c r="T11" s="176"/>
      <c r="U11" s="177" t="n">
        <f aca="false">U61</f>
        <v>12500</v>
      </c>
      <c r="V11" s="0"/>
      <c r="W11" s="175"/>
      <c r="X11" s="35" t="n">
        <f aca="false">X61</f>
        <v>0</v>
      </c>
      <c r="Y11" s="175"/>
      <c r="Z11" s="35" t="n">
        <f aca="false">Z61</f>
        <v>0</v>
      </c>
      <c r="AA11" s="175"/>
      <c r="AB11" s="35" t="n">
        <f aca="false">AB61</f>
        <v>0</v>
      </c>
      <c r="AC11" s="175"/>
      <c r="AD11" s="35" t="n">
        <f aca="false">AD61</f>
        <v>0</v>
      </c>
      <c r="AE11" s="175"/>
      <c r="AF11" s="35" t="n">
        <f aca="false">AF61</f>
        <v>0</v>
      </c>
      <c r="AG11" s="175"/>
      <c r="AH11" s="35" t="n">
        <f aca="false">AH61</f>
        <v>0</v>
      </c>
      <c r="AI11" s="176"/>
      <c r="AJ11" s="178" t="n">
        <f aca="false">AJ61</f>
        <v>0</v>
      </c>
      <c r="AL11" s="175"/>
      <c r="AM11" s="35" t="n">
        <f aca="false">AM61</f>
        <v>0</v>
      </c>
      <c r="AN11" s="175"/>
      <c r="AO11" s="35" t="n">
        <f aca="false">AO61</f>
        <v>0</v>
      </c>
      <c r="AP11" s="175"/>
      <c r="AQ11" s="35" t="n">
        <f aca="false">AQ61</f>
        <v>0</v>
      </c>
      <c r="AR11" s="175"/>
      <c r="AS11" s="35" t="n">
        <f aca="false">AS61</f>
        <v>0</v>
      </c>
      <c r="AT11" s="176"/>
      <c r="AU11" s="179" t="n">
        <f aca="false">AU61</f>
        <v>0</v>
      </c>
      <c r="AV11" s="0"/>
      <c r="AZ11" s="0"/>
      <c r="BA11" s="165"/>
      <c r="BB11" s="0"/>
      <c r="BC11" s="174"/>
      <c r="BD11" s="180" t="n">
        <f aca="false">BD61</f>
        <v>12500</v>
      </c>
      <c r="BE11" s="174"/>
      <c r="BF11" s="181" t="n">
        <f aca="false">BF61</f>
        <v>0</v>
      </c>
      <c r="BG11" s="174"/>
      <c r="BH11" s="182" t="n">
        <f aca="false">BH61</f>
        <v>0</v>
      </c>
      <c r="BI11" s="174"/>
      <c r="BJ11" s="183" t="n">
        <f aca="false">BJ61</f>
        <v>0</v>
      </c>
      <c r="BK11" s="0"/>
      <c r="BL11" s="184"/>
      <c r="BM11" s="185" t="n">
        <f aca="false">BM61</f>
        <v>12500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A12" s="33"/>
      <c r="B12" s="59"/>
      <c r="C12" s="62" t="s">
        <v>79</v>
      </c>
      <c r="D12" s="62"/>
      <c r="E12" s="59"/>
      <c r="F12" s="59"/>
      <c r="G12" s="60"/>
      <c r="H12" s="175"/>
      <c r="I12" s="35" t="n">
        <f aca="false">I66</f>
        <v>0</v>
      </c>
      <c r="J12" s="35"/>
      <c r="K12" s="35" t="n">
        <f aca="false">K66</f>
        <v>0</v>
      </c>
      <c r="L12" s="35"/>
      <c r="M12" s="35" t="n">
        <f aca="false">M66</f>
        <v>0</v>
      </c>
      <c r="N12" s="35"/>
      <c r="O12" s="35" t="n">
        <f aca="false">O66</f>
        <v>0</v>
      </c>
      <c r="P12" s="35"/>
      <c r="Q12" s="35" t="n">
        <f aca="false">Q66</f>
        <v>0</v>
      </c>
      <c r="R12" s="35"/>
      <c r="S12" s="35" t="n">
        <f aca="false">S66</f>
        <v>0</v>
      </c>
      <c r="T12" s="35"/>
      <c r="U12" s="180" t="n">
        <f aca="false">U66</f>
        <v>0</v>
      </c>
      <c r="V12" s="0"/>
      <c r="W12" s="175"/>
      <c r="X12" s="35" t="n">
        <f aca="false">X66</f>
        <v>0</v>
      </c>
      <c r="Y12" s="35"/>
      <c r="Z12" s="35" t="n">
        <f aca="false">Z66</f>
        <v>0</v>
      </c>
      <c r="AA12" s="35"/>
      <c r="AB12" s="35" t="n">
        <f aca="false">AB66</f>
        <v>0</v>
      </c>
      <c r="AC12" s="35"/>
      <c r="AD12" s="35" t="n">
        <f aca="false">AD66</f>
        <v>0</v>
      </c>
      <c r="AE12" s="35"/>
      <c r="AF12" s="35" t="n">
        <f aca="false">AF66</f>
        <v>0</v>
      </c>
      <c r="AG12" s="35"/>
      <c r="AH12" s="35" t="n">
        <f aca="false">AH66</f>
        <v>0</v>
      </c>
      <c r="AI12" s="35"/>
      <c r="AJ12" s="181" t="n">
        <f aca="false">AJ66</f>
        <v>0</v>
      </c>
      <c r="AL12" s="175"/>
      <c r="AM12" s="35" t="n">
        <f aca="false">AM66</f>
        <v>0</v>
      </c>
      <c r="AN12" s="35"/>
      <c r="AO12" s="35" t="n">
        <f aca="false">AO66</f>
        <v>0</v>
      </c>
      <c r="AP12" s="35"/>
      <c r="AQ12" s="35" t="n">
        <f aca="false">AQ66</f>
        <v>0</v>
      </c>
      <c r="AR12" s="35"/>
      <c r="AS12" s="35" t="n">
        <f aca="false">AS66</f>
        <v>0</v>
      </c>
      <c r="AT12" s="35"/>
      <c r="AU12" s="179" t="n">
        <f aca="false">AU66</f>
        <v>0</v>
      </c>
      <c r="AV12" s="0"/>
      <c r="AZ12" s="0"/>
      <c r="BA12" s="165"/>
      <c r="BB12" s="0"/>
      <c r="BC12" s="174"/>
      <c r="BD12" s="180" t="n">
        <f aca="false">BD66</f>
        <v>0</v>
      </c>
      <c r="BE12" s="174"/>
      <c r="BF12" s="181" t="n">
        <f aca="false">BF66</f>
        <v>0</v>
      </c>
      <c r="BG12" s="174"/>
      <c r="BH12" s="182" t="n">
        <f aca="false">BH66</f>
        <v>0</v>
      </c>
      <c r="BI12" s="174"/>
      <c r="BJ12" s="183" t="n">
        <f aca="false">BJ62</f>
        <v>0</v>
      </c>
      <c r="BK12" s="0"/>
      <c r="BL12" s="184"/>
      <c r="BM12" s="185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A13" s="33"/>
      <c r="B13" s="59"/>
      <c r="C13" s="62" t="s">
        <v>35</v>
      </c>
      <c r="D13" s="62"/>
      <c r="E13" s="59"/>
      <c r="F13" s="59"/>
      <c r="G13" s="60"/>
      <c r="H13" s="175"/>
      <c r="I13" s="35" t="n">
        <f aca="false">I71</f>
        <v>0</v>
      </c>
      <c r="J13" s="175"/>
      <c r="K13" s="35" t="n">
        <f aca="false">K71</f>
        <v>0</v>
      </c>
      <c r="L13" s="175"/>
      <c r="M13" s="35" t="n">
        <f aca="false">M71</f>
        <v>203784.1</v>
      </c>
      <c r="N13" s="175"/>
      <c r="O13" s="35" t="n">
        <f aca="false">O71</f>
        <v>35961.9</v>
      </c>
      <c r="P13" s="175"/>
      <c r="Q13" s="35" t="n">
        <f aca="false">Q71</f>
        <v>0</v>
      </c>
      <c r="R13" s="175"/>
      <c r="S13" s="35" t="n">
        <f aca="false">S71</f>
        <v>0</v>
      </c>
      <c r="T13" s="176"/>
      <c r="U13" s="177" t="n">
        <f aca="false">U71</f>
        <v>239746</v>
      </c>
      <c r="V13" s="0"/>
      <c r="W13" s="175"/>
      <c r="X13" s="35" t="n">
        <f aca="false">X71</f>
        <v>0</v>
      </c>
      <c r="Y13" s="175"/>
      <c r="Z13" s="35" t="n">
        <f aca="false">Z71</f>
        <v>0</v>
      </c>
      <c r="AA13" s="175"/>
      <c r="AB13" s="35" t="n">
        <f aca="false">AB71</f>
        <v>0</v>
      </c>
      <c r="AC13" s="175"/>
      <c r="AD13" s="35" t="n">
        <f aca="false">AD71</f>
        <v>0</v>
      </c>
      <c r="AE13" s="175"/>
      <c r="AF13" s="35" t="n">
        <f aca="false">AF71</f>
        <v>0</v>
      </c>
      <c r="AG13" s="175"/>
      <c r="AH13" s="35" t="n">
        <f aca="false">AH71</f>
        <v>0</v>
      </c>
      <c r="AI13" s="176"/>
      <c r="AJ13" s="178" t="n">
        <f aca="false">AJ71</f>
        <v>0</v>
      </c>
      <c r="AL13" s="175"/>
      <c r="AM13" s="35" t="n">
        <f aca="false">AM71</f>
        <v>0</v>
      </c>
      <c r="AN13" s="175"/>
      <c r="AO13" s="35" t="n">
        <f aca="false">AO71</f>
        <v>0</v>
      </c>
      <c r="AP13" s="175"/>
      <c r="AQ13" s="35" t="n">
        <f aca="false">AQ71</f>
        <v>0</v>
      </c>
      <c r="AR13" s="175"/>
      <c r="AS13" s="35" t="n">
        <f aca="false">AS71</f>
        <v>0</v>
      </c>
      <c r="AT13" s="176"/>
      <c r="AU13" s="179" t="n">
        <f aca="false">AU71</f>
        <v>0</v>
      </c>
      <c r="AV13" s="0"/>
      <c r="AX13" s="0" t="n">
        <v>2000</v>
      </c>
      <c r="AZ13" s="0"/>
      <c r="BA13" s="165"/>
      <c r="BB13" s="0"/>
      <c r="BC13" s="174"/>
      <c r="BD13" s="180" t="n">
        <f aca="false">BD71</f>
        <v>239746</v>
      </c>
      <c r="BE13" s="174"/>
      <c r="BF13" s="181" t="n">
        <f aca="false">BF71</f>
        <v>0</v>
      </c>
      <c r="BG13" s="174"/>
      <c r="BH13" s="182" t="n">
        <f aca="false">BH71</f>
        <v>0</v>
      </c>
      <c r="BI13" s="174"/>
      <c r="BJ13" s="183" t="n">
        <f aca="false">BJ71</f>
        <v>0</v>
      </c>
      <c r="BK13" s="0"/>
      <c r="BL13" s="184"/>
      <c r="BM13" s="185" t="n">
        <f aca="false">BM71</f>
        <v>239746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7" customFormat="true" ht="14" hidden="false" customHeight="false" outlineLevel="0" collapsed="false">
      <c r="B14" s="59"/>
      <c r="C14" s="68" t="s">
        <v>36</v>
      </c>
      <c r="D14" s="68"/>
      <c r="E14" s="59"/>
      <c r="F14" s="59"/>
      <c r="G14" s="60"/>
      <c r="H14" s="175"/>
      <c r="I14" s="35" t="n">
        <f aca="false">SUM(I9:I13)</f>
        <v>111348.932026718</v>
      </c>
      <c r="J14" s="175"/>
      <c r="K14" s="35" t="n">
        <f aca="false">SUM(K9:K13)</f>
        <v>139604.6959325</v>
      </c>
      <c r="L14" s="175"/>
      <c r="M14" s="35" t="n">
        <f aca="false">SUM(M9:M13)</f>
        <v>203784.1</v>
      </c>
      <c r="N14" s="175"/>
      <c r="O14" s="35" t="n">
        <f aca="false">SUM(O9:O13)</f>
        <v>93047.9823246282</v>
      </c>
      <c r="P14" s="175"/>
      <c r="Q14" s="35" t="n">
        <f aca="false">SUM(Q9:Q13)</f>
        <v>0</v>
      </c>
      <c r="R14" s="175"/>
      <c r="S14" s="35" t="n">
        <f aca="false">SUM(S9:S13)</f>
        <v>0</v>
      </c>
      <c r="T14" s="176"/>
      <c r="U14" s="177" t="n">
        <f aca="false">SUM(U9:U13)</f>
        <v>547785.710283846</v>
      </c>
      <c r="W14" s="175"/>
      <c r="X14" s="35" t="n">
        <f aca="false">SUM(X9:X13)</f>
        <v>0</v>
      </c>
      <c r="Y14" s="175"/>
      <c r="Z14" s="35" t="n">
        <f aca="false">SUM(Z9:Z13)</f>
        <v>0</v>
      </c>
      <c r="AA14" s="175"/>
      <c r="AB14" s="35" t="n">
        <f aca="false">SUM(AB9:AB13)</f>
        <v>0</v>
      </c>
      <c r="AC14" s="175"/>
      <c r="AD14" s="35" t="n">
        <f aca="false">SUM(AD9:AD13)</f>
        <v>0</v>
      </c>
      <c r="AE14" s="175"/>
      <c r="AF14" s="35" t="n">
        <f aca="false">SUM(AF9:AF13)</f>
        <v>0</v>
      </c>
      <c r="AG14" s="175"/>
      <c r="AH14" s="35" t="n">
        <f aca="false">SUM(AH9:AH13)</f>
        <v>0</v>
      </c>
      <c r="AI14" s="176"/>
      <c r="AJ14" s="178" t="n">
        <f aca="false">SUM(AJ9:AJ13)</f>
        <v>0</v>
      </c>
      <c r="AL14" s="175"/>
      <c r="AM14" s="35" t="n">
        <f aca="false">SUM(AM9:AM13)</f>
        <v>0</v>
      </c>
      <c r="AN14" s="175"/>
      <c r="AO14" s="35" t="n">
        <f aca="false">SUM(AO9:AO13)</f>
        <v>0</v>
      </c>
      <c r="AP14" s="175"/>
      <c r="AQ14" s="35" t="n">
        <f aca="false">SUM(AQ9:AQ13)</f>
        <v>0</v>
      </c>
      <c r="AR14" s="175"/>
      <c r="AS14" s="35" t="n">
        <f aca="false">SUM(AS9:AS13)</f>
        <v>0</v>
      </c>
      <c r="AT14" s="176"/>
      <c r="AU14" s="179" t="n">
        <f aca="false">SUM(AU9:AU13)</f>
        <v>0</v>
      </c>
      <c r="AW14" s="186" t="n">
        <f aca="false">Travel!P9</f>
        <v>15000</v>
      </c>
      <c r="AX14" s="186" t="n">
        <f aca="false">'Program-Admin Costs (ODCs)'!B9</f>
        <v>52884</v>
      </c>
      <c r="AY14" s="187" t="n">
        <f aca="false">SUM(AW14:AX14)</f>
        <v>67884</v>
      </c>
      <c r="BA14" s="165"/>
      <c r="BC14" s="174"/>
      <c r="BD14" s="180" t="n">
        <f aca="false">SUM(BD9:BD13)</f>
        <v>547785.710283846</v>
      </c>
      <c r="BE14" s="174"/>
      <c r="BF14" s="181" t="n">
        <f aca="false">SUM(BF9:BF13)</f>
        <v>0</v>
      </c>
      <c r="BG14" s="174"/>
      <c r="BH14" s="182" t="n">
        <f aca="false">SUM(BH9:BH13)</f>
        <v>0</v>
      </c>
      <c r="BI14" s="174"/>
      <c r="BJ14" s="183" t="n">
        <f aca="false">AY14</f>
        <v>67884</v>
      </c>
      <c r="BL14" s="184"/>
      <c r="BM14" s="185" t="n">
        <f aca="false">SUM(BM9:BM13,BJ14)</f>
        <v>615669.710283846</v>
      </c>
    </row>
    <row r="15" customFormat="false" ht="14" hidden="false" customHeight="false" outlineLevel="0" collapsed="false">
      <c r="A15" s="67"/>
      <c r="B15" s="59"/>
      <c r="C15" s="188" t="s">
        <v>80</v>
      </c>
      <c r="D15" s="188"/>
      <c r="E15" s="189"/>
      <c r="F15" s="189"/>
      <c r="G15" s="190"/>
      <c r="H15" s="191"/>
      <c r="I15" s="192"/>
      <c r="J15" s="175"/>
      <c r="K15" s="35"/>
      <c r="L15" s="175"/>
      <c r="M15" s="35"/>
      <c r="N15" s="191"/>
      <c r="O15" s="192"/>
      <c r="P15" s="175"/>
      <c r="Q15" s="35"/>
      <c r="R15" s="175"/>
      <c r="S15" s="35"/>
      <c r="T15" s="176"/>
      <c r="U15" s="177"/>
      <c r="V15" s="0"/>
      <c r="W15" s="191"/>
      <c r="X15" s="192"/>
      <c r="Y15" s="175"/>
      <c r="Z15" s="35"/>
      <c r="AA15" s="175"/>
      <c r="AB15" s="35"/>
      <c r="AC15" s="191"/>
      <c r="AD15" s="192"/>
      <c r="AE15" s="175"/>
      <c r="AF15" s="35"/>
      <c r="AG15" s="175"/>
      <c r="AH15" s="35"/>
      <c r="AI15" s="176"/>
      <c r="AJ15" s="178"/>
      <c r="AL15" s="191"/>
      <c r="AM15" s="192"/>
      <c r="AN15" s="175"/>
      <c r="AO15" s="35"/>
      <c r="AP15" s="175"/>
      <c r="AQ15" s="35"/>
      <c r="AR15" s="191"/>
      <c r="AS15" s="192"/>
      <c r="AT15" s="176"/>
      <c r="AU15" s="179"/>
      <c r="AV15" s="0"/>
      <c r="AW15" s="187"/>
      <c r="AX15" s="187"/>
      <c r="AY15" s="187"/>
      <c r="AZ15" s="0"/>
      <c r="BA15" s="165"/>
      <c r="BB15" s="0"/>
      <c r="BC15" s="174"/>
      <c r="BD15" s="180"/>
      <c r="BE15" s="174"/>
      <c r="BF15" s="181"/>
      <c r="BG15" s="174"/>
      <c r="BH15" s="182"/>
      <c r="BI15" s="174"/>
      <c r="BJ15" s="183"/>
      <c r="BK15" s="0"/>
      <c r="BL15" s="184"/>
      <c r="BM15" s="185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67"/>
      <c r="B16" s="59"/>
      <c r="C16" s="193" t="s">
        <v>81</v>
      </c>
      <c r="D16" s="188"/>
      <c r="E16" s="189"/>
      <c r="F16" s="189"/>
      <c r="G16" s="190"/>
      <c r="H16" s="191"/>
      <c r="I16" s="194"/>
      <c r="J16" s="192"/>
      <c r="K16" s="194"/>
      <c r="L16" s="192"/>
      <c r="M16" s="194"/>
      <c r="N16" s="192"/>
      <c r="O16" s="194"/>
      <c r="P16" s="192"/>
      <c r="Q16" s="194"/>
      <c r="R16" s="192"/>
      <c r="S16" s="194"/>
      <c r="T16" s="176"/>
      <c r="U16" s="177" t="n">
        <f aca="false">SUM(I16,K16,M16,O16,Q16,S16)</f>
        <v>0</v>
      </c>
      <c r="V16" s="0"/>
      <c r="W16" s="191"/>
      <c r="X16" s="194"/>
      <c r="Y16" s="192"/>
      <c r="Z16" s="194"/>
      <c r="AA16" s="192"/>
      <c r="AB16" s="194"/>
      <c r="AC16" s="192"/>
      <c r="AD16" s="194"/>
      <c r="AE16" s="192"/>
      <c r="AF16" s="194"/>
      <c r="AG16" s="192"/>
      <c r="AH16" s="194"/>
      <c r="AI16" s="176"/>
      <c r="AJ16" s="178" t="n">
        <f aca="false">SUM(X16,Z16,AB16,AD16,AF16,AH16)</f>
        <v>0</v>
      </c>
      <c r="AL16" s="191"/>
      <c r="AM16" s="194"/>
      <c r="AN16" s="192"/>
      <c r="AO16" s="194"/>
      <c r="AP16" s="192"/>
      <c r="AQ16" s="194"/>
      <c r="AR16" s="192"/>
      <c r="AS16" s="194"/>
      <c r="AT16" s="176"/>
      <c r="AU16" s="179" t="n">
        <f aca="false">SUM(AM16,AO16,AQ16,AS16)</f>
        <v>0</v>
      </c>
      <c r="AV16" s="0"/>
      <c r="AW16" s="187"/>
      <c r="AX16" s="187"/>
      <c r="AY16" s="187"/>
      <c r="AZ16" s="0"/>
      <c r="BA16" s="165"/>
      <c r="BB16" s="0"/>
      <c r="BC16" s="174"/>
      <c r="BD16" s="180" t="n">
        <f aca="false">$U16</f>
        <v>0</v>
      </c>
      <c r="BE16" s="174"/>
      <c r="BF16" s="181" t="n">
        <f aca="false">$AJ16</f>
        <v>0</v>
      </c>
      <c r="BG16" s="174"/>
      <c r="BH16" s="182" t="n">
        <f aca="false">AU16</f>
        <v>0</v>
      </c>
      <c r="BI16" s="174"/>
      <c r="BJ16" s="183"/>
      <c r="BK16" s="0"/>
      <c r="BL16" s="184"/>
      <c r="BM16" s="185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67"/>
      <c r="B17" s="59"/>
      <c r="C17" s="193" t="s">
        <v>82</v>
      </c>
      <c r="D17" s="188"/>
      <c r="E17" s="189"/>
      <c r="F17" s="189"/>
      <c r="G17" s="190"/>
      <c r="H17" s="191"/>
      <c r="I17" s="194"/>
      <c r="J17" s="175"/>
      <c r="K17" s="194"/>
      <c r="L17" s="175"/>
      <c r="M17" s="194"/>
      <c r="N17" s="191"/>
      <c r="O17" s="194"/>
      <c r="P17" s="175"/>
      <c r="Q17" s="194"/>
      <c r="R17" s="175"/>
      <c r="S17" s="194"/>
      <c r="T17" s="176"/>
      <c r="U17" s="177" t="n">
        <f aca="false">SUM(I17,K17,M17,O17,Q17,S17)</f>
        <v>0</v>
      </c>
      <c r="V17" s="0"/>
      <c r="W17" s="191"/>
      <c r="X17" s="194"/>
      <c r="Y17" s="175"/>
      <c r="Z17" s="194"/>
      <c r="AA17" s="175"/>
      <c r="AB17" s="194"/>
      <c r="AC17" s="191"/>
      <c r="AD17" s="194"/>
      <c r="AE17" s="175"/>
      <c r="AF17" s="194"/>
      <c r="AG17" s="175"/>
      <c r="AH17" s="194"/>
      <c r="AI17" s="176"/>
      <c r="AJ17" s="178" t="n">
        <f aca="false">SUM(X17,Z17,AB17,AD17,AF17,AH17)</f>
        <v>0</v>
      </c>
      <c r="AL17" s="191"/>
      <c r="AM17" s="194"/>
      <c r="AN17" s="175"/>
      <c r="AO17" s="194"/>
      <c r="AP17" s="175"/>
      <c r="AQ17" s="194"/>
      <c r="AR17" s="191"/>
      <c r="AS17" s="194"/>
      <c r="AT17" s="176"/>
      <c r="AU17" s="179" t="n">
        <f aca="false">SUM(AM17,AO17,AQ17,AS17)</f>
        <v>0</v>
      </c>
      <c r="AV17" s="0"/>
      <c r="AW17" s="187"/>
      <c r="AX17" s="187"/>
      <c r="AY17" s="187"/>
      <c r="AZ17" s="0"/>
      <c r="BA17" s="165"/>
      <c r="BB17" s="0"/>
      <c r="BC17" s="174"/>
      <c r="BD17" s="180" t="n">
        <f aca="false">$U17</f>
        <v>0</v>
      </c>
      <c r="BE17" s="174"/>
      <c r="BF17" s="181" t="n">
        <f aca="false">$AJ17</f>
        <v>0</v>
      </c>
      <c r="BG17" s="174"/>
      <c r="BH17" s="182" t="n">
        <f aca="false">AU17</f>
        <v>0</v>
      </c>
      <c r="BI17" s="174"/>
      <c r="BJ17" s="183"/>
      <c r="BK17" s="0"/>
      <c r="BL17" s="184"/>
      <c r="BM17" s="185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67"/>
      <c r="B18" s="59"/>
      <c r="C18" s="193" t="s">
        <v>83</v>
      </c>
      <c r="D18" s="188"/>
      <c r="E18" s="189"/>
      <c r="F18" s="189"/>
      <c r="G18" s="190"/>
      <c r="H18" s="191"/>
      <c r="I18" s="194"/>
      <c r="J18" s="192"/>
      <c r="K18" s="194"/>
      <c r="L18" s="192"/>
      <c r="M18" s="194" t="n">
        <f aca="false">M13-25000</f>
        <v>178784.1</v>
      </c>
      <c r="N18" s="192"/>
      <c r="O18" s="194" t="n">
        <f aca="false">O13+O11</f>
        <v>48461.9</v>
      </c>
      <c r="P18" s="192"/>
      <c r="Q18" s="194"/>
      <c r="R18" s="192"/>
      <c r="S18" s="194"/>
      <c r="T18" s="176"/>
      <c r="U18" s="177" t="n">
        <f aca="false">(SUM(I18,K18,M18,O18,Q18,S18))</f>
        <v>227246</v>
      </c>
      <c r="V18" s="0"/>
      <c r="W18" s="191"/>
      <c r="X18" s="194"/>
      <c r="Y18" s="191"/>
      <c r="Z18" s="194"/>
      <c r="AA18" s="192"/>
      <c r="AB18" s="194"/>
      <c r="AC18" s="192"/>
      <c r="AD18" s="194"/>
      <c r="AE18" s="192"/>
      <c r="AF18" s="194"/>
      <c r="AG18" s="192"/>
      <c r="AH18" s="194"/>
      <c r="AI18" s="176"/>
      <c r="AJ18" s="178" t="n">
        <f aca="false">(SUM(X18,Z18,AB18,AD18,AF18,AH18))</f>
        <v>0</v>
      </c>
      <c r="AL18" s="191"/>
      <c r="AM18" s="194"/>
      <c r="AN18" s="192"/>
      <c r="AO18" s="194"/>
      <c r="AP18" s="192"/>
      <c r="AQ18" s="194"/>
      <c r="AR18" s="192"/>
      <c r="AS18" s="194"/>
      <c r="AT18" s="176"/>
      <c r="AU18" s="179" t="n">
        <f aca="false">(SUM(AM18,AO18,AQ18,AS18))</f>
        <v>0</v>
      </c>
      <c r="AV18" s="0"/>
      <c r="AW18" s="187"/>
      <c r="AX18" s="187"/>
      <c r="AY18" s="187"/>
      <c r="AZ18" s="0"/>
      <c r="BA18" s="165"/>
      <c r="BB18" s="0"/>
      <c r="BC18" s="174"/>
      <c r="BD18" s="180" t="n">
        <f aca="false">$U18</f>
        <v>227246</v>
      </c>
      <c r="BE18" s="174"/>
      <c r="BF18" s="181" t="n">
        <f aca="false">$AJ18</f>
        <v>0</v>
      </c>
      <c r="BG18" s="174"/>
      <c r="BH18" s="182" t="n">
        <f aca="false">AU18</f>
        <v>0</v>
      </c>
      <c r="BI18" s="174"/>
      <c r="BJ18" s="183"/>
      <c r="BK18" s="0"/>
      <c r="BL18" s="184"/>
      <c r="BM18" s="185" t="n">
        <f aca="false">SUM(BD18,BF18,BH18)</f>
        <v>227246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67"/>
      <c r="B19" s="59"/>
      <c r="C19" s="188" t="s">
        <v>84</v>
      </c>
      <c r="D19" s="188"/>
      <c r="E19" s="189"/>
      <c r="F19" s="189"/>
      <c r="G19" s="190"/>
      <c r="H19" s="191"/>
      <c r="I19" s="192" t="n">
        <f aca="false">SUM(I16:I18)</f>
        <v>0</v>
      </c>
      <c r="J19" s="192"/>
      <c r="K19" s="192" t="n">
        <f aca="false">SUM(K16:K18)</f>
        <v>0</v>
      </c>
      <c r="L19" s="192"/>
      <c r="M19" s="192" t="n">
        <f aca="false">SUM(M16:M18)</f>
        <v>178784.1</v>
      </c>
      <c r="N19" s="192"/>
      <c r="O19" s="192" t="n">
        <f aca="false">SUM(O16:O18)</f>
        <v>48461.9</v>
      </c>
      <c r="P19" s="192"/>
      <c r="Q19" s="192" t="n">
        <f aca="false">SUM(Q16:Q18)</f>
        <v>0</v>
      </c>
      <c r="R19" s="192"/>
      <c r="S19" s="192" t="n">
        <f aca="false">SUM(S16:S18)</f>
        <v>0</v>
      </c>
      <c r="T19" s="176"/>
      <c r="U19" s="177" t="n">
        <f aca="false">SUM(U16:U18)</f>
        <v>227246</v>
      </c>
      <c r="V19" s="0"/>
      <c r="W19" s="191"/>
      <c r="X19" s="192" t="n">
        <f aca="false">SUM(X16:X18)</f>
        <v>0</v>
      </c>
      <c r="Y19" s="192"/>
      <c r="Z19" s="192" t="n">
        <f aca="false">SUM(Z16:Z18)</f>
        <v>0</v>
      </c>
      <c r="AA19" s="192"/>
      <c r="AB19" s="192" t="n">
        <f aca="false">SUM(AB16:AB18)</f>
        <v>0</v>
      </c>
      <c r="AC19" s="192"/>
      <c r="AD19" s="192" t="n">
        <f aca="false">SUM(AD16:AD18)</f>
        <v>0</v>
      </c>
      <c r="AE19" s="192"/>
      <c r="AF19" s="192" t="n">
        <f aca="false">SUM(AF16:AF18)</f>
        <v>0</v>
      </c>
      <c r="AG19" s="192"/>
      <c r="AH19" s="192" t="n">
        <f aca="false">SUM(AH16:AH18)</f>
        <v>0</v>
      </c>
      <c r="AI19" s="176"/>
      <c r="AJ19" s="178" t="n">
        <f aca="false">SUM(AJ16:AJ18)</f>
        <v>0</v>
      </c>
      <c r="AL19" s="191"/>
      <c r="AM19" s="192" t="n">
        <f aca="false">SUM(AM16:AM18)</f>
        <v>0</v>
      </c>
      <c r="AN19" s="192"/>
      <c r="AO19" s="192" t="n">
        <f aca="false">SUM(AO16:AO18)</f>
        <v>0</v>
      </c>
      <c r="AP19" s="192"/>
      <c r="AQ19" s="192" t="n">
        <f aca="false">SUM(AQ16:AQ18)</f>
        <v>0</v>
      </c>
      <c r="AR19" s="192"/>
      <c r="AS19" s="192" t="n">
        <f aca="false">SUM(AS16:AS18)</f>
        <v>0</v>
      </c>
      <c r="AT19" s="176"/>
      <c r="AU19" s="179" t="n">
        <f aca="false">SUM(AU16:AU18)</f>
        <v>0</v>
      </c>
      <c r="AV19" s="0"/>
      <c r="AW19" s="187"/>
      <c r="AX19" s="187"/>
      <c r="AY19" s="187"/>
      <c r="AZ19" s="0"/>
      <c r="BA19" s="165"/>
      <c r="BB19" s="0"/>
      <c r="BC19" s="174"/>
      <c r="BD19" s="180" t="n">
        <f aca="false">SUM(BD16:BD18)</f>
        <v>227246</v>
      </c>
      <c r="BE19" s="174"/>
      <c r="BF19" s="181" t="n">
        <f aca="false">SUM(BF16:BF18)</f>
        <v>0</v>
      </c>
      <c r="BG19" s="174"/>
      <c r="BH19" s="182" t="n">
        <f aca="false">SUM(BH16:BH18)</f>
        <v>0</v>
      </c>
      <c r="BI19" s="174"/>
      <c r="BJ19" s="183"/>
      <c r="BK19" s="0"/>
      <c r="BL19" s="184"/>
      <c r="BM19" s="185" t="n">
        <f aca="false">SUM(BD19,BF19,BH19)</f>
        <v>227246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67"/>
      <c r="B20" s="59"/>
      <c r="C20" s="62" t="s">
        <v>37</v>
      </c>
      <c r="D20" s="62"/>
      <c r="E20" s="195"/>
      <c r="F20" s="59"/>
      <c r="G20" s="60"/>
      <c r="H20" s="175"/>
      <c r="I20" s="35" t="n">
        <f aca="false">I14-I19</f>
        <v>111348.932026718</v>
      </c>
      <c r="J20" s="35"/>
      <c r="K20" s="35" t="n">
        <f aca="false">K14-K19</f>
        <v>139604.6959325</v>
      </c>
      <c r="L20" s="35"/>
      <c r="M20" s="35" t="n">
        <f aca="false">M14-M19</f>
        <v>25000</v>
      </c>
      <c r="N20" s="35"/>
      <c r="O20" s="35" t="n">
        <f aca="false">O14-O19</f>
        <v>44586.0823246282</v>
      </c>
      <c r="P20" s="35"/>
      <c r="Q20" s="35" t="n">
        <f aca="false">Q14-Q19</f>
        <v>0</v>
      </c>
      <c r="R20" s="35"/>
      <c r="S20" s="35" t="n">
        <f aca="false">S14-S19</f>
        <v>0</v>
      </c>
      <c r="T20" s="35"/>
      <c r="U20" s="177" t="n">
        <f aca="false">U14-U19</f>
        <v>320539.710283846</v>
      </c>
      <c r="V20" s="0"/>
      <c r="W20" s="175"/>
      <c r="X20" s="35" t="n">
        <f aca="false">X14-X19</f>
        <v>0</v>
      </c>
      <c r="Y20" s="35"/>
      <c r="Z20" s="35" t="n">
        <f aca="false">Z14-Z19</f>
        <v>0</v>
      </c>
      <c r="AA20" s="35"/>
      <c r="AB20" s="35" t="n">
        <f aca="false">AB14-AB19</f>
        <v>0</v>
      </c>
      <c r="AC20" s="35"/>
      <c r="AD20" s="35" t="n">
        <f aca="false">AD14-AD19</f>
        <v>0</v>
      </c>
      <c r="AE20" s="35"/>
      <c r="AF20" s="35" t="n">
        <f aca="false">AF14-AF19</f>
        <v>0</v>
      </c>
      <c r="AG20" s="35"/>
      <c r="AH20" s="35" t="n">
        <f aca="false">AH14-AH19</f>
        <v>0</v>
      </c>
      <c r="AI20" s="35"/>
      <c r="AJ20" s="178" t="n">
        <f aca="false">AJ14-AJ19</f>
        <v>0</v>
      </c>
      <c r="AL20" s="175"/>
      <c r="AM20" s="35" t="n">
        <f aca="false">AM14-AM19</f>
        <v>0</v>
      </c>
      <c r="AN20" s="35"/>
      <c r="AO20" s="35" t="n">
        <f aca="false">AO14-AO19</f>
        <v>0</v>
      </c>
      <c r="AP20" s="35"/>
      <c r="AQ20" s="35" t="n">
        <f aca="false">AQ14-AQ19</f>
        <v>0</v>
      </c>
      <c r="AR20" s="35"/>
      <c r="AS20" s="35" t="n">
        <f aca="false">AS14-AS19</f>
        <v>0</v>
      </c>
      <c r="AT20" s="35"/>
      <c r="AU20" s="179" t="n">
        <f aca="false">AU14-AU19</f>
        <v>0</v>
      </c>
      <c r="AV20" s="0"/>
      <c r="AW20" s="187" t="n">
        <f aca="false">AW14-AW11</f>
        <v>15000</v>
      </c>
      <c r="AX20" s="187" t="n">
        <f aca="false">AX14-AX11</f>
        <v>52884</v>
      </c>
      <c r="AY20" s="187" t="n">
        <f aca="false">AY14-AY11</f>
        <v>67884</v>
      </c>
      <c r="AZ20" s="0"/>
      <c r="BA20" s="165"/>
      <c r="BB20" s="0"/>
      <c r="BC20" s="174"/>
      <c r="BD20" s="180" t="n">
        <f aca="false">BD14-BD19</f>
        <v>320539.710283846</v>
      </c>
      <c r="BE20" s="174"/>
      <c r="BF20" s="181" t="n">
        <f aca="false">BF14-BF19</f>
        <v>0</v>
      </c>
      <c r="BG20" s="174"/>
      <c r="BH20" s="182" t="n">
        <f aca="false">BH14-BH19</f>
        <v>0</v>
      </c>
      <c r="BI20" s="174"/>
      <c r="BJ20" s="183" t="n">
        <f aca="false">BJ14-BJ11</f>
        <v>67884</v>
      </c>
      <c r="BK20" s="0"/>
      <c r="BL20" s="184"/>
      <c r="BM20" s="185" t="n">
        <f aca="false">SUM(BD20,BF20,BH20,BJ20)</f>
        <v>388423.710283846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7"/>
      <c r="B21" s="59"/>
      <c r="C21" s="68" t="s">
        <v>38</v>
      </c>
      <c r="D21" s="68"/>
      <c r="E21" s="196" t="n">
        <v>0.545</v>
      </c>
      <c r="F21" s="60" t="s">
        <v>85</v>
      </c>
      <c r="G21" s="60"/>
      <c r="H21" s="175"/>
      <c r="I21" s="35" t="n">
        <f aca="false">I20*$E$21</f>
        <v>60685.1679545614</v>
      </c>
      <c r="J21" s="35"/>
      <c r="K21" s="35" t="n">
        <f aca="false">K20*$E$21</f>
        <v>76084.5592832125</v>
      </c>
      <c r="L21" s="35"/>
      <c r="M21" s="35" t="n">
        <f aca="false">M20*$E$21</f>
        <v>13625</v>
      </c>
      <c r="N21" s="35"/>
      <c r="O21" s="35" t="n">
        <f aca="false">O20*$E$21</f>
        <v>24299.4148669223</v>
      </c>
      <c r="P21" s="35"/>
      <c r="Q21" s="35" t="n">
        <f aca="false">Q20*$E$21</f>
        <v>0</v>
      </c>
      <c r="R21" s="35"/>
      <c r="S21" s="35" t="n">
        <f aca="false">S20*$E$21</f>
        <v>0</v>
      </c>
      <c r="T21" s="35"/>
      <c r="U21" s="177" t="n">
        <f aca="false">U20*$E$21</f>
        <v>174694.142104696</v>
      </c>
      <c r="V21" s="0"/>
      <c r="W21" s="175"/>
      <c r="X21" s="35" t="n">
        <f aca="false">X20*$E$21</f>
        <v>0</v>
      </c>
      <c r="Y21" s="35"/>
      <c r="Z21" s="35" t="n">
        <f aca="false">Z20*$E$21</f>
        <v>0</v>
      </c>
      <c r="AA21" s="35"/>
      <c r="AB21" s="35" t="n">
        <f aca="false">AB20*$E$21</f>
        <v>0</v>
      </c>
      <c r="AC21" s="35"/>
      <c r="AD21" s="35" t="n">
        <f aca="false">AD20*$E$21</f>
        <v>0</v>
      </c>
      <c r="AE21" s="35"/>
      <c r="AF21" s="35" t="n">
        <f aca="false">AF20*$E$21</f>
        <v>0</v>
      </c>
      <c r="AG21" s="35"/>
      <c r="AH21" s="35" t="n">
        <f aca="false">AH20*$E$21</f>
        <v>0</v>
      </c>
      <c r="AI21" s="35"/>
      <c r="AJ21" s="178" t="n">
        <f aca="false">AJ20*$E$21</f>
        <v>0</v>
      </c>
      <c r="AL21" s="175"/>
      <c r="AM21" s="35" t="n">
        <f aca="false">AM20*$E$21</f>
        <v>0</v>
      </c>
      <c r="AN21" s="35"/>
      <c r="AO21" s="35" t="n">
        <f aca="false">AO20*$E$21</f>
        <v>0</v>
      </c>
      <c r="AP21" s="35"/>
      <c r="AQ21" s="35" t="n">
        <f aca="false">AQ20*$E$21</f>
        <v>0</v>
      </c>
      <c r="AR21" s="35"/>
      <c r="AS21" s="35" t="n">
        <f aca="false">AS20*$E$21</f>
        <v>0</v>
      </c>
      <c r="AT21" s="35"/>
      <c r="AU21" s="179" t="n">
        <f aca="false">AU20*$E$21</f>
        <v>0</v>
      </c>
      <c r="AV21" s="0"/>
      <c r="AW21" s="187" t="n">
        <f aca="false">AW20*$E$21</f>
        <v>8175</v>
      </c>
      <c r="AX21" s="187" t="n">
        <f aca="false">AX13*E21</f>
        <v>1090</v>
      </c>
      <c r="AY21" s="187" t="n">
        <f aca="false">AW21+AX21</f>
        <v>9265</v>
      </c>
      <c r="AZ21" s="0"/>
      <c r="BA21" s="165"/>
      <c r="BB21" s="0"/>
      <c r="BC21" s="174"/>
      <c r="BD21" s="180" t="n">
        <f aca="false">BD20*$E$21</f>
        <v>174694.142104696</v>
      </c>
      <c r="BE21" s="174"/>
      <c r="BF21" s="181" t="n">
        <f aca="false">BF20*$E$21</f>
        <v>0</v>
      </c>
      <c r="BG21" s="174"/>
      <c r="BH21" s="182" t="n">
        <f aca="false">BH20*$E$21</f>
        <v>0</v>
      </c>
      <c r="BI21" s="174"/>
      <c r="BJ21" s="183" t="n">
        <f aca="false">AY21</f>
        <v>9265</v>
      </c>
      <c r="BK21" s="0"/>
      <c r="BL21" s="184"/>
      <c r="BM21" s="185" t="n">
        <f aca="false">SUM(BD21,BF21,BH21,BJ21)</f>
        <v>183959.142104696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3" customFormat="true" ht="17" hidden="false" customHeight="false" outlineLevel="0" collapsed="false">
      <c r="B22" s="59"/>
      <c r="C22" s="73" t="s">
        <v>11</v>
      </c>
      <c r="D22" s="197"/>
      <c r="E22" s="59"/>
      <c r="F22" s="59"/>
      <c r="G22" s="60"/>
      <c r="H22" s="175"/>
      <c r="I22" s="76" t="n">
        <f aca="false">I21+I14</f>
        <v>172034.099981279</v>
      </c>
      <c r="J22" s="175"/>
      <c r="K22" s="76" t="n">
        <f aca="false">K21+K14</f>
        <v>215689.255215712</v>
      </c>
      <c r="L22" s="175"/>
      <c r="M22" s="76" t="n">
        <f aca="false">M21+M14</f>
        <v>217409.1</v>
      </c>
      <c r="N22" s="175"/>
      <c r="O22" s="76" t="n">
        <f aca="false">O21+O14</f>
        <v>117347.397191551</v>
      </c>
      <c r="P22" s="175"/>
      <c r="Q22" s="76" t="n">
        <f aca="false">Q21+Q14</f>
        <v>0</v>
      </c>
      <c r="R22" s="175"/>
      <c r="S22" s="76" t="n">
        <f aca="false">S21+S14</f>
        <v>0</v>
      </c>
      <c r="T22" s="176"/>
      <c r="U22" s="198" t="n">
        <f aca="false">U21+U14</f>
        <v>722479.852388542</v>
      </c>
      <c r="W22" s="175"/>
      <c r="X22" s="76" t="n">
        <f aca="false">X21+X14</f>
        <v>0</v>
      </c>
      <c r="Y22" s="175"/>
      <c r="Z22" s="76" t="n">
        <f aca="false">Z21+Z14</f>
        <v>0</v>
      </c>
      <c r="AA22" s="175"/>
      <c r="AB22" s="76" t="n">
        <f aca="false">AB21+AB14</f>
        <v>0</v>
      </c>
      <c r="AC22" s="175"/>
      <c r="AD22" s="76" t="n">
        <f aca="false">AD21+AD14</f>
        <v>0</v>
      </c>
      <c r="AE22" s="175"/>
      <c r="AF22" s="76" t="n">
        <f aca="false">AF21+AF14</f>
        <v>0</v>
      </c>
      <c r="AG22" s="175"/>
      <c r="AH22" s="76" t="n">
        <f aca="false">AH21+AH14</f>
        <v>0</v>
      </c>
      <c r="AI22" s="176"/>
      <c r="AJ22" s="199" t="n">
        <f aca="false">AJ21+AJ14</f>
        <v>0</v>
      </c>
      <c r="AL22" s="175"/>
      <c r="AM22" s="76" t="n">
        <f aca="false">AM21+AM14</f>
        <v>0</v>
      </c>
      <c r="AN22" s="175"/>
      <c r="AO22" s="76" t="n">
        <f aca="false">AO21+AO14</f>
        <v>0</v>
      </c>
      <c r="AP22" s="175"/>
      <c r="AQ22" s="76" t="n">
        <f aca="false">AQ21+AQ14</f>
        <v>0</v>
      </c>
      <c r="AR22" s="175"/>
      <c r="AS22" s="76" t="n">
        <f aca="false">AS21+AS14</f>
        <v>0</v>
      </c>
      <c r="AT22" s="176"/>
      <c r="AU22" s="200" t="n">
        <f aca="false">AU21+AU14</f>
        <v>0</v>
      </c>
      <c r="AW22" s="76" t="n">
        <f aca="false">AW21+AW14</f>
        <v>23175</v>
      </c>
      <c r="AX22" s="201" t="n">
        <f aca="false">AX21+AX14</f>
        <v>53974</v>
      </c>
      <c r="AY22" s="201" t="n">
        <f aca="false">AW22+AX22</f>
        <v>77149</v>
      </c>
      <c r="BA22" s="165"/>
      <c r="BC22" s="174"/>
      <c r="BD22" s="202" t="n">
        <f aca="false">BD21+BD14</f>
        <v>722479.852388542</v>
      </c>
      <c r="BE22" s="174"/>
      <c r="BF22" s="203" t="n">
        <f aca="false">BF21+BF14</f>
        <v>0</v>
      </c>
      <c r="BG22" s="174"/>
      <c r="BH22" s="204" t="n">
        <f aca="false">BH21+BH14</f>
        <v>0</v>
      </c>
      <c r="BI22" s="174"/>
      <c r="BJ22" s="205" t="n">
        <f aca="false">BJ21+BJ14</f>
        <v>77149</v>
      </c>
      <c r="BL22" s="184"/>
      <c r="BM22" s="206" t="n">
        <f aca="false">BM21+BM14</f>
        <v>799628.852388542</v>
      </c>
    </row>
    <row r="23" customFormat="false" ht="14" hidden="false" customHeight="false" outlineLevel="0" collapsed="false">
      <c r="A23" s="33"/>
      <c r="B23" s="59"/>
      <c r="C23" s="59"/>
      <c r="D23" s="59"/>
      <c r="E23" s="59"/>
      <c r="F23" s="59"/>
      <c r="G23" s="60"/>
      <c r="H23" s="168"/>
      <c r="I23" s="169"/>
      <c r="J23" s="170"/>
      <c r="K23" s="169"/>
      <c r="L23" s="170"/>
      <c r="M23" s="169"/>
      <c r="N23" s="168"/>
      <c r="O23" s="169"/>
      <c r="P23" s="170"/>
      <c r="Q23" s="169"/>
      <c r="R23" s="170"/>
      <c r="S23" s="169"/>
      <c r="T23" s="170"/>
      <c r="U23" s="171"/>
      <c r="V23" s="0"/>
      <c r="W23" s="168"/>
      <c r="X23" s="169"/>
      <c r="Y23" s="170"/>
      <c r="Z23" s="169"/>
      <c r="AA23" s="170"/>
      <c r="AB23" s="169"/>
      <c r="AC23" s="168"/>
      <c r="AD23" s="169"/>
      <c r="AE23" s="170"/>
      <c r="AF23" s="169"/>
      <c r="AG23" s="170"/>
      <c r="AH23" s="169"/>
      <c r="AI23" s="170"/>
      <c r="AJ23" s="172"/>
      <c r="AL23" s="168"/>
      <c r="AM23" s="169"/>
      <c r="AN23" s="170"/>
      <c r="AO23" s="169"/>
      <c r="AP23" s="170"/>
      <c r="AQ23" s="169"/>
      <c r="AR23" s="168"/>
      <c r="AS23" s="169"/>
      <c r="AT23" s="170"/>
      <c r="AU23" s="173"/>
      <c r="AV23" s="0"/>
      <c r="AZ23" s="0"/>
      <c r="BA23" s="165"/>
      <c r="BB23" s="0"/>
      <c r="BC23" s="174"/>
      <c r="BD23" s="35"/>
      <c r="BE23" s="174"/>
      <c r="BF23" s="35"/>
      <c r="BG23" s="174"/>
      <c r="BH23" s="35"/>
      <c r="BI23" s="174"/>
      <c r="BJ23" s="35"/>
      <c r="BK23" s="0"/>
      <c r="BL23" s="174"/>
      <c r="BM23" s="35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33"/>
      <c r="B24" s="167" t="s">
        <v>86</v>
      </c>
      <c r="C24" s="59"/>
      <c r="D24" s="59"/>
      <c r="E24" s="59"/>
      <c r="F24" s="59"/>
      <c r="G24" s="60"/>
      <c r="H24" s="168"/>
      <c r="I24" s="169"/>
      <c r="J24" s="170"/>
      <c r="K24" s="169"/>
      <c r="L24" s="170"/>
      <c r="M24" s="169"/>
      <c r="N24" s="168"/>
      <c r="O24" s="169"/>
      <c r="P24" s="170"/>
      <c r="Q24" s="169"/>
      <c r="R24" s="170"/>
      <c r="S24" s="169"/>
      <c r="T24" s="170"/>
      <c r="U24" s="171"/>
      <c r="V24" s="0"/>
      <c r="W24" s="168"/>
      <c r="X24" s="169"/>
      <c r="Y24" s="170"/>
      <c r="Z24" s="169"/>
      <c r="AA24" s="170"/>
      <c r="AB24" s="169"/>
      <c r="AC24" s="168"/>
      <c r="AD24" s="169"/>
      <c r="AE24" s="170"/>
      <c r="AF24" s="169"/>
      <c r="AG24" s="170"/>
      <c r="AH24" s="169"/>
      <c r="AI24" s="170"/>
      <c r="AJ24" s="172"/>
      <c r="AL24" s="168"/>
      <c r="AM24" s="169"/>
      <c r="AN24" s="170"/>
      <c r="AO24" s="169"/>
      <c r="AP24" s="170"/>
      <c r="AQ24" s="169"/>
      <c r="AR24" s="168"/>
      <c r="AS24" s="169"/>
      <c r="AT24" s="170"/>
      <c r="AU24" s="173"/>
      <c r="AV24" s="0"/>
      <c r="AZ24" s="0"/>
      <c r="BA24" s="165"/>
      <c r="BB24" s="0"/>
      <c r="BC24" s="174"/>
      <c r="BD24" s="35"/>
      <c r="BE24" s="174"/>
      <c r="BF24" s="35"/>
      <c r="BG24" s="174"/>
      <c r="BH24" s="35"/>
      <c r="BI24" s="207"/>
      <c r="BJ24" s="208"/>
      <c r="BK24" s="0"/>
      <c r="BL24" s="174"/>
      <c r="BM24" s="35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87</v>
      </c>
      <c r="C25" s="5" t="s">
        <v>88</v>
      </c>
      <c r="D25" s="209"/>
      <c r="E25" s="210" t="n">
        <v>87.419540229885</v>
      </c>
      <c r="F25" s="210" t="s">
        <v>89</v>
      </c>
      <c r="G25" s="211"/>
      <c r="H25" s="212" t="n">
        <v>147.9</v>
      </c>
      <c r="I25" s="35" t="n">
        <f aca="false">$E25*H25</f>
        <v>12929.35</v>
      </c>
      <c r="J25" s="212" t="n">
        <v>0</v>
      </c>
      <c r="K25" s="35" t="n">
        <f aca="false">$E25*J25</f>
        <v>0</v>
      </c>
      <c r="L25" s="212" t="n">
        <v>0</v>
      </c>
      <c r="M25" s="35" t="n">
        <f aca="false">$E25*L25</f>
        <v>0</v>
      </c>
      <c r="N25" s="212" t="n">
        <v>26.1</v>
      </c>
      <c r="O25" s="35" t="n">
        <f aca="false">$E25*N25</f>
        <v>2281.65</v>
      </c>
      <c r="P25" s="212" t="n">
        <v>0</v>
      </c>
      <c r="Q25" s="35" t="n">
        <f aca="false">$E25*P25</f>
        <v>0</v>
      </c>
      <c r="R25" s="212" t="n">
        <v>0</v>
      </c>
      <c r="S25" s="35" t="n">
        <f aca="false">$E25*R25</f>
        <v>0</v>
      </c>
      <c r="T25" s="213" t="n">
        <f aca="false">H25+J25+L25+N25+P25+R25</f>
        <v>174</v>
      </c>
      <c r="U25" s="180" t="n">
        <f aca="false">$E25*T25</f>
        <v>15211</v>
      </c>
      <c r="V25" s="0"/>
      <c r="W25" s="212" t="n">
        <v>0</v>
      </c>
      <c r="X25" s="35" t="n">
        <f aca="false">$E25*W25</f>
        <v>0</v>
      </c>
      <c r="Y25" s="212" t="n">
        <v>0</v>
      </c>
      <c r="Z25" s="35" t="n">
        <f aca="false">$E25*Y25</f>
        <v>0</v>
      </c>
      <c r="AA25" s="212" t="n">
        <v>0</v>
      </c>
      <c r="AB25" s="35" t="n">
        <f aca="false">$E25*AA25</f>
        <v>0</v>
      </c>
      <c r="AC25" s="212" t="n">
        <v>0</v>
      </c>
      <c r="AD25" s="35" t="n">
        <f aca="false">$E25*AC25</f>
        <v>0</v>
      </c>
      <c r="AE25" s="212" t="n">
        <v>0</v>
      </c>
      <c r="AF25" s="35" t="n">
        <f aca="false">$E25*AE25</f>
        <v>0</v>
      </c>
      <c r="AG25" s="212" t="n">
        <v>0</v>
      </c>
      <c r="AH25" s="35" t="n">
        <f aca="false">$E25*AG25</f>
        <v>0</v>
      </c>
      <c r="AI25" s="213" t="n">
        <f aca="false">W25+Y25+AA25+AC25+AE25+AG25</f>
        <v>0</v>
      </c>
      <c r="AJ25" s="181" t="n">
        <f aca="false">$E25*AI25</f>
        <v>0</v>
      </c>
      <c r="AL25" s="212" t="n">
        <v>0</v>
      </c>
      <c r="AM25" s="35" t="n">
        <f aca="false">$E25*AL25</f>
        <v>0</v>
      </c>
      <c r="AN25" s="212" t="n">
        <v>0</v>
      </c>
      <c r="AO25" s="35" t="n">
        <f aca="false">$E25*AN25</f>
        <v>0</v>
      </c>
      <c r="AP25" s="212" t="n">
        <v>0</v>
      </c>
      <c r="AQ25" s="35" t="n">
        <f aca="false">$E25*AP25</f>
        <v>0</v>
      </c>
      <c r="AR25" s="212" t="n">
        <v>0</v>
      </c>
      <c r="AS25" s="35" t="n">
        <f aca="false">$E25*AR25</f>
        <v>0</v>
      </c>
      <c r="AT25" s="213" t="n">
        <f aca="false">AL25+AN25+AP25+AR25</f>
        <v>0</v>
      </c>
      <c r="AU25" s="182" t="n">
        <f aca="false">$E25*AT25</f>
        <v>0</v>
      </c>
      <c r="AV25" s="0"/>
      <c r="AZ25" s="0"/>
      <c r="BA25" s="214"/>
      <c r="BB25" s="0"/>
      <c r="BC25" s="215" t="n">
        <f aca="false">$T25</f>
        <v>174</v>
      </c>
      <c r="BD25" s="180" t="n">
        <f aca="false">$E25*BC25</f>
        <v>15211</v>
      </c>
      <c r="BE25" s="215" t="n">
        <f aca="false">$AI25</f>
        <v>0</v>
      </c>
      <c r="BF25" s="181" t="n">
        <f aca="false">$E25*BE25</f>
        <v>0</v>
      </c>
      <c r="BG25" s="215" t="n">
        <f aca="false">$AT25</f>
        <v>0</v>
      </c>
      <c r="BH25" s="182" t="n">
        <f aca="false">$E25*BG25</f>
        <v>0</v>
      </c>
      <c r="BI25" s="216"/>
      <c r="BJ25" s="208"/>
      <c r="BK25" s="33"/>
      <c r="BL25" s="184" t="n">
        <f aca="false">BC25+BE25+BG25</f>
        <v>174</v>
      </c>
      <c r="BM25" s="185" t="n">
        <f aca="false">$E25*BL25</f>
        <v>15211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90</v>
      </c>
      <c r="C26" s="5" t="s">
        <v>91</v>
      </c>
      <c r="D26" s="209"/>
      <c r="E26" s="210" t="n">
        <v>39.0402298850574</v>
      </c>
      <c r="F26" s="210" t="s">
        <v>89</v>
      </c>
      <c r="G26" s="211"/>
      <c r="H26" s="212" t="n">
        <v>701.046</v>
      </c>
      <c r="I26" s="35" t="n">
        <f aca="false">$E26*H26</f>
        <v>27368.9969999999</v>
      </c>
      <c r="J26" s="212" t="n">
        <v>0</v>
      </c>
      <c r="K26" s="35" t="n">
        <f aca="false">$E26*J26</f>
        <v>0</v>
      </c>
      <c r="L26" s="212" t="n">
        <v>0</v>
      </c>
      <c r="M26" s="35" t="n">
        <f aca="false">$E26*L26</f>
        <v>0</v>
      </c>
      <c r="N26" s="212" t="n">
        <v>123.714</v>
      </c>
      <c r="O26" s="35" t="n">
        <f aca="false">$E26*N26</f>
        <v>4829.82299999999</v>
      </c>
      <c r="P26" s="212" t="n">
        <v>0</v>
      </c>
      <c r="Q26" s="35" t="n">
        <f aca="false">$E26*P26</f>
        <v>0</v>
      </c>
      <c r="R26" s="212" t="n">
        <v>0</v>
      </c>
      <c r="S26" s="35" t="n">
        <f aca="false">$E26*R26</f>
        <v>0</v>
      </c>
      <c r="T26" s="213" t="n">
        <f aca="false">H26+J26+L26+N26+P26+R26</f>
        <v>824.76</v>
      </c>
      <c r="U26" s="180" t="n">
        <f aca="false">$E26*T26</f>
        <v>32198.8199999999</v>
      </c>
      <c r="V26" s="0"/>
      <c r="W26" s="212"/>
      <c r="X26" s="35"/>
      <c r="Y26" s="212"/>
      <c r="Z26" s="35"/>
      <c r="AA26" s="212"/>
      <c r="AB26" s="35"/>
      <c r="AC26" s="212"/>
      <c r="AD26" s="35"/>
      <c r="AE26" s="212"/>
      <c r="AF26" s="35"/>
      <c r="AG26" s="212"/>
      <c r="AH26" s="35"/>
      <c r="AI26" s="213"/>
      <c r="AJ26" s="181"/>
      <c r="AL26" s="212"/>
      <c r="AM26" s="35"/>
      <c r="AN26" s="212"/>
      <c r="AO26" s="35"/>
      <c r="AP26" s="212"/>
      <c r="AQ26" s="35"/>
      <c r="AR26" s="212"/>
      <c r="AS26" s="35"/>
      <c r="AT26" s="213"/>
      <c r="AU26" s="182"/>
      <c r="AV26" s="0"/>
      <c r="AZ26" s="0"/>
      <c r="BA26" s="214"/>
      <c r="BB26" s="0"/>
      <c r="BC26" s="215" t="n">
        <f aca="false">$T26</f>
        <v>824.76</v>
      </c>
      <c r="BD26" s="180" t="n">
        <f aca="false">$E26*BC26</f>
        <v>32198.8199999999</v>
      </c>
      <c r="BE26" s="215" t="n">
        <f aca="false">$AI26</f>
        <v>0</v>
      </c>
      <c r="BF26" s="181" t="n">
        <f aca="false">$E26*BE26</f>
        <v>0</v>
      </c>
      <c r="BG26" s="215" t="n">
        <f aca="false">$AT26</f>
        <v>0</v>
      </c>
      <c r="BH26" s="182" t="n">
        <f aca="false">$E26*BG26</f>
        <v>0</v>
      </c>
      <c r="BI26" s="216"/>
      <c r="BJ26" s="208"/>
      <c r="BK26" s="33"/>
      <c r="BL26" s="184" t="n">
        <f aca="false">BC26+BE26+BG26</f>
        <v>824.76</v>
      </c>
      <c r="BM26" s="185" t="n">
        <f aca="false">$E26*BL26</f>
        <v>32198.8199999999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92</v>
      </c>
      <c r="C27" s="5" t="s">
        <v>91</v>
      </c>
      <c r="D27" s="209"/>
      <c r="E27" s="210" t="n">
        <v>65.2701149425287</v>
      </c>
      <c r="F27" s="210" t="s">
        <v>89</v>
      </c>
      <c r="G27" s="211"/>
      <c r="H27" s="212" t="n">
        <v>0</v>
      </c>
      <c r="I27" s="35" t="n">
        <f aca="false">$E27*H27</f>
        <v>0</v>
      </c>
      <c r="J27" s="212" t="n">
        <v>521.3475</v>
      </c>
      <c r="K27" s="35" t="n">
        <f aca="false">$E27*J27</f>
        <v>34028.41125</v>
      </c>
      <c r="L27" s="212" t="n">
        <v>0</v>
      </c>
      <c r="M27" s="35" t="n">
        <f aca="false">$E27*L27</f>
        <v>0</v>
      </c>
      <c r="N27" s="212" t="n">
        <v>92.0025</v>
      </c>
      <c r="O27" s="35" t="n">
        <f aca="false">$E27*N27</f>
        <v>6005.01375</v>
      </c>
      <c r="P27" s="212" t="n">
        <v>0</v>
      </c>
      <c r="Q27" s="35" t="n">
        <f aca="false">$E27*P27</f>
        <v>0</v>
      </c>
      <c r="R27" s="212" t="n">
        <v>0</v>
      </c>
      <c r="S27" s="35" t="n">
        <f aca="false">$E27*R27</f>
        <v>0</v>
      </c>
      <c r="T27" s="213" t="n">
        <f aca="false">H27+J27+L27+N27+P27+R27</f>
        <v>613.35</v>
      </c>
      <c r="U27" s="180" t="n">
        <f aca="false">$E27*T27</f>
        <v>40033.425</v>
      </c>
      <c r="V27" s="0"/>
      <c r="W27" s="212"/>
      <c r="X27" s="35"/>
      <c r="Y27" s="212"/>
      <c r="Z27" s="35"/>
      <c r="AA27" s="212"/>
      <c r="AB27" s="35"/>
      <c r="AC27" s="212"/>
      <c r="AD27" s="35"/>
      <c r="AE27" s="212"/>
      <c r="AF27" s="35"/>
      <c r="AG27" s="212"/>
      <c r="AH27" s="35"/>
      <c r="AI27" s="213"/>
      <c r="AJ27" s="181"/>
      <c r="AL27" s="212"/>
      <c r="AM27" s="35"/>
      <c r="AN27" s="212"/>
      <c r="AO27" s="35"/>
      <c r="AP27" s="212"/>
      <c r="AQ27" s="35"/>
      <c r="AR27" s="212"/>
      <c r="AS27" s="35"/>
      <c r="AT27" s="213"/>
      <c r="AU27" s="182"/>
      <c r="AV27" s="0"/>
      <c r="AZ27" s="0"/>
      <c r="BA27" s="214"/>
      <c r="BB27" s="0"/>
      <c r="BC27" s="215" t="n">
        <f aca="false">$T27</f>
        <v>613.35</v>
      </c>
      <c r="BD27" s="180" t="n">
        <f aca="false">$E27*BC27</f>
        <v>40033.425</v>
      </c>
      <c r="BE27" s="215" t="n">
        <f aca="false">$AI27</f>
        <v>0</v>
      </c>
      <c r="BF27" s="181" t="n">
        <f aca="false">$E27*BE27</f>
        <v>0</v>
      </c>
      <c r="BG27" s="215" t="n">
        <f aca="false">$AT27</f>
        <v>0</v>
      </c>
      <c r="BH27" s="182" t="n">
        <f aca="false">$E27*BG27</f>
        <v>0</v>
      </c>
      <c r="BI27" s="216"/>
      <c r="BJ27" s="208"/>
      <c r="BK27" s="33"/>
      <c r="BL27" s="184" t="n">
        <f aca="false">BC27+BE27+BG27</f>
        <v>613.35</v>
      </c>
      <c r="BM27" s="185" t="n">
        <f aca="false">$E27*BL27</f>
        <v>40033.425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93</v>
      </c>
      <c r="C28" s="5" t="s">
        <v>94</v>
      </c>
      <c r="D28" s="209"/>
      <c r="E28" s="210" t="n">
        <v>23.9463601532567</v>
      </c>
      <c r="F28" s="210" t="s">
        <v>89</v>
      </c>
      <c r="G28" s="211"/>
      <c r="H28" s="212" t="n">
        <v>1331.1</v>
      </c>
      <c r="I28" s="35" t="n">
        <f aca="false">$E28*H28</f>
        <v>31875</v>
      </c>
      <c r="J28" s="212" t="n">
        <v>0</v>
      </c>
      <c r="K28" s="35" t="n">
        <f aca="false">$E28*J28</f>
        <v>0</v>
      </c>
      <c r="L28" s="212" t="n">
        <v>0</v>
      </c>
      <c r="M28" s="35" t="n">
        <f aca="false">$E28*L28</f>
        <v>0</v>
      </c>
      <c r="N28" s="212" t="n">
        <v>234.9</v>
      </c>
      <c r="O28" s="35" t="n">
        <f aca="false">$E28*N28</f>
        <v>5625</v>
      </c>
      <c r="P28" s="212" t="n">
        <v>0</v>
      </c>
      <c r="Q28" s="35" t="n">
        <f aca="false">$E28*P28</f>
        <v>0</v>
      </c>
      <c r="R28" s="212" t="n">
        <v>0</v>
      </c>
      <c r="S28" s="35" t="n">
        <f aca="false">$E28*R28</f>
        <v>0</v>
      </c>
      <c r="T28" s="213" t="n">
        <f aca="false">H28+J28+L28+N28+P28+R28</f>
        <v>1566</v>
      </c>
      <c r="U28" s="180" t="n">
        <f aca="false">$E28*T28</f>
        <v>37500</v>
      </c>
      <c r="V28" s="0"/>
      <c r="W28" s="212"/>
      <c r="X28" s="35"/>
      <c r="Y28" s="212"/>
      <c r="Z28" s="35"/>
      <c r="AA28" s="212"/>
      <c r="AB28" s="35"/>
      <c r="AC28" s="212"/>
      <c r="AD28" s="35"/>
      <c r="AE28" s="212"/>
      <c r="AF28" s="35"/>
      <c r="AG28" s="212"/>
      <c r="AH28" s="35"/>
      <c r="AI28" s="213"/>
      <c r="AJ28" s="181"/>
      <c r="AL28" s="212"/>
      <c r="AM28" s="35"/>
      <c r="AN28" s="212"/>
      <c r="AO28" s="35"/>
      <c r="AP28" s="212"/>
      <c r="AQ28" s="35"/>
      <c r="AR28" s="212"/>
      <c r="AS28" s="35"/>
      <c r="AT28" s="213"/>
      <c r="AU28" s="182"/>
      <c r="AV28" s="0"/>
      <c r="AZ28" s="0"/>
      <c r="BA28" s="214"/>
      <c r="BB28" s="0"/>
      <c r="BC28" s="215" t="n">
        <f aca="false">$T28</f>
        <v>1566</v>
      </c>
      <c r="BD28" s="180" t="n">
        <f aca="false">$E28*BC28</f>
        <v>37500</v>
      </c>
      <c r="BE28" s="215" t="n">
        <f aca="false">$AI28</f>
        <v>0</v>
      </c>
      <c r="BF28" s="181" t="n">
        <f aca="false">$E28*BE28</f>
        <v>0</v>
      </c>
      <c r="BG28" s="215" t="n">
        <f aca="false">$AT28</f>
        <v>0</v>
      </c>
      <c r="BH28" s="182" t="n">
        <f aca="false">$E28*BG28</f>
        <v>0</v>
      </c>
      <c r="BI28" s="216"/>
      <c r="BJ28" s="208"/>
      <c r="BK28" s="33"/>
      <c r="BL28" s="184" t="n">
        <f aca="false">BC28+BE28+BG28</f>
        <v>1566</v>
      </c>
      <c r="BM28" s="185" t="n">
        <f aca="false">$E28*BL28</f>
        <v>37500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93</v>
      </c>
      <c r="C29" s="5" t="s">
        <v>95</v>
      </c>
      <c r="D29" s="209"/>
      <c r="E29" s="210" t="n">
        <v>23.9463601532567</v>
      </c>
      <c r="F29" s="210" t="s">
        <v>89</v>
      </c>
      <c r="G29" s="211"/>
      <c r="H29" s="212" t="n">
        <v>0</v>
      </c>
      <c r="I29" s="35" t="n">
        <f aca="false">$E29*H29</f>
        <v>0</v>
      </c>
      <c r="J29" s="212" t="n">
        <v>1331.1</v>
      </c>
      <c r="K29" s="35" t="n">
        <f aca="false">$E29*J29</f>
        <v>31875</v>
      </c>
      <c r="L29" s="212" t="n">
        <v>0</v>
      </c>
      <c r="M29" s="35" t="n">
        <f aca="false">$E29*L29</f>
        <v>0</v>
      </c>
      <c r="N29" s="212" t="n">
        <v>234.9</v>
      </c>
      <c r="O29" s="35" t="n">
        <f aca="false">$E29*N29</f>
        <v>5625</v>
      </c>
      <c r="P29" s="212" t="n">
        <v>0</v>
      </c>
      <c r="Q29" s="35" t="n">
        <f aca="false">$E29*P29</f>
        <v>0</v>
      </c>
      <c r="R29" s="212" t="n">
        <v>0</v>
      </c>
      <c r="S29" s="35" t="n">
        <f aca="false">$E29*R29</f>
        <v>0</v>
      </c>
      <c r="T29" s="213" t="n">
        <f aca="false">H29+J29+L29+N29+P29+R29</f>
        <v>1566</v>
      </c>
      <c r="U29" s="180" t="n">
        <f aca="false">$E29*T29</f>
        <v>37500</v>
      </c>
      <c r="V29" s="0"/>
      <c r="W29" s="212"/>
      <c r="X29" s="35"/>
      <c r="Y29" s="212"/>
      <c r="Z29" s="35"/>
      <c r="AA29" s="212"/>
      <c r="AB29" s="35"/>
      <c r="AC29" s="212"/>
      <c r="AD29" s="35"/>
      <c r="AE29" s="212"/>
      <c r="AF29" s="35"/>
      <c r="AG29" s="212"/>
      <c r="AH29" s="35"/>
      <c r="AI29" s="213"/>
      <c r="AJ29" s="181"/>
      <c r="AL29" s="212"/>
      <c r="AM29" s="35"/>
      <c r="AN29" s="212"/>
      <c r="AO29" s="35"/>
      <c r="AP29" s="212"/>
      <c r="AQ29" s="35"/>
      <c r="AR29" s="212"/>
      <c r="AS29" s="35"/>
      <c r="AT29" s="213"/>
      <c r="AU29" s="182"/>
      <c r="AV29" s="0"/>
      <c r="AZ29" s="0"/>
      <c r="BA29" s="214"/>
      <c r="BB29" s="0"/>
      <c r="BC29" s="215" t="n">
        <f aca="false">$T29</f>
        <v>1566</v>
      </c>
      <c r="BD29" s="180" t="n">
        <f aca="false">$E29*BC29</f>
        <v>37500</v>
      </c>
      <c r="BE29" s="215" t="n">
        <f aca="false">$AI29</f>
        <v>0</v>
      </c>
      <c r="BF29" s="181" t="n">
        <f aca="false">$E29*BE29</f>
        <v>0</v>
      </c>
      <c r="BG29" s="215" t="n">
        <f aca="false">$AT29</f>
        <v>0</v>
      </c>
      <c r="BH29" s="182" t="n">
        <f aca="false">$E29*BG29</f>
        <v>0</v>
      </c>
      <c r="BI29" s="216"/>
      <c r="BJ29" s="208"/>
      <c r="BK29" s="33"/>
      <c r="BL29" s="184" t="n">
        <f aca="false">BC29+BE29+BG29</f>
        <v>1566</v>
      </c>
      <c r="BM29" s="185" t="n">
        <f aca="false">$E29*BL29</f>
        <v>37500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93</v>
      </c>
      <c r="C30" s="5" t="s">
        <v>95</v>
      </c>
      <c r="D30" s="209"/>
      <c r="E30" s="210" t="n">
        <v>23.9463601532567</v>
      </c>
      <c r="F30" s="210" t="s">
        <v>89</v>
      </c>
      <c r="G30" s="211"/>
      <c r="H30" s="212" t="n">
        <v>0</v>
      </c>
      <c r="I30" s="35" t="n">
        <f aca="false">$E30*H30</f>
        <v>0</v>
      </c>
      <c r="J30" s="212" t="n">
        <v>1331.1</v>
      </c>
      <c r="K30" s="35" t="n">
        <f aca="false">$E30*J30</f>
        <v>31875</v>
      </c>
      <c r="L30" s="212" t="n">
        <v>0</v>
      </c>
      <c r="M30" s="35" t="n">
        <f aca="false">$E30*L30</f>
        <v>0</v>
      </c>
      <c r="N30" s="212" t="n">
        <v>234.9</v>
      </c>
      <c r="O30" s="35" t="n">
        <f aca="false">$E30*N30</f>
        <v>5625</v>
      </c>
      <c r="P30" s="212" t="n">
        <v>0</v>
      </c>
      <c r="Q30" s="35" t="n">
        <f aca="false">$E30*P30</f>
        <v>0</v>
      </c>
      <c r="R30" s="212" t="n">
        <v>0</v>
      </c>
      <c r="S30" s="35" t="n">
        <f aca="false">$E30*R30</f>
        <v>0</v>
      </c>
      <c r="T30" s="213" t="n">
        <f aca="false">H30+J30+L30+N30+P30+R30</f>
        <v>1566</v>
      </c>
      <c r="U30" s="180" t="n">
        <f aca="false">$E30*T30</f>
        <v>37500</v>
      </c>
      <c r="V30" s="0"/>
      <c r="W30" s="212"/>
      <c r="X30" s="35"/>
      <c r="Y30" s="212"/>
      <c r="Z30" s="35"/>
      <c r="AA30" s="212"/>
      <c r="AB30" s="35"/>
      <c r="AC30" s="212"/>
      <c r="AD30" s="35"/>
      <c r="AE30" s="212"/>
      <c r="AF30" s="35"/>
      <c r="AG30" s="212"/>
      <c r="AH30" s="35"/>
      <c r="AI30" s="213"/>
      <c r="AJ30" s="181"/>
      <c r="AL30" s="212"/>
      <c r="AM30" s="35"/>
      <c r="AN30" s="212"/>
      <c r="AO30" s="35"/>
      <c r="AP30" s="212"/>
      <c r="AQ30" s="35"/>
      <c r="AR30" s="212"/>
      <c r="AS30" s="35"/>
      <c r="AT30" s="213"/>
      <c r="AU30" s="182"/>
      <c r="AV30" s="0"/>
      <c r="AZ30" s="0"/>
      <c r="BA30" s="214"/>
      <c r="BB30" s="0"/>
      <c r="BC30" s="215" t="n">
        <f aca="false">$T30</f>
        <v>1566</v>
      </c>
      <c r="BD30" s="180" t="n">
        <f aca="false">$E30*BC30</f>
        <v>37500</v>
      </c>
      <c r="BE30" s="215" t="n">
        <f aca="false">$AI30</f>
        <v>0</v>
      </c>
      <c r="BF30" s="181" t="n">
        <f aca="false">$E30*BE30</f>
        <v>0</v>
      </c>
      <c r="BG30" s="215" t="n">
        <f aca="false">$AT30</f>
        <v>0</v>
      </c>
      <c r="BH30" s="182" t="n">
        <f aca="false">$E30*BG30</f>
        <v>0</v>
      </c>
      <c r="BI30" s="216"/>
      <c r="BJ30" s="208"/>
      <c r="BK30" s="33"/>
      <c r="BL30" s="184" t="n">
        <f aca="false">BC30+BE30+BG30</f>
        <v>1566</v>
      </c>
      <c r="BM30" s="185" t="n">
        <f aca="false">$E30*BL30</f>
        <v>37500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96</v>
      </c>
      <c r="C31" s="5" t="s">
        <v>97</v>
      </c>
      <c r="D31" s="209"/>
      <c r="E31" s="210" t="n">
        <v>17.2413793103448</v>
      </c>
      <c r="F31" s="210" t="s">
        <v>89</v>
      </c>
      <c r="G31" s="211"/>
      <c r="H31" s="212" t="n">
        <v>1331.1</v>
      </c>
      <c r="I31" s="35" t="n">
        <f aca="false">$E31*H31</f>
        <v>22950</v>
      </c>
      <c r="J31" s="212" t="n">
        <v>0</v>
      </c>
      <c r="K31" s="35" t="n">
        <f aca="false">$E31*J31</f>
        <v>0</v>
      </c>
      <c r="L31" s="212" t="n">
        <v>0</v>
      </c>
      <c r="M31" s="35" t="n">
        <f aca="false">$E31*L31</f>
        <v>0</v>
      </c>
      <c r="N31" s="212" t="n">
        <v>234.9</v>
      </c>
      <c r="O31" s="35" t="n">
        <f aca="false">$E31*N31</f>
        <v>4049.99999999999</v>
      </c>
      <c r="P31" s="212" t="n">
        <v>0</v>
      </c>
      <c r="Q31" s="35" t="n">
        <f aca="false">$E31*P31</f>
        <v>0</v>
      </c>
      <c r="R31" s="212" t="n">
        <v>0</v>
      </c>
      <c r="S31" s="35" t="n">
        <f aca="false">$E31*R31</f>
        <v>0</v>
      </c>
      <c r="T31" s="213" t="n">
        <f aca="false">H31+J31+L31+N31+P31+R31</f>
        <v>1566</v>
      </c>
      <c r="U31" s="180" t="n">
        <f aca="false">$E31*T31</f>
        <v>27000</v>
      </c>
      <c r="V31" s="0"/>
      <c r="W31" s="212" t="n">
        <v>0</v>
      </c>
      <c r="X31" s="35" t="n">
        <f aca="false">$E31*W31</f>
        <v>0</v>
      </c>
      <c r="Y31" s="212" t="n">
        <v>0</v>
      </c>
      <c r="Z31" s="35" t="n">
        <f aca="false">$E31*Y31</f>
        <v>0</v>
      </c>
      <c r="AA31" s="212" t="n">
        <v>0</v>
      </c>
      <c r="AB31" s="35" t="n">
        <f aca="false">$E31*AA31</f>
        <v>0</v>
      </c>
      <c r="AC31" s="212" t="n">
        <v>0</v>
      </c>
      <c r="AD31" s="35" t="n">
        <f aca="false">$E31*AC31</f>
        <v>0</v>
      </c>
      <c r="AE31" s="212" t="n">
        <v>0</v>
      </c>
      <c r="AF31" s="35" t="n">
        <f aca="false">$E31*AE31</f>
        <v>0</v>
      </c>
      <c r="AG31" s="212" t="n">
        <v>0</v>
      </c>
      <c r="AH31" s="35" t="n">
        <f aca="false">$E31*AG31</f>
        <v>0</v>
      </c>
      <c r="AI31" s="213" t="n">
        <f aca="false">W31+Y31+AA31+AC31+AE31+AG31</f>
        <v>0</v>
      </c>
      <c r="AJ31" s="181" t="n">
        <f aca="false">$E31*AI31</f>
        <v>0</v>
      </c>
      <c r="AL31" s="212" t="n">
        <v>0</v>
      </c>
      <c r="AM31" s="35" t="n">
        <f aca="false">$E31*AL31</f>
        <v>0</v>
      </c>
      <c r="AN31" s="212" t="n">
        <v>0</v>
      </c>
      <c r="AO31" s="35" t="n">
        <f aca="false">$E31*AN31</f>
        <v>0</v>
      </c>
      <c r="AP31" s="212" t="n">
        <v>0</v>
      </c>
      <c r="AQ31" s="35" t="n">
        <f aca="false">$E31*AP31</f>
        <v>0</v>
      </c>
      <c r="AR31" s="212" t="n">
        <v>0</v>
      </c>
      <c r="AS31" s="35" t="n">
        <f aca="false">$E31*AR31</f>
        <v>0</v>
      </c>
      <c r="AT31" s="213" t="n">
        <f aca="false">AL31+AN31+AP31+AR31</f>
        <v>0</v>
      </c>
      <c r="AU31" s="182" t="n">
        <f aca="false">$E31*AT31</f>
        <v>0</v>
      </c>
      <c r="AV31" s="0"/>
      <c r="AZ31" s="0"/>
      <c r="BA31" s="214"/>
      <c r="BB31" s="0"/>
      <c r="BC31" s="215" t="n">
        <f aca="false">$T31</f>
        <v>1566</v>
      </c>
      <c r="BD31" s="180" t="n">
        <f aca="false">$E31*BC31</f>
        <v>27000</v>
      </c>
      <c r="BE31" s="215" t="n">
        <f aca="false">$AI31</f>
        <v>0</v>
      </c>
      <c r="BF31" s="181" t="n">
        <f aca="false">$E31*BE31</f>
        <v>0</v>
      </c>
      <c r="BG31" s="215" t="n">
        <f aca="false">$AT31</f>
        <v>0</v>
      </c>
      <c r="BH31" s="182" t="n">
        <f aca="false">$E31*BG31</f>
        <v>0</v>
      </c>
      <c r="BI31" s="216"/>
      <c r="BJ31" s="208"/>
      <c r="BK31" s="33"/>
      <c r="BL31" s="184" t="n">
        <f aca="false">BC31+BE31+BG31</f>
        <v>1566</v>
      </c>
      <c r="BM31" s="185" t="n">
        <f aca="false">$E31*BL31</f>
        <v>27000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9"/>
      <c r="C32" s="217" t="s">
        <v>98</v>
      </c>
      <c r="D32" s="217"/>
      <c r="E32" s="29"/>
      <c r="F32" s="29"/>
      <c r="G32" s="29"/>
      <c r="H32" s="218" t="n">
        <f aca="false">SUM(H25:H31)</f>
        <v>3511.146</v>
      </c>
      <c r="I32" s="219" t="n">
        <f aca="false">SUM(I25:I31)</f>
        <v>95123.3469999999</v>
      </c>
      <c r="J32" s="218" t="n">
        <f aca="false">SUM(J25:J31)</f>
        <v>3183.5475</v>
      </c>
      <c r="K32" s="219" t="n">
        <f aca="false">SUM(K25:K31)</f>
        <v>97778.41125</v>
      </c>
      <c r="L32" s="218" t="n">
        <f aca="false">SUM(L25:L31)</f>
        <v>0</v>
      </c>
      <c r="M32" s="219" t="n">
        <f aca="false">SUM(M25:M31)</f>
        <v>0</v>
      </c>
      <c r="N32" s="218" t="n">
        <f aca="false">SUM(N25:N31)</f>
        <v>1181.4165</v>
      </c>
      <c r="O32" s="219" t="n">
        <f aca="false">SUM(O25:O31)</f>
        <v>34041.48675</v>
      </c>
      <c r="P32" s="218" t="n">
        <f aca="false">SUM(P25:P31)</f>
        <v>0</v>
      </c>
      <c r="Q32" s="219" t="n">
        <f aca="false">SUM(Q25:Q31)</f>
        <v>0</v>
      </c>
      <c r="R32" s="218" t="n">
        <f aca="false">SUM(R25:R31)</f>
        <v>0</v>
      </c>
      <c r="S32" s="219" t="n">
        <f aca="false">SUM(S25:S31)</f>
        <v>0</v>
      </c>
      <c r="T32" s="218" t="n">
        <f aca="false">H32+J32+L32+N32+P32+R32</f>
        <v>7876.11</v>
      </c>
      <c r="U32" s="220" t="n">
        <f aca="false">SUM(U25:U31)</f>
        <v>226943.245</v>
      </c>
      <c r="V32" s="29"/>
      <c r="W32" s="218" t="n">
        <f aca="false">SUM(W25:W31)</f>
        <v>0</v>
      </c>
      <c r="X32" s="219" t="n">
        <f aca="false">SUM(X25:X31)</f>
        <v>0</v>
      </c>
      <c r="Y32" s="218" t="n">
        <f aca="false">SUM(Y25:Y31)</f>
        <v>0</v>
      </c>
      <c r="Z32" s="219" t="n">
        <f aca="false">SUM(Z25:Z31)</f>
        <v>0</v>
      </c>
      <c r="AA32" s="218" t="n">
        <f aca="false">SUM(AA25:AA31)</f>
        <v>0</v>
      </c>
      <c r="AB32" s="219" t="n">
        <f aca="false">SUM(AB25:AB31)</f>
        <v>0</v>
      </c>
      <c r="AC32" s="218" t="n">
        <f aca="false">SUM(AC25:AC31)</f>
        <v>0</v>
      </c>
      <c r="AD32" s="219" t="n">
        <f aca="false">SUM(AD25:AD31)</f>
        <v>0</v>
      </c>
      <c r="AE32" s="218" t="n">
        <f aca="false">SUM(AE25:AE31)</f>
        <v>0</v>
      </c>
      <c r="AF32" s="219" t="n">
        <f aca="false">SUM(AF25:AF31)</f>
        <v>0</v>
      </c>
      <c r="AG32" s="218" t="n">
        <f aca="false">SUM(AG25:AG31)</f>
        <v>0</v>
      </c>
      <c r="AH32" s="219" t="n">
        <f aca="false">SUM(AH25:AH31)</f>
        <v>0</v>
      </c>
      <c r="AI32" s="218" t="n">
        <f aca="false">W32+Y32+AA32+AC32+AE32+AG32</f>
        <v>0</v>
      </c>
      <c r="AJ32" s="221" t="n">
        <f aca="false">SUM(AJ25:AJ31)</f>
        <v>0</v>
      </c>
      <c r="AL32" s="218" t="n">
        <f aca="false">SUM(AL25:AL31)</f>
        <v>0</v>
      </c>
      <c r="AM32" s="219" t="n">
        <f aca="false">SUM(AM25:AM31)</f>
        <v>0</v>
      </c>
      <c r="AN32" s="218" t="n">
        <f aca="false">SUM(AN25:AN31)</f>
        <v>0</v>
      </c>
      <c r="AO32" s="219" t="n">
        <f aca="false">SUM(AO25:AO31)</f>
        <v>0</v>
      </c>
      <c r="AP32" s="218" t="n">
        <f aca="false">SUM(AP25:AP31)</f>
        <v>0</v>
      </c>
      <c r="AQ32" s="219" t="n">
        <f aca="false">SUM(AQ25:AQ31)</f>
        <v>0</v>
      </c>
      <c r="AR32" s="218" t="n">
        <f aca="false">SUM(AR25:AR31)</f>
        <v>0</v>
      </c>
      <c r="AS32" s="219" t="n">
        <f aca="false">SUM(AS25:AS31)</f>
        <v>0</v>
      </c>
      <c r="AT32" s="218" t="n">
        <f aca="false">AL32+AN32+AP32+AR32</f>
        <v>0</v>
      </c>
      <c r="AU32" s="222" t="n">
        <f aca="false">SUM(AU25:AU31)</f>
        <v>0</v>
      </c>
      <c r="AV32" s="29"/>
      <c r="AZ32" s="0"/>
      <c r="BA32" s="223"/>
      <c r="BB32" s="0"/>
      <c r="BC32" s="224" t="n">
        <f aca="false">SUM(BC25:BC31)</f>
        <v>7876.11</v>
      </c>
      <c r="BD32" s="220" t="n">
        <f aca="false">SUM(BD25:BD31)</f>
        <v>226943.245</v>
      </c>
      <c r="BE32" s="224" t="n">
        <f aca="false">SUM(BE25:BE31)</f>
        <v>0</v>
      </c>
      <c r="BF32" s="221" t="n">
        <f aca="false">SUM(BF25:BF31)</f>
        <v>0</v>
      </c>
      <c r="BG32" s="224" t="n">
        <f aca="false">SUM(BG25:BG31)</f>
        <v>0</v>
      </c>
      <c r="BH32" s="222" t="n">
        <f aca="false">SUM(BH25:BH31)</f>
        <v>0</v>
      </c>
      <c r="BI32" s="216"/>
      <c r="BJ32" s="208"/>
      <c r="BK32" s="33"/>
      <c r="BL32" s="225" t="n">
        <f aca="false">SUM(BL25:BL31)</f>
        <v>7876.11</v>
      </c>
      <c r="BM32" s="226" t="n">
        <f aca="false">SUM(BM25:BM31)</f>
        <v>226943.245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8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81"/>
      <c r="AL33" s="0"/>
      <c r="AM33" s="0"/>
      <c r="AN33" s="0"/>
      <c r="AO33" s="0"/>
      <c r="AP33" s="0"/>
      <c r="AQ33" s="0"/>
      <c r="AR33" s="0"/>
      <c r="AS33" s="0"/>
      <c r="AT33" s="0"/>
      <c r="AU33" s="182"/>
      <c r="AV33" s="0"/>
      <c r="AZ33" s="0"/>
      <c r="BA33" s="0"/>
      <c r="BB33" s="0"/>
      <c r="BC33" s="215"/>
      <c r="BD33" s="35"/>
      <c r="BE33" s="215"/>
      <c r="BF33" s="35"/>
      <c r="BG33" s="215"/>
      <c r="BH33" s="35"/>
      <c r="BI33" s="216"/>
      <c r="BJ33" s="208"/>
      <c r="BK33" s="33"/>
      <c r="BL33" s="215"/>
      <c r="BM33" s="3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3" customFormat="true" ht="14" hidden="false" customHeight="false" outlineLevel="0" collapsed="false">
      <c r="B34" s="167" t="s">
        <v>99</v>
      </c>
      <c r="C34" s="59"/>
      <c r="D34" s="59"/>
      <c r="E34" s="59"/>
      <c r="F34" s="59"/>
      <c r="G34" s="60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70"/>
      <c r="U34" s="171"/>
      <c r="W34" s="168"/>
      <c r="X34" s="169"/>
      <c r="Y34" s="168"/>
      <c r="Z34" s="169"/>
      <c r="AA34" s="168"/>
      <c r="AB34" s="169"/>
      <c r="AC34" s="168"/>
      <c r="AD34" s="169"/>
      <c r="AE34" s="168"/>
      <c r="AF34" s="169"/>
      <c r="AG34" s="168"/>
      <c r="AH34" s="169"/>
      <c r="AI34" s="170"/>
      <c r="AJ34" s="172"/>
      <c r="AL34" s="168"/>
      <c r="AM34" s="169"/>
      <c r="AN34" s="168"/>
      <c r="AO34" s="169"/>
      <c r="AP34" s="168"/>
      <c r="AQ34" s="169"/>
      <c r="AR34" s="168"/>
      <c r="AS34" s="169"/>
      <c r="AT34" s="170"/>
      <c r="AU34" s="173"/>
      <c r="BA34" s="165"/>
      <c r="BC34" s="174"/>
      <c r="BD34" s="35"/>
      <c r="BE34" s="174"/>
      <c r="BF34" s="35"/>
      <c r="BG34" s="174"/>
      <c r="BH34" s="35"/>
      <c r="BI34" s="207"/>
      <c r="BJ34" s="208"/>
      <c r="BL34" s="174"/>
      <c r="BM34" s="35"/>
    </row>
    <row r="35" customFormat="false" ht="13" hidden="false" customHeight="false" outlineLevel="0" collapsed="false">
      <c r="A35" s="0"/>
      <c r="B35" s="5" t="str">
        <f aca="false">B25</f>
        <v>Dr. Jin</v>
      </c>
      <c r="C35" s="5" t="str">
        <f aca="false">C25</f>
        <v>Principle Investigator</v>
      </c>
      <c r="D35" s="209" t="s">
        <v>100</v>
      </c>
      <c r="E35" s="227" t="n">
        <v>0.274</v>
      </c>
      <c r="F35" s="211"/>
      <c r="G35" s="211"/>
      <c r="H35" s="78"/>
      <c r="I35" s="35" t="n">
        <f aca="false">I25*$E35</f>
        <v>3542.6419</v>
      </c>
      <c r="J35" s="215"/>
      <c r="K35" s="35" t="n">
        <f aca="false">K25*$E35</f>
        <v>0</v>
      </c>
      <c r="L35" s="215"/>
      <c r="M35" s="35" t="n">
        <f aca="false">M25*$E35</f>
        <v>0</v>
      </c>
      <c r="N35" s="78"/>
      <c r="O35" s="35" t="n">
        <f aca="false">O25*$E35</f>
        <v>625.1721</v>
      </c>
      <c r="P35" s="215"/>
      <c r="Q35" s="35" t="n">
        <f aca="false">Q25*$E35</f>
        <v>0</v>
      </c>
      <c r="R35" s="215"/>
      <c r="S35" s="35" t="n">
        <f aca="false">S25*$E35</f>
        <v>0</v>
      </c>
      <c r="T35" s="215"/>
      <c r="U35" s="180" t="n">
        <f aca="false">U25*$E35</f>
        <v>4167.814</v>
      </c>
      <c r="V35" s="0"/>
      <c r="W35" s="78"/>
      <c r="X35" s="35" t="n">
        <f aca="false">X25*$E35</f>
        <v>0</v>
      </c>
      <c r="Y35" s="215"/>
      <c r="Z35" s="35" t="n">
        <f aca="false">Z25*$E35</f>
        <v>0</v>
      </c>
      <c r="AA35" s="215"/>
      <c r="AB35" s="35" t="n">
        <f aca="false">AB25*$E35</f>
        <v>0</v>
      </c>
      <c r="AC35" s="78"/>
      <c r="AD35" s="35" t="n">
        <f aca="false">AD25*$E35</f>
        <v>0</v>
      </c>
      <c r="AE35" s="215"/>
      <c r="AF35" s="35" t="n">
        <f aca="false">AF25*$E35</f>
        <v>0</v>
      </c>
      <c r="AG35" s="215"/>
      <c r="AH35" s="35" t="n">
        <f aca="false">AH25*$E35</f>
        <v>0</v>
      </c>
      <c r="AI35" s="215"/>
      <c r="AJ35" s="181" t="n">
        <f aca="false">AJ25*$E35</f>
        <v>0</v>
      </c>
      <c r="AL35" s="78"/>
      <c r="AM35" s="35" t="n">
        <f aca="false">AM25*$E35</f>
        <v>0</v>
      </c>
      <c r="AN35" s="215"/>
      <c r="AO35" s="35" t="n">
        <f aca="false">AO25*$E35</f>
        <v>0</v>
      </c>
      <c r="AP35" s="215"/>
      <c r="AQ35" s="35" t="n">
        <f aca="false">AQ25*$E35</f>
        <v>0</v>
      </c>
      <c r="AR35" s="78"/>
      <c r="AS35" s="35" t="n">
        <f aca="false">AS25*$E35</f>
        <v>0</v>
      </c>
      <c r="AT35" s="215"/>
      <c r="AU35" s="182" t="n">
        <f aca="false">AU25*$E35</f>
        <v>0</v>
      </c>
      <c r="AV35" s="0"/>
      <c r="AZ35" s="0"/>
      <c r="BA35" s="214"/>
      <c r="BB35" s="0"/>
      <c r="BC35" s="174"/>
      <c r="BD35" s="180" t="n">
        <f aca="false">BD25*$E35</f>
        <v>4167.814</v>
      </c>
      <c r="BE35" s="174"/>
      <c r="BF35" s="181" t="n">
        <f aca="false">BF25*$E35</f>
        <v>0</v>
      </c>
      <c r="BG35" s="174"/>
      <c r="BH35" s="182" t="n">
        <f aca="false">BH25*$E35</f>
        <v>0</v>
      </c>
      <c r="BI35" s="207"/>
      <c r="BJ35" s="208"/>
      <c r="BK35" s="33"/>
      <c r="BL35" s="228"/>
      <c r="BM35" s="185" t="n">
        <f aca="false">BM25*$E35</f>
        <v>4167.814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209" t="s">
        <v>100</v>
      </c>
      <c r="E36" s="227" t="n">
        <v>0.274</v>
      </c>
      <c r="F36" s="211"/>
      <c r="G36" s="211"/>
      <c r="H36" s="78"/>
      <c r="I36" s="35" t="n">
        <f aca="false">I26*$E36</f>
        <v>7499.10517799999</v>
      </c>
      <c r="J36" s="215"/>
      <c r="K36" s="35" t="n">
        <f aca="false">K26*$E36</f>
        <v>0</v>
      </c>
      <c r="L36" s="215"/>
      <c r="M36" s="35" t="n">
        <f aca="false">M26*$E36</f>
        <v>0</v>
      </c>
      <c r="N36" s="78"/>
      <c r="O36" s="35" t="n">
        <f aca="false">O26*$E36</f>
        <v>1323.371502</v>
      </c>
      <c r="P36" s="215"/>
      <c r="Q36" s="35" t="n">
        <f aca="false">Q26*$E36</f>
        <v>0</v>
      </c>
      <c r="R36" s="215"/>
      <c r="S36" s="35" t="n">
        <f aca="false">S26*$E36</f>
        <v>0</v>
      </c>
      <c r="T36" s="215"/>
      <c r="U36" s="180" t="n">
        <f aca="false">U26*$E36</f>
        <v>8822.47667999999</v>
      </c>
      <c r="V36" s="0"/>
      <c r="W36" s="78"/>
      <c r="X36" s="35"/>
      <c r="Y36" s="215"/>
      <c r="Z36" s="35"/>
      <c r="AA36" s="215"/>
      <c r="AB36" s="35"/>
      <c r="AC36" s="78"/>
      <c r="AD36" s="35"/>
      <c r="AE36" s="215"/>
      <c r="AF36" s="35"/>
      <c r="AG36" s="215"/>
      <c r="AH36" s="35"/>
      <c r="AI36" s="215"/>
      <c r="AJ36" s="181"/>
      <c r="AL36" s="78"/>
      <c r="AM36" s="35"/>
      <c r="AN36" s="215"/>
      <c r="AO36" s="35"/>
      <c r="AP36" s="215"/>
      <c r="AQ36" s="35"/>
      <c r="AR36" s="78"/>
      <c r="AS36" s="35"/>
      <c r="AT36" s="215"/>
      <c r="AU36" s="182"/>
      <c r="AV36" s="0"/>
      <c r="AZ36" s="0"/>
      <c r="BA36" s="214"/>
      <c r="BB36" s="0"/>
      <c r="BC36" s="174"/>
      <c r="BD36" s="180" t="n">
        <f aca="false">BD26*$E36</f>
        <v>8822.47667999999</v>
      </c>
      <c r="BE36" s="174"/>
      <c r="BF36" s="181" t="n">
        <f aca="false">BF26*$E36</f>
        <v>0</v>
      </c>
      <c r="BG36" s="174"/>
      <c r="BH36" s="182" t="n">
        <f aca="false">BH26*$E36</f>
        <v>0</v>
      </c>
      <c r="BI36" s="207"/>
      <c r="BJ36" s="208"/>
      <c r="BK36" s="33"/>
      <c r="BL36" s="228"/>
      <c r="BM36" s="185" t="n">
        <f aca="false">BM26*$E36</f>
        <v>8822.47667999999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209" t="s">
        <v>100</v>
      </c>
      <c r="E37" s="227" t="n">
        <v>0.274</v>
      </c>
      <c r="F37" s="211"/>
      <c r="G37" s="211"/>
      <c r="H37" s="78"/>
      <c r="I37" s="35" t="n">
        <f aca="false">I27*$E37</f>
        <v>0</v>
      </c>
      <c r="J37" s="215"/>
      <c r="K37" s="35" t="n">
        <f aca="false">K27*$E37</f>
        <v>9323.7846825</v>
      </c>
      <c r="L37" s="215"/>
      <c r="M37" s="35" t="n">
        <f aca="false">M27*$E37</f>
        <v>0</v>
      </c>
      <c r="N37" s="78"/>
      <c r="O37" s="35" t="n">
        <f aca="false">O27*$E37</f>
        <v>1645.3737675</v>
      </c>
      <c r="P37" s="215"/>
      <c r="Q37" s="35" t="n">
        <f aca="false">Q27*$E37</f>
        <v>0</v>
      </c>
      <c r="R37" s="215"/>
      <c r="S37" s="35" t="n">
        <f aca="false">S27*$E37</f>
        <v>0</v>
      </c>
      <c r="T37" s="215"/>
      <c r="U37" s="180" t="n">
        <f aca="false">U27*$E37</f>
        <v>10969.15845</v>
      </c>
      <c r="V37" s="0"/>
      <c r="W37" s="78"/>
      <c r="X37" s="35"/>
      <c r="Y37" s="215"/>
      <c r="Z37" s="35"/>
      <c r="AA37" s="215"/>
      <c r="AB37" s="35"/>
      <c r="AC37" s="78"/>
      <c r="AD37" s="35"/>
      <c r="AE37" s="215"/>
      <c r="AF37" s="35"/>
      <c r="AG37" s="215"/>
      <c r="AH37" s="35"/>
      <c r="AI37" s="215"/>
      <c r="AJ37" s="181"/>
      <c r="AL37" s="78"/>
      <c r="AM37" s="35"/>
      <c r="AN37" s="215"/>
      <c r="AO37" s="35"/>
      <c r="AP37" s="215"/>
      <c r="AQ37" s="35"/>
      <c r="AR37" s="78"/>
      <c r="AS37" s="35"/>
      <c r="AT37" s="215"/>
      <c r="AU37" s="182"/>
      <c r="AV37" s="0"/>
      <c r="AZ37" s="0"/>
      <c r="BA37" s="214"/>
      <c r="BB37" s="0"/>
      <c r="BC37" s="174"/>
      <c r="BD37" s="180" t="n">
        <f aca="false">BD27*$E37</f>
        <v>10969.15845</v>
      </c>
      <c r="BE37" s="174"/>
      <c r="BF37" s="181" t="n">
        <f aca="false">BF27*$E37</f>
        <v>0</v>
      </c>
      <c r="BG37" s="174"/>
      <c r="BH37" s="182" t="n">
        <f aca="false">BH27*$E37</f>
        <v>0</v>
      </c>
      <c r="BI37" s="207"/>
      <c r="BJ37" s="208"/>
      <c r="BK37" s="33"/>
      <c r="BL37" s="228"/>
      <c r="BM37" s="185" t="n">
        <f aca="false">BM27*$E37</f>
        <v>10969.15845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209" t="s">
        <v>100</v>
      </c>
      <c r="E38" s="227" t="n">
        <v>0.102</v>
      </c>
      <c r="F38" s="211"/>
      <c r="G38" s="211"/>
      <c r="H38" s="78"/>
      <c r="I38" s="35" t="n">
        <f aca="false">I28*$E38</f>
        <v>3251.25</v>
      </c>
      <c r="J38" s="215"/>
      <c r="K38" s="35" t="n">
        <f aca="false">K28*$E38</f>
        <v>0</v>
      </c>
      <c r="L38" s="215"/>
      <c r="M38" s="35" t="n">
        <f aca="false">M28*$E38</f>
        <v>0</v>
      </c>
      <c r="N38" s="78"/>
      <c r="O38" s="35" t="n">
        <f aca="false">O28*$E38</f>
        <v>573.75</v>
      </c>
      <c r="P38" s="215"/>
      <c r="Q38" s="35" t="n">
        <f aca="false">Q28*$E38</f>
        <v>0</v>
      </c>
      <c r="R38" s="215"/>
      <c r="S38" s="35" t="n">
        <f aca="false">S28*$E38</f>
        <v>0</v>
      </c>
      <c r="T38" s="215"/>
      <c r="U38" s="180" t="n">
        <f aca="false">U28*$E38</f>
        <v>3825</v>
      </c>
      <c r="V38" s="0"/>
      <c r="W38" s="78"/>
      <c r="X38" s="35"/>
      <c r="Y38" s="215"/>
      <c r="Z38" s="35"/>
      <c r="AA38" s="215"/>
      <c r="AB38" s="35"/>
      <c r="AC38" s="78"/>
      <c r="AD38" s="35"/>
      <c r="AE38" s="215"/>
      <c r="AF38" s="35"/>
      <c r="AG38" s="215"/>
      <c r="AH38" s="35"/>
      <c r="AI38" s="215"/>
      <c r="AJ38" s="181"/>
      <c r="AL38" s="78"/>
      <c r="AM38" s="35"/>
      <c r="AN38" s="215"/>
      <c r="AO38" s="35"/>
      <c r="AP38" s="215"/>
      <c r="AQ38" s="35"/>
      <c r="AR38" s="78"/>
      <c r="AS38" s="35"/>
      <c r="AT38" s="215"/>
      <c r="AU38" s="182"/>
      <c r="AV38" s="0"/>
      <c r="AZ38" s="0"/>
      <c r="BA38" s="214"/>
      <c r="BB38" s="0"/>
      <c r="BC38" s="174"/>
      <c r="BD38" s="180" t="n">
        <f aca="false">BD28*$E38</f>
        <v>3825</v>
      </c>
      <c r="BE38" s="174"/>
      <c r="BF38" s="181" t="n">
        <f aca="false">BF28*$E38</f>
        <v>0</v>
      </c>
      <c r="BG38" s="174"/>
      <c r="BH38" s="182" t="n">
        <f aca="false">BH28*$E38</f>
        <v>0</v>
      </c>
      <c r="BI38" s="207"/>
      <c r="BJ38" s="208"/>
      <c r="BK38" s="33"/>
      <c r="BL38" s="228"/>
      <c r="BM38" s="185" t="n">
        <f aca="false">BM28*$E38</f>
        <v>3825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209" t="s">
        <v>100</v>
      </c>
      <c r="E39" s="227" t="n">
        <v>0.102</v>
      </c>
      <c r="F39" s="211"/>
      <c r="G39" s="211"/>
      <c r="H39" s="78"/>
      <c r="I39" s="35" t="n">
        <f aca="false">I29*$E39</f>
        <v>0</v>
      </c>
      <c r="J39" s="215"/>
      <c r="K39" s="35" t="n">
        <f aca="false">K29*$E39</f>
        <v>3251.25</v>
      </c>
      <c r="L39" s="215"/>
      <c r="M39" s="35" t="n">
        <f aca="false">M29*$E39</f>
        <v>0</v>
      </c>
      <c r="N39" s="78"/>
      <c r="O39" s="35" t="n">
        <f aca="false">O29*$E39</f>
        <v>573.75</v>
      </c>
      <c r="P39" s="215"/>
      <c r="Q39" s="35" t="n">
        <f aca="false">Q29*$E39</f>
        <v>0</v>
      </c>
      <c r="R39" s="215"/>
      <c r="S39" s="35" t="n">
        <f aca="false">S29*$E39</f>
        <v>0</v>
      </c>
      <c r="T39" s="215"/>
      <c r="U39" s="180" t="n">
        <f aca="false">U29*$E39</f>
        <v>3825</v>
      </c>
      <c r="V39" s="0"/>
      <c r="W39" s="78"/>
      <c r="X39" s="35"/>
      <c r="Y39" s="215"/>
      <c r="Z39" s="35"/>
      <c r="AA39" s="215"/>
      <c r="AB39" s="35"/>
      <c r="AC39" s="78"/>
      <c r="AD39" s="35"/>
      <c r="AE39" s="215"/>
      <c r="AF39" s="35"/>
      <c r="AG39" s="215"/>
      <c r="AH39" s="35"/>
      <c r="AI39" s="215"/>
      <c r="AJ39" s="181"/>
      <c r="AL39" s="78"/>
      <c r="AM39" s="35"/>
      <c r="AN39" s="215"/>
      <c r="AO39" s="35"/>
      <c r="AP39" s="215"/>
      <c r="AQ39" s="35"/>
      <c r="AR39" s="78"/>
      <c r="AS39" s="35"/>
      <c r="AT39" s="215"/>
      <c r="AU39" s="182"/>
      <c r="AV39" s="0"/>
      <c r="AZ39" s="0"/>
      <c r="BA39" s="214"/>
      <c r="BB39" s="0"/>
      <c r="BC39" s="174"/>
      <c r="BD39" s="180" t="n">
        <f aca="false">BD29*$E39</f>
        <v>3825</v>
      </c>
      <c r="BE39" s="174"/>
      <c r="BF39" s="181" t="n">
        <f aca="false">BF29*$E39</f>
        <v>0</v>
      </c>
      <c r="BG39" s="174"/>
      <c r="BH39" s="182" t="n">
        <f aca="false">BH29*$E39</f>
        <v>0</v>
      </c>
      <c r="BI39" s="207"/>
      <c r="BJ39" s="208"/>
      <c r="BK39" s="33"/>
      <c r="BL39" s="228"/>
      <c r="BM39" s="185" t="n">
        <f aca="false">BM29*$E39</f>
        <v>3825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209" t="s">
        <v>100</v>
      </c>
      <c r="E40" s="227" t="n">
        <v>0.102</v>
      </c>
      <c r="F40" s="211"/>
      <c r="G40" s="211"/>
      <c r="H40" s="78"/>
      <c r="I40" s="35" t="n">
        <f aca="false">I30*$E40</f>
        <v>0</v>
      </c>
      <c r="J40" s="215"/>
      <c r="K40" s="35" t="n">
        <f aca="false">K30*$E40</f>
        <v>3251.25</v>
      </c>
      <c r="L40" s="215"/>
      <c r="M40" s="35" t="n">
        <f aca="false">M30*$E40</f>
        <v>0</v>
      </c>
      <c r="N40" s="78"/>
      <c r="O40" s="35" t="n">
        <f aca="false">O30*$E40</f>
        <v>573.75</v>
      </c>
      <c r="P40" s="215"/>
      <c r="Q40" s="35" t="n">
        <f aca="false">Q30*$E40</f>
        <v>0</v>
      </c>
      <c r="R40" s="215"/>
      <c r="S40" s="35" t="n">
        <f aca="false">S30*$E40</f>
        <v>0</v>
      </c>
      <c r="T40" s="215"/>
      <c r="U40" s="180" t="n">
        <f aca="false">U30*$E40</f>
        <v>3825</v>
      </c>
      <c r="V40" s="0"/>
      <c r="W40" s="78"/>
      <c r="X40" s="35"/>
      <c r="Y40" s="215"/>
      <c r="Z40" s="35"/>
      <c r="AA40" s="215"/>
      <c r="AB40" s="35"/>
      <c r="AC40" s="78"/>
      <c r="AD40" s="35"/>
      <c r="AE40" s="215"/>
      <c r="AF40" s="35"/>
      <c r="AG40" s="215"/>
      <c r="AH40" s="35"/>
      <c r="AI40" s="215"/>
      <c r="AJ40" s="181"/>
      <c r="AL40" s="78"/>
      <c r="AM40" s="35"/>
      <c r="AN40" s="215"/>
      <c r="AO40" s="35"/>
      <c r="AP40" s="215"/>
      <c r="AQ40" s="35"/>
      <c r="AR40" s="78"/>
      <c r="AS40" s="35"/>
      <c r="AT40" s="215"/>
      <c r="AU40" s="182"/>
      <c r="AV40" s="0"/>
      <c r="AZ40" s="0"/>
      <c r="BA40" s="214"/>
      <c r="BB40" s="0"/>
      <c r="BC40" s="174"/>
      <c r="BD40" s="180" t="n">
        <f aca="false">BD30*$E40</f>
        <v>3825</v>
      </c>
      <c r="BE40" s="174"/>
      <c r="BF40" s="181" t="n">
        <f aca="false">BF30*$E40</f>
        <v>0</v>
      </c>
      <c r="BG40" s="174"/>
      <c r="BH40" s="182" t="n">
        <f aca="false">BH30*$E40</f>
        <v>0</v>
      </c>
      <c r="BI40" s="207"/>
      <c r="BJ40" s="208"/>
      <c r="BK40" s="33"/>
      <c r="BL40" s="228"/>
      <c r="BM40" s="185" t="n">
        <f aca="false">BM30*$E40</f>
        <v>3825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209" t="s">
        <v>100</v>
      </c>
      <c r="E41" s="227" t="n">
        <v>0.006</v>
      </c>
      <c r="F41" s="211"/>
      <c r="G41" s="211"/>
      <c r="H41" s="78"/>
      <c r="I41" s="35" t="n">
        <f aca="false">I31*$E41</f>
        <v>137.7</v>
      </c>
      <c r="J41" s="215"/>
      <c r="K41" s="35" t="n">
        <f aca="false">K31*$E41</f>
        <v>0</v>
      </c>
      <c r="L41" s="215"/>
      <c r="M41" s="35" t="n">
        <f aca="false">M31*$E41</f>
        <v>0</v>
      </c>
      <c r="N41" s="78"/>
      <c r="O41" s="35" t="n">
        <f aca="false">O31*$E41</f>
        <v>24.3</v>
      </c>
      <c r="P41" s="215"/>
      <c r="Q41" s="35" t="n">
        <f aca="false">Q31*$E41</f>
        <v>0</v>
      </c>
      <c r="R41" s="215"/>
      <c r="S41" s="35" t="n">
        <f aca="false">S31*$E41</f>
        <v>0</v>
      </c>
      <c r="T41" s="215"/>
      <c r="U41" s="180" t="n">
        <f aca="false">U31*$E41</f>
        <v>162</v>
      </c>
      <c r="V41" s="0"/>
      <c r="W41" s="78"/>
      <c r="X41" s="35" t="n">
        <f aca="false">X31*$E41</f>
        <v>0</v>
      </c>
      <c r="Y41" s="215"/>
      <c r="Z41" s="35" t="n">
        <f aca="false">Z31*$E41</f>
        <v>0</v>
      </c>
      <c r="AA41" s="215"/>
      <c r="AB41" s="35" t="n">
        <f aca="false">AB31*$E41</f>
        <v>0</v>
      </c>
      <c r="AC41" s="78"/>
      <c r="AD41" s="35" t="n">
        <f aca="false">AD31*$E41</f>
        <v>0</v>
      </c>
      <c r="AE41" s="215"/>
      <c r="AF41" s="35" t="n">
        <f aca="false">AF31*$E41</f>
        <v>0</v>
      </c>
      <c r="AG41" s="215"/>
      <c r="AH41" s="35" t="n">
        <f aca="false">AH31*$E41</f>
        <v>0</v>
      </c>
      <c r="AI41" s="215"/>
      <c r="AJ41" s="181" t="n">
        <f aca="false">AJ31*$E41</f>
        <v>0</v>
      </c>
      <c r="AL41" s="78"/>
      <c r="AM41" s="35" t="n">
        <f aca="false">AM31*$E41</f>
        <v>0</v>
      </c>
      <c r="AN41" s="215"/>
      <c r="AO41" s="35" t="n">
        <f aca="false">AO31*$E41</f>
        <v>0</v>
      </c>
      <c r="AP41" s="215"/>
      <c r="AQ41" s="35" t="n">
        <f aca="false">AQ31*$E41</f>
        <v>0</v>
      </c>
      <c r="AR41" s="78"/>
      <c r="AS41" s="35" t="n">
        <f aca="false">AS31*$E41</f>
        <v>0</v>
      </c>
      <c r="AT41" s="215"/>
      <c r="AU41" s="182" t="n">
        <f aca="false">AU31*$E41</f>
        <v>0</v>
      </c>
      <c r="AV41" s="0"/>
      <c r="AZ41" s="0"/>
      <c r="BA41" s="214"/>
      <c r="BB41" s="0"/>
      <c r="BC41" s="174"/>
      <c r="BD41" s="180" t="n">
        <f aca="false">BD31*$E41</f>
        <v>162</v>
      </c>
      <c r="BE41" s="174"/>
      <c r="BF41" s="181" t="n">
        <f aca="false">BF31*$E41</f>
        <v>0</v>
      </c>
      <c r="BG41" s="174"/>
      <c r="BH41" s="182" t="n">
        <f aca="false">BH31*$E41</f>
        <v>0</v>
      </c>
      <c r="BI41" s="207"/>
      <c r="BJ41" s="208"/>
      <c r="BK41" s="33"/>
      <c r="BL41" s="184"/>
      <c r="BM41" s="185" t="n">
        <f aca="false">BM31*$E41</f>
        <v>162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9"/>
      <c r="C42" s="217" t="s">
        <v>101</v>
      </c>
      <c r="D42" s="217"/>
      <c r="E42" s="29"/>
      <c r="F42" s="29"/>
      <c r="G42" s="29"/>
      <c r="H42" s="29"/>
      <c r="I42" s="219" t="n">
        <f aca="false">SUM(I35:I41)</f>
        <v>14430.697078</v>
      </c>
      <c r="J42" s="229"/>
      <c r="K42" s="219" t="n">
        <f aca="false">SUM(K35:K41)</f>
        <v>15826.2846825</v>
      </c>
      <c r="L42" s="229"/>
      <c r="M42" s="219" t="n">
        <f aca="false">SUM(M35:M41)</f>
        <v>0</v>
      </c>
      <c r="N42" s="29"/>
      <c r="O42" s="219" t="n">
        <f aca="false">SUM(O35:O41)</f>
        <v>5339.4673695</v>
      </c>
      <c r="P42" s="229"/>
      <c r="Q42" s="219" t="n">
        <f aca="false">SUM(Q35:Q41)</f>
        <v>0</v>
      </c>
      <c r="R42" s="229"/>
      <c r="S42" s="219" t="n">
        <f aca="false">SUM(S35:S41)</f>
        <v>0</v>
      </c>
      <c r="T42" s="229"/>
      <c r="U42" s="220" t="n">
        <f aca="false">SUM(U35:U41)</f>
        <v>35596.44913</v>
      </c>
      <c r="V42" s="29"/>
      <c r="W42" s="29"/>
      <c r="X42" s="219" t="n">
        <f aca="false">SUM(X35:X41)</f>
        <v>0</v>
      </c>
      <c r="Y42" s="229"/>
      <c r="Z42" s="219" t="n">
        <f aca="false">SUM(Z35:Z41)</f>
        <v>0</v>
      </c>
      <c r="AA42" s="229"/>
      <c r="AB42" s="219" t="n">
        <f aca="false">SUM(AB35:AB41)</f>
        <v>0</v>
      </c>
      <c r="AC42" s="29"/>
      <c r="AD42" s="219" t="n">
        <f aca="false">SUM(AD35:AD41)</f>
        <v>0</v>
      </c>
      <c r="AE42" s="229"/>
      <c r="AF42" s="219" t="n">
        <f aca="false">SUM(AF35:AF41)</f>
        <v>0</v>
      </c>
      <c r="AG42" s="229"/>
      <c r="AH42" s="219" t="n">
        <f aca="false">SUM(AH35:AH41)</f>
        <v>0</v>
      </c>
      <c r="AI42" s="229"/>
      <c r="AJ42" s="221" t="n">
        <f aca="false">SUM(AJ35:AJ41)</f>
        <v>0</v>
      </c>
      <c r="AL42" s="29"/>
      <c r="AM42" s="219" t="n">
        <f aca="false">SUM(AM35:AM41)</f>
        <v>0</v>
      </c>
      <c r="AN42" s="229"/>
      <c r="AO42" s="219" t="n">
        <f aca="false">SUM(AO35:AO41)</f>
        <v>0</v>
      </c>
      <c r="AP42" s="229"/>
      <c r="AQ42" s="219" t="n">
        <f aca="false">SUM(AQ35:AQ41)</f>
        <v>0</v>
      </c>
      <c r="AR42" s="29"/>
      <c r="AS42" s="219" t="n">
        <f aca="false">SUM(AS35:AS41)</f>
        <v>0</v>
      </c>
      <c r="AT42" s="229"/>
      <c r="AU42" s="222" t="n">
        <f aca="false">SUM(AU35:AU41)</f>
        <v>0</v>
      </c>
      <c r="AV42" s="29"/>
      <c r="AZ42" s="0"/>
      <c r="BA42" s="223"/>
      <c r="BB42" s="0"/>
      <c r="BC42" s="224"/>
      <c r="BD42" s="220" t="n">
        <f aca="false">SUM(BD35:BD41)</f>
        <v>35596.44913</v>
      </c>
      <c r="BE42" s="224"/>
      <c r="BF42" s="221" t="n">
        <f aca="false">SUM(BF35:BF41)</f>
        <v>0</v>
      </c>
      <c r="BG42" s="224"/>
      <c r="BH42" s="222" t="n">
        <f aca="false">SUM(BH35:BH41)</f>
        <v>0</v>
      </c>
      <c r="BI42" s="216"/>
      <c r="BJ42" s="208"/>
      <c r="BK42" s="33"/>
      <c r="BL42" s="225"/>
      <c r="BM42" s="226" t="n">
        <f aca="false">SUM(BM35:BM41)</f>
        <v>35596.44913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8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81"/>
      <c r="AL43" s="0"/>
      <c r="AM43" s="0"/>
      <c r="AN43" s="0"/>
      <c r="AO43" s="0"/>
      <c r="AP43" s="0"/>
      <c r="AQ43" s="0"/>
      <c r="AR43" s="0"/>
      <c r="AS43" s="0"/>
      <c r="AT43" s="0"/>
      <c r="AU43" s="182"/>
      <c r="AV43" s="0"/>
      <c r="AZ43" s="0"/>
      <c r="BA43" s="0"/>
      <c r="BB43" s="0"/>
      <c r="BC43" s="215"/>
      <c r="BD43" s="35"/>
      <c r="BE43" s="215"/>
      <c r="BF43" s="35"/>
      <c r="BG43" s="215"/>
      <c r="BH43" s="35"/>
      <c r="BI43" s="216"/>
      <c r="BJ43" s="208"/>
      <c r="BK43" s="33"/>
      <c r="BL43" s="215"/>
      <c r="BM43" s="35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3" customFormat="true" ht="14" hidden="false" customHeight="false" outlineLevel="0" collapsed="false">
      <c r="B44" s="167" t="s">
        <v>33</v>
      </c>
      <c r="C44" s="230" t="s">
        <v>102</v>
      </c>
      <c r="D44" s="231"/>
      <c r="E44" s="59"/>
      <c r="F44" s="59"/>
      <c r="G44" s="60"/>
      <c r="H44" s="168"/>
      <c r="I44" s="169"/>
      <c r="J44" s="168"/>
      <c r="K44" s="169"/>
      <c r="L44" s="168"/>
      <c r="M44" s="169"/>
      <c r="N44" s="168"/>
      <c r="O44" s="169"/>
      <c r="P44" s="168"/>
      <c r="Q44" s="169"/>
      <c r="R44" s="168"/>
      <c r="S44" s="169"/>
      <c r="T44" s="170"/>
      <c r="U44" s="171"/>
      <c r="W44" s="168"/>
      <c r="X44" s="169"/>
      <c r="Y44" s="168"/>
      <c r="Z44" s="169"/>
      <c r="AA44" s="168"/>
      <c r="AB44" s="169"/>
      <c r="AC44" s="168"/>
      <c r="AD44" s="169"/>
      <c r="AE44" s="168"/>
      <c r="AF44" s="169"/>
      <c r="AG44" s="168"/>
      <c r="AH44" s="169"/>
      <c r="AI44" s="170"/>
      <c r="AJ44" s="172"/>
      <c r="AL44" s="168"/>
      <c r="AM44" s="169"/>
      <c r="AN44" s="168"/>
      <c r="AO44" s="169"/>
      <c r="AP44" s="168"/>
      <c r="AQ44" s="169"/>
      <c r="AR44" s="168"/>
      <c r="AS44" s="169"/>
      <c r="AT44" s="170"/>
      <c r="AU44" s="173"/>
      <c r="BA44" s="165"/>
      <c r="BC44" s="174"/>
      <c r="BD44" s="35"/>
      <c r="BE44" s="174"/>
      <c r="BF44" s="35"/>
      <c r="BG44" s="174"/>
      <c r="BH44" s="35"/>
      <c r="BI44" s="207"/>
      <c r="BJ44" s="208"/>
      <c r="BL44" s="174"/>
      <c r="BM44" s="35"/>
    </row>
    <row r="45" customFormat="false" ht="13" hidden="false" customHeight="false" outlineLevel="0" collapsed="false">
      <c r="A45" s="0"/>
      <c r="B45" s="5" t="s">
        <v>103</v>
      </c>
      <c r="C45" s="5" t="s">
        <v>104</v>
      </c>
      <c r="D45" s="209" t="s">
        <v>100</v>
      </c>
      <c r="E45" s="232" t="n">
        <v>6000</v>
      </c>
      <c r="F45" s="210"/>
      <c r="G45" s="211"/>
      <c r="H45" s="233" t="n">
        <v>0</v>
      </c>
      <c r="I45" s="35" t="n">
        <f aca="false">$E45*H45</f>
        <v>0</v>
      </c>
      <c r="J45" s="233" t="n">
        <v>1</v>
      </c>
      <c r="K45" s="35" t="n">
        <f aca="false">$E45*J45</f>
        <v>6000</v>
      </c>
      <c r="L45" s="233" t="n">
        <v>0</v>
      </c>
      <c r="M45" s="35" t="n">
        <f aca="false">$E45*L45</f>
        <v>0</v>
      </c>
      <c r="N45" s="233" t="n">
        <v>0</v>
      </c>
      <c r="O45" s="35" t="n">
        <f aca="false">$E45*N45</f>
        <v>0</v>
      </c>
      <c r="P45" s="233" t="n">
        <v>0</v>
      </c>
      <c r="Q45" s="35" t="n">
        <f aca="false">$E45*P45</f>
        <v>0</v>
      </c>
      <c r="R45" s="233" t="n">
        <v>0</v>
      </c>
      <c r="S45" s="35" t="n">
        <f aca="false">$E45*R45</f>
        <v>0</v>
      </c>
      <c r="T45" s="215" t="n">
        <f aca="false">H45+J45+L45+N45+P45+R45</f>
        <v>1</v>
      </c>
      <c r="U45" s="180" t="n">
        <f aca="false">$E45*T45</f>
        <v>6000</v>
      </c>
      <c r="V45" s="0"/>
      <c r="W45" s="233" t="n">
        <v>0</v>
      </c>
      <c r="X45" s="35" t="n">
        <f aca="false">$E45*W45</f>
        <v>0</v>
      </c>
      <c r="Y45" s="233" t="n">
        <v>0</v>
      </c>
      <c r="Z45" s="35" t="n">
        <f aca="false">$E45*Y45</f>
        <v>0</v>
      </c>
      <c r="AA45" s="233" t="n">
        <v>0</v>
      </c>
      <c r="AB45" s="35" t="n">
        <f aca="false">$E45*AA45</f>
        <v>0</v>
      </c>
      <c r="AC45" s="233" t="n">
        <v>0</v>
      </c>
      <c r="AD45" s="35" t="n">
        <f aca="false">$E45*AC45</f>
        <v>0</v>
      </c>
      <c r="AE45" s="233" t="n">
        <v>0</v>
      </c>
      <c r="AF45" s="35" t="n">
        <f aca="false">$E45*AE45</f>
        <v>0</v>
      </c>
      <c r="AG45" s="233" t="n">
        <v>0</v>
      </c>
      <c r="AH45" s="35" t="n">
        <f aca="false">$E45*AG45</f>
        <v>0</v>
      </c>
      <c r="AI45" s="215" t="n">
        <f aca="false">W45+Y45+AA45+AC45+AE45+AG45</f>
        <v>0</v>
      </c>
      <c r="AJ45" s="181" t="n">
        <f aca="false">$E45*AI45</f>
        <v>0</v>
      </c>
      <c r="AL45" s="233" t="n">
        <v>0</v>
      </c>
      <c r="AM45" s="35" t="n">
        <f aca="false">$E45*AL45</f>
        <v>0</v>
      </c>
      <c r="AN45" s="233" t="n">
        <v>0</v>
      </c>
      <c r="AO45" s="35" t="n">
        <f aca="false">$E45*AN45</f>
        <v>0</v>
      </c>
      <c r="AP45" s="233" t="n">
        <v>0</v>
      </c>
      <c r="AQ45" s="35" t="n">
        <f aca="false">$E45*AP45</f>
        <v>0</v>
      </c>
      <c r="AR45" s="233" t="n">
        <v>0</v>
      </c>
      <c r="AS45" s="35" t="n">
        <f aca="false">$E45*AR45</f>
        <v>0</v>
      </c>
      <c r="AT45" s="215" t="n">
        <f aca="false">AL45+AN45+AP45+AR45</f>
        <v>0</v>
      </c>
      <c r="AU45" s="182" t="n">
        <f aca="false">$E45*AT45</f>
        <v>0</v>
      </c>
      <c r="AV45" s="0"/>
      <c r="AZ45" s="0"/>
      <c r="BA45" s="214"/>
      <c r="BB45" s="0"/>
      <c r="BC45" s="215" t="n">
        <f aca="false">$T45</f>
        <v>1</v>
      </c>
      <c r="BD45" s="180" t="n">
        <f aca="false">$E45*BC45</f>
        <v>6000</v>
      </c>
      <c r="BE45" s="215" t="n">
        <f aca="false">$AI45</f>
        <v>0</v>
      </c>
      <c r="BF45" s="181" t="n">
        <f aca="false">$E45*BE45</f>
        <v>0</v>
      </c>
      <c r="BG45" s="215" t="n">
        <f aca="false">$AT45</f>
        <v>0</v>
      </c>
      <c r="BH45" s="182" t="n">
        <f aca="false">$E45*BG45</f>
        <v>0</v>
      </c>
      <c r="BI45" s="216"/>
      <c r="BJ45" s="208"/>
      <c r="BK45" s="33"/>
      <c r="BL45" s="184" t="n">
        <f aca="false">BC45+BE45+BG45</f>
        <v>1</v>
      </c>
      <c r="BM45" s="185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105</v>
      </c>
      <c r="C46" s="5" t="s">
        <v>104</v>
      </c>
      <c r="D46" s="209" t="s">
        <v>100</v>
      </c>
      <c r="E46" s="232" t="n">
        <v>20000</v>
      </c>
      <c r="F46" s="210"/>
      <c r="G46" s="211"/>
      <c r="H46" s="233" t="n">
        <v>0</v>
      </c>
      <c r="I46" s="35" t="n">
        <f aca="false">$E46*H46</f>
        <v>0</v>
      </c>
      <c r="J46" s="233" t="n">
        <v>1</v>
      </c>
      <c r="K46" s="35" t="n">
        <f aca="false">$E46*J46</f>
        <v>20000</v>
      </c>
      <c r="L46" s="233" t="n">
        <v>0</v>
      </c>
      <c r="M46" s="35" t="n">
        <f aca="false">$E46*L46</f>
        <v>0</v>
      </c>
      <c r="N46" s="233" t="n">
        <v>0</v>
      </c>
      <c r="O46" s="35" t="n">
        <f aca="false">$E46*N46</f>
        <v>0</v>
      </c>
      <c r="P46" s="233"/>
      <c r="Q46" s="35"/>
      <c r="R46" s="233"/>
      <c r="S46" s="35"/>
      <c r="T46" s="215" t="n">
        <f aca="false">H46+J46+L46+N46+P46+R46</f>
        <v>1</v>
      </c>
      <c r="U46" s="180" t="n">
        <f aca="false">$E46*T46</f>
        <v>20000</v>
      </c>
      <c r="V46" s="0"/>
      <c r="W46" s="233"/>
      <c r="X46" s="35"/>
      <c r="Y46" s="233"/>
      <c r="Z46" s="35"/>
      <c r="AA46" s="233"/>
      <c r="AB46" s="35"/>
      <c r="AC46" s="233"/>
      <c r="AD46" s="35"/>
      <c r="AE46" s="233"/>
      <c r="AF46" s="35"/>
      <c r="AG46" s="233"/>
      <c r="AH46" s="35"/>
      <c r="AI46" s="215"/>
      <c r="AJ46" s="181"/>
      <c r="AL46" s="233"/>
      <c r="AM46" s="35"/>
      <c r="AN46" s="233"/>
      <c r="AO46" s="35"/>
      <c r="AP46" s="233"/>
      <c r="AQ46" s="35"/>
      <c r="AR46" s="233"/>
      <c r="AS46" s="35"/>
      <c r="AT46" s="215"/>
      <c r="AU46" s="182"/>
      <c r="AV46" s="0"/>
      <c r="AZ46" s="0"/>
      <c r="BA46" s="214"/>
      <c r="BB46" s="0"/>
      <c r="BC46" s="215" t="n">
        <f aca="false">$T46</f>
        <v>1</v>
      </c>
      <c r="BD46" s="180" t="n">
        <f aca="false">$E46*BC46</f>
        <v>20000</v>
      </c>
      <c r="BE46" s="215"/>
      <c r="BF46" s="181"/>
      <c r="BG46" s="215"/>
      <c r="BH46" s="182"/>
      <c r="BI46" s="216"/>
      <c r="BJ46" s="208"/>
      <c r="BK46" s="33"/>
      <c r="BL46" s="184" t="n">
        <f aca="false">BC46+BE46+BG46</f>
        <v>1</v>
      </c>
      <c r="BM46" s="185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106</v>
      </c>
      <c r="C47" s="5" t="s">
        <v>104</v>
      </c>
      <c r="D47" s="209" t="s">
        <v>100</v>
      </c>
      <c r="E47" s="232" t="n">
        <v>7000</v>
      </c>
      <c r="F47" s="210"/>
      <c r="G47" s="211"/>
      <c r="H47" s="233" t="n">
        <v>0.2564125641026</v>
      </c>
      <c r="I47" s="35" t="n">
        <f aca="false">$E47*H47</f>
        <v>1794.8879487182</v>
      </c>
      <c r="J47" s="233" t="n">
        <v>0</v>
      </c>
      <c r="K47" s="35" t="n">
        <f aca="false">$E47*J47</f>
        <v>0</v>
      </c>
      <c r="L47" s="233" t="n">
        <v>0</v>
      </c>
      <c r="M47" s="35" t="n">
        <f aca="false">$E47*L47</f>
        <v>0</v>
      </c>
      <c r="N47" s="233" t="n">
        <v>0.74358974358974</v>
      </c>
      <c r="O47" s="35" t="n">
        <f aca="false">$E47*N47</f>
        <v>5205.12820512818</v>
      </c>
      <c r="P47" s="233"/>
      <c r="Q47" s="35"/>
      <c r="R47" s="233"/>
      <c r="S47" s="35"/>
      <c r="T47" s="215" t="n">
        <f aca="false">H47+J47+L47+N47+P47+R47</f>
        <v>1.00000230769234</v>
      </c>
      <c r="U47" s="180" t="n">
        <f aca="false">$E47*T47</f>
        <v>7000.01615384638</v>
      </c>
      <c r="V47" s="0"/>
      <c r="W47" s="233"/>
      <c r="X47" s="35"/>
      <c r="Y47" s="233"/>
      <c r="Z47" s="35"/>
      <c r="AA47" s="233"/>
      <c r="AB47" s="35"/>
      <c r="AC47" s="233"/>
      <c r="AD47" s="35"/>
      <c r="AE47" s="233"/>
      <c r="AF47" s="35"/>
      <c r="AG47" s="233"/>
      <c r="AH47" s="35"/>
      <c r="AI47" s="215"/>
      <c r="AJ47" s="181"/>
      <c r="AL47" s="233"/>
      <c r="AM47" s="35"/>
      <c r="AN47" s="233"/>
      <c r="AO47" s="35"/>
      <c r="AP47" s="233"/>
      <c r="AQ47" s="35"/>
      <c r="AR47" s="233"/>
      <c r="AS47" s="35"/>
      <c r="AT47" s="215"/>
      <c r="AU47" s="182"/>
      <c r="AV47" s="0"/>
      <c r="AZ47" s="0"/>
      <c r="BA47" s="214"/>
      <c r="BB47" s="0"/>
      <c r="BC47" s="215" t="n">
        <f aca="false">$T47</f>
        <v>1.00000230769234</v>
      </c>
      <c r="BD47" s="180" t="n">
        <f aca="false">$E47*BC47</f>
        <v>7000.01615384638</v>
      </c>
      <c r="BE47" s="215"/>
      <c r="BF47" s="181"/>
      <c r="BG47" s="215"/>
      <c r="BH47" s="182"/>
      <c r="BI47" s="216"/>
      <c r="BJ47" s="208"/>
      <c r="BK47" s="33"/>
      <c r="BL47" s="184" t="n">
        <f aca="false">BC47+BE47+BG47</f>
        <v>1.00000230769234</v>
      </c>
      <c r="BM47" s="185" t="n">
        <f aca="false">$E47*BL47</f>
        <v>7000.01615384638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107</v>
      </c>
      <c r="C48" s="5" t="s">
        <v>108</v>
      </c>
      <c r="D48" s="209" t="s">
        <v>100</v>
      </c>
      <c r="E48" s="232" t="n">
        <v>0</v>
      </c>
      <c r="F48" s="210"/>
      <c r="G48" s="211"/>
      <c r="H48" s="233" t="n">
        <v>0</v>
      </c>
      <c r="I48" s="35" t="n">
        <f aca="false">$E48*H48</f>
        <v>0</v>
      </c>
      <c r="J48" s="233" t="n">
        <v>0</v>
      </c>
      <c r="K48" s="35" t="n">
        <f aca="false">$E48*J48</f>
        <v>0</v>
      </c>
      <c r="L48" s="233" t="n">
        <v>0</v>
      </c>
      <c r="M48" s="35" t="n">
        <f aca="false">$E48*L48</f>
        <v>0</v>
      </c>
      <c r="N48" s="233" t="n">
        <v>0</v>
      </c>
      <c r="O48" s="35" t="n">
        <f aca="false">$E48*N48</f>
        <v>0</v>
      </c>
      <c r="P48" s="233"/>
      <c r="Q48" s="35"/>
      <c r="R48" s="233"/>
      <c r="S48" s="35"/>
      <c r="T48" s="215" t="n">
        <f aca="false">H48+J48+L48+N48+P48+R48</f>
        <v>0</v>
      </c>
      <c r="U48" s="180" t="n">
        <f aca="false">$E48*T48</f>
        <v>0</v>
      </c>
      <c r="V48" s="0"/>
      <c r="W48" s="233"/>
      <c r="X48" s="35"/>
      <c r="Y48" s="233"/>
      <c r="Z48" s="35"/>
      <c r="AA48" s="233"/>
      <c r="AB48" s="35"/>
      <c r="AC48" s="233"/>
      <c r="AD48" s="35"/>
      <c r="AE48" s="233"/>
      <c r="AF48" s="35"/>
      <c r="AG48" s="233"/>
      <c r="AH48" s="35"/>
      <c r="AI48" s="215"/>
      <c r="AJ48" s="181"/>
      <c r="AL48" s="233"/>
      <c r="AM48" s="35"/>
      <c r="AN48" s="233"/>
      <c r="AO48" s="35"/>
      <c r="AP48" s="233"/>
      <c r="AQ48" s="35"/>
      <c r="AR48" s="233"/>
      <c r="AS48" s="35"/>
      <c r="AT48" s="215"/>
      <c r="AU48" s="182"/>
      <c r="AV48" s="0"/>
      <c r="AZ48" s="0"/>
      <c r="BA48" s="214"/>
      <c r="BB48" s="0"/>
      <c r="BC48" s="215" t="n">
        <f aca="false">$T48</f>
        <v>0</v>
      </c>
      <c r="BD48" s="180" t="n">
        <f aca="false">$E48*BC48</f>
        <v>0</v>
      </c>
      <c r="BE48" s="215"/>
      <c r="BF48" s="181"/>
      <c r="BG48" s="215"/>
      <c r="BH48" s="182"/>
      <c r="BI48" s="216"/>
      <c r="BJ48" s="208"/>
      <c r="BK48" s="33"/>
      <c r="BL48" s="184" t="n">
        <f aca="false">BC48+BE48+BG48</f>
        <v>0</v>
      </c>
      <c r="BM48" s="185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107</v>
      </c>
      <c r="C49" s="5" t="s">
        <v>108</v>
      </c>
      <c r="D49" s="209" t="s">
        <v>100</v>
      </c>
      <c r="E49" s="232" t="n">
        <v>0</v>
      </c>
      <c r="F49" s="210"/>
      <c r="G49" s="211"/>
      <c r="H49" s="233" t="n">
        <v>0</v>
      </c>
      <c r="I49" s="35" t="n">
        <f aca="false">$E49*H49</f>
        <v>0</v>
      </c>
      <c r="J49" s="233" t="n">
        <v>0</v>
      </c>
      <c r="K49" s="35" t="n">
        <f aca="false">$E49*J49</f>
        <v>0</v>
      </c>
      <c r="L49" s="233" t="n">
        <v>0</v>
      </c>
      <c r="M49" s="35" t="n">
        <f aca="false">$E49*L49</f>
        <v>0</v>
      </c>
      <c r="N49" s="233" t="n">
        <v>0</v>
      </c>
      <c r="O49" s="35" t="n">
        <f aca="false">$E49*N49</f>
        <v>0</v>
      </c>
      <c r="P49" s="233"/>
      <c r="Q49" s="35"/>
      <c r="R49" s="233"/>
      <c r="S49" s="35"/>
      <c r="T49" s="215" t="n">
        <f aca="false">H49+J49+L49+N49+P49+R49</f>
        <v>0</v>
      </c>
      <c r="U49" s="180" t="n">
        <f aca="false">$E49*T49</f>
        <v>0</v>
      </c>
      <c r="V49" s="0"/>
      <c r="W49" s="233"/>
      <c r="X49" s="35"/>
      <c r="Y49" s="233"/>
      <c r="Z49" s="35"/>
      <c r="AA49" s="233"/>
      <c r="AB49" s="35"/>
      <c r="AC49" s="233"/>
      <c r="AD49" s="35"/>
      <c r="AE49" s="233"/>
      <c r="AF49" s="35"/>
      <c r="AG49" s="233"/>
      <c r="AH49" s="35"/>
      <c r="AI49" s="215"/>
      <c r="AJ49" s="181"/>
      <c r="AL49" s="233"/>
      <c r="AM49" s="35"/>
      <c r="AN49" s="233"/>
      <c r="AO49" s="35"/>
      <c r="AP49" s="233"/>
      <c r="AQ49" s="35"/>
      <c r="AR49" s="233"/>
      <c r="AS49" s="35"/>
      <c r="AT49" s="215"/>
      <c r="AU49" s="182"/>
      <c r="AV49" s="0"/>
      <c r="AZ49" s="0"/>
      <c r="BA49" s="214"/>
      <c r="BB49" s="0"/>
      <c r="BC49" s="215" t="n">
        <f aca="false">$T49</f>
        <v>0</v>
      </c>
      <c r="BD49" s="180" t="n">
        <f aca="false">$E49*BC49</f>
        <v>0</v>
      </c>
      <c r="BE49" s="215"/>
      <c r="BF49" s="181"/>
      <c r="BG49" s="215"/>
      <c r="BH49" s="182"/>
      <c r="BI49" s="216"/>
      <c r="BJ49" s="208"/>
      <c r="BK49" s="33"/>
      <c r="BL49" s="184" t="n">
        <f aca="false">BC49+BE49+BG49</f>
        <v>0</v>
      </c>
      <c r="BM49" s="185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107</v>
      </c>
      <c r="C50" s="5" t="s">
        <v>108</v>
      </c>
      <c r="D50" s="209" t="s">
        <v>100</v>
      </c>
      <c r="E50" s="232" t="n">
        <v>0</v>
      </c>
      <c r="F50" s="210"/>
      <c r="G50" s="211"/>
      <c r="H50" s="233" t="n">
        <v>0</v>
      </c>
      <c r="I50" s="35" t="n">
        <f aca="false">$E50*H50</f>
        <v>0</v>
      </c>
      <c r="J50" s="233" t="n">
        <v>0</v>
      </c>
      <c r="K50" s="35" t="n">
        <f aca="false">$E50*J50</f>
        <v>0</v>
      </c>
      <c r="L50" s="233" t="n">
        <v>0</v>
      </c>
      <c r="M50" s="35" t="n">
        <f aca="false">$E50*L50</f>
        <v>0</v>
      </c>
      <c r="N50" s="233" t="n">
        <v>0</v>
      </c>
      <c r="O50" s="35" t="n">
        <f aca="false">$E50*N50</f>
        <v>0</v>
      </c>
      <c r="P50" s="233"/>
      <c r="Q50" s="35"/>
      <c r="R50" s="233"/>
      <c r="S50" s="35"/>
      <c r="T50" s="215" t="n">
        <f aca="false">H50+J50+L50+N50+P50+R50</f>
        <v>0</v>
      </c>
      <c r="U50" s="180" t="n">
        <f aca="false">$E50*T50</f>
        <v>0</v>
      </c>
      <c r="V50" s="0"/>
      <c r="W50" s="233"/>
      <c r="X50" s="35"/>
      <c r="Y50" s="233"/>
      <c r="Z50" s="35"/>
      <c r="AA50" s="233"/>
      <c r="AB50" s="35"/>
      <c r="AC50" s="233"/>
      <c r="AD50" s="35"/>
      <c r="AE50" s="233"/>
      <c r="AF50" s="35"/>
      <c r="AG50" s="233"/>
      <c r="AH50" s="35"/>
      <c r="AI50" s="215"/>
      <c r="AJ50" s="181"/>
      <c r="AL50" s="233"/>
      <c r="AM50" s="35"/>
      <c r="AN50" s="233"/>
      <c r="AO50" s="35"/>
      <c r="AP50" s="233"/>
      <c r="AQ50" s="35"/>
      <c r="AR50" s="233"/>
      <c r="AS50" s="35"/>
      <c r="AT50" s="215"/>
      <c r="AU50" s="182"/>
      <c r="AV50" s="0"/>
      <c r="AZ50" s="0"/>
      <c r="BA50" s="214"/>
      <c r="BB50" s="0"/>
      <c r="BC50" s="215" t="n">
        <f aca="false">$T50</f>
        <v>0</v>
      </c>
      <c r="BD50" s="180" t="n">
        <f aca="false">$E50*BC50</f>
        <v>0</v>
      </c>
      <c r="BE50" s="215"/>
      <c r="BF50" s="181"/>
      <c r="BG50" s="215"/>
      <c r="BH50" s="182"/>
      <c r="BI50" s="216"/>
      <c r="BJ50" s="208"/>
      <c r="BK50" s="33"/>
      <c r="BL50" s="184" t="n">
        <f aca="false">BC50+BE50+BG50</f>
        <v>0</v>
      </c>
      <c r="BM50" s="185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107</v>
      </c>
      <c r="C51" s="5" t="s">
        <v>108</v>
      </c>
      <c r="D51" s="209" t="s">
        <v>100</v>
      </c>
      <c r="E51" s="232" t="n">
        <v>0</v>
      </c>
      <c r="F51" s="210"/>
      <c r="G51" s="211"/>
      <c r="H51" s="233" t="n">
        <v>0</v>
      </c>
      <c r="I51" s="35" t="n">
        <f aca="false">$E51*H51</f>
        <v>0</v>
      </c>
      <c r="J51" s="233" t="n">
        <v>0</v>
      </c>
      <c r="K51" s="35" t="n">
        <f aca="false">$E51*J51</f>
        <v>0</v>
      </c>
      <c r="L51" s="233" t="n">
        <v>0</v>
      </c>
      <c r="M51" s="35" t="n">
        <f aca="false">$E51*L51</f>
        <v>0</v>
      </c>
      <c r="N51" s="233" t="n">
        <v>0</v>
      </c>
      <c r="O51" s="35" t="n">
        <f aca="false">$E51*N51</f>
        <v>0</v>
      </c>
      <c r="P51" s="233"/>
      <c r="Q51" s="35"/>
      <c r="R51" s="233"/>
      <c r="S51" s="35"/>
      <c r="T51" s="215" t="n">
        <f aca="false">H51+J51+L51+N51+P51+R51</f>
        <v>0</v>
      </c>
      <c r="U51" s="180" t="n">
        <f aca="false">$E51*T51</f>
        <v>0</v>
      </c>
      <c r="V51" s="0"/>
      <c r="W51" s="233"/>
      <c r="X51" s="35"/>
      <c r="Y51" s="233"/>
      <c r="Z51" s="35"/>
      <c r="AA51" s="233"/>
      <c r="AB51" s="35"/>
      <c r="AC51" s="233"/>
      <c r="AD51" s="35"/>
      <c r="AE51" s="233"/>
      <c r="AF51" s="35"/>
      <c r="AG51" s="233"/>
      <c r="AH51" s="35"/>
      <c r="AI51" s="215"/>
      <c r="AJ51" s="181"/>
      <c r="AL51" s="233"/>
      <c r="AM51" s="35"/>
      <c r="AN51" s="233"/>
      <c r="AO51" s="35"/>
      <c r="AP51" s="233"/>
      <c r="AQ51" s="35"/>
      <c r="AR51" s="233"/>
      <c r="AS51" s="35"/>
      <c r="AT51" s="215"/>
      <c r="AU51" s="182"/>
      <c r="AV51" s="0"/>
      <c r="AZ51" s="0"/>
      <c r="BA51" s="214"/>
      <c r="BB51" s="0"/>
      <c r="BC51" s="215" t="n">
        <f aca="false">$T51</f>
        <v>0</v>
      </c>
      <c r="BD51" s="180" t="n">
        <f aca="false">$E51*BC51</f>
        <v>0</v>
      </c>
      <c r="BE51" s="215"/>
      <c r="BF51" s="181"/>
      <c r="BG51" s="215"/>
      <c r="BH51" s="182"/>
      <c r="BI51" s="216"/>
      <c r="BJ51" s="208"/>
      <c r="BK51" s="33"/>
      <c r="BL51" s="184" t="n">
        <f aca="false">BC51+BE51+BG51</f>
        <v>0</v>
      </c>
      <c r="BM51" s="185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107</v>
      </c>
      <c r="C52" s="5" t="s">
        <v>108</v>
      </c>
      <c r="D52" s="209" t="s">
        <v>100</v>
      </c>
      <c r="E52" s="232" t="n">
        <v>0</v>
      </c>
      <c r="F52" s="210"/>
      <c r="G52" s="211"/>
      <c r="H52" s="233" t="n">
        <v>0</v>
      </c>
      <c r="I52" s="35" t="n">
        <f aca="false">$E52*H52</f>
        <v>0</v>
      </c>
      <c r="J52" s="233" t="n">
        <v>0</v>
      </c>
      <c r="K52" s="35" t="n">
        <f aca="false">$E52*J52</f>
        <v>0</v>
      </c>
      <c r="L52" s="233" t="n">
        <v>0</v>
      </c>
      <c r="M52" s="35" t="n">
        <f aca="false">$E52*L52</f>
        <v>0</v>
      </c>
      <c r="N52" s="233" t="n">
        <v>0</v>
      </c>
      <c r="O52" s="35" t="n">
        <f aca="false">$E52*N52</f>
        <v>0</v>
      </c>
      <c r="P52" s="233"/>
      <c r="Q52" s="35"/>
      <c r="R52" s="233"/>
      <c r="S52" s="35"/>
      <c r="T52" s="215" t="n">
        <f aca="false">H52+J52+L52+N52+P52+R52</f>
        <v>0</v>
      </c>
      <c r="U52" s="180" t="n">
        <f aca="false">$E52*T52</f>
        <v>0</v>
      </c>
      <c r="V52" s="0"/>
      <c r="W52" s="233"/>
      <c r="X52" s="35"/>
      <c r="Y52" s="233"/>
      <c r="Z52" s="35"/>
      <c r="AA52" s="233"/>
      <c r="AB52" s="35"/>
      <c r="AC52" s="233"/>
      <c r="AD52" s="35"/>
      <c r="AE52" s="233"/>
      <c r="AF52" s="35"/>
      <c r="AG52" s="233"/>
      <c r="AH52" s="35"/>
      <c r="AI52" s="215"/>
      <c r="AJ52" s="181"/>
      <c r="AL52" s="233"/>
      <c r="AM52" s="35"/>
      <c r="AN52" s="233"/>
      <c r="AO52" s="35"/>
      <c r="AP52" s="233"/>
      <c r="AQ52" s="35"/>
      <c r="AR52" s="233"/>
      <c r="AS52" s="35"/>
      <c r="AT52" s="215"/>
      <c r="AU52" s="182"/>
      <c r="AV52" s="0"/>
      <c r="AZ52" s="0"/>
      <c r="BA52" s="214"/>
      <c r="BB52" s="0"/>
      <c r="BC52" s="215" t="n">
        <f aca="false">$T52</f>
        <v>0</v>
      </c>
      <c r="BD52" s="180" t="n">
        <f aca="false">$E52*BC52</f>
        <v>0</v>
      </c>
      <c r="BE52" s="215"/>
      <c r="BF52" s="181"/>
      <c r="BG52" s="215"/>
      <c r="BH52" s="182"/>
      <c r="BI52" s="216"/>
      <c r="BJ52" s="208"/>
      <c r="BK52" s="33"/>
      <c r="BL52" s="184" t="n">
        <f aca="false">BC52+BE52+BG52</f>
        <v>0</v>
      </c>
      <c r="BM52" s="185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107</v>
      </c>
      <c r="C53" s="5" t="s">
        <v>108</v>
      </c>
      <c r="D53" s="209" t="s">
        <v>100</v>
      </c>
      <c r="E53" s="232" t="n">
        <v>0</v>
      </c>
      <c r="F53" s="210"/>
      <c r="G53" s="211"/>
      <c r="H53" s="233" t="n">
        <v>0</v>
      </c>
      <c r="I53" s="35" t="n">
        <f aca="false">$E53*H53</f>
        <v>0</v>
      </c>
      <c r="J53" s="233" t="n">
        <v>0</v>
      </c>
      <c r="K53" s="35" t="n">
        <f aca="false">$E53*J53</f>
        <v>0</v>
      </c>
      <c r="L53" s="233" t="n">
        <v>0</v>
      </c>
      <c r="M53" s="35" t="n">
        <f aca="false">$E53*L53</f>
        <v>0</v>
      </c>
      <c r="N53" s="233" t="n">
        <v>0</v>
      </c>
      <c r="O53" s="35" t="n">
        <f aca="false">$E53*N53</f>
        <v>0</v>
      </c>
      <c r="P53" s="233"/>
      <c r="Q53" s="35"/>
      <c r="R53" s="233"/>
      <c r="S53" s="35"/>
      <c r="T53" s="215" t="n">
        <f aca="false">H53+J53+L53+N53+P53+R53</f>
        <v>0</v>
      </c>
      <c r="U53" s="180" t="n">
        <f aca="false">$E53*T53</f>
        <v>0</v>
      </c>
      <c r="V53" s="0"/>
      <c r="W53" s="233"/>
      <c r="X53" s="35"/>
      <c r="Y53" s="233"/>
      <c r="Z53" s="35"/>
      <c r="AA53" s="233"/>
      <c r="AB53" s="35"/>
      <c r="AC53" s="233"/>
      <c r="AD53" s="35"/>
      <c r="AE53" s="233"/>
      <c r="AF53" s="35"/>
      <c r="AG53" s="233"/>
      <c r="AH53" s="35"/>
      <c r="AI53" s="215"/>
      <c r="AJ53" s="181"/>
      <c r="AL53" s="233"/>
      <c r="AM53" s="35"/>
      <c r="AN53" s="233"/>
      <c r="AO53" s="35"/>
      <c r="AP53" s="233"/>
      <c r="AQ53" s="35"/>
      <c r="AR53" s="233"/>
      <c r="AS53" s="35"/>
      <c r="AT53" s="215"/>
      <c r="AU53" s="182"/>
      <c r="AV53" s="0"/>
      <c r="AZ53" s="0"/>
      <c r="BA53" s="214"/>
      <c r="BB53" s="0"/>
      <c r="BC53" s="215" t="n">
        <f aca="false">$T53</f>
        <v>0</v>
      </c>
      <c r="BD53" s="180" t="n">
        <f aca="false">$E53*BC53</f>
        <v>0</v>
      </c>
      <c r="BE53" s="215"/>
      <c r="BF53" s="181"/>
      <c r="BG53" s="215"/>
      <c r="BH53" s="182"/>
      <c r="BI53" s="216"/>
      <c r="BJ53" s="208"/>
      <c r="BK53" s="33"/>
      <c r="BL53" s="184" t="n">
        <f aca="false">BC53+BE53+BG53</f>
        <v>0</v>
      </c>
      <c r="BM53" s="185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107</v>
      </c>
      <c r="C54" s="5" t="s">
        <v>108</v>
      </c>
      <c r="D54" s="209" t="s">
        <v>100</v>
      </c>
      <c r="E54" s="232" t="n">
        <v>0</v>
      </c>
      <c r="F54" s="210"/>
      <c r="G54" s="211"/>
      <c r="H54" s="233" t="n">
        <v>0</v>
      </c>
      <c r="I54" s="35" t="n">
        <f aca="false">$E54*H54</f>
        <v>0</v>
      </c>
      <c r="J54" s="233" t="n">
        <v>0</v>
      </c>
      <c r="K54" s="35" t="n">
        <f aca="false">$E54*J54</f>
        <v>0</v>
      </c>
      <c r="L54" s="233" t="n">
        <v>0</v>
      </c>
      <c r="M54" s="35" t="n">
        <f aca="false">$E54*L54</f>
        <v>0</v>
      </c>
      <c r="N54" s="233" t="n">
        <v>0</v>
      </c>
      <c r="O54" s="35" t="n">
        <f aca="false">$E54*N54</f>
        <v>0</v>
      </c>
      <c r="P54" s="233"/>
      <c r="Q54" s="35"/>
      <c r="R54" s="233"/>
      <c r="S54" s="35"/>
      <c r="T54" s="215" t="n">
        <f aca="false">H54+J54+L54+N54+P54+R54</f>
        <v>0</v>
      </c>
      <c r="U54" s="180" t="n">
        <f aca="false">$E54*T54</f>
        <v>0</v>
      </c>
      <c r="V54" s="0"/>
      <c r="W54" s="233"/>
      <c r="X54" s="35"/>
      <c r="Y54" s="233"/>
      <c r="Z54" s="35"/>
      <c r="AA54" s="233"/>
      <c r="AB54" s="35"/>
      <c r="AC54" s="233"/>
      <c r="AD54" s="35"/>
      <c r="AE54" s="233"/>
      <c r="AF54" s="35"/>
      <c r="AG54" s="233"/>
      <c r="AH54" s="35"/>
      <c r="AI54" s="215"/>
      <c r="AJ54" s="181"/>
      <c r="AL54" s="233"/>
      <c r="AM54" s="35"/>
      <c r="AN54" s="233"/>
      <c r="AO54" s="35"/>
      <c r="AP54" s="233"/>
      <c r="AQ54" s="35"/>
      <c r="AR54" s="233"/>
      <c r="AS54" s="35"/>
      <c r="AT54" s="215"/>
      <c r="AU54" s="182"/>
      <c r="AV54" s="0"/>
      <c r="AZ54" s="0"/>
      <c r="BA54" s="214"/>
      <c r="BB54" s="0"/>
      <c r="BC54" s="215" t="n">
        <f aca="false">$T54</f>
        <v>0</v>
      </c>
      <c r="BD54" s="180" t="n">
        <f aca="false">$E54*BC54</f>
        <v>0</v>
      </c>
      <c r="BE54" s="215"/>
      <c r="BF54" s="181"/>
      <c r="BG54" s="215"/>
      <c r="BH54" s="182"/>
      <c r="BI54" s="216"/>
      <c r="BJ54" s="208"/>
      <c r="BK54" s="33"/>
      <c r="BL54" s="184" t="n">
        <f aca="false">BC54+BE54+BG54</f>
        <v>0</v>
      </c>
      <c r="BM54" s="185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107</v>
      </c>
      <c r="C55" s="5" t="s">
        <v>108</v>
      </c>
      <c r="D55" s="209" t="s">
        <v>100</v>
      </c>
      <c r="E55" s="232" t="n">
        <v>0</v>
      </c>
      <c r="F55" s="210"/>
      <c r="G55" s="211"/>
      <c r="H55" s="233" t="n">
        <v>0</v>
      </c>
      <c r="I55" s="35" t="n">
        <f aca="false">$E55*H55</f>
        <v>0</v>
      </c>
      <c r="J55" s="233" t="n">
        <v>0</v>
      </c>
      <c r="K55" s="35" t="n">
        <f aca="false">$E55*J55</f>
        <v>0</v>
      </c>
      <c r="L55" s="233" t="n">
        <v>0</v>
      </c>
      <c r="M55" s="35" t="n">
        <f aca="false">$E55*L55</f>
        <v>0</v>
      </c>
      <c r="N55" s="233" t="n">
        <v>0</v>
      </c>
      <c r="O55" s="35" t="n">
        <f aca="false">$E55*N55</f>
        <v>0</v>
      </c>
      <c r="P55" s="233" t="n">
        <v>0</v>
      </c>
      <c r="Q55" s="35" t="n">
        <f aca="false">$E55*P55</f>
        <v>0</v>
      </c>
      <c r="R55" s="233" t="n">
        <v>0</v>
      </c>
      <c r="S55" s="35" t="n">
        <f aca="false">$E55*R55</f>
        <v>0</v>
      </c>
      <c r="T55" s="215" t="n">
        <f aca="false">H55+J55+L55+N55+P55+R55</f>
        <v>0</v>
      </c>
      <c r="U55" s="180" t="n">
        <f aca="false">$E55*T55</f>
        <v>0</v>
      </c>
      <c r="V55" s="0"/>
      <c r="W55" s="233" t="n">
        <v>0</v>
      </c>
      <c r="X55" s="35" t="n">
        <f aca="false">$E55*W55</f>
        <v>0</v>
      </c>
      <c r="Y55" s="233" t="n">
        <v>0</v>
      </c>
      <c r="Z55" s="35" t="n">
        <f aca="false">$E55*Y55</f>
        <v>0</v>
      </c>
      <c r="AA55" s="233" t="n">
        <v>0</v>
      </c>
      <c r="AB55" s="35" t="n">
        <f aca="false">$E55*AA55</f>
        <v>0</v>
      </c>
      <c r="AC55" s="233" t="n">
        <v>0</v>
      </c>
      <c r="AD55" s="35" t="n">
        <f aca="false">$E55*AC55</f>
        <v>0</v>
      </c>
      <c r="AE55" s="233" t="n">
        <v>0</v>
      </c>
      <c r="AF55" s="35" t="n">
        <f aca="false">$E55*AE55</f>
        <v>0</v>
      </c>
      <c r="AG55" s="233" t="n">
        <v>0</v>
      </c>
      <c r="AH55" s="35" t="n">
        <f aca="false">$E55*AG55</f>
        <v>0</v>
      </c>
      <c r="AI55" s="215" t="n">
        <f aca="false">W55+Y55+AA55+AC55+AE55+AG55</f>
        <v>0</v>
      </c>
      <c r="AJ55" s="181" t="n">
        <f aca="false">$E55*AI55</f>
        <v>0</v>
      </c>
      <c r="AL55" s="233" t="n">
        <v>0</v>
      </c>
      <c r="AM55" s="35" t="n">
        <f aca="false">$E55*AL55</f>
        <v>0</v>
      </c>
      <c r="AN55" s="233" t="n">
        <v>0</v>
      </c>
      <c r="AO55" s="35" t="n">
        <f aca="false">$E55*AN55</f>
        <v>0</v>
      </c>
      <c r="AP55" s="233" t="n">
        <v>0</v>
      </c>
      <c r="AQ55" s="35" t="n">
        <f aca="false">$E55*AP55</f>
        <v>0</v>
      </c>
      <c r="AR55" s="233" t="n">
        <v>0</v>
      </c>
      <c r="AS55" s="35" t="n">
        <f aca="false">$E55*AR55</f>
        <v>0</v>
      </c>
      <c r="AT55" s="215" t="n">
        <f aca="false">AL55+AN55+AP55+AR55</f>
        <v>0</v>
      </c>
      <c r="AU55" s="182" t="n">
        <f aca="false">$E55*AT55</f>
        <v>0</v>
      </c>
      <c r="AV55" s="0"/>
      <c r="AZ55" s="0"/>
      <c r="BA55" s="214"/>
      <c r="BB55" s="0"/>
      <c r="BC55" s="215" t="n">
        <f aca="false">$T55</f>
        <v>0</v>
      </c>
      <c r="BD55" s="180" t="n">
        <f aca="false">$E55*BC55</f>
        <v>0</v>
      </c>
      <c r="BE55" s="215" t="n">
        <f aca="false">$AI55</f>
        <v>0</v>
      </c>
      <c r="BF55" s="181" t="n">
        <f aca="false">$E55*BE55</f>
        <v>0</v>
      </c>
      <c r="BG55" s="215" t="n">
        <f aca="false">$AT55</f>
        <v>0</v>
      </c>
      <c r="BH55" s="182" t="n">
        <f aca="false">$E55*BG55</f>
        <v>0</v>
      </c>
      <c r="BI55" s="216"/>
      <c r="BJ55" s="208"/>
      <c r="BK55" s="33"/>
      <c r="BL55" s="184" t="n">
        <f aca="false">BC55+BE55+BG55</f>
        <v>0</v>
      </c>
      <c r="BM55" s="185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9"/>
      <c r="C56" s="217" t="s">
        <v>109</v>
      </c>
      <c r="D56" s="217"/>
      <c r="E56" s="234"/>
      <c r="F56" s="29"/>
      <c r="G56" s="29"/>
      <c r="H56" s="235"/>
      <c r="I56" s="219" t="n">
        <f aca="false">SUM(I45:I55)</f>
        <v>1794.8879487182</v>
      </c>
      <c r="J56" s="235"/>
      <c r="K56" s="219" t="n">
        <f aca="false">SUM(K45:K55)</f>
        <v>26000</v>
      </c>
      <c r="L56" s="235"/>
      <c r="M56" s="219" t="n">
        <f aca="false">SUM(M45:M55)</f>
        <v>0</v>
      </c>
      <c r="N56" s="235"/>
      <c r="O56" s="219" t="n">
        <f aca="false">SUM(O45:O55)</f>
        <v>5205.12820512818</v>
      </c>
      <c r="P56" s="235"/>
      <c r="Q56" s="219" t="n">
        <f aca="false">SUM(Q45:Q55)</f>
        <v>0</v>
      </c>
      <c r="R56" s="235"/>
      <c r="S56" s="219" t="n">
        <f aca="false">SUM(S45:S55)</f>
        <v>0</v>
      </c>
      <c r="T56" s="236"/>
      <c r="U56" s="220" t="n">
        <f aca="false">SUM(U45:U55)</f>
        <v>33000.0161538464</v>
      </c>
      <c r="V56" s="29"/>
      <c r="W56" s="235"/>
      <c r="X56" s="219" t="n">
        <f aca="false">SUM(X45:X55)</f>
        <v>0</v>
      </c>
      <c r="Y56" s="235"/>
      <c r="Z56" s="219" t="n">
        <f aca="false">SUM(Z45:Z55)</f>
        <v>0</v>
      </c>
      <c r="AA56" s="235"/>
      <c r="AB56" s="219" t="n">
        <f aca="false">SUM(AB45:AB55)</f>
        <v>0</v>
      </c>
      <c r="AC56" s="235"/>
      <c r="AD56" s="219" t="n">
        <f aca="false">SUM(AD45:AD55)</f>
        <v>0</v>
      </c>
      <c r="AE56" s="235"/>
      <c r="AF56" s="219" t="n">
        <f aca="false">SUM(AF45:AF55)</f>
        <v>0</v>
      </c>
      <c r="AG56" s="235"/>
      <c r="AH56" s="219" t="n">
        <f aca="false">SUM(AH45:AH55)</f>
        <v>0</v>
      </c>
      <c r="AI56" s="236"/>
      <c r="AJ56" s="221" t="n">
        <f aca="false">SUM(AJ45:AJ55)</f>
        <v>0</v>
      </c>
      <c r="AL56" s="235"/>
      <c r="AM56" s="219" t="n">
        <f aca="false">SUM(AM45:AM55)</f>
        <v>0</v>
      </c>
      <c r="AN56" s="235"/>
      <c r="AO56" s="219" t="n">
        <f aca="false">SUM(AO45:AO55)</f>
        <v>0</v>
      </c>
      <c r="AP56" s="235"/>
      <c r="AQ56" s="219" t="n">
        <f aca="false">SUM(AQ45:AQ55)</f>
        <v>0</v>
      </c>
      <c r="AR56" s="235"/>
      <c r="AS56" s="219" t="n">
        <f aca="false">SUM(AS45:AS55)</f>
        <v>0</v>
      </c>
      <c r="AT56" s="236"/>
      <c r="AU56" s="222" t="n">
        <f aca="false">SUM(AU45:AU55)</f>
        <v>0</v>
      </c>
      <c r="AV56" s="29"/>
      <c r="AZ56" s="0"/>
      <c r="BA56" s="223"/>
      <c r="BB56" s="0"/>
      <c r="BC56" s="237"/>
      <c r="BD56" s="220" t="n">
        <f aca="false">SUM(BD45:BD55)</f>
        <v>33000.0161538464</v>
      </c>
      <c r="BE56" s="237"/>
      <c r="BF56" s="221" t="n">
        <f aca="false">SUM(BF45:BF55)</f>
        <v>0</v>
      </c>
      <c r="BG56" s="237"/>
      <c r="BH56" s="222" t="n">
        <f aca="false">SUM(BH45:BH55)</f>
        <v>0</v>
      </c>
      <c r="BI56" s="238"/>
      <c r="BJ56" s="208"/>
      <c r="BK56" s="239"/>
      <c r="BL56" s="240"/>
      <c r="BM56" s="226" t="n">
        <f aca="false">SUM(BM45:BM55)</f>
        <v>33000.0161538464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41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8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81"/>
      <c r="AL57" s="0"/>
      <c r="AM57" s="0"/>
      <c r="AN57" s="0"/>
      <c r="AO57" s="0"/>
      <c r="AP57" s="0"/>
      <c r="AQ57" s="0"/>
      <c r="AR57" s="0"/>
      <c r="AS57" s="0"/>
      <c r="AT57" s="0"/>
      <c r="AU57" s="182"/>
      <c r="AV57" s="0"/>
      <c r="AZ57" s="0"/>
      <c r="BA57" s="0"/>
      <c r="BB57" s="0"/>
      <c r="BC57" s="215"/>
      <c r="BD57" s="35"/>
      <c r="BE57" s="215"/>
      <c r="BF57" s="35"/>
      <c r="BG57" s="215"/>
      <c r="BH57" s="35"/>
      <c r="BI57" s="216"/>
      <c r="BJ57" s="208"/>
      <c r="BK57" s="33"/>
      <c r="BL57" s="215"/>
      <c r="BM57" s="35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3" customFormat="true" ht="14" hidden="false" customHeight="false" outlineLevel="0" collapsed="false">
      <c r="B58" s="167" t="s">
        <v>34</v>
      </c>
      <c r="C58" s="230" t="s">
        <v>110</v>
      </c>
      <c r="D58" s="231"/>
      <c r="E58" s="242"/>
      <c r="F58" s="59"/>
      <c r="G58" s="60"/>
      <c r="H58" s="168"/>
      <c r="I58" s="169"/>
      <c r="J58" s="168"/>
      <c r="K58" s="169"/>
      <c r="L58" s="168"/>
      <c r="M58" s="169"/>
      <c r="N58" s="168"/>
      <c r="O58" s="169"/>
      <c r="P58" s="168"/>
      <c r="Q58" s="169"/>
      <c r="R58" s="168"/>
      <c r="S58" s="169"/>
      <c r="T58" s="170"/>
      <c r="U58" s="171"/>
      <c r="W58" s="168"/>
      <c r="X58" s="169"/>
      <c r="Y58" s="168"/>
      <c r="Z58" s="169"/>
      <c r="AA58" s="168"/>
      <c r="AB58" s="169"/>
      <c r="AC58" s="168"/>
      <c r="AD58" s="169"/>
      <c r="AE58" s="168"/>
      <c r="AF58" s="169"/>
      <c r="AG58" s="168"/>
      <c r="AH58" s="169"/>
      <c r="AI58" s="170"/>
      <c r="AJ58" s="172"/>
      <c r="AL58" s="168"/>
      <c r="AM58" s="169"/>
      <c r="AN58" s="168"/>
      <c r="AO58" s="169"/>
      <c r="AP58" s="168"/>
      <c r="AQ58" s="169"/>
      <c r="AR58" s="168"/>
      <c r="AS58" s="169"/>
      <c r="AT58" s="170"/>
      <c r="AU58" s="173"/>
      <c r="BA58" s="165"/>
      <c r="BC58" s="174"/>
      <c r="BD58" s="35"/>
      <c r="BE58" s="174"/>
      <c r="BF58" s="35"/>
      <c r="BG58" s="174"/>
      <c r="BH58" s="35"/>
      <c r="BI58" s="207"/>
      <c r="BJ58" s="208"/>
      <c r="BL58" s="174"/>
      <c r="BM58" s="35"/>
    </row>
    <row r="59" customFormat="false" ht="13" hidden="false" customHeight="false" outlineLevel="0" collapsed="false">
      <c r="A59" s="0"/>
      <c r="B59" s="5" t="s">
        <v>111</v>
      </c>
      <c r="C59" s="5" t="s">
        <v>112</v>
      </c>
      <c r="D59" s="209" t="s">
        <v>113</v>
      </c>
      <c r="E59" s="232" t="n">
        <v>12500</v>
      </c>
      <c r="F59" s="210"/>
      <c r="G59" s="211"/>
      <c r="H59" s="233" t="n">
        <v>0</v>
      </c>
      <c r="I59" s="35" t="n">
        <f aca="false">$E59*H59</f>
        <v>0</v>
      </c>
      <c r="J59" s="233" t="n">
        <v>0</v>
      </c>
      <c r="K59" s="35" t="n">
        <f aca="false">$E59*J59</f>
        <v>0</v>
      </c>
      <c r="L59" s="233" t="n">
        <v>0</v>
      </c>
      <c r="M59" s="35" t="n">
        <f aca="false">$E59*L59</f>
        <v>0</v>
      </c>
      <c r="N59" s="233" t="n">
        <v>1</v>
      </c>
      <c r="O59" s="35" t="n">
        <f aca="false">$E59*N59</f>
        <v>12500</v>
      </c>
      <c r="P59" s="233" t="n">
        <v>0</v>
      </c>
      <c r="Q59" s="35" t="n">
        <f aca="false">$E59*P59</f>
        <v>0</v>
      </c>
      <c r="R59" s="233" t="n">
        <v>0</v>
      </c>
      <c r="S59" s="35" t="n">
        <f aca="false">$E59*R59</f>
        <v>0</v>
      </c>
      <c r="T59" s="215" t="n">
        <f aca="false">H59+J59+L59+N59+P59+R59</f>
        <v>1</v>
      </c>
      <c r="U59" s="180" t="n">
        <f aca="false">$E59*T59</f>
        <v>12500</v>
      </c>
      <c r="V59" s="0"/>
      <c r="W59" s="233" t="n">
        <v>0</v>
      </c>
      <c r="X59" s="35" t="n">
        <f aca="false">$E59*W59</f>
        <v>0</v>
      </c>
      <c r="Y59" s="233" t="n">
        <v>0</v>
      </c>
      <c r="Z59" s="35" t="n">
        <f aca="false">$E59*Y59</f>
        <v>0</v>
      </c>
      <c r="AA59" s="233" t="n">
        <v>0</v>
      </c>
      <c r="AB59" s="35" t="n">
        <f aca="false">$E59*AA59</f>
        <v>0</v>
      </c>
      <c r="AC59" s="233" t="n">
        <v>0</v>
      </c>
      <c r="AD59" s="35" t="n">
        <f aca="false">$E59*AC59</f>
        <v>0</v>
      </c>
      <c r="AE59" s="233" t="n">
        <v>0</v>
      </c>
      <c r="AF59" s="35" t="n">
        <f aca="false">$E59*AE59</f>
        <v>0</v>
      </c>
      <c r="AG59" s="233" t="n">
        <v>0</v>
      </c>
      <c r="AH59" s="35" t="n">
        <f aca="false">$E59*AG59</f>
        <v>0</v>
      </c>
      <c r="AI59" s="215" t="n">
        <f aca="false">W59+Y59+AA59+AC59+AE59+AG59</f>
        <v>0</v>
      </c>
      <c r="AJ59" s="181" t="n">
        <f aca="false">$E59*AI59</f>
        <v>0</v>
      </c>
      <c r="AL59" s="233" t="n">
        <v>0</v>
      </c>
      <c r="AM59" s="35" t="n">
        <f aca="false">$E59*AL59</f>
        <v>0</v>
      </c>
      <c r="AN59" s="233" t="n">
        <v>0</v>
      </c>
      <c r="AO59" s="35" t="n">
        <f aca="false">$E59*AN59</f>
        <v>0</v>
      </c>
      <c r="AP59" s="233" t="n">
        <v>0</v>
      </c>
      <c r="AQ59" s="35" t="n">
        <f aca="false">$E59*AP59</f>
        <v>0</v>
      </c>
      <c r="AR59" s="233" t="n">
        <v>0</v>
      </c>
      <c r="AS59" s="35" t="n">
        <f aca="false">$E59*AR59</f>
        <v>0</v>
      </c>
      <c r="AT59" s="215" t="n">
        <f aca="false">AL59+AN59+AP59+AR59</f>
        <v>0</v>
      </c>
      <c r="AU59" s="182" t="n">
        <f aca="false">$E59*AT59</f>
        <v>0</v>
      </c>
      <c r="AV59" s="0"/>
      <c r="AZ59" s="0"/>
      <c r="BA59" s="214"/>
      <c r="BB59" s="0"/>
      <c r="BC59" s="215" t="n">
        <f aca="false">$T59</f>
        <v>1</v>
      </c>
      <c r="BD59" s="180" t="n">
        <f aca="false">$E59*BC59</f>
        <v>12500</v>
      </c>
      <c r="BE59" s="215" t="n">
        <f aca="false">$AI59</f>
        <v>0</v>
      </c>
      <c r="BF59" s="181" t="n">
        <f aca="false">$E59*BE59</f>
        <v>0</v>
      </c>
      <c r="BG59" s="215" t="n">
        <f aca="false">$AT59</f>
        <v>0</v>
      </c>
      <c r="BH59" s="182" t="n">
        <f aca="false">$E59*BG59</f>
        <v>0</v>
      </c>
      <c r="BI59" s="216"/>
      <c r="BJ59" s="208"/>
      <c r="BK59" s="33"/>
      <c r="BL59" s="184" t="n">
        <f aca="false">BC59+BE59+BG59</f>
        <v>1</v>
      </c>
      <c r="BM59" s="185" t="n">
        <f aca="false">$E59*BL59</f>
        <v>12500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114</v>
      </c>
      <c r="C60" s="5" t="s">
        <v>115</v>
      </c>
      <c r="D60" s="209" t="s">
        <v>113</v>
      </c>
      <c r="E60" s="232" t="n">
        <v>0</v>
      </c>
      <c r="F60" s="210"/>
      <c r="G60" s="211"/>
      <c r="H60" s="233" t="n">
        <v>0</v>
      </c>
      <c r="I60" s="35" t="n">
        <f aca="false">$E60*H60</f>
        <v>0</v>
      </c>
      <c r="J60" s="233" t="n">
        <v>0</v>
      </c>
      <c r="K60" s="35" t="n">
        <f aca="false">$E60*J60</f>
        <v>0</v>
      </c>
      <c r="L60" s="233" t="n">
        <v>0</v>
      </c>
      <c r="M60" s="35" t="n">
        <f aca="false">$E60*L60</f>
        <v>0</v>
      </c>
      <c r="N60" s="233" t="n">
        <v>0</v>
      </c>
      <c r="O60" s="35" t="n">
        <f aca="false">$E60*N60</f>
        <v>0</v>
      </c>
      <c r="P60" s="233" t="n">
        <v>0</v>
      </c>
      <c r="Q60" s="35" t="n">
        <f aca="false">$E60*P60</f>
        <v>0</v>
      </c>
      <c r="R60" s="233" t="n">
        <v>0</v>
      </c>
      <c r="S60" s="35" t="n">
        <f aca="false">$E60*R60</f>
        <v>0</v>
      </c>
      <c r="T60" s="215" t="n">
        <f aca="false">H60+J60+L60+N60+P60+R60</f>
        <v>0</v>
      </c>
      <c r="U60" s="180" t="n">
        <f aca="false">$E60*T60</f>
        <v>0</v>
      </c>
      <c r="V60" s="0"/>
      <c r="W60" s="233" t="n">
        <v>0</v>
      </c>
      <c r="X60" s="35" t="n">
        <f aca="false">$E60*W60</f>
        <v>0</v>
      </c>
      <c r="Y60" s="233" t="n">
        <v>0</v>
      </c>
      <c r="Z60" s="35" t="n">
        <f aca="false">$E60*Y60</f>
        <v>0</v>
      </c>
      <c r="AA60" s="233" t="n">
        <v>0</v>
      </c>
      <c r="AB60" s="35" t="n">
        <f aca="false">$E60*AA60</f>
        <v>0</v>
      </c>
      <c r="AC60" s="233" t="n">
        <v>0</v>
      </c>
      <c r="AD60" s="35" t="n">
        <f aca="false">$E60*AC60</f>
        <v>0</v>
      </c>
      <c r="AE60" s="233" t="n">
        <v>0</v>
      </c>
      <c r="AF60" s="35" t="n">
        <f aca="false">$E60*AE60</f>
        <v>0</v>
      </c>
      <c r="AG60" s="233" t="n">
        <v>0</v>
      </c>
      <c r="AH60" s="35" t="n">
        <f aca="false">$E60*AG60</f>
        <v>0</v>
      </c>
      <c r="AI60" s="215" t="n">
        <f aca="false">W60+Y60+AA60+AC60+AE60+AG60</f>
        <v>0</v>
      </c>
      <c r="AJ60" s="181" t="n">
        <f aca="false">$E60*AI60</f>
        <v>0</v>
      </c>
      <c r="AL60" s="233" t="n">
        <v>0</v>
      </c>
      <c r="AM60" s="35" t="n">
        <f aca="false">$E60*AL60</f>
        <v>0</v>
      </c>
      <c r="AN60" s="233" t="n">
        <v>0</v>
      </c>
      <c r="AO60" s="35" t="n">
        <f aca="false">$E60*AN60</f>
        <v>0</v>
      </c>
      <c r="AP60" s="233" t="n">
        <v>0</v>
      </c>
      <c r="AQ60" s="35" t="n">
        <f aca="false">$E60*AP60</f>
        <v>0</v>
      </c>
      <c r="AR60" s="233" t="n">
        <v>0</v>
      </c>
      <c r="AS60" s="35" t="n">
        <f aca="false">$E60*AR60</f>
        <v>0</v>
      </c>
      <c r="AT60" s="215" t="n">
        <f aca="false">AL60+AN60+AP60+AR60</f>
        <v>0</v>
      </c>
      <c r="AU60" s="182" t="n">
        <f aca="false">$E60*AT60</f>
        <v>0</v>
      </c>
      <c r="AV60" s="0"/>
      <c r="AZ60" s="0"/>
      <c r="BA60" s="214"/>
      <c r="BB60" s="0"/>
      <c r="BC60" s="215" t="n">
        <f aca="false">$T60</f>
        <v>0</v>
      </c>
      <c r="BD60" s="180" t="n">
        <f aca="false">$E60*BC60</f>
        <v>0</v>
      </c>
      <c r="BE60" s="215" t="n">
        <f aca="false">$AI60</f>
        <v>0</v>
      </c>
      <c r="BF60" s="181" t="n">
        <f aca="false">$E60*BE60</f>
        <v>0</v>
      </c>
      <c r="BG60" s="215" t="n">
        <f aca="false">$AT60</f>
        <v>0</v>
      </c>
      <c r="BH60" s="182" t="n">
        <f aca="false">$E60*BG60</f>
        <v>0</v>
      </c>
      <c r="BI60" s="216"/>
      <c r="BJ60" s="208"/>
      <c r="BK60" s="33"/>
      <c r="BL60" s="184" t="n">
        <f aca="false">BC60+BE60+BG60</f>
        <v>0</v>
      </c>
      <c r="BM60" s="185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9"/>
      <c r="C61" s="217" t="s">
        <v>116</v>
      </c>
      <c r="D61" s="217"/>
      <c r="E61" s="234"/>
      <c r="F61" s="29"/>
      <c r="G61" s="29"/>
      <c r="H61" s="29"/>
      <c r="I61" s="219" t="n">
        <f aca="false">SUM(I59:I60)</f>
        <v>0</v>
      </c>
      <c r="J61" s="29"/>
      <c r="K61" s="219" t="n">
        <f aca="false">SUM(K59:K60)</f>
        <v>0</v>
      </c>
      <c r="L61" s="29"/>
      <c r="M61" s="219" t="n">
        <f aca="false">SUM(M59:M60)</f>
        <v>0</v>
      </c>
      <c r="N61" s="29"/>
      <c r="O61" s="219" t="n">
        <f aca="false">SUM(O59:O60)</f>
        <v>12500</v>
      </c>
      <c r="P61" s="29"/>
      <c r="Q61" s="219" t="n">
        <f aca="false">SUM(Q59:Q60)</f>
        <v>0</v>
      </c>
      <c r="R61" s="29"/>
      <c r="S61" s="219" t="n">
        <f aca="false">SUM(S59:S60)</f>
        <v>0</v>
      </c>
      <c r="T61" s="229"/>
      <c r="U61" s="220" t="n">
        <f aca="false">SUM(U59:U60)</f>
        <v>12500</v>
      </c>
      <c r="V61" s="29"/>
      <c r="W61" s="29"/>
      <c r="X61" s="219" t="n">
        <f aca="false">SUM(X59:X60)</f>
        <v>0</v>
      </c>
      <c r="Y61" s="29"/>
      <c r="Z61" s="219" t="n">
        <f aca="false">SUM(Z59:Z60)</f>
        <v>0</v>
      </c>
      <c r="AA61" s="29"/>
      <c r="AB61" s="219" t="n">
        <f aca="false">SUM(AB59:AB60)</f>
        <v>0</v>
      </c>
      <c r="AC61" s="29"/>
      <c r="AD61" s="219" t="n">
        <f aca="false">SUM(AD59:AD60)</f>
        <v>0</v>
      </c>
      <c r="AE61" s="29"/>
      <c r="AF61" s="219" t="n">
        <f aca="false">SUM(AF59:AF60)</f>
        <v>0</v>
      </c>
      <c r="AG61" s="29"/>
      <c r="AH61" s="219" t="n">
        <f aca="false">SUM(AH59:AH60)</f>
        <v>0</v>
      </c>
      <c r="AI61" s="229"/>
      <c r="AJ61" s="221" t="n">
        <f aca="false">SUM(AJ59:AJ60)</f>
        <v>0</v>
      </c>
      <c r="AL61" s="29"/>
      <c r="AM61" s="219" t="n">
        <f aca="false">SUM(AM59:AM60)</f>
        <v>0</v>
      </c>
      <c r="AN61" s="29"/>
      <c r="AO61" s="219" t="n">
        <f aca="false">SUM(AO59:AO60)</f>
        <v>0</v>
      </c>
      <c r="AP61" s="29"/>
      <c r="AQ61" s="219" t="n">
        <f aca="false">SUM(AQ59:AQ60)</f>
        <v>0</v>
      </c>
      <c r="AR61" s="29"/>
      <c r="AS61" s="219" t="n">
        <f aca="false">SUM(AS59:AS60)</f>
        <v>0</v>
      </c>
      <c r="AT61" s="229"/>
      <c r="AU61" s="222" t="n">
        <f aca="false">SUM(AU59:AU60)</f>
        <v>0</v>
      </c>
      <c r="AV61" s="29"/>
      <c r="AZ61" s="0"/>
      <c r="BA61" s="223"/>
      <c r="BB61" s="0"/>
      <c r="BC61" s="237"/>
      <c r="BD61" s="220" t="n">
        <f aca="false">SUM(BD59:BD60)</f>
        <v>12500</v>
      </c>
      <c r="BE61" s="237"/>
      <c r="BF61" s="221" t="n">
        <f aca="false">SUM(BF59:BF60)</f>
        <v>0</v>
      </c>
      <c r="BG61" s="237"/>
      <c r="BH61" s="222" t="n">
        <f aca="false">SUM(BH59:BH60)</f>
        <v>0</v>
      </c>
      <c r="BI61" s="238"/>
      <c r="BJ61" s="208"/>
      <c r="BK61" s="239"/>
      <c r="BL61" s="240"/>
      <c r="BM61" s="226" t="n">
        <f aca="false">SUM(BM59:BM60)</f>
        <v>12500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41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8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81"/>
      <c r="AL62" s="0"/>
      <c r="AM62" s="0"/>
      <c r="AN62" s="0"/>
      <c r="AO62" s="0"/>
      <c r="AP62" s="0"/>
      <c r="AQ62" s="0"/>
      <c r="AR62" s="0"/>
      <c r="AS62" s="0"/>
      <c r="AT62" s="0"/>
      <c r="AU62" s="182"/>
      <c r="AV62" s="0"/>
      <c r="AZ62" s="0"/>
      <c r="BA62" s="0"/>
      <c r="BB62" s="0"/>
      <c r="BC62" s="215"/>
      <c r="BD62" s="35"/>
      <c r="BE62" s="215"/>
      <c r="BF62" s="35"/>
      <c r="BG62" s="215"/>
      <c r="BH62" s="35"/>
      <c r="BI62" s="216"/>
      <c r="BJ62" s="208"/>
      <c r="BK62" s="33"/>
      <c r="BL62" s="215"/>
      <c r="BM62" s="35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3" customFormat="true" ht="14" hidden="false" customHeight="false" outlineLevel="0" collapsed="false">
      <c r="B63" s="167" t="s">
        <v>117</v>
      </c>
      <c r="C63" s="59"/>
      <c r="D63" s="59"/>
      <c r="E63" s="59"/>
      <c r="F63" s="59"/>
      <c r="G63" s="60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70"/>
      <c r="U63" s="171"/>
      <c r="W63" s="168"/>
      <c r="X63" s="169"/>
      <c r="Y63" s="168"/>
      <c r="Z63" s="169"/>
      <c r="AA63" s="168"/>
      <c r="AB63" s="169"/>
      <c r="AC63" s="168"/>
      <c r="AD63" s="169"/>
      <c r="AE63" s="168"/>
      <c r="AF63" s="169"/>
      <c r="AG63" s="168"/>
      <c r="AH63" s="169"/>
      <c r="AI63" s="170"/>
      <c r="AJ63" s="172"/>
      <c r="AL63" s="168"/>
      <c r="AM63" s="169"/>
      <c r="AN63" s="168"/>
      <c r="AO63" s="169"/>
      <c r="AP63" s="168"/>
      <c r="AQ63" s="169"/>
      <c r="AR63" s="168"/>
      <c r="AS63" s="169"/>
      <c r="AT63" s="170"/>
      <c r="AU63" s="173"/>
      <c r="BA63" s="165"/>
      <c r="BC63" s="174"/>
      <c r="BD63" s="35"/>
      <c r="BE63" s="174"/>
      <c r="BF63" s="35"/>
      <c r="BG63" s="174"/>
      <c r="BH63" s="35"/>
      <c r="BI63" s="207"/>
      <c r="BJ63" s="208"/>
      <c r="BL63" s="174"/>
      <c r="BM63" s="35"/>
    </row>
    <row r="64" customFormat="false" ht="13" hidden="false" customHeight="false" outlineLevel="0" collapsed="false">
      <c r="A64" s="0"/>
      <c r="B64" s="209" t="s">
        <v>118</v>
      </c>
      <c r="C64" s="209" t="s">
        <v>115</v>
      </c>
      <c r="D64" s="209" t="s">
        <v>100</v>
      </c>
      <c r="E64" s="232" t="n">
        <v>0</v>
      </c>
      <c r="F64" s="210"/>
      <c r="G64" s="211"/>
      <c r="H64" s="233" t="n">
        <v>0</v>
      </c>
      <c r="I64" s="35" t="n">
        <f aca="false">$E64*H64</f>
        <v>0</v>
      </c>
      <c r="J64" s="233" t="n">
        <v>0</v>
      </c>
      <c r="K64" s="35" t="n">
        <f aca="false">$E64*J64</f>
        <v>0</v>
      </c>
      <c r="L64" s="233" t="n">
        <v>0</v>
      </c>
      <c r="M64" s="35" t="n">
        <f aca="false">$E64*L64</f>
        <v>0</v>
      </c>
      <c r="N64" s="233" t="n">
        <v>0</v>
      </c>
      <c r="O64" s="35" t="n">
        <f aca="false">$E64*N64</f>
        <v>0</v>
      </c>
      <c r="P64" s="233" t="n">
        <v>0</v>
      </c>
      <c r="Q64" s="35" t="n">
        <f aca="false">$E64*P64</f>
        <v>0</v>
      </c>
      <c r="R64" s="233" t="n">
        <v>0</v>
      </c>
      <c r="S64" s="35" t="n">
        <f aca="false">$E64*R64</f>
        <v>0</v>
      </c>
      <c r="T64" s="215" t="n">
        <f aca="false">H64+J64+L64+N64+P64+R64</f>
        <v>0</v>
      </c>
      <c r="U64" s="180" t="n">
        <f aca="false">$E64*T64</f>
        <v>0</v>
      </c>
      <c r="V64" s="0"/>
      <c r="W64" s="233" t="n">
        <v>0</v>
      </c>
      <c r="X64" s="35" t="n">
        <f aca="false">$E64*W64</f>
        <v>0</v>
      </c>
      <c r="Y64" s="233" t="n">
        <v>0</v>
      </c>
      <c r="Z64" s="35" t="n">
        <f aca="false">$E64*Y64</f>
        <v>0</v>
      </c>
      <c r="AA64" s="233" t="n">
        <v>0</v>
      </c>
      <c r="AB64" s="35" t="n">
        <f aca="false">$E64*AA64</f>
        <v>0</v>
      </c>
      <c r="AC64" s="233" t="n">
        <v>0</v>
      </c>
      <c r="AD64" s="35" t="n">
        <f aca="false">$E64*AC64</f>
        <v>0</v>
      </c>
      <c r="AE64" s="233" t="n">
        <v>0</v>
      </c>
      <c r="AF64" s="35" t="n">
        <f aca="false">$E64*AE64</f>
        <v>0</v>
      </c>
      <c r="AG64" s="233" t="n">
        <v>0</v>
      </c>
      <c r="AH64" s="35" t="n">
        <f aca="false">$E64*AG64</f>
        <v>0</v>
      </c>
      <c r="AI64" s="215" t="n">
        <f aca="false">W64+Y64+AA64+AC64+AE64+AG64</f>
        <v>0</v>
      </c>
      <c r="AJ64" s="181" t="n">
        <f aca="false">$E64*AI64</f>
        <v>0</v>
      </c>
      <c r="AL64" s="233" t="n">
        <v>0</v>
      </c>
      <c r="AM64" s="35" t="n">
        <f aca="false">$E64*AL64</f>
        <v>0</v>
      </c>
      <c r="AN64" s="233" t="n">
        <v>0</v>
      </c>
      <c r="AO64" s="35" t="n">
        <f aca="false">$E64*AN64</f>
        <v>0</v>
      </c>
      <c r="AP64" s="233" t="n">
        <v>0</v>
      </c>
      <c r="AQ64" s="35" t="n">
        <f aca="false">$E64*AP64</f>
        <v>0</v>
      </c>
      <c r="AR64" s="233" t="n">
        <v>0</v>
      </c>
      <c r="AS64" s="35" t="n">
        <f aca="false">$E64*AR64</f>
        <v>0</v>
      </c>
      <c r="AT64" s="215" t="n">
        <f aca="false">AL64+AN64+AP64+AR64</f>
        <v>0</v>
      </c>
      <c r="AU64" s="182" t="n">
        <f aca="false">$E64*AT64</f>
        <v>0</v>
      </c>
      <c r="AV64" s="0"/>
      <c r="AZ64" s="0"/>
      <c r="BA64" s="214"/>
      <c r="BB64" s="0"/>
      <c r="BC64" s="215" t="n">
        <f aca="false">$T64</f>
        <v>0</v>
      </c>
      <c r="BD64" s="180" t="n">
        <f aca="false">$E64*BC64</f>
        <v>0</v>
      </c>
      <c r="BE64" s="215" t="n">
        <f aca="false">$AI64</f>
        <v>0</v>
      </c>
      <c r="BF64" s="181" t="n">
        <f aca="false">$E64*BE64</f>
        <v>0</v>
      </c>
      <c r="BG64" s="215" t="n">
        <f aca="false">$AT64</f>
        <v>0</v>
      </c>
      <c r="BH64" s="182" t="n">
        <f aca="false">$E64*BG64</f>
        <v>0</v>
      </c>
      <c r="BI64" s="207"/>
      <c r="BJ64" s="208"/>
      <c r="BK64" s="33"/>
      <c r="BL64" s="184" t="n">
        <f aca="false">BC64+BE64+BG64</f>
        <v>0</v>
      </c>
      <c r="BM64" s="185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209" t="s">
        <v>118</v>
      </c>
      <c r="C65" s="209" t="s">
        <v>115</v>
      </c>
      <c r="D65" s="209" t="s">
        <v>100</v>
      </c>
      <c r="E65" s="232" t="n">
        <v>0</v>
      </c>
      <c r="F65" s="210"/>
      <c r="G65" s="211"/>
      <c r="H65" s="233" t="n">
        <v>0</v>
      </c>
      <c r="I65" s="35" t="n">
        <f aca="false">$E65*H65</f>
        <v>0</v>
      </c>
      <c r="J65" s="233" t="n">
        <v>0</v>
      </c>
      <c r="K65" s="35" t="n">
        <f aca="false">$E65*J65</f>
        <v>0</v>
      </c>
      <c r="L65" s="233" t="n">
        <v>0</v>
      </c>
      <c r="M65" s="35" t="n">
        <f aca="false">$E65*L65</f>
        <v>0</v>
      </c>
      <c r="N65" s="233" t="n">
        <v>0</v>
      </c>
      <c r="O65" s="35" t="n">
        <f aca="false">$E65*N65</f>
        <v>0</v>
      </c>
      <c r="P65" s="233" t="n">
        <v>0</v>
      </c>
      <c r="Q65" s="35" t="n">
        <f aca="false">$E65*P65</f>
        <v>0</v>
      </c>
      <c r="R65" s="233" t="n">
        <v>0</v>
      </c>
      <c r="S65" s="35" t="n">
        <f aca="false">$E65*R65</f>
        <v>0</v>
      </c>
      <c r="T65" s="215" t="n">
        <f aca="false">H65+J65+L65+N65+P65+R65</f>
        <v>0</v>
      </c>
      <c r="U65" s="180" t="n">
        <f aca="false">$E65*T65</f>
        <v>0</v>
      </c>
      <c r="V65" s="0"/>
      <c r="W65" s="233" t="n">
        <v>0</v>
      </c>
      <c r="X65" s="35" t="n">
        <f aca="false">$E65*W65</f>
        <v>0</v>
      </c>
      <c r="Y65" s="233" t="n">
        <v>0</v>
      </c>
      <c r="Z65" s="35" t="n">
        <f aca="false">$E65*Y65</f>
        <v>0</v>
      </c>
      <c r="AA65" s="233" t="n">
        <v>0</v>
      </c>
      <c r="AB65" s="35" t="n">
        <f aca="false">$E65*AA65</f>
        <v>0</v>
      </c>
      <c r="AC65" s="233" t="n">
        <v>0</v>
      </c>
      <c r="AD65" s="35" t="n">
        <f aca="false">$E65*AC65</f>
        <v>0</v>
      </c>
      <c r="AE65" s="233" t="n">
        <v>0</v>
      </c>
      <c r="AF65" s="35" t="n">
        <f aca="false">$E65*AE65</f>
        <v>0</v>
      </c>
      <c r="AG65" s="233" t="n">
        <v>0</v>
      </c>
      <c r="AH65" s="35" t="n">
        <f aca="false">$E65*AG65</f>
        <v>0</v>
      </c>
      <c r="AI65" s="215" t="n">
        <f aca="false">W65+Y65+AA65+AC65+AE65+AG65</f>
        <v>0</v>
      </c>
      <c r="AJ65" s="181" t="n">
        <f aca="false">$E65*AI65</f>
        <v>0</v>
      </c>
      <c r="AL65" s="233" t="n">
        <v>0</v>
      </c>
      <c r="AM65" s="35" t="n">
        <f aca="false">$E65*AL65</f>
        <v>0</v>
      </c>
      <c r="AN65" s="233" t="n">
        <v>0</v>
      </c>
      <c r="AO65" s="35" t="n">
        <f aca="false">$E65*AN65</f>
        <v>0</v>
      </c>
      <c r="AP65" s="233" t="n">
        <v>0</v>
      </c>
      <c r="AQ65" s="35" t="n">
        <f aca="false">$E65*AP65</f>
        <v>0</v>
      </c>
      <c r="AR65" s="233" t="n">
        <v>0</v>
      </c>
      <c r="AS65" s="35" t="n">
        <f aca="false">$E65*AR65</f>
        <v>0</v>
      </c>
      <c r="AT65" s="215" t="n">
        <f aca="false">AL65+AN65+AP65+AR65</f>
        <v>0</v>
      </c>
      <c r="AU65" s="182" t="n">
        <f aca="false">$E65*AT65</f>
        <v>0</v>
      </c>
      <c r="AV65" s="0"/>
      <c r="AZ65" s="0"/>
      <c r="BA65" s="214"/>
      <c r="BB65" s="0"/>
      <c r="BC65" s="215" t="n">
        <f aca="false">$T65</f>
        <v>0</v>
      </c>
      <c r="BD65" s="180" t="n">
        <f aca="false">$E65*BC65</f>
        <v>0</v>
      </c>
      <c r="BE65" s="215" t="n">
        <f aca="false">$AI65</f>
        <v>0</v>
      </c>
      <c r="BF65" s="181" t="n">
        <f aca="false">$E65*BE65</f>
        <v>0</v>
      </c>
      <c r="BG65" s="215" t="n">
        <f aca="false">$AT65</f>
        <v>0</v>
      </c>
      <c r="BH65" s="182" t="n">
        <f aca="false">$E65*BG65</f>
        <v>0</v>
      </c>
      <c r="BI65" s="207"/>
      <c r="BJ65" s="208"/>
      <c r="BK65" s="33"/>
      <c r="BL65" s="184" t="n">
        <f aca="false">BC65+BE65+BG65</f>
        <v>0</v>
      </c>
      <c r="BM65" s="185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9"/>
      <c r="C66" s="217" t="s">
        <v>119</v>
      </c>
      <c r="D66" s="217"/>
      <c r="E66" s="29"/>
      <c r="F66" s="29"/>
      <c r="G66" s="29"/>
      <c r="H66" s="29"/>
      <c r="I66" s="219" t="n">
        <f aca="false">SUM(I64:I65)</f>
        <v>0</v>
      </c>
      <c r="J66" s="219"/>
      <c r="K66" s="219" t="n">
        <f aca="false">SUM(K64:K65)</f>
        <v>0</v>
      </c>
      <c r="L66" s="219"/>
      <c r="M66" s="219" t="n">
        <f aca="false">SUM(M64:M65)</f>
        <v>0</v>
      </c>
      <c r="N66" s="29"/>
      <c r="O66" s="219" t="n">
        <f aca="false">SUM(O64:O65)</f>
        <v>0</v>
      </c>
      <c r="P66" s="219"/>
      <c r="Q66" s="219" t="n">
        <f aca="false">SUM(Q64:Q65)</f>
        <v>0</v>
      </c>
      <c r="R66" s="219"/>
      <c r="S66" s="219" t="n">
        <f aca="false">SUM(S64:S65)</f>
        <v>0</v>
      </c>
      <c r="T66" s="219"/>
      <c r="U66" s="220" t="n">
        <f aca="false">SUM(U64:U65)</f>
        <v>0</v>
      </c>
      <c r="V66" s="219"/>
      <c r="W66" s="29"/>
      <c r="X66" s="219" t="n">
        <f aca="false">SUM(X64:X65)</f>
        <v>0</v>
      </c>
      <c r="Y66" s="219"/>
      <c r="Z66" s="219" t="n">
        <f aca="false">SUM(Z64:Z65)</f>
        <v>0</v>
      </c>
      <c r="AA66" s="219"/>
      <c r="AB66" s="219" t="n">
        <f aca="false">SUM(AB64:AB65)</f>
        <v>0</v>
      </c>
      <c r="AC66" s="29"/>
      <c r="AD66" s="219" t="n">
        <f aca="false">SUM(AD64:AD65)</f>
        <v>0</v>
      </c>
      <c r="AE66" s="219"/>
      <c r="AF66" s="219" t="n">
        <f aca="false">SUM(AF64:AF65)</f>
        <v>0</v>
      </c>
      <c r="AG66" s="219"/>
      <c r="AH66" s="219" t="n">
        <f aca="false">SUM(AH64:AH65)</f>
        <v>0</v>
      </c>
      <c r="AI66" s="219"/>
      <c r="AJ66" s="221" t="n">
        <f aca="false">SUM(AJ64:AJ65)</f>
        <v>0</v>
      </c>
      <c r="AL66" s="29"/>
      <c r="AM66" s="219" t="n">
        <f aca="false">SUM(AM64:AM65)</f>
        <v>0</v>
      </c>
      <c r="AN66" s="219"/>
      <c r="AO66" s="219" t="n">
        <f aca="false">SUM(AO64:AO65)</f>
        <v>0</v>
      </c>
      <c r="AP66" s="219"/>
      <c r="AQ66" s="219" t="n">
        <f aca="false">SUM(AQ64:AQ65)</f>
        <v>0</v>
      </c>
      <c r="AR66" s="29"/>
      <c r="AS66" s="219" t="n">
        <f aca="false">SUM(AS64:AS65)</f>
        <v>0</v>
      </c>
      <c r="AT66" s="219"/>
      <c r="AU66" s="222" t="n">
        <f aca="false">SUM(AU64:AU65)</f>
        <v>0</v>
      </c>
      <c r="AV66" s="219" t="n">
        <f aca="false">SUM(AV64:AV65)</f>
        <v>0</v>
      </c>
      <c r="AZ66" s="0"/>
      <c r="BA66" s="223"/>
      <c r="BB66" s="0"/>
      <c r="BC66" s="224"/>
      <c r="BD66" s="220" t="n">
        <f aca="false">SUM(BD64:BD65)</f>
        <v>0</v>
      </c>
      <c r="BE66" s="224"/>
      <c r="BF66" s="221" t="n">
        <f aca="false">SUM(BF64:BF65)</f>
        <v>0</v>
      </c>
      <c r="BG66" s="224"/>
      <c r="BH66" s="222" t="n">
        <f aca="false">SUM(BH64:BH65)</f>
        <v>0</v>
      </c>
      <c r="BI66" s="216"/>
      <c r="BJ66" s="208"/>
      <c r="BK66" s="33"/>
      <c r="BL66" s="225"/>
      <c r="BM66" s="226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2"/>
      <c r="C67" s="243"/>
      <c r="D67" s="243"/>
      <c r="E67" s="12"/>
      <c r="F67" s="12"/>
      <c r="G67" s="12"/>
      <c r="H67" s="12"/>
      <c r="I67" s="208"/>
      <c r="J67" s="208"/>
      <c r="K67" s="208"/>
      <c r="L67" s="208"/>
      <c r="M67" s="208"/>
      <c r="N67" s="12"/>
      <c r="O67" s="208"/>
      <c r="P67" s="208"/>
      <c r="Q67" s="208"/>
      <c r="R67" s="208"/>
      <c r="S67" s="208"/>
      <c r="T67" s="208"/>
      <c r="U67" s="244"/>
      <c r="V67" s="208"/>
      <c r="W67" s="12"/>
      <c r="X67" s="208"/>
      <c r="Y67" s="208"/>
      <c r="Z67" s="208"/>
      <c r="AA67" s="208"/>
      <c r="AB67" s="208"/>
      <c r="AC67" s="12"/>
      <c r="AD67" s="208"/>
      <c r="AE67" s="208"/>
      <c r="AF67" s="208"/>
      <c r="AG67" s="208"/>
      <c r="AH67" s="208"/>
      <c r="AI67" s="208"/>
      <c r="AJ67" s="245"/>
      <c r="AL67" s="12"/>
      <c r="AM67" s="208"/>
      <c r="AN67" s="208"/>
      <c r="AO67" s="208"/>
      <c r="AP67" s="208"/>
      <c r="AQ67" s="208"/>
      <c r="AR67" s="12"/>
      <c r="AS67" s="208"/>
      <c r="AT67" s="208"/>
      <c r="AU67" s="246"/>
      <c r="AV67" s="208"/>
      <c r="AZ67" s="0"/>
      <c r="BA67" s="247"/>
      <c r="BB67" s="0"/>
      <c r="BC67" s="216"/>
      <c r="BD67" s="208"/>
      <c r="BE67" s="216"/>
      <c r="BF67" s="208"/>
      <c r="BG67" s="216"/>
      <c r="BH67" s="208"/>
      <c r="BI67" s="216"/>
      <c r="BJ67" s="208"/>
      <c r="BK67" s="33"/>
      <c r="BL67" s="248"/>
      <c r="BM67" s="2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3" customFormat="true" ht="14" hidden="false" customHeight="false" outlineLevel="0" collapsed="false">
      <c r="B68" s="167" t="s">
        <v>35</v>
      </c>
      <c r="C68" s="59"/>
      <c r="D68" s="59"/>
      <c r="E68" s="242"/>
      <c r="F68" s="59"/>
      <c r="G68" s="60"/>
      <c r="H68" s="168"/>
      <c r="I68" s="169"/>
      <c r="J68" s="168"/>
      <c r="K68" s="169"/>
      <c r="L68" s="168"/>
      <c r="M68" s="169"/>
      <c r="N68" s="168"/>
      <c r="O68" s="169"/>
      <c r="P68" s="168"/>
      <c r="Q68" s="169"/>
      <c r="R68" s="168"/>
      <c r="S68" s="169"/>
      <c r="T68" s="170"/>
      <c r="U68" s="171"/>
      <c r="W68" s="168"/>
      <c r="X68" s="169"/>
      <c r="Y68" s="168"/>
      <c r="Z68" s="169"/>
      <c r="AA68" s="168"/>
      <c r="AB68" s="169"/>
      <c r="AC68" s="168"/>
      <c r="AD68" s="169"/>
      <c r="AE68" s="168"/>
      <c r="AF68" s="169"/>
      <c r="AG68" s="168"/>
      <c r="AH68" s="169"/>
      <c r="AI68" s="170"/>
      <c r="AJ68" s="172"/>
      <c r="AL68" s="168"/>
      <c r="AM68" s="169"/>
      <c r="AN68" s="168"/>
      <c r="AO68" s="169"/>
      <c r="AP68" s="168"/>
      <c r="AQ68" s="169"/>
      <c r="AR68" s="168"/>
      <c r="AS68" s="169"/>
      <c r="AT68" s="170"/>
      <c r="AU68" s="173"/>
      <c r="BA68" s="165"/>
      <c r="BC68" s="174"/>
      <c r="BD68" s="35"/>
      <c r="BE68" s="174"/>
      <c r="BF68" s="35"/>
      <c r="BG68" s="174"/>
      <c r="BH68" s="35"/>
      <c r="BI68" s="207"/>
      <c r="BJ68" s="208"/>
      <c r="BL68" s="174"/>
      <c r="BM68" s="35"/>
    </row>
    <row r="69" customFormat="false" ht="13" hidden="false" customHeight="false" outlineLevel="0" collapsed="false">
      <c r="B69" s="5" t="s">
        <v>120</v>
      </c>
      <c r="C69" s="5" t="s">
        <v>120</v>
      </c>
      <c r="D69" s="209" t="s">
        <v>113</v>
      </c>
      <c r="E69" s="232" t="n">
        <v>239746</v>
      </c>
      <c r="F69" s="250" t="s">
        <v>121</v>
      </c>
      <c r="G69" s="211"/>
      <c r="H69" s="233" t="n">
        <v>0</v>
      </c>
      <c r="I69" s="35" t="n">
        <f aca="false">$E69*H69</f>
        <v>0</v>
      </c>
      <c r="J69" s="233" t="n">
        <v>0</v>
      </c>
      <c r="K69" s="35" t="n">
        <f aca="false">$E69*J69</f>
        <v>0</v>
      </c>
      <c r="L69" s="233" t="n">
        <v>0.85</v>
      </c>
      <c r="M69" s="35" t="n">
        <f aca="false">$E69*L69</f>
        <v>203784.1</v>
      </c>
      <c r="N69" s="233" t="n">
        <v>0.15</v>
      </c>
      <c r="O69" s="35" t="n">
        <f aca="false">$E69*N69</f>
        <v>35961.9</v>
      </c>
      <c r="P69" s="233" t="n">
        <v>0</v>
      </c>
      <c r="Q69" s="35" t="n">
        <f aca="false">$E69*P69</f>
        <v>0</v>
      </c>
      <c r="R69" s="233" t="n">
        <v>0</v>
      </c>
      <c r="S69" s="35" t="n">
        <f aca="false">$E69*R69</f>
        <v>0</v>
      </c>
      <c r="T69" s="215" t="n">
        <f aca="false">H69+J69+L69+N69+P69+R69</f>
        <v>1</v>
      </c>
      <c r="U69" s="180" t="n">
        <f aca="false">$E69*T69</f>
        <v>239746</v>
      </c>
      <c r="V69" s="0"/>
      <c r="W69" s="233" t="n">
        <v>0</v>
      </c>
      <c r="X69" s="35" t="n">
        <f aca="false">$E69*W69</f>
        <v>0</v>
      </c>
      <c r="Y69" s="233" t="n">
        <v>0</v>
      </c>
      <c r="Z69" s="35" t="n">
        <f aca="false">$E69*Y69</f>
        <v>0</v>
      </c>
      <c r="AA69" s="233" t="n">
        <v>0</v>
      </c>
      <c r="AB69" s="35" t="n">
        <f aca="false">$E69*AA69</f>
        <v>0</v>
      </c>
      <c r="AC69" s="233" t="n">
        <v>0</v>
      </c>
      <c r="AD69" s="35" t="n">
        <f aca="false">$E69*AC69</f>
        <v>0</v>
      </c>
      <c r="AE69" s="233" t="n">
        <v>0</v>
      </c>
      <c r="AF69" s="35" t="n">
        <f aca="false">$E69*AE69</f>
        <v>0</v>
      </c>
      <c r="AG69" s="233" t="n">
        <v>0</v>
      </c>
      <c r="AH69" s="35" t="n">
        <f aca="false">$E69*AG69</f>
        <v>0</v>
      </c>
      <c r="AI69" s="215" t="n">
        <f aca="false">W69+Y69+AA69+AC69+AE69+AG69</f>
        <v>0</v>
      </c>
      <c r="AJ69" s="181" t="n">
        <f aca="false">$E69*AI69</f>
        <v>0</v>
      </c>
      <c r="AL69" s="233" t="n">
        <v>0</v>
      </c>
      <c r="AM69" s="35" t="n">
        <f aca="false">$E69*AL69</f>
        <v>0</v>
      </c>
      <c r="AN69" s="233" t="n">
        <v>0</v>
      </c>
      <c r="AO69" s="35" t="n">
        <f aca="false">$E69*AN69</f>
        <v>0</v>
      </c>
      <c r="AP69" s="233" t="n">
        <v>0</v>
      </c>
      <c r="AQ69" s="35" t="n">
        <f aca="false">$E69*AP69</f>
        <v>0</v>
      </c>
      <c r="AR69" s="233" t="n">
        <v>0</v>
      </c>
      <c r="AS69" s="35" t="n">
        <f aca="false">$E69*AR69</f>
        <v>0</v>
      </c>
      <c r="AT69" s="215" t="n">
        <f aca="false">AL69+AN69+AP69+AR69</f>
        <v>0</v>
      </c>
      <c r="AU69" s="182" t="n">
        <f aca="false">$E69*AT69</f>
        <v>0</v>
      </c>
      <c r="AV69" s="0"/>
      <c r="BA69" s="214"/>
      <c r="BC69" s="215" t="n">
        <f aca="false">$T69</f>
        <v>1</v>
      </c>
      <c r="BD69" s="180" t="n">
        <f aca="false">$E69*BC69</f>
        <v>239746</v>
      </c>
      <c r="BE69" s="215" t="n">
        <f aca="false">$AI69</f>
        <v>0</v>
      </c>
      <c r="BF69" s="181" t="n">
        <f aca="false">$E69*BE69</f>
        <v>0</v>
      </c>
      <c r="BG69" s="215" t="n">
        <f aca="false">$AT69</f>
        <v>0</v>
      </c>
      <c r="BH69" s="182" t="n">
        <f aca="false">$E69*BG69</f>
        <v>0</v>
      </c>
      <c r="BI69" s="216"/>
      <c r="BJ69" s="208"/>
      <c r="BK69" s="33"/>
      <c r="BL69" s="184" t="n">
        <f aca="false">BC69+BE69+BG69</f>
        <v>1</v>
      </c>
      <c r="BM69" s="185" t="n">
        <f aca="false">$E69*BL69</f>
        <v>239746</v>
      </c>
    </row>
    <row r="70" customFormat="false" ht="13" hidden="false" customHeight="false" outlineLevel="0" collapsed="false">
      <c r="B70" s="5" t="s">
        <v>122</v>
      </c>
      <c r="C70" s="5" t="s">
        <v>123</v>
      </c>
      <c r="D70" s="209" t="s">
        <v>113</v>
      </c>
      <c r="E70" s="232" t="n">
        <v>0</v>
      </c>
      <c r="F70" s="250" t="s">
        <v>121</v>
      </c>
      <c r="G70" s="211"/>
      <c r="H70" s="233" t="n">
        <v>0</v>
      </c>
      <c r="I70" s="35" t="n">
        <f aca="false">$E70*H70</f>
        <v>0</v>
      </c>
      <c r="J70" s="233" t="n">
        <v>0</v>
      </c>
      <c r="K70" s="35" t="n">
        <f aca="false">$E70*J70</f>
        <v>0</v>
      </c>
      <c r="L70" s="233" t="n">
        <v>0</v>
      </c>
      <c r="M70" s="35" t="n">
        <f aca="false">$E70*L70</f>
        <v>0</v>
      </c>
      <c r="N70" s="233" t="n">
        <v>0</v>
      </c>
      <c r="O70" s="35" t="n">
        <f aca="false">$E70*N70</f>
        <v>0</v>
      </c>
      <c r="P70" s="233" t="n">
        <v>0</v>
      </c>
      <c r="Q70" s="35" t="n">
        <f aca="false">$E70*P70</f>
        <v>0</v>
      </c>
      <c r="R70" s="233" t="n">
        <v>0</v>
      </c>
      <c r="S70" s="35" t="n">
        <f aca="false">$E70*R70</f>
        <v>0</v>
      </c>
      <c r="T70" s="215" t="n">
        <f aca="false">H70+J70+L70+N70+P70+R70</f>
        <v>0</v>
      </c>
      <c r="U70" s="180" t="n">
        <f aca="false">$E70*T70</f>
        <v>0</v>
      </c>
      <c r="V70" s="0"/>
      <c r="W70" s="233" t="n">
        <v>0</v>
      </c>
      <c r="X70" s="35" t="n">
        <f aca="false">$E70*W70</f>
        <v>0</v>
      </c>
      <c r="Y70" s="233" t="n">
        <v>0</v>
      </c>
      <c r="Z70" s="35" t="n">
        <f aca="false">$E70*Y70</f>
        <v>0</v>
      </c>
      <c r="AA70" s="233" t="n">
        <v>0</v>
      </c>
      <c r="AB70" s="35" t="n">
        <f aca="false">$E70*AA70</f>
        <v>0</v>
      </c>
      <c r="AC70" s="233" t="n">
        <v>0</v>
      </c>
      <c r="AD70" s="35" t="n">
        <f aca="false">$E70*AC70</f>
        <v>0</v>
      </c>
      <c r="AE70" s="233" t="n">
        <v>0</v>
      </c>
      <c r="AF70" s="35" t="n">
        <f aca="false">$E70*AE70</f>
        <v>0</v>
      </c>
      <c r="AG70" s="233" t="n">
        <v>0</v>
      </c>
      <c r="AH70" s="35" t="n">
        <f aca="false">$E70*AG70</f>
        <v>0</v>
      </c>
      <c r="AI70" s="215" t="n">
        <f aca="false">W70+Y70+AA70+AC70+AE70+AG70</f>
        <v>0</v>
      </c>
      <c r="AJ70" s="181" t="n">
        <f aca="false">$E70*AI70</f>
        <v>0</v>
      </c>
      <c r="AL70" s="233" t="n">
        <v>0</v>
      </c>
      <c r="AM70" s="35" t="n">
        <f aca="false">$E70*AL70</f>
        <v>0</v>
      </c>
      <c r="AN70" s="233" t="n">
        <v>0</v>
      </c>
      <c r="AO70" s="35" t="n">
        <f aca="false">$E70*AN70</f>
        <v>0</v>
      </c>
      <c r="AP70" s="233" t="n">
        <v>0</v>
      </c>
      <c r="AQ70" s="35" t="n">
        <f aca="false">$E70*AP70</f>
        <v>0</v>
      </c>
      <c r="AR70" s="233" t="n">
        <v>0</v>
      </c>
      <c r="AS70" s="35" t="n">
        <f aca="false">$E70*AR70</f>
        <v>0</v>
      </c>
      <c r="AT70" s="215" t="n">
        <f aca="false">AL70+AN70+AP70+AR70</f>
        <v>0</v>
      </c>
      <c r="AU70" s="182" t="n">
        <f aca="false">$E70*AT70</f>
        <v>0</v>
      </c>
      <c r="AV70" s="0"/>
      <c r="BA70" s="214"/>
      <c r="BC70" s="215" t="n">
        <f aca="false">$T70</f>
        <v>0</v>
      </c>
      <c r="BD70" s="180" t="n">
        <f aca="false">$E70*BC70</f>
        <v>0</v>
      </c>
      <c r="BE70" s="215" t="n">
        <f aca="false">$AI70</f>
        <v>0</v>
      </c>
      <c r="BF70" s="181" t="n">
        <f aca="false">$E70*BE70</f>
        <v>0</v>
      </c>
      <c r="BG70" s="215" t="n">
        <f aca="false">$AT70</f>
        <v>0</v>
      </c>
      <c r="BH70" s="182" t="n">
        <f aca="false">$E70*BG70</f>
        <v>0</v>
      </c>
      <c r="BI70" s="216"/>
      <c r="BJ70" s="208"/>
      <c r="BK70" s="33"/>
      <c r="BL70" s="184" t="n">
        <f aca="false">BC70+BE70+BG70</f>
        <v>0</v>
      </c>
      <c r="BM70" s="185" t="n">
        <f aca="false">$E70*BL70</f>
        <v>0</v>
      </c>
    </row>
    <row r="71" customFormat="false" ht="13" hidden="false" customHeight="false" outlineLevel="0" collapsed="false">
      <c r="B71" s="29"/>
      <c r="C71" s="217" t="s">
        <v>124</v>
      </c>
      <c r="D71" s="217"/>
      <c r="E71" s="29"/>
      <c r="F71" s="29"/>
      <c r="G71" s="29"/>
      <c r="H71" s="29"/>
      <c r="I71" s="219" t="n">
        <f aca="false">SUM(I69:I70)</f>
        <v>0</v>
      </c>
      <c r="J71" s="29"/>
      <c r="K71" s="219" t="n">
        <f aca="false">SUM(K69:K70)</f>
        <v>0</v>
      </c>
      <c r="L71" s="29"/>
      <c r="M71" s="219" t="n">
        <f aca="false">SUM(M69:M70)</f>
        <v>203784.1</v>
      </c>
      <c r="N71" s="29"/>
      <c r="O71" s="219" t="n">
        <f aca="false">SUM(O69:O70)</f>
        <v>35961.9</v>
      </c>
      <c r="P71" s="29"/>
      <c r="Q71" s="219" t="n">
        <f aca="false">SUM(Q69:Q70)</f>
        <v>0</v>
      </c>
      <c r="R71" s="29"/>
      <c r="S71" s="219" t="n">
        <f aca="false">SUM(S69:S70)</f>
        <v>0</v>
      </c>
      <c r="T71" s="229"/>
      <c r="U71" s="220" t="n">
        <f aca="false">SUM(U69:U70)</f>
        <v>239746</v>
      </c>
      <c r="V71" s="29"/>
      <c r="W71" s="29"/>
      <c r="X71" s="219" t="n">
        <f aca="false">SUM(X69:X70)</f>
        <v>0</v>
      </c>
      <c r="Y71" s="29"/>
      <c r="Z71" s="219" t="n">
        <f aca="false">SUM(Z69:Z70)</f>
        <v>0</v>
      </c>
      <c r="AA71" s="29"/>
      <c r="AB71" s="219" t="n">
        <f aca="false">SUM(AB69:AB70)</f>
        <v>0</v>
      </c>
      <c r="AC71" s="29"/>
      <c r="AD71" s="219" t="n">
        <f aca="false">SUM(AD69:AD70)</f>
        <v>0</v>
      </c>
      <c r="AE71" s="29"/>
      <c r="AF71" s="219" t="n">
        <f aca="false">SUM(AF69:AF70)</f>
        <v>0</v>
      </c>
      <c r="AG71" s="29"/>
      <c r="AH71" s="219" t="n">
        <f aca="false">SUM(AH69:AH70)</f>
        <v>0</v>
      </c>
      <c r="AI71" s="229"/>
      <c r="AJ71" s="221" t="n">
        <f aca="false">SUM(AJ69:AJ70)</f>
        <v>0</v>
      </c>
      <c r="AL71" s="29"/>
      <c r="AM71" s="219" t="n">
        <f aca="false">SUM(AM69:AM70)</f>
        <v>0</v>
      </c>
      <c r="AN71" s="29"/>
      <c r="AO71" s="219" t="n">
        <f aca="false">SUM(AO69:AO70)</f>
        <v>0</v>
      </c>
      <c r="AP71" s="29"/>
      <c r="AQ71" s="219" t="n">
        <f aca="false">SUM(AQ69:AQ70)</f>
        <v>0</v>
      </c>
      <c r="AR71" s="29"/>
      <c r="AS71" s="219" t="n">
        <f aca="false">SUM(AS69:AS70)</f>
        <v>0</v>
      </c>
      <c r="AT71" s="229"/>
      <c r="AU71" s="222" t="n">
        <f aca="false">SUM(AU69:AU70)</f>
        <v>0</v>
      </c>
      <c r="AV71" s="29"/>
      <c r="BA71" s="223"/>
      <c r="BC71" s="237"/>
      <c r="BD71" s="220" t="n">
        <f aca="false">SUM(BD69:BD70)</f>
        <v>239746</v>
      </c>
      <c r="BE71" s="237"/>
      <c r="BF71" s="221" t="n">
        <f aca="false">SUM(BF69:BF70)</f>
        <v>0</v>
      </c>
      <c r="BG71" s="237"/>
      <c r="BH71" s="222" t="n">
        <f aca="false">SUM(BH69:BH70)</f>
        <v>0</v>
      </c>
      <c r="BI71" s="238"/>
      <c r="BJ71" s="208"/>
      <c r="BK71" s="239"/>
      <c r="BL71" s="240"/>
      <c r="BM71" s="226" t="n">
        <f aca="false">SUM(BM69:BM70)</f>
        <v>239746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69" activeCellId="0" sqref="E69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8.2723214285714"/>
    <col collapsed="false" hidden="false" max="4" min="4" style="1" width="23.2678571428571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8258928571429"/>
    <col collapsed="false" hidden="false" max="10" min="10" style="1" width="8.50446428571429"/>
    <col collapsed="false" hidden="false" max="11" min="11" style="3" width="15.8258928571429"/>
    <col collapsed="false" hidden="false" max="12" min="12" style="1" width="8.50446428571429"/>
    <col collapsed="false" hidden="false" max="13" min="13" style="3" width="15.8258928571429"/>
    <col collapsed="false" hidden="false" max="14" min="14" style="1" width="8.50446428571429"/>
    <col collapsed="false" hidden="false" max="15" min="15" style="3" width="15.8258928571429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26785714285714"/>
    <col collapsed="false" hidden="false" max="21" min="21" style="3" width="16.0625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5.1205357142857"/>
    <col collapsed="false" hidden="false" max="52" min="52" style="1" width="4.25446428571429"/>
    <col collapsed="false" hidden="false" max="53" min="53" style="77" width="1.88839285714286"/>
    <col collapsed="false" hidden="false" max="54" min="54" style="1" width="4.01785714285714"/>
    <col collapsed="false" hidden="false" max="55" min="55" style="78" width="10.0401785714286"/>
    <col collapsed="false" hidden="false" max="56" min="56" style="3" width="16.4196428571429"/>
    <col collapsed="false" hidden="true" max="57" min="57" style="78" width="0"/>
    <col collapsed="false" hidden="true" max="58" min="58" style="3" width="0"/>
    <col collapsed="false" hidden="true" max="59" min="59" style="78" width="0"/>
    <col collapsed="false" hidden="true" max="60" min="60" style="3" width="0"/>
    <col collapsed="false" hidden="false" max="61" min="61" style="78" width="9.56696428571429"/>
    <col collapsed="false" hidden="false" max="62" min="62" style="3" width="16.4196428571429"/>
    <col collapsed="false" hidden="false" max="63" min="63" style="1" width="3.66071428571429"/>
    <col collapsed="false" hidden="false" max="64" min="64" style="78" width="14.1741071428571"/>
    <col collapsed="false" hidden="false" max="65" min="65" style="3" width="17.125"/>
    <col collapsed="false" hidden="false" max="1025" min="66" style="1" width="10.8660714285714"/>
  </cols>
  <sheetData>
    <row r="1" customFormat="false" ht="23" hidden="false" customHeight="true" outlineLevel="0" collapsed="false">
      <c r="A1" s="4" t="s">
        <v>0</v>
      </c>
      <c r="B1" s="5"/>
      <c r="C1" s="5"/>
      <c r="D1" s="33"/>
      <c r="E1" s="0"/>
      <c r="F1" s="0"/>
      <c r="G1" s="0"/>
      <c r="H1" s="79" t="s">
        <v>40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"/>
      <c r="W1" s="79" t="s">
        <v>41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L1" s="79" t="s">
        <v>42</v>
      </c>
      <c r="AM1" s="79"/>
      <c r="AN1" s="79"/>
      <c r="AO1" s="79"/>
      <c r="AP1" s="79"/>
      <c r="AQ1" s="79"/>
      <c r="AR1" s="79"/>
      <c r="AS1" s="79"/>
      <c r="AT1" s="79"/>
      <c r="AU1" s="79"/>
      <c r="AV1" s="9"/>
      <c r="AW1" s="80" t="s">
        <v>43</v>
      </c>
      <c r="AX1" s="80"/>
      <c r="AY1" s="8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81"/>
      <c r="E2" s="82" t="s">
        <v>2</v>
      </c>
      <c r="F2" s="83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W2" s="80"/>
      <c r="AX2" s="80"/>
      <c r="AY2" s="80"/>
      <c r="BA2" s="84"/>
      <c r="BC2" s="41"/>
      <c r="BD2" s="85"/>
      <c r="BE2" s="41"/>
      <c r="BF2" s="85"/>
      <c r="BG2" s="41"/>
      <c r="BH2" s="85"/>
      <c r="BI2" s="41"/>
      <c r="BJ2" s="85"/>
      <c r="BK2" s="81"/>
      <c r="BL2" s="86"/>
      <c r="BM2" s="35"/>
    </row>
    <row r="3" customFormat="false" ht="23" hidden="false" customHeight="false" outlineLevel="0" collapsed="false">
      <c r="A3" s="10" t="s">
        <v>125</v>
      </c>
      <c r="B3" s="0"/>
      <c r="C3" s="0"/>
      <c r="D3" s="0"/>
      <c r="E3" s="0"/>
      <c r="F3" s="87" t="s">
        <v>5</v>
      </c>
      <c r="G3" s="9"/>
      <c r="H3" s="88" t="s">
        <v>45</v>
      </c>
      <c r="I3" s="88" t="s">
        <v>30</v>
      </c>
      <c r="J3" s="89" t="s">
        <v>46</v>
      </c>
      <c r="K3" s="90" t="s">
        <v>30</v>
      </c>
      <c r="L3" s="91" t="s">
        <v>47</v>
      </c>
      <c r="M3" s="91" t="s">
        <v>30</v>
      </c>
      <c r="N3" s="92" t="s">
        <v>48</v>
      </c>
      <c r="O3" s="92" t="s">
        <v>30</v>
      </c>
      <c r="P3" s="93" t="s">
        <v>49</v>
      </c>
      <c r="Q3" s="94" t="s">
        <v>30</v>
      </c>
      <c r="R3" s="95" t="s">
        <v>50</v>
      </c>
      <c r="S3" s="95" t="s">
        <v>30</v>
      </c>
      <c r="T3" s="96" t="s">
        <v>45</v>
      </c>
      <c r="U3" s="96" t="s">
        <v>30</v>
      </c>
      <c r="V3" s="0"/>
      <c r="W3" s="97" t="s">
        <v>51</v>
      </c>
      <c r="X3" s="97" t="s">
        <v>30</v>
      </c>
      <c r="Y3" s="98" t="s">
        <v>52</v>
      </c>
      <c r="Z3" s="99" t="s">
        <v>30</v>
      </c>
      <c r="AA3" s="100" t="s">
        <v>53</v>
      </c>
      <c r="AB3" s="100" t="s">
        <v>30</v>
      </c>
      <c r="AC3" s="101" t="s">
        <v>54</v>
      </c>
      <c r="AD3" s="101" t="s">
        <v>30</v>
      </c>
      <c r="AE3" s="102" t="s">
        <v>55</v>
      </c>
      <c r="AF3" s="103" t="s">
        <v>30</v>
      </c>
      <c r="AG3" s="95" t="s">
        <v>56</v>
      </c>
      <c r="AH3" s="95" t="s">
        <v>30</v>
      </c>
      <c r="AI3" s="96" t="s">
        <v>46</v>
      </c>
      <c r="AJ3" s="96" t="s">
        <v>30</v>
      </c>
      <c r="AL3" s="104" t="s">
        <v>57</v>
      </c>
      <c r="AM3" s="104" t="s">
        <v>30</v>
      </c>
      <c r="AN3" s="105" t="s">
        <v>58</v>
      </c>
      <c r="AO3" s="106" t="s">
        <v>30</v>
      </c>
      <c r="AP3" s="107" t="s">
        <v>59</v>
      </c>
      <c r="AQ3" s="107" t="s">
        <v>30</v>
      </c>
      <c r="AR3" s="108" t="s">
        <v>60</v>
      </c>
      <c r="AS3" s="108" t="s">
        <v>30</v>
      </c>
      <c r="AT3" s="96" t="s">
        <v>47</v>
      </c>
      <c r="AU3" s="96" t="s">
        <v>30</v>
      </c>
      <c r="AV3" s="0"/>
      <c r="AW3" s="109" t="s">
        <v>61</v>
      </c>
      <c r="AX3" s="110" t="s">
        <v>62</v>
      </c>
      <c r="AY3" s="111" t="s">
        <v>30</v>
      </c>
      <c r="AZ3" s="0"/>
      <c r="BA3" s="84"/>
      <c r="BB3" s="0"/>
      <c r="BC3" s="112"/>
      <c r="BD3" s="85"/>
      <c r="BE3" s="41"/>
      <c r="BF3" s="85"/>
      <c r="BG3" s="41"/>
      <c r="BH3" s="85"/>
      <c r="BI3" s="41"/>
      <c r="BJ3" s="85"/>
      <c r="BK3" s="81"/>
      <c r="BL3" s="113"/>
      <c r="BM3" s="11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114"/>
      <c r="B4" s="115"/>
      <c r="C4" s="116"/>
      <c r="D4" s="116"/>
      <c r="E4" s="0"/>
      <c r="F4" s="0"/>
      <c r="G4" s="41"/>
      <c r="H4" s="88"/>
      <c r="I4" s="88"/>
      <c r="J4" s="89"/>
      <c r="K4" s="90"/>
      <c r="L4" s="91"/>
      <c r="M4" s="91"/>
      <c r="N4" s="92"/>
      <c r="O4" s="92"/>
      <c r="P4" s="93"/>
      <c r="Q4" s="94"/>
      <c r="R4" s="95"/>
      <c r="S4" s="95"/>
      <c r="T4" s="96"/>
      <c r="U4" s="96"/>
      <c r="W4" s="97"/>
      <c r="X4" s="97"/>
      <c r="Y4" s="98"/>
      <c r="Z4" s="99"/>
      <c r="AA4" s="100"/>
      <c r="AB4" s="100"/>
      <c r="AC4" s="101"/>
      <c r="AD4" s="101"/>
      <c r="AE4" s="102"/>
      <c r="AF4" s="103"/>
      <c r="AG4" s="95"/>
      <c r="AH4" s="95"/>
      <c r="AI4" s="96"/>
      <c r="AJ4" s="96"/>
      <c r="AL4" s="104"/>
      <c r="AM4" s="104"/>
      <c r="AN4" s="105"/>
      <c r="AO4" s="106"/>
      <c r="AP4" s="107"/>
      <c r="AQ4" s="107"/>
      <c r="AR4" s="108"/>
      <c r="AS4" s="108"/>
      <c r="AT4" s="96"/>
      <c r="AU4" s="96"/>
      <c r="AW4" s="109"/>
      <c r="AX4" s="110"/>
      <c r="AY4" s="111"/>
      <c r="AZ4" s="0"/>
      <c r="BA4" s="84"/>
      <c r="BB4" s="0"/>
      <c r="BC4" s="41"/>
      <c r="BD4" s="85"/>
      <c r="BE4" s="41"/>
      <c r="BF4" s="85"/>
      <c r="BG4" s="41"/>
      <c r="BH4" s="85"/>
      <c r="BI4" s="41"/>
      <c r="BJ4" s="85"/>
      <c r="BK4" s="81"/>
      <c r="BL4" s="117"/>
      <c r="BM4" s="35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18"/>
      <c r="B5" s="118"/>
      <c r="C5" s="119"/>
      <c r="D5" s="116"/>
      <c r="E5" s="0"/>
      <c r="F5" s="0"/>
      <c r="G5" s="41"/>
      <c r="H5" s="88"/>
      <c r="I5" s="88"/>
      <c r="J5" s="89"/>
      <c r="K5" s="90"/>
      <c r="L5" s="91"/>
      <c r="M5" s="91"/>
      <c r="N5" s="92"/>
      <c r="O5" s="92"/>
      <c r="P5" s="93"/>
      <c r="Q5" s="94"/>
      <c r="R5" s="95"/>
      <c r="S5" s="95"/>
      <c r="T5" s="96"/>
      <c r="U5" s="96"/>
      <c r="W5" s="97"/>
      <c r="X5" s="97"/>
      <c r="Y5" s="98"/>
      <c r="Z5" s="99"/>
      <c r="AA5" s="100"/>
      <c r="AB5" s="100"/>
      <c r="AC5" s="101"/>
      <c r="AD5" s="101"/>
      <c r="AE5" s="102"/>
      <c r="AF5" s="103"/>
      <c r="AG5" s="95"/>
      <c r="AH5" s="95"/>
      <c r="AI5" s="96"/>
      <c r="AJ5" s="96"/>
      <c r="AL5" s="104"/>
      <c r="AM5" s="104"/>
      <c r="AN5" s="105"/>
      <c r="AO5" s="106"/>
      <c r="AP5" s="107"/>
      <c r="AQ5" s="107"/>
      <c r="AR5" s="108"/>
      <c r="AS5" s="108"/>
      <c r="AT5" s="96"/>
      <c r="AU5" s="96"/>
      <c r="AW5" s="109"/>
      <c r="AX5" s="110"/>
      <c r="AY5" s="111"/>
      <c r="AZ5" s="0"/>
      <c r="BA5" s="84"/>
      <c r="BB5" s="0"/>
      <c r="BC5" s="120" t="s">
        <v>63</v>
      </c>
      <c r="BD5" s="120"/>
      <c r="BE5" s="121" t="s">
        <v>64</v>
      </c>
      <c r="BF5" s="121"/>
      <c r="BG5" s="122" t="s">
        <v>65</v>
      </c>
      <c r="BH5" s="122"/>
      <c r="BI5" s="123" t="s">
        <v>66</v>
      </c>
      <c r="BJ5" s="123"/>
      <c r="BK5" s="81"/>
      <c r="BL5" s="117"/>
      <c r="BM5" s="35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45"/>
      <c r="H6" s="124" t="s">
        <v>67</v>
      </c>
      <c r="I6" s="125" t="s">
        <v>68</v>
      </c>
      <c r="J6" s="126" t="s">
        <v>67</v>
      </c>
      <c r="K6" s="127" t="s">
        <v>68</v>
      </c>
      <c r="L6" s="128" t="s">
        <v>67</v>
      </c>
      <c r="M6" s="129" t="s">
        <v>68</v>
      </c>
      <c r="N6" s="130" t="s">
        <v>67</v>
      </c>
      <c r="O6" s="131" t="s">
        <v>68</v>
      </c>
      <c r="P6" s="132" t="s">
        <v>67</v>
      </c>
      <c r="Q6" s="133" t="s">
        <v>68</v>
      </c>
      <c r="R6" s="134" t="s">
        <v>67</v>
      </c>
      <c r="S6" s="135" t="s">
        <v>68</v>
      </c>
      <c r="T6" s="136" t="s">
        <v>67</v>
      </c>
      <c r="U6" s="137" t="s">
        <v>68</v>
      </c>
      <c r="W6" s="138" t="s">
        <v>67</v>
      </c>
      <c r="X6" s="139" t="s">
        <v>68</v>
      </c>
      <c r="Y6" s="140" t="s">
        <v>67</v>
      </c>
      <c r="Z6" s="141" t="s">
        <v>68</v>
      </c>
      <c r="AA6" s="142" t="s">
        <v>67</v>
      </c>
      <c r="AB6" s="143" t="s">
        <v>68</v>
      </c>
      <c r="AC6" s="144" t="s">
        <v>67</v>
      </c>
      <c r="AD6" s="145" t="s">
        <v>68</v>
      </c>
      <c r="AE6" s="146" t="s">
        <v>67</v>
      </c>
      <c r="AF6" s="147" t="s">
        <v>68</v>
      </c>
      <c r="AG6" s="134" t="s">
        <v>67</v>
      </c>
      <c r="AH6" s="135" t="s">
        <v>68</v>
      </c>
      <c r="AI6" s="136" t="s">
        <v>67</v>
      </c>
      <c r="AJ6" s="137" t="s">
        <v>68</v>
      </c>
      <c r="AL6" s="148" t="s">
        <v>67</v>
      </c>
      <c r="AM6" s="149" t="s">
        <v>68</v>
      </c>
      <c r="AN6" s="150" t="s">
        <v>67</v>
      </c>
      <c r="AO6" s="151" t="s">
        <v>68</v>
      </c>
      <c r="AP6" s="152" t="s">
        <v>67</v>
      </c>
      <c r="AQ6" s="153" t="s">
        <v>68</v>
      </c>
      <c r="AR6" s="154" t="s">
        <v>67</v>
      </c>
      <c r="AS6" s="155" t="s">
        <v>68</v>
      </c>
      <c r="AT6" s="136" t="s">
        <v>67</v>
      </c>
      <c r="AU6" s="137" t="s">
        <v>68</v>
      </c>
      <c r="AW6" s="109"/>
      <c r="AX6" s="110"/>
      <c r="AY6" s="111"/>
      <c r="AZ6" s="0"/>
      <c r="BA6" s="84"/>
      <c r="BB6" s="0"/>
      <c r="BC6" s="156" t="s">
        <v>69</v>
      </c>
      <c r="BD6" s="157" t="s">
        <v>30</v>
      </c>
      <c r="BE6" s="156" t="s">
        <v>69</v>
      </c>
      <c r="BF6" s="157" t="s">
        <v>30</v>
      </c>
      <c r="BG6" s="156" t="s">
        <v>69</v>
      </c>
      <c r="BH6" s="157" t="s">
        <v>30</v>
      </c>
      <c r="BI6" s="156" t="s">
        <v>69</v>
      </c>
      <c r="BJ6" s="157" t="s">
        <v>30</v>
      </c>
      <c r="BK6" s="0"/>
      <c r="BL6" s="157" t="s">
        <v>70</v>
      </c>
      <c r="BM6" s="51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52" t="s">
        <v>71</v>
      </c>
      <c r="C7" s="53" t="s">
        <v>72</v>
      </c>
      <c r="D7" s="158" t="s">
        <v>73</v>
      </c>
      <c r="E7" s="158" t="s">
        <v>74</v>
      </c>
      <c r="F7" s="53" t="s">
        <v>75</v>
      </c>
      <c r="G7" s="54"/>
      <c r="H7" s="159" t="s">
        <v>76</v>
      </c>
      <c r="I7" s="160" t="s">
        <v>77</v>
      </c>
      <c r="J7" s="159" t="s">
        <v>76</v>
      </c>
      <c r="K7" s="160" t="s">
        <v>77</v>
      </c>
      <c r="L7" s="159" t="s">
        <v>76</v>
      </c>
      <c r="M7" s="160" t="s">
        <v>77</v>
      </c>
      <c r="N7" s="159" t="s">
        <v>76</v>
      </c>
      <c r="O7" s="160" t="s">
        <v>77</v>
      </c>
      <c r="P7" s="159" t="s">
        <v>76</v>
      </c>
      <c r="Q7" s="160" t="s">
        <v>77</v>
      </c>
      <c r="R7" s="159" t="s">
        <v>76</v>
      </c>
      <c r="S7" s="160" t="s">
        <v>77</v>
      </c>
      <c r="T7" s="159" t="s">
        <v>76</v>
      </c>
      <c r="U7" s="161" t="s">
        <v>77</v>
      </c>
      <c r="V7" s="0"/>
      <c r="W7" s="159" t="s">
        <v>76</v>
      </c>
      <c r="X7" s="160" t="s">
        <v>77</v>
      </c>
      <c r="Y7" s="159" t="s">
        <v>76</v>
      </c>
      <c r="Z7" s="160" t="s">
        <v>77</v>
      </c>
      <c r="AA7" s="159" t="s">
        <v>76</v>
      </c>
      <c r="AB7" s="160" t="s">
        <v>77</v>
      </c>
      <c r="AC7" s="159" t="s">
        <v>76</v>
      </c>
      <c r="AD7" s="160" t="s">
        <v>77</v>
      </c>
      <c r="AE7" s="159" t="s">
        <v>76</v>
      </c>
      <c r="AF7" s="160" t="s">
        <v>77</v>
      </c>
      <c r="AG7" s="159" t="s">
        <v>76</v>
      </c>
      <c r="AH7" s="160" t="s">
        <v>77</v>
      </c>
      <c r="AI7" s="159" t="s">
        <v>76</v>
      </c>
      <c r="AJ7" s="162" t="s">
        <v>77</v>
      </c>
      <c r="AL7" s="159" t="s">
        <v>76</v>
      </c>
      <c r="AM7" s="160" t="s">
        <v>77</v>
      </c>
      <c r="AN7" s="159" t="s">
        <v>76</v>
      </c>
      <c r="AO7" s="160" t="s">
        <v>77</v>
      </c>
      <c r="AP7" s="159" t="s">
        <v>76</v>
      </c>
      <c r="AQ7" s="160" t="s">
        <v>77</v>
      </c>
      <c r="AR7" s="159" t="s">
        <v>76</v>
      </c>
      <c r="AS7" s="160" t="s">
        <v>77</v>
      </c>
      <c r="AT7" s="159" t="s">
        <v>76</v>
      </c>
      <c r="AU7" s="163" t="s">
        <v>77</v>
      </c>
      <c r="AV7" s="0"/>
      <c r="AW7" s="164" t="s">
        <v>77</v>
      </c>
      <c r="AX7" s="164" t="s">
        <v>77</v>
      </c>
      <c r="AY7" s="164" t="s">
        <v>77</v>
      </c>
      <c r="AZ7" s="0"/>
      <c r="BA7" s="165"/>
      <c r="BB7" s="0"/>
      <c r="BC7" s="156"/>
      <c r="BD7" s="166" t="s">
        <v>68</v>
      </c>
      <c r="BE7" s="156"/>
      <c r="BF7" s="166" t="s">
        <v>68</v>
      </c>
      <c r="BG7" s="156"/>
      <c r="BH7" s="166" t="s">
        <v>68</v>
      </c>
      <c r="BI7" s="156"/>
      <c r="BJ7" s="166" t="s">
        <v>68</v>
      </c>
      <c r="BK7" s="0"/>
      <c r="BL7" s="159" t="s">
        <v>76</v>
      </c>
      <c r="BM7" s="166" t="s">
        <v>68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4" hidden="false" customHeight="false" outlineLevel="0" collapsed="false">
      <c r="B8" s="167" t="s">
        <v>78</v>
      </c>
      <c r="C8" s="59"/>
      <c r="D8" s="59"/>
      <c r="E8" s="59"/>
      <c r="F8" s="59"/>
      <c r="G8" s="60"/>
      <c r="H8" s="168"/>
      <c r="I8" s="169"/>
      <c r="J8" s="170"/>
      <c r="K8" s="169"/>
      <c r="L8" s="170"/>
      <c r="M8" s="169"/>
      <c r="N8" s="168"/>
      <c r="O8" s="169"/>
      <c r="P8" s="170"/>
      <c r="Q8" s="169"/>
      <c r="R8" s="170"/>
      <c r="S8" s="169"/>
      <c r="T8" s="170"/>
      <c r="U8" s="171"/>
      <c r="W8" s="168"/>
      <c r="X8" s="169"/>
      <c r="Y8" s="170"/>
      <c r="Z8" s="169"/>
      <c r="AA8" s="170"/>
      <c r="AB8" s="169"/>
      <c r="AC8" s="168"/>
      <c r="AD8" s="169"/>
      <c r="AE8" s="170"/>
      <c r="AF8" s="169"/>
      <c r="AG8" s="170"/>
      <c r="AH8" s="169"/>
      <c r="AI8" s="170"/>
      <c r="AJ8" s="172"/>
      <c r="AL8" s="168"/>
      <c r="AM8" s="169"/>
      <c r="AN8" s="170"/>
      <c r="AO8" s="169"/>
      <c r="AP8" s="170"/>
      <c r="AQ8" s="169"/>
      <c r="AR8" s="168"/>
      <c r="AS8" s="169"/>
      <c r="AT8" s="170"/>
      <c r="AU8" s="173"/>
      <c r="BA8" s="165"/>
      <c r="BC8" s="174"/>
      <c r="BD8" s="35"/>
      <c r="BE8" s="174"/>
      <c r="BF8" s="35"/>
      <c r="BG8" s="174"/>
      <c r="BH8" s="35"/>
      <c r="BI8" s="174"/>
      <c r="BJ8" s="35"/>
      <c r="BL8" s="174"/>
      <c r="BM8" s="35"/>
    </row>
    <row r="9" customFormat="false" ht="14" hidden="false" customHeight="false" outlineLevel="0" collapsed="false">
      <c r="A9" s="33"/>
      <c r="B9" s="59"/>
      <c r="C9" s="62" t="s">
        <v>32</v>
      </c>
      <c r="D9" s="62"/>
      <c r="E9" s="59"/>
      <c r="F9" s="59"/>
      <c r="G9" s="60"/>
      <c r="H9" s="175" t="n">
        <f aca="false">H32</f>
        <v>2469.93</v>
      </c>
      <c r="I9" s="35" t="n">
        <f aca="false">I32+I42</f>
        <v>97649.5715377999</v>
      </c>
      <c r="J9" s="175" t="n">
        <f aca="false">J32</f>
        <v>2122.365</v>
      </c>
      <c r="K9" s="35" t="n">
        <f aca="false">K32+K42</f>
        <v>78008.55787365</v>
      </c>
      <c r="L9" s="175" t="n">
        <f aca="false">L32</f>
        <v>0</v>
      </c>
      <c r="M9" s="35" t="n">
        <f aca="false">M32+M42</f>
        <v>0</v>
      </c>
      <c r="N9" s="175" t="n">
        <f aca="false">N32</f>
        <v>810.405</v>
      </c>
      <c r="O9" s="35" t="n">
        <f aca="false">O32+O42</f>
        <v>30998.49342555</v>
      </c>
      <c r="P9" s="175" t="n">
        <f aca="false">P32</f>
        <v>0</v>
      </c>
      <c r="Q9" s="35" t="n">
        <f aca="false">Q32+Q42</f>
        <v>0</v>
      </c>
      <c r="R9" s="175" t="n">
        <f aca="false">R32</f>
        <v>0</v>
      </c>
      <c r="S9" s="35" t="n">
        <f aca="false">S32+S42</f>
        <v>0</v>
      </c>
      <c r="T9" s="176" t="n">
        <f aca="false">T32</f>
        <v>5402.7</v>
      </c>
      <c r="U9" s="177" t="n">
        <f aca="false">U32+U42</f>
        <v>206656.622837</v>
      </c>
      <c r="V9" s="0"/>
      <c r="W9" s="175" t="n">
        <f aca="false">W32</f>
        <v>0</v>
      </c>
      <c r="X9" s="35" t="n">
        <f aca="false">X32+X42</f>
        <v>0</v>
      </c>
      <c r="Y9" s="175" t="n">
        <f aca="false">Y32</f>
        <v>0</v>
      </c>
      <c r="Z9" s="35" t="n">
        <f aca="false">Z32+Z42</f>
        <v>0</v>
      </c>
      <c r="AA9" s="175" t="n">
        <f aca="false">AA32</f>
        <v>0</v>
      </c>
      <c r="AB9" s="35" t="n">
        <f aca="false">AB32+AB42</f>
        <v>0</v>
      </c>
      <c r="AC9" s="175" t="n">
        <f aca="false">AC32</f>
        <v>0</v>
      </c>
      <c r="AD9" s="35" t="n">
        <f aca="false">AD32+AD42</f>
        <v>0</v>
      </c>
      <c r="AE9" s="175" t="n">
        <f aca="false">AE32</f>
        <v>0</v>
      </c>
      <c r="AF9" s="35" t="n">
        <f aca="false">AF32+AF42</f>
        <v>0</v>
      </c>
      <c r="AG9" s="175" t="n">
        <f aca="false">AG32</f>
        <v>0</v>
      </c>
      <c r="AH9" s="35" t="n">
        <f aca="false">AH32+AH42</f>
        <v>0</v>
      </c>
      <c r="AI9" s="176" t="n">
        <f aca="false">AI32</f>
        <v>0</v>
      </c>
      <c r="AJ9" s="178" t="n">
        <f aca="false">AJ32+AJ42</f>
        <v>0</v>
      </c>
      <c r="AL9" s="175" t="n">
        <f aca="false">AL32</f>
        <v>0</v>
      </c>
      <c r="AM9" s="35" t="n">
        <f aca="false">AM32+AM42</f>
        <v>0</v>
      </c>
      <c r="AN9" s="175" t="n">
        <f aca="false">AN32</f>
        <v>0</v>
      </c>
      <c r="AO9" s="35" t="n">
        <f aca="false">AO32+AO42</f>
        <v>0</v>
      </c>
      <c r="AP9" s="175" t="n">
        <f aca="false">AP32</f>
        <v>0</v>
      </c>
      <c r="AQ9" s="35" t="n">
        <f aca="false">AQ32+AQ42</f>
        <v>0</v>
      </c>
      <c r="AR9" s="175" t="n">
        <f aca="false">AR32</f>
        <v>0</v>
      </c>
      <c r="AS9" s="35" t="n">
        <f aca="false">AS32+AS42</f>
        <v>0</v>
      </c>
      <c r="AT9" s="176" t="n">
        <f aca="false">AT32</f>
        <v>0</v>
      </c>
      <c r="AU9" s="179" t="n">
        <f aca="false">AU32+AU42</f>
        <v>0</v>
      </c>
      <c r="AV9" s="0"/>
      <c r="AZ9" s="0"/>
      <c r="BA9" s="165"/>
      <c r="BB9" s="0"/>
      <c r="BC9" s="174" t="n">
        <f aca="false">BC32</f>
        <v>5402.7</v>
      </c>
      <c r="BD9" s="180" t="n">
        <f aca="false">BD32+BD42</f>
        <v>206656.622837</v>
      </c>
      <c r="BE9" s="174" t="n">
        <f aca="false">$AI9</f>
        <v>0</v>
      </c>
      <c r="BF9" s="181" t="n">
        <f aca="false">BF32+BF42</f>
        <v>0</v>
      </c>
      <c r="BG9" s="174" t="n">
        <f aca="false">$AT9</f>
        <v>0</v>
      </c>
      <c r="BH9" s="182" t="n">
        <f aca="false">BH32+BH42</f>
        <v>0</v>
      </c>
      <c r="BI9" s="174" t="n">
        <f aca="false">BI32</f>
        <v>0</v>
      </c>
      <c r="BJ9" s="183" t="n">
        <f aca="false">BJ32+BJ42</f>
        <v>0</v>
      </c>
      <c r="BK9" s="0"/>
      <c r="BL9" s="184" t="n">
        <f aca="false">BL32</f>
        <v>5402.7</v>
      </c>
      <c r="BM9" s="185" t="n">
        <f aca="false">BM32+BM42</f>
        <v>206656.622837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A10" s="33"/>
      <c r="B10" s="59"/>
      <c r="C10" s="62" t="s">
        <v>33</v>
      </c>
      <c r="D10" s="62"/>
      <c r="E10" s="59"/>
      <c r="F10" s="59"/>
      <c r="G10" s="60"/>
      <c r="H10" s="175"/>
      <c r="I10" s="35" t="n">
        <f aca="false">I56</f>
        <v>4999.99999998</v>
      </c>
      <c r="J10" s="175"/>
      <c r="K10" s="35" t="n">
        <f aca="false">K56</f>
        <v>26000</v>
      </c>
      <c r="L10" s="175"/>
      <c r="M10" s="35" t="n">
        <f aca="false">M56</f>
        <v>0</v>
      </c>
      <c r="N10" s="175"/>
      <c r="O10" s="35" t="n">
        <f aca="false">O56</f>
        <v>999.9999999996</v>
      </c>
      <c r="P10" s="175"/>
      <c r="Q10" s="35" t="n">
        <f aca="false">Q56</f>
        <v>0</v>
      </c>
      <c r="R10" s="175"/>
      <c r="S10" s="35" t="n">
        <f aca="false">S56</f>
        <v>0</v>
      </c>
      <c r="T10" s="176"/>
      <c r="U10" s="177" t="n">
        <f aca="false">U56</f>
        <v>31999.9999999796</v>
      </c>
      <c r="V10" s="0"/>
      <c r="W10" s="175"/>
      <c r="X10" s="35" t="n">
        <f aca="false">X56</f>
        <v>0</v>
      </c>
      <c r="Y10" s="175"/>
      <c r="Z10" s="35" t="n">
        <f aca="false">Z56</f>
        <v>0</v>
      </c>
      <c r="AA10" s="175"/>
      <c r="AB10" s="35" t="n">
        <f aca="false">AB56</f>
        <v>0</v>
      </c>
      <c r="AC10" s="175"/>
      <c r="AD10" s="35" t="n">
        <f aca="false">AD56</f>
        <v>0</v>
      </c>
      <c r="AE10" s="175"/>
      <c r="AF10" s="35" t="n">
        <f aca="false">AF56</f>
        <v>0</v>
      </c>
      <c r="AG10" s="175"/>
      <c r="AH10" s="35" t="n">
        <f aca="false">AH56</f>
        <v>0</v>
      </c>
      <c r="AI10" s="176"/>
      <c r="AJ10" s="178" t="n">
        <f aca="false">AJ56</f>
        <v>0</v>
      </c>
      <c r="AL10" s="175"/>
      <c r="AM10" s="35" t="n">
        <f aca="false">AM56</f>
        <v>0</v>
      </c>
      <c r="AN10" s="175"/>
      <c r="AO10" s="35" t="n">
        <f aca="false">AO56</f>
        <v>0</v>
      </c>
      <c r="AP10" s="175"/>
      <c r="AQ10" s="35" t="n">
        <f aca="false">AQ56</f>
        <v>0</v>
      </c>
      <c r="AR10" s="175"/>
      <c r="AS10" s="35" t="n">
        <f aca="false">AS56</f>
        <v>0</v>
      </c>
      <c r="AT10" s="176"/>
      <c r="AU10" s="179" t="n">
        <f aca="false">AU56</f>
        <v>0</v>
      </c>
      <c r="AV10" s="0"/>
      <c r="AZ10" s="0"/>
      <c r="BA10" s="165"/>
      <c r="BB10" s="0"/>
      <c r="BC10" s="174"/>
      <c r="BD10" s="180" t="n">
        <f aca="false">BD56</f>
        <v>31999.9999999796</v>
      </c>
      <c r="BE10" s="174"/>
      <c r="BF10" s="181" t="n">
        <f aca="false">BF56</f>
        <v>0</v>
      </c>
      <c r="BG10" s="174"/>
      <c r="BH10" s="182" t="n">
        <f aca="false">BH56</f>
        <v>0</v>
      </c>
      <c r="BI10" s="174"/>
      <c r="BJ10" s="183" t="n">
        <f aca="false">BJ56</f>
        <v>0</v>
      </c>
      <c r="BK10" s="0"/>
      <c r="BL10" s="184"/>
      <c r="BM10" s="185" t="n">
        <f aca="false">BM56</f>
        <v>31999.9999999796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33"/>
      <c r="B11" s="59"/>
      <c r="C11" s="62" t="s">
        <v>34</v>
      </c>
      <c r="D11" s="62"/>
      <c r="E11" s="59"/>
      <c r="F11" s="59"/>
      <c r="G11" s="60"/>
      <c r="H11" s="175"/>
      <c r="I11" s="35" t="n">
        <f aca="false">I61</f>
        <v>0</v>
      </c>
      <c r="J11" s="175"/>
      <c r="K11" s="35" t="n">
        <f aca="false">K61</f>
        <v>0</v>
      </c>
      <c r="L11" s="175"/>
      <c r="M11" s="35" t="n">
        <f aca="false">M61</f>
        <v>0</v>
      </c>
      <c r="N11" s="175"/>
      <c r="O11" s="35" t="n">
        <f aca="false">O61</f>
        <v>0</v>
      </c>
      <c r="P11" s="175"/>
      <c r="Q11" s="35" t="n">
        <f aca="false">Q61</f>
        <v>0</v>
      </c>
      <c r="R11" s="175"/>
      <c r="S11" s="35" t="n">
        <f aca="false">S61</f>
        <v>0</v>
      </c>
      <c r="T11" s="176"/>
      <c r="U11" s="177" t="n">
        <f aca="false">U61</f>
        <v>0</v>
      </c>
      <c r="V11" s="0"/>
      <c r="W11" s="175"/>
      <c r="X11" s="35" t="n">
        <f aca="false">X61</f>
        <v>0</v>
      </c>
      <c r="Y11" s="175"/>
      <c r="Z11" s="35" t="n">
        <f aca="false">Z61</f>
        <v>0</v>
      </c>
      <c r="AA11" s="175"/>
      <c r="AB11" s="35" t="n">
        <f aca="false">AB61</f>
        <v>0</v>
      </c>
      <c r="AC11" s="175"/>
      <c r="AD11" s="35" t="n">
        <f aca="false">AD61</f>
        <v>0</v>
      </c>
      <c r="AE11" s="175"/>
      <c r="AF11" s="35" t="n">
        <f aca="false">AF61</f>
        <v>0</v>
      </c>
      <c r="AG11" s="175"/>
      <c r="AH11" s="35" t="n">
        <f aca="false">AH61</f>
        <v>0</v>
      </c>
      <c r="AI11" s="176"/>
      <c r="AJ11" s="178" t="n">
        <f aca="false">AJ61</f>
        <v>0</v>
      </c>
      <c r="AL11" s="175"/>
      <c r="AM11" s="35" t="n">
        <f aca="false">AM61</f>
        <v>0</v>
      </c>
      <c r="AN11" s="175"/>
      <c r="AO11" s="35" t="n">
        <f aca="false">AO61</f>
        <v>0</v>
      </c>
      <c r="AP11" s="175"/>
      <c r="AQ11" s="35" t="n">
        <f aca="false">AQ61</f>
        <v>0</v>
      </c>
      <c r="AR11" s="175"/>
      <c r="AS11" s="35" t="n">
        <f aca="false">AS61</f>
        <v>0</v>
      </c>
      <c r="AT11" s="176"/>
      <c r="AU11" s="179" t="n">
        <f aca="false">AU61</f>
        <v>0</v>
      </c>
      <c r="AV11" s="0"/>
      <c r="AZ11" s="0"/>
      <c r="BA11" s="165"/>
      <c r="BB11" s="0"/>
      <c r="BC11" s="174"/>
      <c r="BD11" s="180" t="n">
        <f aca="false">BD61</f>
        <v>0</v>
      </c>
      <c r="BE11" s="174"/>
      <c r="BF11" s="181" t="n">
        <f aca="false">BF61</f>
        <v>0</v>
      </c>
      <c r="BG11" s="174"/>
      <c r="BH11" s="182" t="n">
        <f aca="false">BH61</f>
        <v>0</v>
      </c>
      <c r="BI11" s="174"/>
      <c r="BJ11" s="183" t="n">
        <f aca="false">BJ61</f>
        <v>0</v>
      </c>
      <c r="BK11" s="0"/>
      <c r="BL11" s="184"/>
      <c r="BM11" s="185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A12" s="33"/>
      <c r="B12" s="59"/>
      <c r="C12" s="62" t="s">
        <v>79</v>
      </c>
      <c r="D12" s="62"/>
      <c r="E12" s="59"/>
      <c r="F12" s="59"/>
      <c r="G12" s="60"/>
      <c r="H12" s="175"/>
      <c r="I12" s="35" t="n">
        <f aca="false">I66</f>
        <v>0</v>
      </c>
      <c r="J12" s="35"/>
      <c r="K12" s="35" t="n">
        <f aca="false">K66</f>
        <v>0</v>
      </c>
      <c r="L12" s="35"/>
      <c r="M12" s="35" t="n">
        <f aca="false">M66</f>
        <v>0</v>
      </c>
      <c r="N12" s="35"/>
      <c r="O12" s="35" t="n">
        <f aca="false">O66</f>
        <v>0</v>
      </c>
      <c r="P12" s="35"/>
      <c r="Q12" s="35" t="n">
        <f aca="false">Q66</f>
        <v>0</v>
      </c>
      <c r="R12" s="35"/>
      <c r="S12" s="35" t="n">
        <f aca="false">S66</f>
        <v>0</v>
      </c>
      <c r="T12" s="35"/>
      <c r="U12" s="180" t="n">
        <f aca="false">U66</f>
        <v>0</v>
      </c>
      <c r="V12" s="0"/>
      <c r="W12" s="175"/>
      <c r="X12" s="35" t="n">
        <f aca="false">X66</f>
        <v>0</v>
      </c>
      <c r="Y12" s="35"/>
      <c r="Z12" s="35" t="n">
        <f aca="false">Z66</f>
        <v>0</v>
      </c>
      <c r="AA12" s="35"/>
      <c r="AB12" s="35" t="n">
        <f aca="false">AB66</f>
        <v>0</v>
      </c>
      <c r="AC12" s="35"/>
      <c r="AD12" s="35" t="n">
        <f aca="false">AD66</f>
        <v>0</v>
      </c>
      <c r="AE12" s="35"/>
      <c r="AF12" s="35" t="n">
        <f aca="false">AF66</f>
        <v>0</v>
      </c>
      <c r="AG12" s="35"/>
      <c r="AH12" s="35" t="n">
        <f aca="false">AH66</f>
        <v>0</v>
      </c>
      <c r="AI12" s="35"/>
      <c r="AJ12" s="181" t="n">
        <f aca="false">AJ66</f>
        <v>0</v>
      </c>
      <c r="AL12" s="175"/>
      <c r="AM12" s="35" t="n">
        <f aca="false">AM66</f>
        <v>0</v>
      </c>
      <c r="AN12" s="35"/>
      <c r="AO12" s="35" t="n">
        <f aca="false">AO66</f>
        <v>0</v>
      </c>
      <c r="AP12" s="35"/>
      <c r="AQ12" s="35" t="n">
        <f aca="false">AQ66</f>
        <v>0</v>
      </c>
      <c r="AR12" s="35"/>
      <c r="AS12" s="35" t="n">
        <f aca="false">AS66</f>
        <v>0</v>
      </c>
      <c r="AT12" s="35"/>
      <c r="AU12" s="179" t="n">
        <f aca="false">AU66</f>
        <v>0</v>
      </c>
      <c r="AV12" s="0"/>
      <c r="AZ12" s="0"/>
      <c r="BA12" s="165"/>
      <c r="BB12" s="0"/>
      <c r="BC12" s="174"/>
      <c r="BD12" s="180" t="n">
        <f aca="false">BD66</f>
        <v>0</v>
      </c>
      <c r="BE12" s="174"/>
      <c r="BF12" s="181" t="n">
        <f aca="false">BF66</f>
        <v>0</v>
      </c>
      <c r="BG12" s="174"/>
      <c r="BH12" s="182" t="n">
        <f aca="false">BH66</f>
        <v>0</v>
      </c>
      <c r="BI12" s="174"/>
      <c r="BJ12" s="183" t="n">
        <f aca="false">BJ62</f>
        <v>0</v>
      </c>
      <c r="BK12" s="0"/>
      <c r="BL12" s="184"/>
      <c r="BM12" s="185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A13" s="33"/>
      <c r="B13" s="59"/>
      <c r="C13" s="62" t="s">
        <v>35</v>
      </c>
      <c r="D13" s="62"/>
      <c r="E13" s="59"/>
      <c r="F13" s="59"/>
      <c r="G13" s="60"/>
      <c r="H13" s="175"/>
      <c r="I13" s="35" t="n">
        <f aca="false">I71</f>
        <v>0</v>
      </c>
      <c r="J13" s="175"/>
      <c r="K13" s="35" t="n">
        <f aca="false">K71</f>
        <v>0</v>
      </c>
      <c r="L13" s="175"/>
      <c r="M13" s="35" t="n">
        <f aca="false">M71</f>
        <v>163509.4</v>
      </c>
      <c r="N13" s="175"/>
      <c r="O13" s="35" t="n">
        <f aca="false">O71</f>
        <v>28854.6</v>
      </c>
      <c r="P13" s="175"/>
      <c r="Q13" s="35" t="n">
        <f aca="false">Q71</f>
        <v>0</v>
      </c>
      <c r="R13" s="175"/>
      <c r="S13" s="35" t="n">
        <f aca="false">S71</f>
        <v>0</v>
      </c>
      <c r="T13" s="176"/>
      <c r="U13" s="177" t="n">
        <f aca="false">U71</f>
        <v>192364</v>
      </c>
      <c r="V13" s="0"/>
      <c r="W13" s="175"/>
      <c r="X13" s="35" t="n">
        <f aca="false">X71</f>
        <v>0</v>
      </c>
      <c r="Y13" s="175"/>
      <c r="Z13" s="35" t="n">
        <f aca="false">Z71</f>
        <v>0</v>
      </c>
      <c r="AA13" s="175"/>
      <c r="AB13" s="35" t="n">
        <f aca="false">AB71</f>
        <v>0</v>
      </c>
      <c r="AC13" s="175"/>
      <c r="AD13" s="35" t="n">
        <f aca="false">AD71</f>
        <v>0</v>
      </c>
      <c r="AE13" s="175"/>
      <c r="AF13" s="35" t="n">
        <f aca="false">AF71</f>
        <v>0</v>
      </c>
      <c r="AG13" s="175"/>
      <c r="AH13" s="35" t="n">
        <f aca="false">AH71</f>
        <v>0</v>
      </c>
      <c r="AI13" s="176"/>
      <c r="AJ13" s="178" t="n">
        <f aca="false">AJ71</f>
        <v>0</v>
      </c>
      <c r="AL13" s="175"/>
      <c r="AM13" s="35" t="n">
        <f aca="false">AM71</f>
        <v>0</v>
      </c>
      <c r="AN13" s="175"/>
      <c r="AO13" s="35" t="n">
        <f aca="false">AO71</f>
        <v>0</v>
      </c>
      <c r="AP13" s="175"/>
      <c r="AQ13" s="35" t="n">
        <f aca="false">AQ71</f>
        <v>0</v>
      </c>
      <c r="AR13" s="175"/>
      <c r="AS13" s="35" t="n">
        <f aca="false">AS71</f>
        <v>0</v>
      </c>
      <c r="AT13" s="176"/>
      <c r="AU13" s="179" t="n">
        <f aca="false">AU71</f>
        <v>0</v>
      </c>
      <c r="AV13" s="0"/>
      <c r="AX13" s="0" t="n">
        <v>2000</v>
      </c>
      <c r="AZ13" s="0"/>
      <c r="BA13" s="165"/>
      <c r="BB13" s="0"/>
      <c r="BC13" s="174"/>
      <c r="BD13" s="180" t="n">
        <f aca="false">BD71</f>
        <v>192364</v>
      </c>
      <c r="BE13" s="174"/>
      <c r="BF13" s="181" t="n">
        <f aca="false">BF71</f>
        <v>0</v>
      </c>
      <c r="BG13" s="174"/>
      <c r="BH13" s="182" t="n">
        <f aca="false">BH71</f>
        <v>0</v>
      </c>
      <c r="BI13" s="174"/>
      <c r="BJ13" s="183" t="n">
        <f aca="false">BJ71</f>
        <v>0</v>
      </c>
      <c r="BK13" s="0"/>
      <c r="BL13" s="184"/>
      <c r="BM13" s="185" t="n">
        <f aca="false">BM71</f>
        <v>192364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7" customFormat="true" ht="14" hidden="false" customHeight="false" outlineLevel="0" collapsed="false">
      <c r="B14" s="59"/>
      <c r="C14" s="68" t="s">
        <v>36</v>
      </c>
      <c r="D14" s="68"/>
      <c r="E14" s="59"/>
      <c r="F14" s="59"/>
      <c r="G14" s="60"/>
      <c r="H14" s="175"/>
      <c r="I14" s="35" t="n">
        <f aca="false">SUM(I9:I13)</f>
        <v>102649.57153778</v>
      </c>
      <c r="J14" s="175"/>
      <c r="K14" s="35" t="n">
        <f aca="false">SUM(K9:K13)</f>
        <v>104008.55787365</v>
      </c>
      <c r="L14" s="175"/>
      <c r="M14" s="35" t="n">
        <f aca="false">SUM(M9:M13)</f>
        <v>163509.4</v>
      </c>
      <c r="N14" s="175"/>
      <c r="O14" s="35" t="n">
        <f aca="false">SUM(O9:O13)</f>
        <v>60853.0934255496</v>
      </c>
      <c r="P14" s="175"/>
      <c r="Q14" s="35" t="n">
        <f aca="false">SUM(Q9:Q13)</f>
        <v>0</v>
      </c>
      <c r="R14" s="175"/>
      <c r="S14" s="35" t="n">
        <f aca="false">SUM(S9:S13)</f>
        <v>0</v>
      </c>
      <c r="T14" s="176"/>
      <c r="U14" s="177" t="n">
        <f aca="false">SUM(U9:U13)</f>
        <v>431020.622836979</v>
      </c>
      <c r="W14" s="175"/>
      <c r="X14" s="35" t="n">
        <f aca="false">SUM(X9:X13)</f>
        <v>0</v>
      </c>
      <c r="Y14" s="175"/>
      <c r="Z14" s="35" t="n">
        <f aca="false">SUM(Z9:Z13)</f>
        <v>0</v>
      </c>
      <c r="AA14" s="175"/>
      <c r="AB14" s="35" t="n">
        <f aca="false">SUM(AB9:AB13)</f>
        <v>0</v>
      </c>
      <c r="AC14" s="175"/>
      <c r="AD14" s="35" t="n">
        <f aca="false">SUM(AD9:AD13)</f>
        <v>0</v>
      </c>
      <c r="AE14" s="175"/>
      <c r="AF14" s="35" t="n">
        <f aca="false">SUM(AF9:AF13)</f>
        <v>0</v>
      </c>
      <c r="AG14" s="175"/>
      <c r="AH14" s="35" t="n">
        <f aca="false">SUM(AH9:AH13)</f>
        <v>0</v>
      </c>
      <c r="AI14" s="176"/>
      <c r="AJ14" s="178" t="n">
        <f aca="false">SUM(AJ9:AJ13)</f>
        <v>0</v>
      </c>
      <c r="AL14" s="175"/>
      <c r="AM14" s="35" t="n">
        <f aca="false">SUM(AM9:AM13)</f>
        <v>0</v>
      </c>
      <c r="AN14" s="175"/>
      <c r="AO14" s="35" t="n">
        <f aca="false">SUM(AO9:AO13)</f>
        <v>0</v>
      </c>
      <c r="AP14" s="175"/>
      <c r="AQ14" s="35" t="n">
        <f aca="false">SUM(AQ9:AQ13)</f>
        <v>0</v>
      </c>
      <c r="AR14" s="175"/>
      <c r="AS14" s="35" t="n">
        <f aca="false">SUM(AS9:AS13)</f>
        <v>0</v>
      </c>
      <c r="AT14" s="176"/>
      <c r="AU14" s="179" t="n">
        <f aca="false">SUM(AU9:AU13)</f>
        <v>0</v>
      </c>
      <c r="AW14" s="186" t="n">
        <f aca="false">Travel!P12</f>
        <v>12000</v>
      </c>
      <c r="AX14" s="186" t="n">
        <f aca="false">'Program-Admin Costs (ODCs)'!B12</f>
        <v>37618</v>
      </c>
      <c r="AY14" s="187" t="n">
        <f aca="false">SUM(AW14:AX14)</f>
        <v>49618</v>
      </c>
      <c r="BA14" s="165"/>
      <c r="BC14" s="174"/>
      <c r="BD14" s="180" t="n">
        <f aca="false">SUM(BD9:BD13)</f>
        <v>431020.622836979</v>
      </c>
      <c r="BE14" s="174"/>
      <c r="BF14" s="181" t="n">
        <f aca="false">SUM(BF9:BF13)</f>
        <v>0</v>
      </c>
      <c r="BG14" s="174"/>
      <c r="BH14" s="182" t="n">
        <f aca="false">SUM(BH9:BH13)</f>
        <v>0</v>
      </c>
      <c r="BI14" s="174"/>
      <c r="BJ14" s="183" t="n">
        <f aca="false">AY14</f>
        <v>49618</v>
      </c>
      <c r="BL14" s="184"/>
      <c r="BM14" s="185" t="n">
        <f aca="false">SUM(BM9:BM13,BJ14)</f>
        <v>480638.62283698</v>
      </c>
    </row>
    <row r="15" customFormat="false" ht="14" hidden="false" customHeight="false" outlineLevel="0" collapsed="false">
      <c r="A15" s="67"/>
      <c r="B15" s="59"/>
      <c r="C15" s="188" t="s">
        <v>80</v>
      </c>
      <c r="D15" s="188"/>
      <c r="E15" s="189"/>
      <c r="F15" s="189"/>
      <c r="G15" s="190"/>
      <c r="H15" s="191"/>
      <c r="I15" s="192"/>
      <c r="J15" s="175"/>
      <c r="K15" s="35"/>
      <c r="L15" s="175"/>
      <c r="M15" s="35"/>
      <c r="N15" s="191"/>
      <c r="O15" s="192"/>
      <c r="P15" s="175"/>
      <c r="Q15" s="35"/>
      <c r="R15" s="175"/>
      <c r="S15" s="35"/>
      <c r="T15" s="176"/>
      <c r="U15" s="177"/>
      <c r="V15" s="0"/>
      <c r="W15" s="191"/>
      <c r="X15" s="192"/>
      <c r="Y15" s="175"/>
      <c r="Z15" s="35"/>
      <c r="AA15" s="175"/>
      <c r="AB15" s="35"/>
      <c r="AC15" s="191"/>
      <c r="AD15" s="192"/>
      <c r="AE15" s="175"/>
      <c r="AF15" s="35"/>
      <c r="AG15" s="175"/>
      <c r="AH15" s="35"/>
      <c r="AI15" s="176"/>
      <c r="AJ15" s="178"/>
      <c r="AL15" s="191"/>
      <c r="AM15" s="192"/>
      <c r="AN15" s="175"/>
      <c r="AO15" s="35"/>
      <c r="AP15" s="175"/>
      <c r="AQ15" s="35"/>
      <c r="AR15" s="191"/>
      <c r="AS15" s="192"/>
      <c r="AT15" s="176"/>
      <c r="AU15" s="179"/>
      <c r="AV15" s="0"/>
      <c r="AW15" s="187"/>
      <c r="AX15" s="187"/>
      <c r="AY15" s="187"/>
      <c r="AZ15" s="0"/>
      <c r="BA15" s="165"/>
      <c r="BB15" s="0"/>
      <c r="BC15" s="174"/>
      <c r="BD15" s="180"/>
      <c r="BE15" s="174"/>
      <c r="BF15" s="181"/>
      <c r="BG15" s="174"/>
      <c r="BH15" s="182"/>
      <c r="BI15" s="174"/>
      <c r="BJ15" s="183"/>
      <c r="BK15" s="0"/>
      <c r="BL15" s="184"/>
      <c r="BM15" s="185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67"/>
      <c r="B16" s="59"/>
      <c r="C16" s="193" t="s">
        <v>81</v>
      </c>
      <c r="D16" s="188"/>
      <c r="E16" s="189"/>
      <c r="F16" s="189"/>
      <c r="G16" s="190"/>
      <c r="H16" s="191"/>
      <c r="I16" s="194"/>
      <c r="J16" s="192"/>
      <c r="K16" s="194"/>
      <c r="L16" s="192"/>
      <c r="M16" s="194"/>
      <c r="N16" s="192"/>
      <c r="O16" s="194"/>
      <c r="P16" s="192"/>
      <c r="Q16" s="194"/>
      <c r="R16" s="192"/>
      <c r="S16" s="194"/>
      <c r="T16" s="176"/>
      <c r="U16" s="177" t="n">
        <f aca="false">SUM(I16,K16,M16,O16,Q16,S16)</f>
        <v>0</v>
      </c>
      <c r="V16" s="0"/>
      <c r="W16" s="191"/>
      <c r="X16" s="194"/>
      <c r="Y16" s="192"/>
      <c r="Z16" s="194"/>
      <c r="AA16" s="192"/>
      <c r="AB16" s="194"/>
      <c r="AC16" s="192"/>
      <c r="AD16" s="194"/>
      <c r="AE16" s="192"/>
      <c r="AF16" s="194"/>
      <c r="AG16" s="192"/>
      <c r="AH16" s="194"/>
      <c r="AI16" s="176"/>
      <c r="AJ16" s="178" t="n">
        <f aca="false">SUM(X16,Z16,AB16,AD16,AF16,AH16)</f>
        <v>0</v>
      </c>
      <c r="AL16" s="191"/>
      <c r="AM16" s="194"/>
      <c r="AN16" s="192"/>
      <c r="AO16" s="194"/>
      <c r="AP16" s="192"/>
      <c r="AQ16" s="194"/>
      <c r="AR16" s="192"/>
      <c r="AS16" s="194"/>
      <c r="AT16" s="176"/>
      <c r="AU16" s="179" t="n">
        <f aca="false">SUM(AM16,AO16,AQ16,AS16)</f>
        <v>0</v>
      </c>
      <c r="AV16" s="0"/>
      <c r="AW16" s="187"/>
      <c r="AX16" s="187"/>
      <c r="AY16" s="187"/>
      <c r="AZ16" s="0"/>
      <c r="BA16" s="165"/>
      <c r="BB16" s="0"/>
      <c r="BC16" s="174"/>
      <c r="BD16" s="180" t="n">
        <f aca="false">$U16</f>
        <v>0</v>
      </c>
      <c r="BE16" s="174"/>
      <c r="BF16" s="181" t="n">
        <f aca="false">$AJ16</f>
        <v>0</v>
      </c>
      <c r="BG16" s="174"/>
      <c r="BH16" s="182" t="n">
        <f aca="false">AU16</f>
        <v>0</v>
      </c>
      <c r="BI16" s="174"/>
      <c r="BJ16" s="183"/>
      <c r="BK16" s="0"/>
      <c r="BL16" s="184"/>
      <c r="BM16" s="185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67"/>
      <c r="B17" s="59"/>
      <c r="C17" s="193" t="s">
        <v>82</v>
      </c>
      <c r="D17" s="188"/>
      <c r="E17" s="189"/>
      <c r="F17" s="189"/>
      <c r="G17" s="190"/>
      <c r="H17" s="191"/>
      <c r="I17" s="194"/>
      <c r="J17" s="175"/>
      <c r="K17" s="194"/>
      <c r="L17" s="175"/>
      <c r="M17" s="194"/>
      <c r="N17" s="191"/>
      <c r="O17" s="194"/>
      <c r="P17" s="175"/>
      <c r="Q17" s="194"/>
      <c r="R17" s="175"/>
      <c r="S17" s="194"/>
      <c r="T17" s="176"/>
      <c r="U17" s="177" t="n">
        <f aca="false">SUM(I17,K17,M17,O17,Q17,S17)</f>
        <v>0</v>
      </c>
      <c r="V17" s="0"/>
      <c r="W17" s="191"/>
      <c r="X17" s="194"/>
      <c r="Y17" s="175"/>
      <c r="Z17" s="194"/>
      <c r="AA17" s="175"/>
      <c r="AB17" s="194"/>
      <c r="AC17" s="191"/>
      <c r="AD17" s="194"/>
      <c r="AE17" s="175"/>
      <c r="AF17" s="194"/>
      <c r="AG17" s="175"/>
      <c r="AH17" s="194"/>
      <c r="AI17" s="176"/>
      <c r="AJ17" s="178" t="n">
        <f aca="false">SUM(X17,Z17,AB17,AD17,AF17,AH17)</f>
        <v>0</v>
      </c>
      <c r="AL17" s="191"/>
      <c r="AM17" s="194"/>
      <c r="AN17" s="175"/>
      <c r="AO17" s="194"/>
      <c r="AP17" s="175"/>
      <c r="AQ17" s="194"/>
      <c r="AR17" s="191"/>
      <c r="AS17" s="194"/>
      <c r="AT17" s="176"/>
      <c r="AU17" s="179" t="n">
        <f aca="false">SUM(AM17,AO17,AQ17,AS17)</f>
        <v>0</v>
      </c>
      <c r="AV17" s="0"/>
      <c r="AW17" s="187"/>
      <c r="AX17" s="187"/>
      <c r="AY17" s="187"/>
      <c r="AZ17" s="0"/>
      <c r="BA17" s="165"/>
      <c r="BB17" s="0"/>
      <c r="BC17" s="174"/>
      <c r="BD17" s="180" t="n">
        <f aca="false">$U17</f>
        <v>0</v>
      </c>
      <c r="BE17" s="174"/>
      <c r="BF17" s="181" t="n">
        <f aca="false">$AJ17</f>
        <v>0</v>
      </c>
      <c r="BG17" s="174"/>
      <c r="BH17" s="182" t="n">
        <f aca="false">AU17</f>
        <v>0</v>
      </c>
      <c r="BI17" s="174"/>
      <c r="BJ17" s="183"/>
      <c r="BK17" s="0"/>
      <c r="BL17" s="184"/>
      <c r="BM17" s="185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67"/>
      <c r="B18" s="59"/>
      <c r="C18" s="193" t="s">
        <v>83</v>
      </c>
      <c r="D18" s="188"/>
      <c r="E18" s="189"/>
      <c r="F18" s="189"/>
      <c r="G18" s="190"/>
      <c r="H18" s="191"/>
      <c r="I18" s="194"/>
      <c r="J18" s="192"/>
      <c r="K18" s="194"/>
      <c r="L18" s="192"/>
      <c r="M18" s="194" t="n">
        <f aca="false">M14</f>
        <v>163509.4</v>
      </c>
      <c r="N18" s="192"/>
      <c r="O18" s="194" t="n">
        <f aca="false">O13</f>
        <v>28854.6</v>
      </c>
      <c r="P18" s="192"/>
      <c r="Q18" s="194"/>
      <c r="R18" s="192"/>
      <c r="S18" s="194"/>
      <c r="T18" s="176"/>
      <c r="U18" s="177" t="n">
        <f aca="false">(SUM(I18,K18,M18,O18,Q18,S18))</f>
        <v>192364</v>
      </c>
      <c r="V18" s="0"/>
      <c r="W18" s="191"/>
      <c r="X18" s="194"/>
      <c r="Y18" s="191"/>
      <c r="Z18" s="194"/>
      <c r="AA18" s="192"/>
      <c r="AB18" s="194"/>
      <c r="AC18" s="192"/>
      <c r="AD18" s="194"/>
      <c r="AE18" s="192"/>
      <c r="AF18" s="194"/>
      <c r="AG18" s="192"/>
      <c r="AH18" s="194"/>
      <c r="AI18" s="176"/>
      <c r="AJ18" s="178" t="n">
        <f aca="false">(SUM(X18,Z18,AB18,AD18,AF18,AH18))</f>
        <v>0</v>
      </c>
      <c r="AL18" s="191"/>
      <c r="AM18" s="194"/>
      <c r="AN18" s="192"/>
      <c r="AO18" s="194"/>
      <c r="AP18" s="192"/>
      <c r="AQ18" s="194"/>
      <c r="AR18" s="192"/>
      <c r="AS18" s="194"/>
      <c r="AT18" s="176"/>
      <c r="AU18" s="179" t="n">
        <f aca="false">(SUM(AM18,AO18,AQ18,AS18))</f>
        <v>0</v>
      </c>
      <c r="AV18" s="0"/>
      <c r="AW18" s="187"/>
      <c r="AX18" s="187"/>
      <c r="AY18" s="187"/>
      <c r="AZ18" s="0"/>
      <c r="BA18" s="165"/>
      <c r="BB18" s="0"/>
      <c r="BC18" s="174"/>
      <c r="BD18" s="180" t="n">
        <f aca="false">$U18</f>
        <v>192364</v>
      </c>
      <c r="BE18" s="174"/>
      <c r="BF18" s="181" t="n">
        <f aca="false">$AJ18</f>
        <v>0</v>
      </c>
      <c r="BG18" s="174"/>
      <c r="BH18" s="182" t="n">
        <f aca="false">AU18</f>
        <v>0</v>
      </c>
      <c r="BI18" s="174"/>
      <c r="BJ18" s="183"/>
      <c r="BK18" s="0"/>
      <c r="BL18" s="184"/>
      <c r="BM18" s="185" t="n">
        <f aca="false">SUM(BD18,BF18,BH18)</f>
        <v>192364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67"/>
      <c r="B19" s="59"/>
      <c r="C19" s="188" t="s">
        <v>84</v>
      </c>
      <c r="D19" s="188"/>
      <c r="E19" s="189"/>
      <c r="F19" s="189"/>
      <c r="G19" s="190"/>
      <c r="H19" s="191"/>
      <c r="I19" s="192" t="n">
        <f aca="false">SUM(I16:I18)</f>
        <v>0</v>
      </c>
      <c r="J19" s="192"/>
      <c r="K19" s="192" t="n">
        <f aca="false">SUM(K16:K18)</f>
        <v>0</v>
      </c>
      <c r="L19" s="192"/>
      <c r="M19" s="192" t="n">
        <f aca="false">SUM(M16:M18)</f>
        <v>163509.4</v>
      </c>
      <c r="N19" s="192"/>
      <c r="O19" s="192" t="n">
        <f aca="false">SUM(O16:O18)</f>
        <v>28854.6</v>
      </c>
      <c r="P19" s="192"/>
      <c r="Q19" s="192" t="n">
        <f aca="false">SUM(Q16:Q18)</f>
        <v>0</v>
      </c>
      <c r="R19" s="192"/>
      <c r="S19" s="192" t="n">
        <f aca="false">SUM(S16:S18)</f>
        <v>0</v>
      </c>
      <c r="T19" s="176"/>
      <c r="U19" s="177" t="n">
        <f aca="false">SUM(U16:U18)</f>
        <v>192364</v>
      </c>
      <c r="V19" s="0"/>
      <c r="W19" s="191"/>
      <c r="X19" s="192" t="n">
        <f aca="false">SUM(X16:X18)</f>
        <v>0</v>
      </c>
      <c r="Y19" s="192"/>
      <c r="Z19" s="192" t="n">
        <f aca="false">SUM(Z16:Z18)</f>
        <v>0</v>
      </c>
      <c r="AA19" s="192"/>
      <c r="AB19" s="192" t="n">
        <f aca="false">SUM(AB16:AB18)</f>
        <v>0</v>
      </c>
      <c r="AC19" s="192"/>
      <c r="AD19" s="192" t="n">
        <f aca="false">SUM(AD16:AD18)</f>
        <v>0</v>
      </c>
      <c r="AE19" s="192"/>
      <c r="AF19" s="192" t="n">
        <f aca="false">SUM(AF16:AF18)</f>
        <v>0</v>
      </c>
      <c r="AG19" s="192"/>
      <c r="AH19" s="192" t="n">
        <f aca="false">SUM(AH16:AH18)</f>
        <v>0</v>
      </c>
      <c r="AI19" s="176"/>
      <c r="AJ19" s="178" t="n">
        <f aca="false">SUM(AJ16:AJ18)</f>
        <v>0</v>
      </c>
      <c r="AL19" s="191"/>
      <c r="AM19" s="192" t="n">
        <f aca="false">SUM(AM16:AM18)</f>
        <v>0</v>
      </c>
      <c r="AN19" s="192"/>
      <c r="AO19" s="192" t="n">
        <f aca="false">SUM(AO16:AO18)</f>
        <v>0</v>
      </c>
      <c r="AP19" s="192"/>
      <c r="AQ19" s="192" t="n">
        <f aca="false">SUM(AQ16:AQ18)</f>
        <v>0</v>
      </c>
      <c r="AR19" s="192"/>
      <c r="AS19" s="192" t="n">
        <f aca="false">SUM(AS16:AS18)</f>
        <v>0</v>
      </c>
      <c r="AT19" s="176"/>
      <c r="AU19" s="179" t="n">
        <f aca="false">SUM(AU16:AU18)</f>
        <v>0</v>
      </c>
      <c r="AV19" s="0"/>
      <c r="AW19" s="187"/>
      <c r="AX19" s="187"/>
      <c r="AY19" s="187"/>
      <c r="AZ19" s="0"/>
      <c r="BA19" s="165"/>
      <c r="BB19" s="0"/>
      <c r="BC19" s="174"/>
      <c r="BD19" s="180" t="n">
        <f aca="false">SUM(BD16:BD18)</f>
        <v>192364</v>
      </c>
      <c r="BE19" s="174"/>
      <c r="BF19" s="181" t="n">
        <f aca="false">SUM(BF16:BF18)</f>
        <v>0</v>
      </c>
      <c r="BG19" s="174"/>
      <c r="BH19" s="182" t="n">
        <f aca="false">SUM(BH16:BH18)</f>
        <v>0</v>
      </c>
      <c r="BI19" s="174"/>
      <c r="BJ19" s="183"/>
      <c r="BK19" s="0"/>
      <c r="BL19" s="184"/>
      <c r="BM19" s="185" t="n">
        <f aca="false">SUM(BD19,BF19,BH19)</f>
        <v>192364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67"/>
      <c r="B20" s="59"/>
      <c r="C20" s="62" t="s">
        <v>37</v>
      </c>
      <c r="D20" s="62"/>
      <c r="E20" s="195"/>
      <c r="F20" s="59"/>
      <c r="G20" s="60"/>
      <c r="H20" s="175"/>
      <c r="I20" s="35" t="n">
        <f aca="false">I14-I19</f>
        <v>102649.57153778</v>
      </c>
      <c r="J20" s="35"/>
      <c r="K20" s="35" t="n">
        <f aca="false">K14-K19</f>
        <v>104008.55787365</v>
      </c>
      <c r="L20" s="35"/>
      <c r="M20" s="35" t="n">
        <f aca="false">M14-M19</f>
        <v>0</v>
      </c>
      <c r="N20" s="35"/>
      <c r="O20" s="35" t="n">
        <f aca="false">O14-O19</f>
        <v>31998.4934255496</v>
      </c>
      <c r="P20" s="35"/>
      <c r="Q20" s="35" t="n">
        <f aca="false">Q14-Q19</f>
        <v>0</v>
      </c>
      <c r="R20" s="35"/>
      <c r="S20" s="35" t="n">
        <f aca="false">S14-S19</f>
        <v>0</v>
      </c>
      <c r="T20" s="35"/>
      <c r="U20" s="177" t="n">
        <f aca="false">U14-U19</f>
        <v>238656.622836979</v>
      </c>
      <c r="V20" s="0"/>
      <c r="W20" s="175"/>
      <c r="X20" s="35" t="n">
        <f aca="false">X14-X19</f>
        <v>0</v>
      </c>
      <c r="Y20" s="35"/>
      <c r="Z20" s="35" t="n">
        <f aca="false">Z14-Z19</f>
        <v>0</v>
      </c>
      <c r="AA20" s="35"/>
      <c r="AB20" s="35" t="n">
        <f aca="false">AB14-AB19</f>
        <v>0</v>
      </c>
      <c r="AC20" s="35"/>
      <c r="AD20" s="35" t="n">
        <f aca="false">AD14-AD19</f>
        <v>0</v>
      </c>
      <c r="AE20" s="35"/>
      <c r="AF20" s="35" t="n">
        <f aca="false">AF14-AF19</f>
        <v>0</v>
      </c>
      <c r="AG20" s="35"/>
      <c r="AH20" s="35" t="n">
        <f aca="false">AH14-AH19</f>
        <v>0</v>
      </c>
      <c r="AI20" s="35"/>
      <c r="AJ20" s="178" t="n">
        <f aca="false">AJ14-AJ19</f>
        <v>0</v>
      </c>
      <c r="AL20" s="175"/>
      <c r="AM20" s="35" t="n">
        <f aca="false">AM14-AM19</f>
        <v>0</v>
      </c>
      <c r="AN20" s="35"/>
      <c r="AO20" s="35" t="n">
        <f aca="false">AO14-AO19</f>
        <v>0</v>
      </c>
      <c r="AP20" s="35"/>
      <c r="AQ20" s="35" t="n">
        <f aca="false">AQ14-AQ19</f>
        <v>0</v>
      </c>
      <c r="AR20" s="35"/>
      <c r="AS20" s="35" t="n">
        <f aca="false">AS14-AS19</f>
        <v>0</v>
      </c>
      <c r="AT20" s="35"/>
      <c r="AU20" s="179" t="n">
        <f aca="false">AU14-AU19</f>
        <v>0</v>
      </c>
      <c r="AV20" s="0"/>
      <c r="AW20" s="187" t="n">
        <f aca="false">AW14-AW11</f>
        <v>12000</v>
      </c>
      <c r="AX20" s="187" t="n">
        <f aca="false">AX14-AX11</f>
        <v>37618</v>
      </c>
      <c r="AY20" s="187" t="n">
        <f aca="false">AY14-AY11</f>
        <v>49618</v>
      </c>
      <c r="AZ20" s="0"/>
      <c r="BA20" s="165"/>
      <c r="BB20" s="0"/>
      <c r="BC20" s="174"/>
      <c r="BD20" s="180" t="n">
        <f aca="false">BD14-BD19</f>
        <v>238656.622836979</v>
      </c>
      <c r="BE20" s="174"/>
      <c r="BF20" s="181" t="n">
        <f aca="false">BF14-BF19</f>
        <v>0</v>
      </c>
      <c r="BG20" s="174"/>
      <c r="BH20" s="182" t="n">
        <f aca="false">BH14-BH19</f>
        <v>0</v>
      </c>
      <c r="BI20" s="174"/>
      <c r="BJ20" s="183" t="n">
        <f aca="false">BJ14-BJ11</f>
        <v>49618</v>
      </c>
      <c r="BK20" s="0"/>
      <c r="BL20" s="184"/>
      <c r="BM20" s="185" t="n">
        <f aca="false">SUM(BD20,BF20,BH20,BJ20)</f>
        <v>288274.622836979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7"/>
      <c r="B21" s="59"/>
      <c r="C21" s="68" t="s">
        <v>38</v>
      </c>
      <c r="D21" s="68"/>
      <c r="E21" s="196" t="n">
        <v>0.545</v>
      </c>
      <c r="F21" s="60" t="s">
        <v>85</v>
      </c>
      <c r="G21" s="60"/>
      <c r="H21" s="175"/>
      <c r="I21" s="35" t="n">
        <f aca="false">I20*$E$21</f>
        <v>55944.0164880901</v>
      </c>
      <c r="J21" s="35"/>
      <c r="K21" s="35" t="n">
        <f aca="false">K20*$E$21</f>
        <v>56684.6640411392</v>
      </c>
      <c r="L21" s="35"/>
      <c r="M21" s="35" t="n">
        <f aca="false">M20*$E$21</f>
        <v>0</v>
      </c>
      <c r="N21" s="35"/>
      <c r="O21" s="35" t="n">
        <f aca="false">O20*$E$21</f>
        <v>17439.1789169245</v>
      </c>
      <c r="P21" s="35"/>
      <c r="Q21" s="35" t="n">
        <f aca="false">Q20*$E$21</f>
        <v>0</v>
      </c>
      <c r="R21" s="35"/>
      <c r="S21" s="35" t="n">
        <f aca="false">S20*$E$21</f>
        <v>0</v>
      </c>
      <c r="T21" s="35"/>
      <c r="U21" s="177" t="n">
        <f aca="false">U20*$E$21</f>
        <v>130067.859446154</v>
      </c>
      <c r="V21" s="0"/>
      <c r="W21" s="175"/>
      <c r="X21" s="35" t="n">
        <f aca="false">X20*$E$21</f>
        <v>0</v>
      </c>
      <c r="Y21" s="35"/>
      <c r="Z21" s="35" t="n">
        <f aca="false">Z20*$E$21</f>
        <v>0</v>
      </c>
      <c r="AA21" s="35"/>
      <c r="AB21" s="35" t="n">
        <f aca="false">AB20*$E$21</f>
        <v>0</v>
      </c>
      <c r="AC21" s="35"/>
      <c r="AD21" s="35" t="n">
        <f aca="false">AD20*$E$21</f>
        <v>0</v>
      </c>
      <c r="AE21" s="35"/>
      <c r="AF21" s="35" t="n">
        <f aca="false">AF20*$E$21</f>
        <v>0</v>
      </c>
      <c r="AG21" s="35"/>
      <c r="AH21" s="35" t="n">
        <f aca="false">AH20*$E$21</f>
        <v>0</v>
      </c>
      <c r="AI21" s="35"/>
      <c r="AJ21" s="178" t="n">
        <f aca="false">AJ20*$E$21</f>
        <v>0</v>
      </c>
      <c r="AL21" s="175"/>
      <c r="AM21" s="35" t="n">
        <f aca="false">AM20*$E$21</f>
        <v>0</v>
      </c>
      <c r="AN21" s="35"/>
      <c r="AO21" s="35" t="n">
        <f aca="false">AO20*$E$21</f>
        <v>0</v>
      </c>
      <c r="AP21" s="35"/>
      <c r="AQ21" s="35" t="n">
        <f aca="false">AQ20*$E$21</f>
        <v>0</v>
      </c>
      <c r="AR21" s="35"/>
      <c r="AS21" s="35" t="n">
        <f aca="false">AS20*$E$21</f>
        <v>0</v>
      </c>
      <c r="AT21" s="35"/>
      <c r="AU21" s="179" t="n">
        <f aca="false">AU20*$E$21</f>
        <v>0</v>
      </c>
      <c r="AV21" s="0"/>
      <c r="AW21" s="187" t="n">
        <f aca="false">AW20*$E$21</f>
        <v>6540</v>
      </c>
      <c r="AX21" s="187" t="n">
        <f aca="false">AX13*E21</f>
        <v>1090</v>
      </c>
      <c r="AY21" s="187" t="n">
        <f aca="false">AX21+AW21</f>
        <v>7630</v>
      </c>
      <c r="AZ21" s="0"/>
      <c r="BA21" s="165"/>
      <c r="BB21" s="0"/>
      <c r="BC21" s="174"/>
      <c r="BD21" s="180" t="n">
        <f aca="false">BD20*$E$21</f>
        <v>130067.859446154</v>
      </c>
      <c r="BE21" s="174"/>
      <c r="BF21" s="181" t="n">
        <f aca="false">BF20*$E$21</f>
        <v>0</v>
      </c>
      <c r="BG21" s="174"/>
      <c r="BH21" s="182" t="n">
        <f aca="false">BH20*$E$21</f>
        <v>0</v>
      </c>
      <c r="BI21" s="174"/>
      <c r="BJ21" s="183" t="n">
        <f aca="false">AY21</f>
        <v>7630</v>
      </c>
      <c r="BK21" s="0"/>
      <c r="BL21" s="184"/>
      <c r="BM21" s="185" t="n">
        <f aca="false">SUM(BD21,BF21,BH21,BJ21)</f>
        <v>137697.859446154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3" customFormat="true" ht="17" hidden="false" customHeight="false" outlineLevel="0" collapsed="false">
      <c r="B22" s="59"/>
      <c r="C22" s="73" t="s">
        <v>11</v>
      </c>
      <c r="D22" s="197"/>
      <c r="E22" s="59"/>
      <c r="F22" s="59"/>
      <c r="G22" s="60"/>
      <c r="H22" s="175"/>
      <c r="I22" s="76" t="n">
        <f aca="false">I21+I14</f>
        <v>158593.58802587</v>
      </c>
      <c r="J22" s="175"/>
      <c r="K22" s="76" t="n">
        <f aca="false">K21+K14</f>
        <v>160693.221914789</v>
      </c>
      <c r="L22" s="175"/>
      <c r="M22" s="76" t="n">
        <f aca="false">M21+M14</f>
        <v>163509.4</v>
      </c>
      <c r="N22" s="175"/>
      <c r="O22" s="76" t="n">
        <f aca="false">O21+O14</f>
        <v>78292.2723424741</v>
      </c>
      <c r="P22" s="175"/>
      <c r="Q22" s="76" t="n">
        <f aca="false">Q21+Q14</f>
        <v>0</v>
      </c>
      <c r="R22" s="175"/>
      <c r="S22" s="76" t="n">
        <f aca="false">S21+S14</f>
        <v>0</v>
      </c>
      <c r="T22" s="176"/>
      <c r="U22" s="198" t="n">
        <f aca="false">U21+U14</f>
        <v>561088.482283133</v>
      </c>
      <c r="W22" s="175"/>
      <c r="X22" s="76" t="n">
        <f aca="false">X21+X14</f>
        <v>0</v>
      </c>
      <c r="Y22" s="175"/>
      <c r="Z22" s="76" t="n">
        <f aca="false">Z21+Z14</f>
        <v>0</v>
      </c>
      <c r="AA22" s="175"/>
      <c r="AB22" s="76" t="n">
        <f aca="false">AB21+AB14</f>
        <v>0</v>
      </c>
      <c r="AC22" s="175"/>
      <c r="AD22" s="76" t="n">
        <f aca="false">AD21+AD14</f>
        <v>0</v>
      </c>
      <c r="AE22" s="175"/>
      <c r="AF22" s="76" t="n">
        <f aca="false">AF21+AF14</f>
        <v>0</v>
      </c>
      <c r="AG22" s="175"/>
      <c r="AH22" s="76" t="n">
        <f aca="false">AH21+AH14</f>
        <v>0</v>
      </c>
      <c r="AI22" s="176"/>
      <c r="AJ22" s="199" t="n">
        <f aca="false">AJ21+AJ14</f>
        <v>0</v>
      </c>
      <c r="AL22" s="175"/>
      <c r="AM22" s="76" t="n">
        <f aca="false">AM21+AM14</f>
        <v>0</v>
      </c>
      <c r="AN22" s="175"/>
      <c r="AO22" s="76" t="n">
        <f aca="false">AO21+AO14</f>
        <v>0</v>
      </c>
      <c r="AP22" s="175"/>
      <c r="AQ22" s="76" t="n">
        <f aca="false">AQ21+AQ14</f>
        <v>0</v>
      </c>
      <c r="AR22" s="175"/>
      <c r="AS22" s="76" t="n">
        <f aca="false">AS21+AS14</f>
        <v>0</v>
      </c>
      <c r="AT22" s="176"/>
      <c r="AU22" s="200" t="n">
        <f aca="false">AU21+AU14</f>
        <v>0</v>
      </c>
      <c r="AW22" s="76" t="n">
        <f aca="false">AW21+AW14</f>
        <v>18540</v>
      </c>
      <c r="AX22" s="201" t="n">
        <f aca="false">AX21+AX14</f>
        <v>38708</v>
      </c>
      <c r="AY22" s="201" t="n">
        <f aca="false">AX22+AW22</f>
        <v>57248</v>
      </c>
      <c r="BA22" s="165"/>
      <c r="BC22" s="174"/>
      <c r="BD22" s="202" t="n">
        <f aca="false">BD21+BD14</f>
        <v>561088.482283133</v>
      </c>
      <c r="BE22" s="174"/>
      <c r="BF22" s="203" t="n">
        <f aca="false">BF21+BF14</f>
        <v>0</v>
      </c>
      <c r="BG22" s="174"/>
      <c r="BH22" s="204" t="n">
        <f aca="false">BH21+BH14</f>
        <v>0</v>
      </c>
      <c r="BI22" s="174"/>
      <c r="BJ22" s="205" t="n">
        <f aca="false">BJ21+BJ14</f>
        <v>57248</v>
      </c>
      <c r="BL22" s="184"/>
      <c r="BM22" s="206" t="n">
        <f aca="false">BM21+BM14</f>
        <v>618336.482283133</v>
      </c>
    </row>
    <row r="23" customFormat="false" ht="14" hidden="false" customHeight="false" outlineLevel="0" collapsed="false">
      <c r="A23" s="33"/>
      <c r="B23" s="59"/>
      <c r="C23" s="59"/>
      <c r="D23" s="59"/>
      <c r="E23" s="59"/>
      <c r="F23" s="59"/>
      <c r="G23" s="60"/>
      <c r="H23" s="168"/>
      <c r="I23" s="169"/>
      <c r="J23" s="170"/>
      <c r="K23" s="169"/>
      <c r="L23" s="170"/>
      <c r="M23" s="169"/>
      <c r="N23" s="168"/>
      <c r="O23" s="169"/>
      <c r="P23" s="170"/>
      <c r="Q23" s="169"/>
      <c r="R23" s="170"/>
      <c r="S23" s="169"/>
      <c r="T23" s="170"/>
      <c r="U23" s="171"/>
      <c r="V23" s="0"/>
      <c r="W23" s="168"/>
      <c r="X23" s="169"/>
      <c r="Y23" s="170"/>
      <c r="Z23" s="169"/>
      <c r="AA23" s="170"/>
      <c r="AB23" s="169"/>
      <c r="AC23" s="168"/>
      <c r="AD23" s="169"/>
      <c r="AE23" s="170"/>
      <c r="AF23" s="169"/>
      <c r="AG23" s="170"/>
      <c r="AH23" s="169"/>
      <c r="AI23" s="170"/>
      <c r="AJ23" s="172"/>
      <c r="AL23" s="168"/>
      <c r="AM23" s="169"/>
      <c r="AN23" s="170"/>
      <c r="AO23" s="169"/>
      <c r="AP23" s="170"/>
      <c r="AQ23" s="169"/>
      <c r="AR23" s="168"/>
      <c r="AS23" s="169"/>
      <c r="AT23" s="170"/>
      <c r="AU23" s="173"/>
      <c r="AV23" s="0"/>
      <c r="AZ23" s="0"/>
      <c r="BA23" s="165"/>
      <c r="BB23" s="0"/>
      <c r="BC23" s="174"/>
      <c r="BD23" s="35"/>
      <c r="BE23" s="174"/>
      <c r="BF23" s="35"/>
      <c r="BG23" s="174"/>
      <c r="BH23" s="35"/>
      <c r="BI23" s="174"/>
      <c r="BJ23" s="35"/>
      <c r="BK23" s="0"/>
      <c r="BL23" s="174"/>
      <c r="BM23" s="35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33"/>
      <c r="B24" s="167" t="s">
        <v>86</v>
      </c>
      <c r="C24" s="59"/>
      <c r="D24" s="59"/>
      <c r="E24" s="59"/>
      <c r="F24" s="59"/>
      <c r="G24" s="60"/>
      <c r="H24" s="168"/>
      <c r="I24" s="169"/>
      <c r="J24" s="170"/>
      <c r="K24" s="169"/>
      <c r="L24" s="170"/>
      <c r="M24" s="169"/>
      <c r="N24" s="168"/>
      <c r="O24" s="169"/>
      <c r="P24" s="170"/>
      <c r="Q24" s="169"/>
      <c r="R24" s="170"/>
      <c r="S24" s="169"/>
      <c r="T24" s="170"/>
      <c r="U24" s="171"/>
      <c r="V24" s="0"/>
      <c r="W24" s="168"/>
      <c r="X24" s="169"/>
      <c r="Y24" s="170"/>
      <c r="Z24" s="169"/>
      <c r="AA24" s="170"/>
      <c r="AB24" s="169"/>
      <c r="AC24" s="168"/>
      <c r="AD24" s="169"/>
      <c r="AE24" s="170"/>
      <c r="AF24" s="169"/>
      <c r="AG24" s="170"/>
      <c r="AH24" s="169"/>
      <c r="AI24" s="170"/>
      <c r="AJ24" s="172"/>
      <c r="AL24" s="168"/>
      <c r="AM24" s="169"/>
      <c r="AN24" s="170"/>
      <c r="AO24" s="169"/>
      <c r="AP24" s="170"/>
      <c r="AQ24" s="169"/>
      <c r="AR24" s="168"/>
      <c r="AS24" s="169"/>
      <c r="AT24" s="170"/>
      <c r="AU24" s="173"/>
      <c r="AV24" s="0"/>
      <c r="AZ24" s="0"/>
      <c r="BA24" s="165"/>
      <c r="BB24" s="0"/>
      <c r="BC24" s="174"/>
      <c r="BD24" s="35"/>
      <c r="BE24" s="174"/>
      <c r="BF24" s="35"/>
      <c r="BG24" s="174"/>
      <c r="BH24" s="35"/>
      <c r="BI24" s="207"/>
      <c r="BJ24" s="208"/>
      <c r="BK24" s="0"/>
      <c r="BL24" s="174"/>
      <c r="BM24" s="35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87</v>
      </c>
      <c r="C25" s="5" t="s">
        <v>88</v>
      </c>
      <c r="D25" s="209" t="s">
        <v>113</v>
      </c>
      <c r="E25" s="210" t="n">
        <f aca="false">'Phase I'!E25*1.03</f>
        <v>90.0421264367816</v>
      </c>
      <c r="F25" s="210"/>
      <c r="G25" s="211"/>
      <c r="H25" s="212" t="n">
        <v>347.565</v>
      </c>
      <c r="I25" s="35" t="n">
        <f aca="false">$E25*H25</f>
        <v>31295.491675</v>
      </c>
      <c r="J25" s="212" t="n">
        <v>0</v>
      </c>
      <c r="K25" s="35" t="n">
        <f aca="false">$E25*J25</f>
        <v>0</v>
      </c>
      <c r="L25" s="212" t="n">
        <v>0</v>
      </c>
      <c r="M25" s="35" t="n">
        <f aca="false">$E25*L25</f>
        <v>0</v>
      </c>
      <c r="N25" s="212" t="n">
        <v>61.335</v>
      </c>
      <c r="O25" s="35" t="n">
        <f aca="false">$E25*N25</f>
        <v>5522.733825</v>
      </c>
      <c r="P25" s="212" t="n">
        <v>0</v>
      </c>
      <c r="Q25" s="35" t="n">
        <f aca="false">$E25*P25</f>
        <v>0</v>
      </c>
      <c r="R25" s="212" t="n">
        <v>0</v>
      </c>
      <c r="S25" s="35" t="n">
        <f aca="false">$E25*R25</f>
        <v>0</v>
      </c>
      <c r="T25" s="213" t="n">
        <f aca="false">H25+J25+L25+N25+P25+R25</f>
        <v>408.9</v>
      </c>
      <c r="U25" s="180" t="n">
        <f aca="false">$E25*T25</f>
        <v>36818.2255</v>
      </c>
      <c r="V25" s="0"/>
      <c r="W25" s="212" t="n">
        <v>0</v>
      </c>
      <c r="X25" s="35" t="n">
        <f aca="false">$E25*W25</f>
        <v>0</v>
      </c>
      <c r="Y25" s="212" t="n">
        <v>0</v>
      </c>
      <c r="Z25" s="35" t="n">
        <f aca="false">$E25*Y25</f>
        <v>0</v>
      </c>
      <c r="AA25" s="212" t="n">
        <v>0</v>
      </c>
      <c r="AB25" s="35" t="n">
        <f aca="false">$E25*AA25</f>
        <v>0</v>
      </c>
      <c r="AC25" s="212" t="n">
        <v>0</v>
      </c>
      <c r="AD25" s="35" t="n">
        <f aca="false">$E25*AC25</f>
        <v>0</v>
      </c>
      <c r="AE25" s="212" t="n">
        <v>0</v>
      </c>
      <c r="AF25" s="35" t="n">
        <f aca="false">$E25*AE25</f>
        <v>0</v>
      </c>
      <c r="AG25" s="212" t="n">
        <v>0</v>
      </c>
      <c r="AH25" s="35" t="n">
        <f aca="false">$E25*AG25</f>
        <v>0</v>
      </c>
      <c r="AI25" s="213" t="n">
        <f aca="false">W25+Y25+AA25+AC25+AE25+AG25</f>
        <v>0</v>
      </c>
      <c r="AJ25" s="181" t="n">
        <f aca="false">$E25*AI25</f>
        <v>0</v>
      </c>
      <c r="AL25" s="212" t="n">
        <v>0</v>
      </c>
      <c r="AM25" s="35" t="n">
        <f aca="false">$E25*AL25</f>
        <v>0</v>
      </c>
      <c r="AN25" s="212" t="n">
        <v>0</v>
      </c>
      <c r="AO25" s="35" t="n">
        <f aca="false">$E25*AN25</f>
        <v>0</v>
      </c>
      <c r="AP25" s="212" t="n">
        <v>0</v>
      </c>
      <c r="AQ25" s="35" t="n">
        <f aca="false">$E25*AP25</f>
        <v>0</v>
      </c>
      <c r="AR25" s="212" t="n">
        <v>0</v>
      </c>
      <c r="AS25" s="35" t="n">
        <f aca="false">$E25*AR25</f>
        <v>0</v>
      </c>
      <c r="AT25" s="213" t="n">
        <f aca="false">AL25+AN25+AP25+AR25</f>
        <v>0</v>
      </c>
      <c r="AU25" s="182" t="n">
        <f aca="false">$E25*AT25</f>
        <v>0</v>
      </c>
      <c r="AV25" s="0"/>
      <c r="AZ25" s="0"/>
      <c r="BA25" s="214"/>
      <c r="BB25" s="0"/>
      <c r="BC25" s="215" t="n">
        <f aca="false">$T25</f>
        <v>408.9</v>
      </c>
      <c r="BD25" s="180" t="n">
        <f aca="false">$E25*BC25</f>
        <v>36818.2255</v>
      </c>
      <c r="BE25" s="215" t="n">
        <f aca="false">$AI25</f>
        <v>0</v>
      </c>
      <c r="BF25" s="181" t="n">
        <f aca="false">$E25*BE25</f>
        <v>0</v>
      </c>
      <c r="BG25" s="215" t="n">
        <f aca="false">$AT25</f>
        <v>0</v>
      </c>
      <c r="BH25" s="182" t="n">
        <f aca="false">$E25*BG25</f>
        <v>0</v>
      </c>
      <c r="BI25" s="216"/>
      <c r="BJ25" s="208"/>
      <c r="BK25" s="33"/>
      <c r="BL25" s="184" t="n">
        <f aca="false">BC25+BE25+BG25</f>
        <v>408.9</v>
      </c>
      <c r="BM25" s="185" t="n">
        <f aca="false">$E25*BL25</f>
        <v>36818.2255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90</v>
      </c>
      <c r="C26" s="5" t="s">
        <v>91</v>
      </c>
      <c r="D26" s="209" t="s">
        <v>113</v>
      </c>
      <c r="E26" s="210" t="n">
        <f aca="false">'Phase I'!E26*1.03</f>
        <v>40.2114367816091</v>
      </c>
      <c r="F26" s="210"/>
      <c r="G26" s="211"/>
      <c r="H26" s="212" t="n">
        <v>347.565</v>
      </c>
      <c r="I26" s="35" t="n">
        <f aca="false">$E26*H26</f>
        <v>13976.088025</v>
      </c>
      <c r="J26" s="212" t="n">
        <v>0</v>
      </c>
      <c r="K26" s="35" t="n">
        <f aca="false">$E26*J26</f>
        <v>0</v>
      </c>
      <c r="L26" s="212" t="n">
        <v>0</v>
      </c>
      <c r="M26" s="35" t="n">
        <f aca="false">$E26*L26</f>
        <v>0</v>
      </c>
      <c r="N26" s="212" t="n">
        <v>61.335</v>
      </c>
      <c r="O26" s="35" t="n">
        <f aca="false">$E26*N26</f>
        <v>2466.368475</v>
      </c>
      <c r="P26" s="212" t="n">
        <v>0</v>
      </c>
      <c r="Q26" s="35" t="n">
        <f aca="false">$E26*P26</f>
        <v>0</v>
      </c>
      <c r="R26" s="212" t="n">
        <v>0</v>
      </c>
      <c r="S26" s="35" t="n">
        <f aca="false">$E26*R26</f>
        <v>0</v>
      </c>
      <c r="T26" s="213" t="n">
        <f aca="false">H26+J26+L26+N26+P26+R26</f>
        <v>408.9</v>
      </c>
      <c r="U26" s="180" t="n">
        <f aca="false">$E26*T26</f>
        <v>16442.4565</v>
      </c>
      <c r="V26" s="0"/>
      <c r="W26" s="212"/>
      <c r="X26" s="35"/>
      <c r="Y26" s="212"/>
      <c r="Z26" s="35"/>
      <c r="AA26" s="212"/>
      <c r="AB26" s="35"/>
      <c r="AC26" s="212"/>
      <c r="AD26" s="35"/>
      <c r="AE26" s="212"/>
      <c r="AF26" s="35"/>
      <c r="AG26" s="212"/>
      <c r="AH26" s="35"/>
      <c r="AI26" s="213"/>
      <c r="AJ26" s="181"/>
      <c r="AL26" s="212"/>
      <c r="AM26" s="35"/>
      <c r="AN26" s="212"/>
      <c r="AO26" s="35"/>
      <c r="AP26" s="212"/>
      <c r="AQ26" s="35"/>
      <c r="AR26" s="212"/>
      <c r="AS26" s="35"/>
      <c r="AT26" s="213"/>
      <c r="AU26" s="182"/>
      <c r="AV26" s="0"/>
      <c r="AZ26" s="0"/>
      <c r="BA26" s="214"/>
      <c r="BB26" s="0"/>
      <c r="BC26" s="215" t="n">
        <f aca="false">$T26</f>
        <v>408.9</v>
      </c>
      <c r="BD26" s="180" t="n">
        <f aca="false">$E26*BC26</f>
        <v>16442.4565</v>
      </c>
      <c r="BE26" s="215" t="n">
        <f aca="false">$AI26</f>
        <v>0</v>
      </c>
      <c r="BF26" s="181" t="n">
        <f aca="false">$E26*BE26</f>
        <v>0</v>
      </c>
      <c r="BG26" s="215" t="n">
        <f aca="false">$AT26</f>
        <v>0</v>
      </c>
      <c r="BH26" s="182" t="n">
        <f aca="false">$E26*BG26</f>
        <v>0</v>
      </c>
      <c r="BI26" s="216"/>
      <c r="BJ26" s="208"/>
      <c r="BK26" s="33"/>
      <c r="BL26" s="184" t="n">
        <f aca="false">BC26+BE26+BG26</f>
        <v>408.9</v>
      </c>
      <c r="BM26" s="185" t="n">
        <f aca="false">$E26*BL26</f>
        <v>16442.4565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92</v>
      </c>
      <c r="C27" s="5" t="s">
        <v>91</v>
      </c>
      <c r="D27" s="209" t="s">
        <v>113</v>
      </c>
      <c r="E27" s="210" t="n">
        <f aca="false">'Phase I'!E27*1.03</f>
        <v>67.2282183908046</v>
      </c>
      <c r="F27" s="210"/>
      <c r="G27" s="211"/>
      <c r="H27" s="212" t="n">
        <v>0</v>
      </c>
      <c r="I27" s="35" t="n">
        <f aca="false">$E27*H27</f>
        <v>0</v>
      </c>
      <c r="J27" s="212" t="n">
        <v>347.565</v>
      </c>
      <c r="K27" s="35" t="n">
        <f aca="false">$E27*J27</f>
        <v>23366.175725</v>
      </c>
      <c r="L27" s="212" t="n">
        <v>0</v>
      </c>
      <c r="M27" s="35" t="n">
        <f aca="false">$E27*L27</f>
        <v>0</v>
      </c>
      <c r="N27" s="212" t="n">
        <v>61.335</v>
      </c>
      <c r="O27" s="35" t="n">
        <f aca="false">$E27*N27</f>
        <v>4123.442775</v>
      </c>
      <c r="P27" s="212" t="n">
        <v>0</v>
      </c>
      <c r="Q27" s="35" t="n">
        <f aca="false">$E27*P27</f>
        <v>0</v>
      </c>
      <c r="R27" s="212" t="n">
        <v>0</v>
      </c>
      <c r="S27" s="35" t="n">
        <f aca="false">$E27*R27</f>
        <v>0</v>
      </c>
      <c r="T27" s="213" t="n">
        <f aca="false">H27+J27+L27+N27+P27+R27</f>
        <v>408.9</v>
      </c>
      <c r="U27" s="180" t="n">
        <f aca="false">$E27*T27</f>
        <v>27489.6185</v>
      </c>
      <c r="V27" s="0"/>
      <c r="W27" s="212"/>
      <c r="X27" s="35"/>
      <c r="Y27" s="212"/>
      <c r="Z27" s="35"/>
      <c r="AA27" s="212"/>
      <c r="AB27" s="35"/>
      <c r="AC27" s="212"/>
      <c r="AD27" s="35"/>
      <c r="AE27" s="212"/>
      <c r="AF27" s="35"/>
      <c r="AG27" s="212"/>
      <c r="AH27" s="35"/>
      <c r="AI27" s="213"/>
      <c r="AJ27" s="181"/>
      <c r="AL27" s="212"/>
      <c r="AM27" s="35"/>
      <c r="AN27" s="212"/>
      <c r="AO27" s="35"/>
      <c r="AP27" s="212"/>
      <c r="AQ27" s="35"/>
      <c r="AR27" s="212"/>
      <c r="AS27" s="35"/>
      <c r="AT27" s="213"/>
      <c r="AU27" s="182"/>
      <c r="AV27" s="0"/>
      <c r="AZ27" s="0"/>
      <c r="BA27" s="214"/>
      <c r="BB27" s="0"/>
      <c r="BC27" s="215" t="n">
        <f aca="false">$T27</f>
        <v>408.9</v>
      </c>
      <c r="BD27" s="180" t="n">
        <f aca="false">$E27*BC27</f>
        <v>27489.6185</v>
      </c>
      <c r="BE27" s="215" t="n">
        <f aca="false">$AI27</f>
        <v>0</v>
      </c>
      <c r="BF27" s="181" t="n">
        <f aca="false">$E27*BE27</f>
        <v>0</v>
      </c>
      <c r="BG27" s="215" t="n">
        <f aca="false">$AT27</f>
        <v>0</v>
      </c>
      <c r="BH27" s="182" t="n">
        <f aca="false">$E27*BG27</f>
        <v>0</v>
      </c>
      <c r="BI27" s="216"/>
      <c r="BJ27" s="208"/>
      <c r="BK27" s="33"/>
      <c r="BL27" s="184" t="n">
        <f aca="false">BC27+BE27+BG27</f>
        <v>408.9</v>
      </c>
      <c r="BM27" s="185" t="n">
        <f aca="false">$E27*BL27</f>
        <v>27489.6185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93</v>
      </c>
      <c r="C28" s="5" t="s">
        <v>94</v>
      </c>
      <c r="D28" s="209" t="s">
        <v>113</v>
      </c>
      <c r="E28" s="210" t="n">
        <f aca="false">'Phase I'!E28*1.03</f>
        <v>24.6647509578544</v>
      </c>
      <c r="F28" s="210"/>
      <c r="G28" s="211"/>
      <c r="H28" s="212" t="n">
        <v>887.4</v>
      </c>
      <c r="I28" s="35" t="n">
        <f aca="false">$E28*H28</f>
        <v>21887.5</v>
      </c>
      <c r="J28" s="212" t="n">
        <v>0</v>
      </c>
      <c r="K28" s="35" t="n">
        <f aca="false">$E28*J28</f>
        <v>0</v>
      </c>
      <c r="L28" s="212" t="n">
        <v>0</v>
      </c>
      <c r="M28" s="35" t="n">
        <f aca="false">$E28*L28</f>
        <v>0</v>
      </c>
      <c r="N28" s="212" t="n">
        <v>156.6</v>
      </c>
      <c r="O28" s="35" t="n">
        <f aca="false">$E28*N28</f>
        <v>3862.5</v>
      </c>
      <c r="P28" s="212" t="n">
        <v>0</v>
      </c>
      <c r="Q28" s="35" t="n">
        <f aca="false">$E28*P28</f>
        <v>0</v>
      </c>
      <c r="R28" s="212" t="n">
        <v>0</v>
      </c>
      <c r="S28" s="35" t="n">
        <f aca="false">$E28*R28</f>
        <v>0</v>
      </c>
      <c r="T28" s="213" t="n">
        <f aca="false">H28+J28+L28+N28+P28+R28</f>
        <v>1044</v>
      </c>
      <c r="U28" s="180" t="n">
        <f aca="false">$E28*T28</f>
        <v>25750</v>
      </c>
      <c r="V28" s="0"/>
      <c r="W28" s="212"/>
      <c r="X28" s="35"/>
      <c r="Y28" s="212"/>
      <c r="Z28" s="35"/>
      <c r="AA28" s="212"/>
      <c r="AB28" s="35"/>
      <c r="AC28" s="212"/>
      <c r="AD28" s="35"/>
      <c r="AE28" s="212"/>
      <c r="AF28" s="35"/>
      <c r="AG28" s="212"/>
      <c r="AH28" s="35"/>
      <c r="AI28" s="213"/>
      <c r="AJ28" s="181"/>
      <c r="AL28" s="212"/>
      <c r="AM28" s="35"/>
      <c r="AN28" s="212"/>
      <c r="AO28" s="35"/>
      <c r="AP28" s="212"/>
      <c r="AQ28" s="35"/>
      <c r="AR28" s="212"/>
      <c r="AS28" s="35"/>
      <c r="AT28" s="213"/>
      <c r="AU28" s="182"/>
      <c r="AV28" s="0"/>
      <c r="AZ28" s="0"/>
      <c r="BA28" s="214"/>
      <c r="BB28" s="0"/>
      <c r="BC28" s="215" t="n">
        <f aca="false">$T28</f>
        <v>1044</v>
      </c>
      <c r="BD28" s="180" t="n">
        <f aca="false">$E28*BC28</f>
        <v>25750</v>
      </c>
      <c r="BE28" s="215" t="n">
        <f aca="false">$AI28</f>
        <v>0</v>
      </c>
      <c r="BF28" s="181" t="n">
        <f aca="false">$E28*BE28</f>
        <v>0</v>
      </c>
      <c r="BG28" s="215" t="n">
        <f aca="false">$AT28</f>
        <v>0</v>
      </c>
      <c r="BH28" s="182" t="n">
        <f aca="false">$E28*BG28</f>
        <v>0</v>
      </c>
      <c r="BI28" s="216"/>
      <c r="BJ28" s="208"/>
      <c r="BK28" s="33"/>
      <c r="BL28" s="184" t="n">
        <f aca="false">BC28+BE28+BG28</f>
        <v>1044</v>
      </c>
      <c r="BM28" s="185" t="n">
        <f aca="false">$E28*BL28</f>
        <v>25750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93</v>
      </c>
      <c r="C29" s="5" t="s">
        <v>95</v>
      </c>
      <c r="D29" s="209" t="s">
        <v>113</v>
      </c>
      <c r="E29" s="210" t="n">
        <f aca="false">'Phase I'!E29*1.03</f>
        <v>24.6647509578544</v>
      </c>
      <c r="F29" s="210"/>
      <c r="G29" s="211"/>
      <c r="H29" s="212" t="n">
        <v>0</v>
      </c>
      <c r="I29" s="35" t="n">
        <f aca="false">$E29*H29</f>
        <v>0</v>
      </c>
      <c r="J29" s="212" t="n">
        <v>887.4</v>
      </c>
      <c r="K29" s="35" t="n">
        <f aca="false">$E29*J29</f>
        <v>21887.5</v>
      </c>
      <c r="L29" s="212" t="n">
        <v>0</v>
      </c>
      <c r="M29" s="35" t="n">
        <f aca="false">$E29*L29</f>
        <v>0</v>
      </c>
      <c r="N29" s="212" t="n">
        <v>156.6</v>
      </c>
      <c r="O29" s="35" t="n">
        <f aca="false">$E29*N29</f>
        <v>3862.5</v>
      </c>
      <c r="P29" s="212" t="n">
        <v>0</v>
      </c>
      <c r="Q29" s="35" t="n">
        <f aca="false">$E29*P29</f>
        <v>0</v>
      </c>
      <c r="R29" s="212" t="n">
        <v>0</v>
      </c>
      <c r="S29" s="35" t="n">
        <f aca="false">$E29*R29</f>
        <v>0</v>
      </c>
      <c r="T29" s="213" t="n">
        <f aca="false">H29+J29+L29+N29+P29+R29</f>
        <v>1044</v>
      </c>
      <c r="U29" s="180" t="n">
        <f aca="false">$E29*T29</f>
        <v>25750</v>
      </c>
      <c r="V29" s="0"/>
      <c r="W29" s="212"/>
      <c r="X29" s="35"/>
      <c r="Y29" s="212"/>
      <c r="Z29" s="35"/>
      <c r="AA29" s="212"/>
      <c r="AB29" s="35"/>
      <c r="AC29" s="212"/>
      <c r="AD29" s="35"/>
      <c r="AE29" s="212"/>
      <c r="AF29" s="35"/>
      <c r="AG29" s="212"/>
      <c r="AH29" s="35"/>
      <c r="AI29" s="213"/>
      <c r="AJ29" s="181"/>
      <c r="AL29" s="212"/>
      <c r="AM29" s="35"/>
      <c r="AN29" s="212"/>
      <c r="AO29" s="35"/>
      <c r="AP29" s="212"/>
      <c r="AQ29" s="35"/>
      <c r="AR29" s="212"/>
      <c r="AS29" s="35"/>
      <c r="AT29" s="213"/>
      <c r="AU29" s="182"/>
      <c r="AV29" s="0"/>
      <c r="AZ29" s="0"/>
      <c r="BA29" s="214"/>
      <c r="BB29" s="0"/>
      <c r="BC29" s="215" t="n">
        <f aca="false">$T29</f>
        <v>1044</v>
      </c>
      <c r="BD29" s="180" t="n">
        <f aca="false">$E29*BC29</f>
        <v>25750</v>
      </c>
      <c r="BE29" s="215" t="n">
        <f aca="false">$AI29</f>
        <v>0</v>
      </c>
      <c r="BF29" s="181" t="n">
        <f aca="false">$E29*BE29</f>
        <v>0</v>
      </c>
      <c r="BG29" s="215" t="n">
        <f aca="false">$AT29</f>
        <v>0</v>
      </c>
      <c r="BH29" s="182" t="n">
        <f aca="false">$E29*BG29</f>
        <v>0</v>
      </c>
      <c r="BI29" s="216"/>
      <c r="BJ29" s="208"/>
      <c r="BK29" s="33"/>
      <c r="BL29" s="184" t="n">
        <f aca="false">BC29+BE29+BG29</f>
        <v>1044</v>
      </c>
      <c r="BM29" s="185" t="n">
        <f aca="false">$E29*BL29</f>
        <v>25750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93</v>
      </c>
      <c r="C30" s="5" t="s">
        <v>95</v>
      </c>
      <c r="D30" s="209" t="s">
        <v>113</v>
      </c>
      <c r="E30" s="210" t="n">
        <f aca="false">'Phase I'!E30*1.03</f>
        <v>24.6647509578544</v>
      </c>
      <c r="F30" s="210"/>
      <c r="G30" s="211"/>
      <c r="H30" s="212" t="n">
        <v>0</v>
      </c>
      <c r="I30" s="35" t="n">
        <f aca="false">$E30*H30</f>
        <v>0</v>
      </c>
      <c r="J30" s="212" t="n">
        <v>887.4</v>
      </c>
      <c r="K30" s="35" t="n">
        <f aca="false">$E30*J30</f>
        <v>21887.5</v>
      </c>
      <c r="L30" s="212" t="n">
        <v>0</v>
      </c>
      <c r="M30" s="35" t="n">
        <f aca="false">$E30*L30</f>
        <v>0</v>
      </c>
      <c r="N30" s="212" t="n">
        <v>156.6</v>
      </c>
      <c r="O30" s="35" t="n">
        <f aca="false">$E30*N30</f>
        <v>3862.5</v>
      </c>
      <c r="P30" s="212" t="n">
        <v>0</v>
      </c>
      <c r="Q30" s="35" t="n">
        <f aca="false">$E30*P30</f>
        <v>0</v>
      </c>
      <c r="R30" s="212" t="n">
        <v>0</v>
      </c>
      <c r="S30" s="35" t="n">
        <f aca="false">$E30*R30</f>
        <v>0</v>
      </c>
      <c r="T30" s="213" t="n">
        <f aca="false">H30+J30+L30+N30+P30+R30</f>
        <v>1044</v>
      </c>
      <c r="U30" s="180" t="n">
        <f aca="false">$E30*T30</f>
        <v>25750</v>
      </c>
      <c r="V30" s="0"/>
      <c r="W30" s="212"/>
      <c r="X30" s="35"/>
      <c r="Y30" s="212"/>
      <c r="Z30" s="35"/>
      <c r="AA30" s="212"/>
      <c r="AB30" s="35"/>
      <c r="AC30" s="212"/>
      <c r="AD30" s="35"/>
      <c r="AE30" s="212"/>
      <c r="AF30" s="35"/>
      <c r="AG30" s="212"/>
      <c r="AH30" s="35"/>
      <c r="AI30" s="213"/>
      <c r="AJ30" s="181"/>
      <c r="AL30" s="212"/>
      <c r="AM30" s="35"/>
      <c r="AN30" s="212"/>
      <c r="AO30" s="35"/>
      <c r="AP30" s="212"/>
      <c r="AQ30" s="35"/>
      <c r="AR30" s="212"/>
      <c r="AS30" s="35"/>
      <c r="AT30" s="213"/>
      <c r="AU30" s="182"/>
      <c r="AV30" s="0"/>
      <c r="AZ30" s="0"/>
      <c r="BA30" s="214"/>
      <c r="BB30" s="0"/>
      <c r="BC30" s="215" t="n">
        <f aca="false">$T30</f>
        <v>1044</v>
      </c>
      <c r="BD30" s="180" t="n">
        <f aca="false">$E30*BC30</f>
        <v>25750</v>
      </c>
      <c r="BE30" s="215" t="n">
        <f aca="false">$AI30</f>
        <v>0</v>
      </c>
      <c r="BF30" s="181" t="n">
        <f aca="false">$E30*BE30</f>
        <v>0</v>
      </c>
      <c r="BG30" s="215" t="n">
        <f aca="false">$AT30</f>
        <v>0</v>
      </c>
      <c r="BH30" s="182" t="n">
        <f aca="false">$E30*BG30</f>
        <v>0</v>
      </c>
      <c r="BI30" s="216"/>
      <c r="BJ30" s="208"/>
      <c r="BK30" s="33"/>
      <c r="BL30" s="184" t="n">
        <f aca="false">BC30+BE30+BG30</f>
        <v>1044</v>
      </c>
      <c r="BM30" s="185" t="n">
        <f aca="false">$E30*BL30</f>
        <v>25750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96</v>
      </c>
      <c r="C31" s="5" t="s">
        <v>97</v>
      </c>
      <c r="D31" s="209" t="s">
        <v>113</v>
      </c>
      <c r="E31" s="210" t="n">
        <f aca="false">'Phase I'!E31*1.03</f>
        <v>17.7586206896551</v>
      </c>
      <c r="F31" s="210"/>
      <c r="G31" s="211"/>
      <c r="H31" s="212" t="n">
        <v>887.4</v>
      </c>
      <c r="I31" s="35" t="n">
        <f aca="false">$E31*H31</f>
        <v>15759</v>
      </c>
      <c r="J31" s="212" t="n">
        <v>0</v>
      </c>
      <c r="K31" s="35" t="n">
        <f aca="false">$E31*J31</f>
        <v>0</v>
      </c>
      <c r="L31" s="212" t="n">
        <v>0</v>
      </c>
      <c r="M31" s="35" t="n">
        <f aca="false">$E31*L31</f>
        <v>0</v>
      </c>
      <c r="N31" s="212" t="n">
        <v>156.6</v>
      </c>
      <c r="O31" s="35" t="n">
        <f aca="false">$E31*N31</f>
        <v>2781</v>
      </c>
      <c r="P31" s="212" t="n">
        <v>0</v>
      </c>
      <c r="Q31" s="35" t="n">
        <f aca="false">$E31*P31</f>
        <v>0</v>
      </c>
      <c r="R31" s="212" t="n">
        <v>0</v>
      </c>
      <c r="S31" s="35" t="n">
        <f aca="false">$E31*R31</f>
        <v>0</v>
      </c>
      <c r="T31" s="213" t="n">
        <f aca="false">H31+J31+L31+N31+P31+R31</f>
        <v>1044</v>
      </c>
      <c r="U31" s="180" t="n">
        <f aca="false">$E31*T31</f>
        <v>18540</v>
      </c>
      <c r="V31" s="0"/>
      <c r="W31" s="212" t="n">
        <v>0</v>
      </c>
      <c r="X31" s="35" t="n">
        <f aca="false">$E31*W31</f>
        <v>0</v>
      </c>
      <c r="Y31" s="212" t="n">
        <v>0</v>
      </c>
      <c r="Z31" s="35" t="n">
        <f aca="false">$E31*Y31</f>
        <v>0</v>
      </c>
      <c r="AA31" s="212" t="n">
        <v>0</v>
      </c>
      <c r="AB31" s="35" t="n">
        <f aca="false">$E31*AA31</f>
        <v>0</v>
      </c>
      <c r="AC31" s="212" t="n">
        <v>0</v>
      </c>
      <c r="AD31" s="35" t="n">
        <f aca="false">$E31*AC31</f>
        <v>0</v>
      </c>
      <c r="AE31" s="212" t="n">
        <v>0</v>
      </c>
      <c r="AF31" s="35" t="n">
        <f aca="false">$E31*AE31</f>
        <v>0</v>
      </c>
      <c r="AG31" s="212" t="n">
        <v>0</v>
      </c>
      <c r="AH31" s="35" t="n">
        <f aca="false">$E31*AG31</f>
        <v>0</v>
      </c>
      <c r="AI31" s="213" t="n">
        <f aca="false">W31+Y31+AA31+AC31+AE31+AG31</f>
        <v>0</v>
      </c>
      <c r="AJ31" s="181" t="n">
        <f aca="false">$E31*AI31</f>
        <v>0</v>
      </c>
      <c r="AL31" s="212" t="n">
        <v>0</v>
      </c>
      <c r="AM31" s="35" t="n">
        <f aca="false">$E31*AL31</f>
        <v>0</v>
      </c>
      <c r="AN31" s="212" t="n">
        <v>0</v>
      </c>
      <c r="AO31" s="35" t="n">
        <f aca="false">$E31*AN31</f>
        <v>0</v>
      </c>
      <c r="AP31" s="212" t="n">
        <v>0</v>
      </c>
      <c r="AQ31" s="35" t="n">
        <f aca="false">$E31*AP31</f>
        <v>0</v>
      </c>
      <c r="AR31" s="212" t="n">
        <v>0</v>
      </c>
      <c r="AS31" s="35" t="n">
        <f aca="false">$E31*AR31</f>
        <v>0</v>
      </c>
      <c r="AT31" s="213" t="n">
        <f aca="false">AL31+AN31+AP31+AR31</f>
        <v>0</v>
      </c>
      <c r="AU31" s="182" t="n">
        <f aca="false">$E31*AT31</f>
        <v>0</v>
      </c>
      <c r="AV31" s="0"/>
      <c r="AZ31" s="0"/>
      <c r="BA31" s="214"/>
      <c r="BB31" s="0"/>
      <c r="BC31" s="215" t="n">
        <f aca="false">$T31</f>
        <v>1044</v>
      </c>
      <c r="BD31" s="180" t="n">
        <f aca="false">$E31*BC31</f>
        <v>18540</v>
      </c>
      <c r="BE31" s="215" t="n">
        <f aca="false">$AI31</f>
        <v>0</v>
      </c>
      <c r="BF31" s="181" t="n">
        <f aca="false">$E31*BE31</f>
        <v>0</v>
      </c>
      <c r="BG31" s="215" t="n">
        <f aca="false">$AT31</f>
        <v>0</v>
      </c>
      <c r="BH31" s="182" t="n">
        <f aca="false">$E31*BG31</f>
        <v>0</v>
      </c>
      <c r="BI31" s="216"/>
      <c r="BJ31" s="208"/>
      <c r="BK31" s="33"/>
      <c r="BL31" s="184" t="n">
        <f aca="false">BC31+BE31+BG31</f>
        <v>1044</v>
      </c>
      <c r="BM31" s="185" t="n">
        <f aca="false">$E31*BL31</f>
        <v>18540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9"/>
      <c r="C32" s="217" t="s">
        <v>98</v>
      </c>
      <c r="D32" s="217"/>
      <c r="E32" s="29"/>
      <c r="F32" s="29"/>
      <c r="G32" s="29"/>
      <c r="H32" s="218" t="n">
        <f aca="false">SUM(H25:H31)</f>
        <v>2469.93</v>
      </c>
      <c r="I32" s="219" t="n">
        <f aca="false">SUM(I25:I31)</f>
        <v>82918.0796999999</v>
      </c>
      <c r="J32" s="218" t="n">
        <f aca="false">SUM(J25:J31)</f>
        <v>2122.365</v>
      </c>
      <c r="K32" s="219" t="n">
        <f aca="false">SUM(K25:K31)</f>
        <v>67141.175725</v>
      </c>
      <c r="L32" s="218" t="n">
        <f aca="false">SUM(L25:L31)</f>
        <v>0</v>
      </c>
      <c r="M32" s="219" t="n">
        <f aca="false">SUM(M25:M31)</f>
        <v>0</v>
      </c>
      <c r="N32" s="218" t="n">
        <f aca="false">SUM(N25:N31)</f>
        <v>810.405</v>
      </c>
      <c r="O32" s="219" t="n">
        <f aca="false">SUM(O25:O31)</f>
        <v>26481.045075</v>
      </c>
      <c r="P32" s="218" t="n">
        <f aca="false">SUM(P25:P31)</f>
        <v>0</v>
      </c>
      <c r="Q32" s="219" t="n">
        <f aca="false">SUM(Q25:Q31)</f>
        <v>0</v>
      </c>
      <c r="R32" s="218" t="n">
        <f aca="false">SUM(R25:R31)</f>
        <v>0</v>
      </c>
      <c r="S32" s="219" t="n">
        <f aca="false">SUM(S25:S31)</f>
        <v>0</v>
      </c>
      <c r="T32" s="218" t="n">
        <f aca="false">H32+J32+L32+N32+P32+R32</f>
        <v>5402.7</v>
      </c>
      <c r="U32" s="220" t="n">
        <f aca="false">SUM(U25:U31)</f>
        <v>176540.3005</v>
      </c>
      <c r="V32" s="29"/>
      <c r="W32" s="218" t="n">
        <f aca="false">SUM(W25:W31)</f>
        <v>0</v>
      </c>
      <c r="X32" s="219" t="n">
        <f aca="false">SUM(X25:X31)</f>
        <v>0</v>
      </c>
      <c r="Y32" s="218" t="n">
        <f aca="false">SUM(Y25:Y31)</f>
        <v>0</v>
      </c>
      <c r="Z32" s="219" t="n">
        <f aca="false">SUM(Z25:Z31)</f>
        <v>0</v>
      </c>
      <c r="AA32" s="218" t="n">
        <f aca="false">SUM(AA25:AA31)</f>
        <v>0</v>
      </c>
      <c r="AB32" s="219" t="n">
        <f aca="false">SUM(AB25:AB31)</f>
        <v>0</v>
      </c>
      <c r="AC32" s="218" t="n">
        <f aca="false">SUM(AC25:AC31)</f>
        <v>0</v>
      </c>
      <c r="AD32" s="219" t="n">
        <f aca="false">SUM(AD25:AD31)</f>
        <v>0</v>
      </c>
      <c r="AE32" s="218" t="n">
        <f aca="false">SUM(AE25:AE31)</f>
        <v>0</v>
      </c>
      <c r="AF32" s="219" t="n">
        <f aca="false">SUM(AF25:AF31)</f>
        <v>0</v>
      </c>
      <c r="AG32" s="218" t="n">
        <f aca="false">SUM(AG25:AG31)</f>
        <v>0</v>
      </c>
      <c r="AH32" s="219" t="n">
        <f aca="false">SUM(AH25:AH31)</f>
        <v>0</v>
      </c>
      <c r="AI32" s="218" t="n">
        <f aca="false">W32+Y32+AA32+AC32+AE32+AG32</f>
        <v>0</v>
      </c>
      <c r="AJ32" s="221" t="n">
        <f aca="false">SUM(AJ25:AJ31)</f>
        <v>0</v>
      </c>
      <c r="AL32" s="218" t="n">
        <f aca="false">SUM(AL25:AL31)</f>
        <v>0</v>
      </c>
      <c r="AM32" s="219" t="n">
        <f aca="false">SUM(AM25:AM31)</f>
        <v>0</v>
      </c>
      <c r="AN32" s="218" t="n">
        <f aca="false">SUM(AN25:AN31)</f>
        <v>0</v>
      </c>
      <c r="AO32" s="219" t="n">
        <f aca="false">SUM(AO25:AO31)</f>
        <v>0</v>
      </c>
      <c r="AP32" s="218" t="n">
        <f aca="false">SUM(AP25:AP31)</f>
        <v>0</v>
      </c>
      <c r="AQ32" s="219" t="n">
        <f aca="false">SUM(AQ25:AQ31)</f>
        <v>0</v>
      </c>
      <c r="AR32" s="218" t="n">
        <f aca="false">SUM(AR25:AR31)</f>
        <v>0</v>
      </c>
      <c r="AS32" s="219" t="n">
        <f aca="false">SUM(AS25:AS31)</f>
        <v>0</v>
      </c>
      <c r="AT32" s="218" t="n">
        <f aca="false">AL32+AN32+AP32+AR32</f>
        <v>0</v>
      </c>
      <c r="AU32" s="222" t="n">
        <f aca="false">SUM(AU25:AU31)</f>
        <v>0</v>
      </c>
      <c r="AV32" s="29"/>
      <c r="AZ32" s="0"/>
      <c r="BA32" s="223"/>
      <c r="BB32" s="0"/>
      <c r="BC32" s="224" t="n">
        <f aca="false">SUM(BC25:BC31)</f>
        <v>5402.7</v>
      </c>
      <c r="BD32" s="220" t="n">
        <f aca="false">SUM(BD25:BD31)</f>
        <v>176540.3005</v>
      </c>
      <c r="BE32" s="224" t="n">
        <f aca="false">SUM(BE25:BE31)</f>
        <v>0</v>
      </c>
      <c r="BF32" s="221" t="n">
        <f aca="false">SUM(BF25:BF31)</f>
        <v>0</v>
      </c>
      <c r="BG32" s="224" t="n">
        <f aca="false">SUM(BG25:BG31)</f>
        <v>0</v>
      </c>
      <c r="BH32" s="222" t="n">
        <f aca="false">SUM(BH25:BH31)</f>
        <v>0</v>
      </c>
      <c r="BI32" s="216"/>
      <c r="BJ32" s="208"/>
      <c r="BK32" s="33"/>
      <c r="BL32" s="225" t="n">
        <f aca="false">SUM(BL25:BL31)</f>
        <v>5402.7</v>
      </c>
      <c r="BM32" s="226" t="n">
        <f aca="false">SUM(BM25:BM31)</f>
        <v>176540.3005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8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81"/>
      <c r="AL33" s="0"/>
      <c r="AM33" s="0"/>
      <c r="AN33" s="0"/>
      <c r="AO33" s="0"/>
      <c r="AP33" s="0"/>
      <c r="AQ33" s="0"/>
      <c r="AR33" s="0"/>
      <c r="AS33" s="0"/>
      <c r="AT33" s="0"/>
      <c r="AU33" s="182"/>
      <c r="AV33" s="0"/>
      <c r="AZ33" s="0"/>
      <c r="BA33" s="0"/>
      <c r="BB33" s="0"/>
      <c r="BC33" s="215"/>
      <c r="BD33" s="35"/>
      <c r="BE33" s="215"/>
      <c r="BF33" s="35"/>
      <c r="BG33" s="215"/>
      <c r="BH33" s="35"/>
      <c r="BI33" s="216"/>
      <c r="BJ33" s="208"/>
      <c r="BK33" s="33"/>
      <c r="BL33" s="215"/>
      <c r="BM33" s="3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3" customFormat="true" ht="14" hidden="false" customHeight="false" outlineLevel="0" collapsed="false">
      <c r="B34" s="167" t="s">
        <v>99</v>
      </c>
      <c r="C34" s="59"/>
      <c r="D34" s="59"/>
      <c r="E34" s="59"/>
      <c r="F34" s="59"/>
      <c r="G34" s="60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70"/>
      <c r="U34" s="171"/>
      <c r="W34" s="168"/>
      <c r="X34" s="169"/>
      <c r="Y34" s="168"/>
      <c r="Z34" s="169"/>
      <c r="AA34" s="168"/>
      <c r="AB34" s="169"/>
      <c r="AC34" s="168"/>
      <c r="AD34" s="169"/>
      <c r="AE34" s="168"/>
      <c r="AF34" s="169"/>
      <c r="AG34" s="168"/>
      <c r="AH34" s="169"/>
      <c r="AI34" s="170"/>
      <c r="AJ34" s="172"/>
      <c r="AL34" s="168"/>
      <c r="AM34" s="169"/>
      <c r="AN34" s="168"/>
      <c r="AO34" s="169"/>
      <c r="AP34" s="168"/>
      <c r="AQ34" s="169"/>
      <c r="AR34" s="168"/>
      <c r="AS34" s="169"/>
      <c r="AT34" s="170"/>
      <c r="AU34" s="173"/>
      <c r="BA34" s="165"/>
      <c r="BC34" s="174"/>
      <c r="BD34" s="35"/>
      <c r="BE34" s="174"/>
      <c r="BF34" s="35"/>
      <c r="BG34" s="174"/>
      <c r="BH34" s="35"/>
      <c r="BI34" s="207"/>
      <c r="BJ34" s="208"/>
      <c r="BL34" s="174"/>
      <c r="BM34" s="35"/>
    </row>
    <row r="35" customFormat="false" ht="13" hidden="false" customHeight="false" outlineLevel="0" collapsed="false">
      <c r="A35" s="0"/>
      <c r="B35" s="5" t="str">
        <f aca="false">B25</f>
        <v>Dr. Jin</v>
      </c>
      <c r="C35" s="5" t="str">
        <f aca="false">C25</f>
        <v>Principle Investigator</v>
      </c>
      <c r="D35" s="209" t="s">
        <v>100</v>
      </c>
      <c r="E35" s="227" t="n">
        <v>0.274</v>
      </c>
      <c r="F35" s="211"/>
      <c r="G35" s="211"/>
      <c r="H35" s="78"/>
      <c r="I35" s="35" t="n">
        <f aca="false">I25*$E35</f>
        <v>8574.96471895</v>
      </c>
      <c r="J35" s="215"/>
      <c r="K35" s="35" t="n">
        <f aca="false">K25*$E35</f>
        <v>0</v>
      </c>
      <c r="L35" s="215"/>
      <c r="M35" s="35" t="n">
        <f aca="false">M25*$E35</f>
        <v>0</v>
      </c>
      <c r="N35" s="78"/>
      <c r="O35" s="35" t="n">
        <f aca="false">O25*$E35</f>
        <v>1513.22906805</v>
      </c>
      <c r="P35" s="215"/>
      <c r="Q35" s="35" t="n">
        <f aca="false">Q25*$E35</f>
        <v>0</v>
      </c>
      <c r="R35" s="215"/>
      <c r="S35" s="35" t="n">
        <f aca="false">S25*$E35</f>
        <v>0</v>
      </c>
      <c r="T35" s="215"/>
      <c r="U35" s="180" t="n">
        <f aca="false">U25*$E35</f>
        <v>10088.193787</v>
      </c>
      <c r="V35" s="0"/>
      <c r="W35" s="78"/>
      <c r="X35" s="35" t="n">
        <f aca="false">X25*$E35</f>
        <v>0</v>
      </c>
      <c r="Y35" s="215"/>
      <c r="Z35" s="35" t="n">
        <f aca="false">Z25*$E35</f>
        <v>0</v>
      </c>
      <c r="AA35" s="215"/>
      <c r="AB35" s="35" t="n">
        <f aca="false">AB25*$E35</f>
        <v>0</v>
      </c>
      <c r="AC35" s="78"/>
      <c r="AD35" s="35" t="n">
        <f aca="false">AD25*$E35</f>
        <v>0</v>
      </c>
      <c r="AE35" s="215"/>
      <c r="AF35" s="35" t="n">
        <f aca="false">AF25*$E35</f>
        <v>0</v>
      </c>
      <c r="AG35" s="215"/>
      <c r="AH35" s="35" t="n">
        <f aca="false">AH25*$E35</f>
        <v>0</v>
      </c>
      <c r="AI35" s="215"/>
      <c r="AJ35" s="181" t="n">
        <f aca="false">AJ25*$E35</f>
        <v>0</v>
      </c>
      <c r="AL35" s="78"/>
      <c r="AM35" s="35" t="n">
        <f aca="false">AM25*$E35</f>
        <v>0</v>
      </c>
      <c r="AN35" s="215"/>
      <c r="AO35" s="35" t="n">
        <f aca="false">AO25*$E35</f>
        <v>0</v>
      </c>
      <c r="AP35" s="215"/>
      <c r="AQ35" s="35" t="n">
        <f aca="false">AQ25*$E35</f>
        <v>0</v>
      </c>
      <c r="AR35" s="78"/>
      <c r="AS35" s="35" t="n">
        <f aca="false">AS25*$E35</f>
        <v>0</v>
      </c>
      <c r="AT35" s="215"/>
      <c r="AU35" s="182" t="n">
        <f aca="false">AU25*$E35</f>
        <v>0</v>
      </c>
      <c r="AV35" s="0"/>
      <c r="AZ35" s="0"/>
      <c r="BA35" s="214"/>
      <c r="BB35" s="0"/>
      <c r="BC35" s="174"/>
      <c r="BD35" s="180" t="n">
        <f aca="false">BD25*$E35</f>
        <v>10088.193787</v>
      </c>
      <c r="BE35" s="174"/>
      <c r="BF35" s="181" t="n">
        <f aca="false">BF25*$E35</f>
        <v>0</v>
      </c>
      <c r="BG35" s="174"/>
      <c r="BH35" s="182" t="n">
        <f aca="false">BH25*$E35</f>
        <v>0</v>
      </c>
      <c r="BI35" s="207"/>
      <c r="BJ35" s="208"/>
      <c r="BK35" s="33"/>
      <c r="BL35" s="228"/>
      <c r="BM35" s="185" t="n">
        <f aca="false">BM25*$E35</f>
        <v>10088.193787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209" t="s">
        <v>100</v>
      </c>
      <c r="E36" s="227" t="n">
        <v>0.274</v>
      </c>
      <c r="F36" s="211"/>
      <c r="G36" s="211"/>
      <c r="H36" s="78"/>
      <c r="I36" s="35" t="n">
        <f aca="false">I26*$E36</f>
        <v>3829.44811884999</v>
      </c>
      <c r="J36" s="215"/>
      <c r="K36" s="35" t="n">
        <f aca="false">K26*$E36</f>
        <v>0</v>
      </c>
      <c r="L36" s="215"/>
      <c r="M36" s="35" t="n">
        <f aca="false">M26*$E36</f>
        <v>0</v>
      </c>
      <c r="N36" s="78"/>
      <c r="O36" s="35" t="n">
        <f aca="false">O26*$E36</f>
        <v>675.784962149999</v>
      </c>
      <c r="P36" s="215"/>
      <c r="Q36" s="35"/>
      <c r="R36" s="215"/>
      <c r="S36" s="35"/>
      <c r="T36" s="215"/>
      <c r="U36" s="180" t="n">
        <f aca="false">U26*$E36</f>
        <v>4505.23308099999</v>
      </c>
      <c r="V36" s="0"/>
      <c r="W36" s="78"/>
      <c r="X36" s="35"/>
      <c r="Y36" s="215"/>
      <c r="Z36" s="35"/>
      <c r="AA36" s="215"/>
      <c r="AB36" s="35"/>
      <c r="AC36" s="78"/>
      <c r="AD36" s="35"/>
      <c r="AE36" s="215"/>
      <c r="AF36" s="35"/>
      <c r="AG36" s="215"/>
      <c r="AH36" s="35"/>
      <c r="AI36" s="215"/>
      <c r="AJ36" s="181"/>
      <c r="AL36" s="78"/>
      <c r="AM36" s="35"/>
      <c r="AN36" s="215"/>
      <c r="AO36" s="35"/>
      <c r="AP36" s="215"/>
      <c r="AQ36" s="35"/>
      <c r="AR36" s="78"/>
      <c r="AS36" s="35"/>
      <c r="AT36" s="215"/>
      <c r="AU36" s="182"/>
      <c r="AV36" s="0"/>
      <c r="AZ36" s="0"/>
      <c r="BA36" s="214"/>
      <c r="BB36" s="0"/>
      <c r="BC36" s="174"/>
      <c r="BD36" s="180" t="n">
        <f aca="false">BD26*$E36</f>
        <v>4505.23308099999</v>
      </c>
      <c r="BE36" s="174"/>
      <c r="BF36" s="181" t="n">
        <f aca="false">BF26*$E36</f>
        <v>0</v>
      </c>
      <c r="BG36" s="174"/>
      <c r="BH36" s="182" t="n">
        <f aca="false">BH26*$E36</f>
        <v>0</v>
      </c>
      <c r="BI36" s="207"/>
      <c r="BJ36" s="208"/>
      <c r="BK36" s="33"/>
      <c r="BL36" s="228"/>
      <c r="BM36" s="185" t="n">
        <f aca="false">BM26*$E36</f>
        <v>4505.23308099999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209" t="s">
        <v>100</v>
      </c>
      <c r="E37" s="227" t="n">
        <v>0.274</v>
      </c>
      <c r="F37" s="211"/>
      <c r="G37" s="211"/>
      <c r="H37" s="78"/>
      <c r="I37" s="35" t="n">
        <f aca="false">I27*$E37</f>
        <v>0</v>
      </c>
      <c r="J37" s="215"/>
      <c r="K37" s="35" t="n">
        <f aca="false">K27*$E37</f>
        <v>6402.33214865</v>
      </c>
      <c r="L37" s="215"/>
      <c r="M37" s="35" t="n">
        <f aca="false">M27*$E37</f>
        <v>0</v>
      </c>
      <c r="N37" s="78"/>
      <c r="O37" s="35" t="n">
        <f aca="false">O27*$E37</f>
        <v>1129.82332035</v>
      </c>
      <c r="P37" s="215"/>
      <c r="Q37" s="35"/>
      <c r="R37" s="215"/>
      <c r="S37" s="35"/>
      <c r="T37" s="215"/>
      <c r="U37" s="180" t="n">
        <f aca="false">U27*$E37</f>
        <v>7532.155469</v>
      </c>
      <c r="V37" s="0"/>
      <c r="W37" s="78"/>
      <c r="X37" s="35"/>
      <c r="Y37" s="215"/>
      <c r="Z37" s="35"/>
      <c r="AA37" s="215"/>
      <c r="AB37" s="35"/>
      <c r="AC37" s="78"/>
      <c r="AD37" s="35"/>
      <c r="AE37" s="215"/>
      <c r="AF37" s="35"/>
      <c r="AG37" s="215"/>
      <c r="AH37" s="35"/>
      <c r="AI37" s="215"/>
      <c r="AJ37" s="181"/>
      <c r="AL37" s="78"/>
      <c r="AM37" s="35"/>
      <c r="AN37" s="215"/>
      <c r="AO37" s="35"/>
      <c r="AP37" s="215"/>
      <c r="AQ37" s="35"/>
      <c r="AR37" s="78"/>
      <c r="AS37" s="35"/>
      <c r="AT37" s="215"/>
      <c r="AU37" s="182"/>
      <c r="AV37" s="0"/>
      <c r="AZ37" s="0"/>
      <c r="BA37" s="214"/>
      <c r="BB37" s="0"/>
      <c r="BC37" s="174"/>
      <c r="BD37" s="180" t="n">
        <f aca="false">BD27*$E37</f>
        <v>7532.155469</v>
      </c>
      <c r="BE37" s="174"/>
      <c r="BF37" s="181" t="n">
        <f aca="false">BF27*$E37</f>
        <v>0</v>
      </c>
      <c r="BG37" s="174"/>
      <c r="BH37" s="182" t="n">
        <f aca="false">BH27*$E37</f>
        <v>0</v>
      </c>
      <c r="BI37" s="207"/>
      <c r="BJ37" s="208"/>
      <c r="BK37" s="33"/>
      <c r="BL37" s="228"/>
      <c r="BM37" s="185" t="n">
        <f aca="false">BM27*$E37</f>
        <v>7532.155469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209" t="s">
        <v>100</v>
      </c>
      <c r="E38" s="227" t="n">
        <v>0.102</v>
      </c>
      <c r="F38" s="211"/>
      <c r="G38" s="211"/>
      <c r="H38" s="78"/>
      <c r="I38" s="35" t="n">
        <f aca="false">I28*$E38</f>
        <v>2232.525</v>
      </c>
      <c r="J38" s="215"/>
      <c r="K38" s="35" t="n">
        <f aca="false">K28*$E38</f>
        <v>0</v>
      </c>
      <c r="L38" s="215"/>
      <c r="M38" s="35" t="n">
        <f aca="false">M28*$E38</f>
        <v>0</v>
      </c>
      <c r="N38" s="78"/>
      <c r="O38" s="35" t="n">
        <f aca="false">O28*$E38</f>
        <v>393.975</v>
      </c>
      <c r="P38" s="215"/>
      <c r="Q38" s="35"/>
      <c r="R38" s="215"/>
      <c r="S38" s="35"/>
      <c r="T38" s="215"/>
      <c r="U38" s="180" t="n">
        <f aca="false">U28*$E38</f>
        <v>2626.5</v>
      </c>
      <c r="V38" s="0"/>
      <c r="W38" s="78"/>
      <c r="X38" s="35"/>
      <c r="Y38" s="215"/>
      <c r="Z38" s="35"/>
      <c r="AA38" s="215"/>
      <c r="AB38" s="35"/>
      <c r="AC38" s="78"/>
      <c r="AD38" s="35"/>
      <c r="AE38" s="215"/>
      <c r="AF38" s="35"/>
      <c r="AG38" s="215"/>
      <c r="AH38" s="35"/>
      <c r="AI38" s="215"/>
      <c r="AJ38" s="181"/>
      <c r="AL38" s="78"/>
      <c r="AM38" s="35"/>
      <c r="AN38" s="215"/>
      <c r="AO38" s="35"/>
      <c r="AP38" s="215"/>
      <c r="AQ38" s="35"/>
      <c r="AR38" s="78"/>
      <c r="AS38" s="35"/>
      <c r="AT38" s="215"/>
      <c r="AU38" s="182"/>
      <c r="AV38" s="0"/>
      <c r="AZ38" s="0"/>
      <c r="BA38" s="214"/>
      <c r="BB38" s="0"/>
      <c r="BC38" s="174"/>
      <c r="BD38" s="180" t="n">
        <f aca="false">BD28*$E38</f>
        <v>2626.5</v>
      </c>
      <c r="BE38" s="174"/>
      <c r="BF38" s="181" t="n">
        <f aca="false">BF28*$E38</f>
        <v>0</v>
      </c>
      <c r="BG38" s="174"/>
      <c r="BH38" s="182" t="n">
        <f aca="false">BH28*$E38</f>
        <v>0</v>
      </c>
      <c r="BI38" s="207"/>
      <c r="BJ38" s="208"/>
      <c r="BK38" s="33"/>
      <c r="BL38" s="228"/>
      <c r="BM38" s="185" t="n">
        <f aca="false">BM28*$E38</f>
        <v>2626.5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209" t="s">
        <v>100</v>
      </c>
      <c r="E39" s="227" t="n">
        <v>0.102</v>
      </c>
      <c r="F39" s="211"/>
      <c r="G39" s="211"/>
      <c r="H39" s="78"/>
      <c r="I39" s="35" t="n">
        <f aca="false">I29*$E39</f>
        <v>0</v>
      </c>
      <c r="J39" s="215"/>
      <c r="K39" s="35" t="n">
        <f aca="false">K29*$E39</f>
        <v>2232.525</v>
      </c>
      <c r="L39" s="215"/>
      <c r="M39" s="35" t="n">
        <f aca="false">M29*$E39</f>
        <v>0</v>
      </c>
      <c r="N39" s="78"/>
      <c r="O39" s="35" t="n">
        <f aca="false">O29*$E39</f>
        <v>393.975</v>
      </c>
      <c r="P39" s="215"/>
      <c r="Q39" s="35"/>
      <c r="R39" s="215"/>
      <c r="S39" s="35"/>
      <c r="T39" s="215"/>
      <c r="U39" s="180" t="n">
        <f aca="false">U29*$E39</f>
        <v>2626.5</v>
      </c>
      <c r="V39" s="0"/>
      <c r="W39" s="78"/>
      <c r="X39" s="35"/>
      <c r="Y39" s="215"/>
      <c r="Z39" s="35"/>
      <c r="AA39" s="215"/>
      <c r="AB39" s="35"/>
      <c r="AC39" s="78"/>
      <c r="AD39" s="35"/>
      <c r="AE39" s="215"/>
      <c r="AF39" s="35"/>
      <c r="AG39" s="215"/>
      <c r="AH39" s="35"/>
      <c r="AI39" s="215"/>
      <c r="AJ39" s="181"/>
      <c r="AL39" s="78"/>
      <c r="AM39" s="35"/>
      <c r="AN39" s="215"/>
      <c r="AO39" s="35"/>
      <c r="AP39" s="215"/>
      <c r="AQ39" s="35"/>
      <c r="AR39" s="78"/>
      <c r="AS39" s="35"/>
      <c r="AT39" s="215"/>
      <c r="AU39" s="182"/>
      <c r="AV39" s="0"/>
      <c r="AZ39" s="0"/>
      <c r="BA39" s="214"/>
      <c r="BB39" s="0"/>
      <c r="BC39" s="174"/>
      <c r="BD39" s="180" t="n">
        <f aca="false">BD29*$E39</f>
        <v>2626.5</v>
      </c>
      <c r="BE39" s="174"/>
      <c r="BF39" s="181" t="n">
        <f aca="false">BF29*$E39</f>
        <v>0</v>
      </c>
      <c r="BG39" s="174"/>
      <c r="BH39" s="182" t="n">
        <f aca="false">BH29*$E39</f>
        <v>0</v>
      </c>
      <c r="BI39" s="207"/>
      <c r="BJ39" s="208"/>
      <c r="BK39" s="33"/>
      <c r="BL39" s="228"/>
      <c r="BM39" s="185" t="n">
        <f aca="false">BM29*$E39</f>
        <v>2626.5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209" t="s">
        <v>100</v>
      </c>
      <c r="E40" s="227" t="n">
        <v>0.102</v>
      </c>
      <c r="F40" s="211"/>
      <c r="G40" s="211"/>
      <c r="H40" s="78"/>
      <c r="I40" s="35" t="n">
        <f aca="false">I30*$E40</f>
        <v>0</v>
      </c>
      <c r="J40" s="215"/>
      <c r="K40" s="35" t="n">
        <f aca="false">K30*$E40</f>
        <v>2232.525</v>
      </c>
      <c r="L40" s="215"/>
      <c r="M40" s="35" t="n">
        <f aca="false">M30*$E40</f>
        <v>0</v>
      </c>
      <c r="N40" s="78"/>
      <c r="O40" s="35" t="n">
        <f aca="false">O30*$E40</f>
        <v>393.975</v>
      </c>
      <c r="P40" s="215"/>
      <c r="Q40" s="35"/>
      <c r="R40" s="215"/>
      <c r="S40" s="35"/>
      <c r="T40" s="215"/>
      <c r="U40" s="180" t="n">
        <f aca="false">U30*$E40</f>
        <v>2626.5</v>
      </c>
      <c r="V40" s="0"/>
      <c r="W40" s="78"/>
      <c r="X40" s="35"/>
      <c r="Y40" s="215"/>
      <c r="Z40" s="35"/>
      <c r="AA40" s="215"/>
      <c r="AB40" s="35"/>
      <c r="AC40" s="78"/>
      <c r="AD40" s="35"/>
      <c r="AE40" s="215"/>
      <c r="AF40" s="35"/>
      <c r="AG40" s="215"/>
      <c r="AH40" s="35"/>
      <c r="AI40" s="215"/>
      <c r="AJ40" s="181"/>
      <c r="AL40" s="78"/>
      <c r="AM40" s="35"/>
      <c r="AN40" s="215"/>
      <c r="AO40" s="35"/>
      <c r="AP40" s="215"/>
      <c r="AQ40" s="35"/>
      <c r="AR40" s="78"/>
      <c r="AS40" s="35"/>
      <c r="AT40" s="215"/>
      <c r="AU40" s="182"/>
      <c r="AV40" s="0"/>
      <c r="AZ40" s="0"/>
      <c r="BA40" s="214"/>
      <c r="BB40" s="0"/>
      <c r="BC40" s="174"/>
      <c r="BD40" s="180" t="n">
        <f aca="false">BD30*$E40</f>
        <v>2626.5</v>
      </c>
      <c r="BE40" s="174"/>
      <c r="BF40" s="181" t="n">
        <f aca="false">BF30*$E40</f>
        <v>0</v>
      </c>
      <c r="BG40" s="174"/>
      <c r="BH40" s="182" t="n">
        <f aca="false">BH30*$E40</f>
        <v>0</v>
      </c>
      <c r="BI40" s="207"/>
      <c r="BJ40" s="208"/>
      <c r="BK40" s="33"/>
      <c r="BL40" s="228"/>
      <c r="BM40" s="185" t="n">
        <f aca="false">BM30*$E40</f>
        <v>2626.5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209" t="s">
        <v>100</v>
      </c>
      <c r="E41" s="227" t="n">
        <v>0.006</v>
      </c>
      <c r="F41" s="211"/>
      <c r="G41" s="211"/>
      <c r="H41" s="78"/>
      <c r="I41" s="35" t="n">
        <f aca="false">I31*$E41</f>
        <v>94.5539999999999</v>
      </c>
      <c r="J41" s="215"/>
      <c r="K41" s="35" t="n">
        <f aca="false">K31*$E41</f>
        <v>0</v>
      </c>
      <c r="L41" s="215"/>
      <c r="M41" s="35" t="n">
        <f aca="false">M31*$E41</f>
        <v>0</v>
      </c>
      <c r="N41" s="78"/>
      <c r="O41" s="35" t="n">
        <f aca="false">O31*$E41</f>
        <v>16.686</v>
      </c>
      <c r="P41" s="215"/>
      <c r="Q41" s="35" t="n">
        <f aca="false">Q31*$E41</f>
        <v>0</v>
      </c>
      <c r="R41" s="215"/>
      <c r="S41" s="35" t="n">
        <f aca="false">S31*$E41</f>
        <v>0</v>
      </c>
      <c r="T41" s="215"/>
      <c r="U41" s="180" t="n">
        <f aca="false">U31*$E41</f>
        <v>111.24</v>
      </c>
      <c r="V41" s="0"/>
      <c r="W41" s="78"/>
      <c r="X41" s="35" t="n">
        <f aca="false">X31*$E41</f>
        <v>0</v>
      </c>
      <c r="Y41" s="215"/>
      <c r="Z41" s="35" t="n">
        <f aca="false">Z31*$E41</f>
        <v>0</v>
      </c>
      <c r="AA41" s="215"/>
      <c r="AB41" s="35" t="n">
        <f aca="false">AB31*$E41</f>
        <v>0</v>
      </c>
      <c r="AC41" s="78"/>
      <c r="AD41" s="35" t="n">
        <f aca="false">AD31*$E41</f>
        <v>0</v>
      </c>
      <c r="AE41" s="215"/>
      <c r="AF41" s="35" t="n">
        <f aca="false">AF31*$E41</f>
        <v>0</v>
      </c>
      <c r="AG41" s="215"/>
      <c r="AH41" s="35" t="n">
        <f aca="false">AH31*$E41</f>
        <v>0</v>
      </c>
      <c r="AI41" s="215"/>
      <c r="AJ41" s="181" t="n">
        <f aca="false">AJ31*$E41</f>
        <v>0</v>
      </c>
      <c r="AL41" s="78"/>
      <c r="AM41" s="35" t="n">
        <f aca="false">AM31*$E41</f>
        <v>0</v>
      </c>
      <c r="AN41" s="215"/>
      <c r="AO41" s="35" t="n">
        <f aca="false">AO31*$E41</f>
        <v>0</v>
      </c>
      <c r="AP41" s="215"/>
      <c r="AQ41" s="35" t="n">
        <f aca="false">AQ31*$E41</f>
        <v>0</v>
      </c>
      <c r="AR41" s="78"/>
      <c r="AS41" s="35" t="n">
        <f aca="false">AS31*$E41</f>
        <v>0</v>
      </c>
      <c r="AT41" s="215"/>
      <c r="AU41" s="182" t="n">
        <f aca="false">AU31*$E41</f>
        <v>0</v>
      </c>
      <c r="AV41" s="0"/>
      <c r="AZ41" s="0"/>
      <c r="BA41" s="214"/>
      <c r="BB41" s="0"/>
      <c r="BC41" s="174"/>
      <c r="BD41" s="180" t="n">
        <f aca="false">BD31*$E41</f>
        <v>111.24</v>
      </c>
      <c r="BE41" s="174"/>
      <c r="BF41" s="181" t="n">
        <f aca="false">BF31*$E41</f>
        <v>0</v>
      </c>
      <c r="BG41" s="174"/>
      <c r="BH41" s="182" t="n">
        <f aca="false">BH31*$E41</f>
        <v>0</v>
      </c>
      <c r="BI41" s="207"/>
      <c r="BJ41" s="208"/>
      <c r="BK41" s="33"/>
      <c r="BL41" s="184"/>
      <c r="BM41" s="185" t="n">
        <f aca="false">BM31*$E41</f>
        <v>111.24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9"/>
      <c r="C42" s="217" t="s">
        <v>101</v>
      </c>
      <c r="D42" s="217"/>
      <c r="E42" s="29"/>
      <c r="F42" s="29"/>
      <c r="G42" s="29"/>
      <c r="H42" s="29"/>
      <c r="I42" s="219" t="n">
        <f aca="false">SUM(I35:I41)</f>
        <v>14731.4918378</v>
      </c>
      <c r="J42" s="229"/>
      <c r="K42" s="219" t="n">
        <f aca="false">SUM(K35:K41)</f>
        <v>10867.38214865</v>
      </c>
      <c r="L42" s="229"/>
      <c r="M42" s="219" t="n">
        <f aca="false">SUM(M35:M41)</f>
        <v>0</v>
      </c>
      <c r="N42" s="29"/>
      <c r="O42" s="219" t="n">
        <f aca="false">SUM(O35:O41)</f>
        <v>4517.44835055</v>
      </c>
      <c r="P42" s="229"/>
      <c r="Q42" s="219" t="n">
        <f aca="false">SUM(Q35:Q41)</f>
        <v>0</v>
      </c>
      <c r="R42" s="229"/>
      <c r="S42" s="219" t="n">
        <f aca="false">SUM(S35:S41)</f>
        <v>0</v>
      </c>
      <c r="T42" s="229"/>
      <c r="U42" s="220" t="n">
        <f aca="false">SUM(U35:U41)</f>
        <v>30116.322337</v>
      </c>
      <c r="V42" s="29"/>
      <c r="W42" s="29"/>
      <c r="X42" s="219" t="n">
        <f aca="false">SUM(X35:X41)</f>
        <v>0</v>
      </c>
      <c r="Y42" s="229"/>
      <c r="Z42" s="219" t="n">
        <f aca="false">SUM(Z35:Z41)</f>
        <v>0</v>
      </c>
      <c r="AA42" s="229"/>
      <c r="AB42" s="219" t="n">
        <f aca="false">SUM(AB35:AB41)</f>
        <v>0</v>
      </c>
      <c r="AC42" s="29"/>
      <c r="AD42" s="219" t="n">
        <f aca="false">SUM(AD35:AD41)</f>
        <v>0</v>
      </c>
      <c r="AE42" s="229"/>
      <c r="AF42" s="219" t="n">
        <f aca="false">SUM(AF35:AF41)</f>
        <v>0</v>
      </c>
      <c r="AG42" s="229"/>
      <c r="AH42" s="219" t="n">
        <f aca="false">SUM(AH35:AH41)</f>
        <v>0</v>
      </c>
      <c r="AI42" s="229"/>
      <c r="AJ42" s="221" t="n">
        <f aca="false">SUM(AJ35:AJ41)</f>
        <v>0</v>
      </c>
      <c r="AL42" s="29"/>
      <c r="AM42" s="219" t="n">
        <f aca="false">SUM(AM35:AM41)</f>
        <v>0</v>
      </c>
      <c r="AN42" s="229"/>
      <c r="AO42" s="219" t="n">
        <f aca="false">SUM(AO35:AO41)</f>
        <v>0</v>
      </c>
      <c r="AP42" s="229"/>
      <c r="AQ42" s="219" t="n">
        <f aca="false">SUM(AQ35:AQ41)</f>
        <v>0</v>
      </c>
      <c r="AR42" s="29"/>
      <c r="AS42" s="219" t="n">
        <f aca="false">SUM(AS35:AS41)</f>
        <v>0</v>
      </c>
      <c r="AT42" s="229"/>
      <c r="AU42" s="222" t="n">
        <f aca="false">SUM(AU35:AU41)</f>
        <v>0</v>
      </c>
      <c r="AV42" s="29"/>
      <c r="AZ42" s="0"/>
      <c r="BA42" s="223"/>
      <c r="BB42" s="0"/>
      <c r="BC42" s="224"/>
      <c r="BD42" s="220" t="n">
        <f aca="false">SUM(BD35:BD41)</f>
        <v>30116.322337</v>
      </c>
      <c r="BE42" s="224"/>
      <c r="BF42" s="221" t="n">
        <f aca="false">SUM(BF35:BF41)</f>
        <v>0</v>
      </c>
      <c r="BG42" s="224"/>
      <c r="BH42" s="222" t="n">
        <f aca="false">SUM(BH35:BH41)</f>
        <v>0</v>
      </c>
      <c r="BI42" s="216"/>
      <c r="BJ42" s="208"/>
      <c r="BK42" s="33"/>
      <c r="BL42" s="225"/>
      <c r="BM42" s="226" t="n">
        <f aca="false">SUM(BM35:BM41)</f>
        <v>30116.322337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8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81"/>
      <c r="AL43" s="0"/>
      <c r="AM43" s="0"/>
      <c r="AN43" s="0"/>
      <c r="AO43" s="0"/>
      <c r="AP43" s="0"/>
      <c r="AQ43" s="0"/>
      <c r="AR43" s="0"/>
      <c r="AS43" s="0"/>
      <c r="AT43" s="0"/>
      <c r="AU43" s="182"/>
      <c r="AV43" s="0"/>
      <c r="AZ43" s="0"/>
      <c r="BA43" s="0"/>
      <c r="BB43" s="0"/>
      <c r="BC43" s="215"/>
      <c r="BD43" s="35"/>
      <c r="BE43" s="215"/>
      <c r="BF43" s="35"/>
      <c r="BG43" s="215"/>
      <c r="BH43" s="35"/>
      <c r="BI43" s="216"/>
      <c r="BJ43" s="208"/>
      <c r="BK43" s="33"/>
      <c r="BL43" s="215"/>
      <c r="BM43" s="35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3" customFormat="true" ht="14" hidden="false" customHeight="false" outlineLevel="0" collapsed="false">
      <c r="B44" s="167" t="s">
        <v>33</v>
      </c>
      <c r="C44" s="230" t="s">
        <v>102</v>
      </c>
      <c r="D44" s="231"/>
      <c r="E44" s="59"/>
      <c r="F44" s="59"/>
      <c r="G44" s="60"/>
      <c r="H44" s="168"/>
      <c r="I44" s="169"/>
      <c r="J44" s="168"/>
      <c r="K44" s="169"/>
      <c r="L44" s="168"/>
      <c r="M44" s="169"/>
      <c r="N44" s="168"/>
      <c r="O44" s="169"/>
      <c r="P44" s="168"/>
      <c r="Q44" s="169"/>
      <c r="R44" s="168"/>
      <c r="S44" s="169"/>
      <c r="T44" s="170"/>
      <c r="U44" s="171"/>
      <c r="W44" s="168"/>
      <c r="X44" s="169"/>
      <c r="Y44" s="168"/>
      <c r="Z44" s="169"/>
      <c r="AA44" s="168"/>
      <c r="AB44" s="169"/>
      <c r="AC44" s="168"/>
      <c r="AD44" s="169"/>
      <c r="AE44" s="168"/>
      <c r="AF44" s="169"/>
      <c r="AG44" s="168"/>
      <c r="AH44" s="169"/>
      <c r="AI44" s="170"/>
      <c r="AJ44" s="172"/>
      <c r="AL44" s="168"/>
      <c r="AM44" s="169"/>
      <c r="AN44" s="168"/>
      <c r="AO44" s="169"/>
      <c r="AP44" s="168"/>
      <c r="AQ44" s="169"/>
      <c r="AR44" s="168"/>
      <c r="AS44" s="169"/>
      <c r="AT44" s="170"/>
      <c r="AU44" s="173"/>
      <c r="BA44" s="165"/>
      <c r="BC44" s="174"/>
      <c r="BD44" s="35"/>
      <c r="BE44" s="174"/>
      <c r="BF44" s="35"/>
      <c r="BG44" s="174"/>
      <c r="BH44" s="35"/>
      <c r="BI44" s="207"/>
      <c r="BJ44" s="208"/>
      <c r="BL44" s="174"/>
      <c r="BM44" s="35"/>
    </row>
    <row r="45" customFormat="false" ht="13" hidden="false" customHeight="false" outlineLevel="0" collapsed="false">
      <c r="A45" s="0"/>
      <c r="B45" s="5" t="s">
        <v>103</v>
      </c>
      <c r="C45" s="5" t="s">
        <v>104</v>
      </c>
      <c r="D45" s="209" t="s">
        <v>100</v>
      </c>
      <c r="E45" s="232" t="n">
        <v>6000</v>
      </c>
      <c r="F45" s="210"/>
      <c r="G45" s="211"/>
      <c r="H45" s="233" t="n">
        <v>0</v>
      </c>
      <c r="I45" s="35" t="n">
        <f aca="false">$E45*H45</f>
        <v>0</v>
      </c>
      <c r="J45" s="233" t="n">
        <v>1</v>
      </c>
      <c r="K45" s="35" t="n">
        <f aca="false">$E45*J45</f>
        <v>6000</v>
      </c>
      <c r="L45" s="233" t="n">
        <v>0</v>
      </c>
      <c r="M45" s="35" t="n">
        <f aca="false">$E45*L45</f>
        <v>0</v>
      </c>
      <c r="N45" s="233" t="n">
        <v>0</v>
      </c>
      <c r="O45" s="35" t="n">
        <f aca="false">$E45*N45</f>
        <v>0</v>
      </c>
      <c r="P45" s="233" t="n">
        <v>0</v>
      </c>
      <c r="Q45" s="35" t="n">
        <f aca="false">$E45*P45</f>
        <v>0</v>
      </c>
      <c r="R45" s="233" t="n">
        <v>0</v>
      </c>
      <c r="S45" s="35" t="n">
        <f aca="false">$E45*R45</f>
        <v>0</v>
      </c>
      <c r="T45" s="215" t="n">
        <f aca="false">H45+J45+L45+N45+P45+R45</f>
        <v>1</v>
      </c>
      <c r="U45" s="180" t="n">
        <f aca="false">$E45*T45</f>
        <v>6000</v>
      </c>
      <c r="V45" s="0"/>
      <c r="W45" s="233" t="n">
        <v>0</v>
      </c>
      <c r="X45" s="35" t="n">
        <f aca="false">$E45*W45</f>
        <v>0</v>
      </c>
      <c r="Y45" s="233" t="n">
        <v>0</v>
      </c>
      <c r="Z45" s="35" t="n">
        <f aca="false">$E45*Y45</f>
        <v>0</v>
      </c>
      <c r="AA45" s="233" t="n">
        <v>0</v>
      </c>
      <c r="AB45" s="35" t="n">
        <f aca="false">$E45*AA45</f>
        <v>0</v>
      </c>
      <c r="AC45" s="233" t="n">
        <v>0</v>
      </c>
      <c r="AD45" s="35" t="n">
        <f aca="false">$E45*AC45</f>
        <v>0</v>
      </c>
      <c r="AE45" s="233" t="n">
        <v>0</v>
      </c>
      <c r="AF45" s="35" t="n">
        <f aca="false">$E45*AE45</f>
        <v>0</v>
      </c>
      <c r="AG45" s="233" t="n">
        <v>0</v>
      </c>
      <c r="AH45" s="35" t="n">
        <f aca="false">$E45*AG45</f>
        <v>0</v>
      </c>
      <c r="AI45" s="215" t="n">
        <f aca="false">W45+Y45+AA45+AC45+AE45+AG45</f>
        <v>0</v>
      </c>
      <c r="AJ45" s="181" t="n">
        <f aca="false">$E45*AI45</f>
        <v>0</v>
      </c>
      <c r="AL45" s="233" t="n">
        <v>0</v>
      </c>
      <c r="AM45" s="35" t="n">
        <f aca="false">$E45*AL45</f>
        <v>0</v>
      </c>
      <c r="AN45" s="233" t="n">
        <v>0</v>
      </c>
      <c r="AO45" s="35" t="n">
        <f aca="false">$E45*AN45</f>
        <v>0</v>
      </c>
      <c r="AP45" s="233" t="n">
        <v>0</v>
      </c>
      <c r="AQ45" s="35" t="n">
        <f aca="false">$E45*AP45</f>
        <v>0</v>
      </c>
      <c r="AR45" s="233" t="n">
        <v>0</v>
      </c>
      <c r="AS45" s="35" t="n">
        <f aca="false">$E45*AR45</f>
        <v>0</v>
      </c>
      <c r="AT45" s="215" t="n">
        <f aca="false">AL45+AN45+AP45+AR45</f>
        <v>0</v>
      </c>
      <c r="AU45" s="182" t="n">
        <f aca="false">$E45*AT45</f>
        <v>0</v>
      </c>
      <c r="AV45" s="0"/>
      <c r="AZ45" s="0"/>
      <c r="BA45" s="214"/>
      <c r="BB45" s="0"/>
      <c r="BC45" s="215" t="n">
        <f aca="false">$T45</f>
        <v>1</v>
      </c>
      <c r="BD45" s="180" t="n">
        <f aca="false">$E45*BC45</f>
        <v>6000</v>
      </c>
      <c r="BE45" s="215" t="n">
        <f aca="false">$AI45</f>
        <v>0</v>
      </c>
      <c r="BF45" s="181" t="n">
        <f aca="false">$E45*BE45</f>
        <v>0</v>
      </c>
      <c r="BG45" s="215" t="n">
        <f aca="false">$AT45</f>
        <v>0</v>
      </c>
      <c r="BH45" s="182" t="n">
        <f aca="false">$E45*BG45</f>
        <v>0</v>
      </c>
      <c r="BI45" s="216"/>
      <c r="BJ45" s="208"/>
      <c r="BK45" s="33"/>
      <c r="BL45" s="184" t="n">
        <f aca="false">BC45+BE45+BG45</f>
        <v>1</v>
      </c>
      <c r="BM45" s="185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105</v>
      </c>
      <c r="C46" s="5" t="s">
        <v>104</v>
      </c>
      <c r="D46" s="209" t="s">
        <v>100</v>
      </c>
      <c r="E46" s="232" t="n">
        <v>20000</v>
      </c>
      <c r="F46" s="210"/>
      <c r="G46" s="211"/>
      <c r="H46" s="233" t="n">
        <v>0</v>
      </c>
      <c r="I46" s="35" t="n">
        <f aca="false">$E46*H46</f>
        <v>0</v>
      </c>
      <c r="J46" s="233" t="n">
        <v>1</v>
      </c>
      <c r="K46" s="35" t="n">
        <f aca="false">$E46*J46</f>
        <v>20000</v>
      </c>
      <c r="L46" s="233" t="n">
        <v>0</v>
      </c>
      <c r="M46" s="35" t="n">
        <f aca="false">$E46*L46</f>
        <v>0</v>
      </c>
      <c r="N46" s="233" t="n">
        <v>0</v>
      </c>
      <c r="O46" s="35" t="n">
        <f aca="false">$E46*N46</f>
        <v>0</v>
      </c>
      <c r="P46" s="233"/>
      <c r="Q46" s="35"/>
      <c r="R46" s="233"/>
      <c r="S46" s="35"/>
      <c r="T46" s="215" t="n">
        <f aca="false">H46+J46+L46+N46+P46+R46</f>
        <v>1</v>
      </c>
      <c r="U46" s="180" t="n">
        <f aca="false">$E46*T46</f>
        <v>20000</v>
      </c>
      <c r="V46" s="0"/>
      <c r="W46" s="233"/>
      <c r="X46" s="35"/>
      <c r="Y46" s="233"/>
      <c r="Z46" s="35"/>
      <c r="AA46" s="233"/>
      <c r="AB46" s="35"/>
      <c r="AC46" s="233"/>
      <c r="AD46" s="35"/>
      <c r="AE46" s="233"/>
      <c r="AF46" s="35"/>
      <c r="AG46" s="233"/>
      <c r="AH46" s="35"/>
      <c r="AI46" s="215"/>
      <c r="AJ46" s="181"/>
      <c r="AL46" s="233"/>
      <c r="AM46" s="35"/>
      <c r="AN46" s="233"/>
      <c r="AO46" s="35"/>
      <c r="AP46" s="233"/>
      <c r="AQ46" s="35"/>
      <c r="AR46" s="233"/>
      <c r="AS46" s="35"/>
      <c r="AT46" s="215"/>
      <c r="AU46" s="182"/>
      <c r="AV46" s="0"/>
      <c r="AZ46" s="0"/>
      <c r="BA46" s="214"/>
      <c r="BB46" s="0"/>
      <c r="BC46" s="215" t="n">
        <f aca="false">$T46</f>
        <v>1</v>
      </c>
      <c r="BD46" s="180" t="n">
        <f aca="false">$E46*BC46</f>
        <v>20000</v>
      </c>
      <c r="BE46" s="215"/>
      <c r="BF46" s="181"/>
      <c r="BG46" s="215"/>
      <c r="BH46" s="182"/>
      <c r="BI46" s="216"/>
      <c r="BJ46" s="208"/>
      <c r="BK46" s="33"/>
      <c r="BL46" s="184" t="n">
        <f aca="false">BC46+BE46+BG46</f>
        <v>1</v>
      </c>
      <c r="BM46" s="185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106</v>
      </c>
      <c r="C47" s="5" t="s">
        <v>104</v>
      </c>
      <c r="D47" s="209" t="s">
        <v>100</v>
      </c>
      <c r="E47" s="232" t="n">
        <v>6000</v>
      </c>
      <c r="F47" s="210"/>
      <c r="G47" s="211"/>
      <c r="H47" s="233" t="n">
        <v>0.83333333333</v>
      </c>
      <c r="I47" s="35" t="n">
        <f aca="false">$E47*H47</f>
        <v>4999.99999998</v>
      </c>
      <c r="J47" s="233" t="n">
        <v>0</v>
      </c>
      <c r="K47" s="35" t="n">
        <f aca="false">$E47*J47</f>
        <v>0</v>
      </c>
      <c r="L47" s="233" t="n">
        <v>0</v>
      </c>
      <c r="M47" s="35" t="n">
        <f aca="false">$E47*L47</f>
        <v>0</v>
      </c>
      <c r="N47" s="233" t="n">
        <v>0.1666666666666</v>
      </c>
      <c r="O47" s="35" t="n">
        <f aca="false">$E47*N47</f>
        <v>999.9999999996</v>
      </c>
      <c r="P47" s="233"/>
      <c r="Q47" s="35"/>
      <c r="R47" s="233"/>
      <c r="S47" s="35"/>
      <c r="T47" s="215" t="n">
        <f aca="false">H47+J47+L47+N47+P47+R47</f>
        <v>0.9999999999966</v>
      </c>
      <c r="U47" s="180" t="n">
        <f aca="false">$E47*T47</f>
        <v>5999.9999999796</v>
      </c>
      <c r="V47" s="0"/>
      <c r="W47" s="233"/>
      <c r="X47" s="35"/>
      <c r="Y47" s="233"/>
      <c r="Z47" s="35"/>
      <c r="AA47" s="233"/>
      <c r="AB47" s="35"/>
      <c r="AC47" s="233"/>
      <c r="AD47" s="35"/>
      <c r="AE47" s="233"/>
      <c r="AF47" s="35"/>
      <c r="AG47" s="233"/>
      <c r="AH47" s="35"/>
      <c r="AI47" s="215"/>
      <c r="AJ47" s="181"/>
      <c r="AL47" s="233"/>
      <c r="AM47" s="35"/>
      <c r="AN47" s="233"/>
      <c r="AO47" s="35"/>
      <c r="AP47" s="233"/>
      <c r="AQ47" s="35"/>
      <c r="AR47" s="233"/>
      <c r="AS47" s="35"/>
      <c r="AT47" s="215"/>
      <c r="AU47" s="182"/>
      <c r="AV47" s="0"/>
      <c r="AZ47" s="0"/>
      <c r="BA47" s="214"/>
      <c r="BB47" s="0"/>
      <c r="BC47" s="215" t="n">
        <f aca="false">$T47</f>
        <v>0.9999999999966</v>
      </c>
      <c r="BD47" s="180" t="n">
        <f aca="false">$E47*BC47</f>
        <v>5999.9999999796</v>
      </c>
      <c r="BE47" s="215"/>
      <c r="BF47" s="181"/>
      <c r="BG47" s="215"/>
      <c r="BH47" s="182"/>
      <c r="BI47" s="216"/>
      <c r="BJ47" s="208"/>
      <c r="BK47" s="33"/>
      <c r="BL47" s="184" t="n">
        <f aca="false">BC47+BE47+BG47</f>
        <v>0.9999999999966</v>
      </c>
      <c r="BM47" s="185" t="n">
        <f aca="false">$E47*BL47</f>
        <v>5999.9999999796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107</v>
      </c>
      <c r="C48" s="5" t="s">
        <v>108</v>
      </c>
      <c r="D48" s="209" t="s">
        <v>100</v>
      </c>
      <c r="E48" s="232" t="n">
        <v>0</v>
      </c>
      <c r="F48" s="210"/>
      <c r="G48" s="211"/>
      <c r="H48" s="233" t="n">
        <v>0</v>
      </c>
      <c r="I48" s="35" t="n">
        <f aca="false">$E48*H48</f>
        <v>0</v>
      </c>
      <c r="J48" s="233" t="n">
        <v>0</v>
      </c>
      <c r="K48" s="35" t="n">
        <f aca="false">$E48*J48</f>
        <v>0</v>
      </c>
      <c r="L48" s="233" t="n">
        <v>0</v>
      </c>
      <c r="M48" s="35" t="n">
        <f aca="false">$E48*L48</f>
        <v>0</v>
      </c>
      <c r="N48" s="233" t="n">
        <v>0</v>
      </c>
      <c r="O48" s="35" t="n">
        <f aca="false">$E48*N48</f>
        <v>0</v>
      </c>
      <c r="P48" s="233"/>
      <c r="Q48" s="35"/>
      <c r="R48" s="233"/>
      <c r="S48" s="35"/>
      <c r="T48" s="215" t="n">
        <f aca="false">H48+J48+L48+N48+P48+R48</f>
        <v>0</v>
      </c>
      <c r="U48" s="180" t="n">
        <f aca="false">$E48*T48</f>
        <v>0</v>
      </c>
      <c r="V48" s="0"/>
      <c r="W48" s="233"/>
      <c r="X48" s="35"/>
      <c r="Y48" s="233"/>
      <c r="Z48" s="35"/>
      <c r="AA48" s="233"/>
      <c r="AB48" s="35"/>
      <c r="AC48" s="233"/>
      <c r="AD48" s="35"/>
      <c r="AE48" s="233"/>
      <c r="AF48" s="35"/>
      <c r="AG48" s="233"/>
      <c r="AH48" s="35"/>
      <c r="AI48" s="215"/>
      <c r="AJ48" s="181"/>
      <c r="AL48" s="233"/>
      <c r="AM48" s="35"/>
      <c r="AN48" s="233"/>
      <c r="AO48" s="35"/>
      <c r="AP48" s="233"/>
      <c r="AQ48" s="35"/>
      <c r="AR48" s="233"/>
      <c r="AS48" s="35"/>
      <c r="AT48" s="215"/>
      <c r="AU48" s="182"/>
      <c r="AV48" s="0"/>
      <c r="AZ48" s="0"/>
      <c r="BA48" s="214"/>
      <c r="BB48" s="0"/>
      <c r="BC48" s="215" t="n">
        <f aca="false">$T48</f>
        <v>0</v>
      </c>
      <c r="BD48" s="180" t="n">
        <f aca="false">$E48*BC48</f>
        <v>0</v>
      </c>
      <c r="BE48" s="215"/>
      <c r="BF48" s="181"/>
      <c r="BG48" s="215"/>
      <c r="BH48" s="182"/>
      <c r="BI48" s="216"/>
      <c r="BJ48" s="208"/>
      <c r="BK48" s="33"/>
      <c r="BL48" s="184" t="n">
        <f aca="false">BC48+BE48+BG48</f>
        <v>0</v>
      </c>
      <c r="BM48" s="185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107</v>
      </c>
      <c r="C49" s="5" t="s">
        <v>108</v>
      </c>
      <c r="D49" s="209" t="s">
        <v>100</v>
      </c>
      <c r="E49" s="232" t="n">
        <v>0</v>
      </c>
      <c r="F49" s="210"/>
      <c r="G49" s="211"/>
      <c r="H49" s="233" t="n">
        <v>0</v>
      </c>
      <c r="I49" s="35" t="n">
        <f aca="false">$E49*H49</f>
        <v>0</v>
      </c>
      <c r="J49" s="233" t="n">
        <v>0</v>
      </c>
      <c r="K49" s="35" t="n">
        <f aca="false">$E49*J49</f>
        <v>0</v>
      </c>
      <c r="L49" s="233" t="n">
        <v>0</v>
      </c>
      <c r="M49" s="35" t="n">
        <f aca="false">$E49*L49</f>
        <v>0</v>
      </c>
      <c r="N49" s="233" t="n">
        <v>0</v>
      </c>
      <c r="O49" s="35" t="n">
        <f aca="false">$E49*N49</f>
        <v>0</v>
      </c>
      <c r="P49" s="233"/>
      <c r="Q49" s="35"/>
      <c r="R49" s="233"/>
      <c r="S49" s="35"/>
      <c r="T49" s="215" t="n">
        <f aca="false">H49+J49+L49+N49+P49+R49</f>
        <v>0</v>
      </c>
      <c r="U49" s="180" t="n">
        <f aca="false">$E49*T49</f>
        <v>0</v>
      </c>
      <c r="V49" s="0"/>
      <c r="W49" s="233"/>
      <c r="X49" s="35"/>
      <c r="Y49" s="233"/>
      <c r="Z49" s="35"/>
      <c r="AA49" s="233"/>
      <c r="AB49" s="35"/>
      <c r="AC49" s="233"/>
      <c r="AD49" s="35"/>
      <c r="AE49" s="233"/>
      <c r="AF49" s="35"/>
      <c r="AG49" s="233"/>
      <c r="AH49" s="35"/>
      <c r="AI49" s="215"/>
      <c r="AJ49" s="181"/>
      <c r="AL49" s="233"/>
      <c r="AM49" s="35"/>
      <c r="AN49" s="233"/>
      <c r="AO49" s="35"/>
      <c r="AP49" s="233"/>
      <c r="AQ49" s="35"/>
      <c r="AR49" s="233"/>
      <c r="AS49" s="35"/>
      <c r="AT49" s="215"/>
      <c r="AU49" s="182"/>
      <c r="AV49" s="0"/>
      <c r="AZ49" s="0"/>
      <c r="BA49" s="214"/>
      <c r="BB49" s="0"/>
      <c r="BC49" s="215" t="n">
        <f aca="false">$T49</f>
        <v>0</v>
      </c>
      <c r="BD49" s="180" t="n">
        <f aca="false">$E49*BC49</f>
        <v>0</v>
      </c>
      <c r="BE49" s="215"/>
      <c r="BF49" s="181"/>
      <c r="BG49" s="215"/>
      <c r="BH49" s="182"/>
      <c r="BI49" s="216"/>
      <c r="BJ49" s="208"/>
      <c r="BK49" s="33"/>
      <c r="BL49" s="184" t="n">
        <f aca="false">BC49+BE49+BG49</f>
        <v>0</v>
      </c>
      <c r="BM49" s="185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107</v>
      </c>
      <c r="C50" s="5" t="s">
        <v>108</v>
      </c>
      <c r="D50" s="209" t="s">
        <v>100</v>
      </c>
      <c r="E50" s="232" t="n">
        <v>0</v>
      </c>
      <c r="F50" s="210"/>
      <c r="G50" s="211"/>
      <c r="H50" s="233" t="n">
        <v>0</v>
      </c>
      <c r="I50" s="35" t="n">
        <f aca="false">$E50*H50</f>
        <v>0</v>
      </c>
      <c r="J50" s="233" t="n">
        <v>0</v>
      </c>
      <c r="K50" s="35" t="n">
        <f aca="false">$E50*J50</f>
        <v>0</v>
      </c>
      <c r="L50" s="233" t="n">
        <v>0</v>
      </c>
      <c r="M50" s="35" t="n">
        <f aca="false">$E50*L50</f>
        <v>0</v>
      </c>
      <c r="N50" s="233" t="n">
        <v>0</v>
      </c>
      <c r="O50" s="35" t="n">
        <f aca="false">$E50*N50</f>
        <v>0</v>
      </c>
      <c r="P50" s="233"/>
      <c r="Q50" s="35"/>
      <c r="R50" s="233"/>
      <c r="S50" s="35"/>
      <c r="T50" s="215" t="n">
        <f aca="false">H50+J50+L50+N50+P50+R50</f>
        <v>0</v>
      </c>
      <c r="U50" s="180" t="n">
        <f aca="false">$E50*T50</f>
        <v>0</v>
      </c>
      <c r="V50" s="0"/>
      <c r="W50" s="233"/>
      <c r="X50" s="35"/>
      <c r="Y50" s="233"/>
      <c r="Z50" s="35"/>
      <c r="AA50" s="233"/>
      <c r="AB50" s="35"/>
      <c r="AC50" s="233"/>
      <c r="AD50" s="35"/>
      <c r="AE50" s="233"/>
      <c r="AF50" s="35"/>
      <c r="AG50" s="233"/>
      <c r="AH50" s="35"/>
      <c r="AI50" s="215"/>
      <c r="AJ50" s="181"/>
      <c r="AL50" s="233"/>
      <c r="AM50" s="35"/>
      <c r="AN50" s="233"/>
      <c r="AO50" s="35"/>
      <c r="AP50" s="233"/>
      <c r="AQ50" s="35"/>
      <c r="AR50" s="233"/>
      <c r="AS50" s="35"/>
      <c r="AT50" s="215"/>
      <c r="AU50" s="182"/>
      <c r="AV50" s="0"/>
      <c r="AZ50" s="0"/>
      <c r="BA50" s="214"/>
      <c r="BB50" s="0"/>
      <c r="BC50" s="215" t="n">
        <f aca="false">$T50</f>
        <v>0</v>
      </c>
      <c r="BD50" s="180" t="n">
        <f aca="false">$E50*BC50</f>
        <v>0</v>
      </c>
      <c r="BE50" s="215"/>
      <c r="BF50" s="181"/>
      <c r="BG50" s="215"/>
      <c r="BH50" s="182"/>
      <c r="BI50" s="216"/>
      <c r="BJ50" s="208"/>
      <c r="BK50" s="33"/>
      <c r="BL50" s="184" t="n">
        <f aca="false">BC50+BE50+BG50</f>
        <v>0</v>
      </c>
      <c r="BM50" s="185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107</v>
      </c>
      <c r="C51" s="5" t="s">
        <v>108</v>
      </c>
      <c r="D51" s="209" t="s">
        <v>100</v>
      </c>
      <c r="E51" s="232" t="n">
        <v>0</v>
      </c>
      <c r="F51" s="210"/>
      <c r="G51" s="211"/>
      <c r="H51" s="233" t="n">
        <v>0</v>
      </c>
      <c r="I51" s="35" t="n">
        <f aca="false">$E51*H51</f>
        <v>0</v>
      </c>
      <c r="J51" s="233" t="n">
        <v>0</v>
      </c>
      <c r="K51" s="35" t="n">
        <f aca="false">$E51*J51</f>
        <v>0</v>
      </c>
      <c r="L51" s="233" t="n">
        <v>0</v>
      </c>
      <c r="M51" s="35" t="n">
        <f aca="false">$E51*L51</f>
        <v>0</v>
      </c>
      <c r="N51" s="233" t="n">
        <v>0</v>
      </c>
      <c r="O51" s="35" t="n">
        <f aca="false">$E51*N51</f>
        <v>0</v>
      </c>
      <c r="P51" s="233"/>
      <c r="Q51" s="35"/>
      <c r="R51" s="233"/>
      <c r="S51" s="35"/>
      <c r="T51" s="215" t="n">
        <f aca="false">H51+J51+L51+N51+P51+R51</f>
        <v>0</v>
      </c>
      <c r="U51" s="180" t="n">
        <f aca="false">$E51*T51</f>
        <v>0</v>
      </c>
      <c r="V51" s="0"/>
      <c r="W51" s="233"/>
      <c r="X51" s="35"/>
      <c r="Y51" s="233"/>
      <c r="Z51" s="35"/>
      <c r="AA51" s="233"/>
      <c r="AB51" s="35"/>
      <c r="AC51" s="233"/>
      <c r="AD51" s="35"/>
      <c r="AE51" s="233"/>
      <c r="AF51" s="35"/>
      <c r="AG51" s="233"/>
      <c r="AH51" s="35"/>
      <c r="AI51" s="215"/>
      <c r="AJ51" s="181"/>
      <c r="AL51" s="233"/>
      <c r="AM51" s="35"/>
      <c r="AN51" s="233"/>
      <c r="AO51" s="35"/>
      <c r="AP51" s="233"/>
      <c r="AQ51" s="35"/>
      <c r="AR51" s="233"/>
      <c r="AS51" s="35"/>
      <c r="AT51" s="215"/>
      <c r="AU51" s="182"/>
      <c r="AV51" s="0"/>
      <c r="AZ51" s="0"/>
      <c r="BA51" s="214"/>
      <c r="BB51" s="0"/>
      <c r="BC51" s="215" t="n">
        <f aca="false">$T51</f>
        <v>0</v>
      </c>
      <c r="BD51" s="180" t="n">
        <f aca="false">$E51*BC51</f>
        <v>0</v>
      </c>
      <c r="BE51" s="215"/>
      <c r="BF51" s="181"/>
      <c r="BG51" s="215"/>
      <c r="BH51" s="182"/>
      <c r="BI51" s="216"/>
      <c r="BJ51" s="208"/>
      <c r="BK51" s="33"/>
      <c r="BL51" s="184" t="n">
        <f aca="false">BC51+BE51+BG51</f>
        <v>0</v>
      </c>
      <c r="BM51" s="185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107</v>
      </c>
      <c r="C52" s="5" t="s">
        <v>108</v>
      </c>
      <c r="D52" s="209" t="s">
        <v>100</v>
      </c>
      <c r="E52" s="232" t="n">
        <v>0</v>
      </c>
      <c r="F52" s="210"/>
      <c r="G52" s="211"/>
      <c r="H52" s="233" t="n">
        <v>0</v>
      </c>
      <c r="I52" s="35" t="n">
        <f aca="false">$E52*H52</f>
        <v>0</v>
      </c>
      <c r="J52" s="233" t="n">
        <v>0</v>
      </c>
      <c r="K52" s="35" t="n">
        <f aca="false">$E52*J52</f>
        <v>0</v>
      </c>
      <c r="L52" s="233" t="n">
        <v>0</v>
      </c>
      <c r="M52" s="35" t="n">
        <f aca="false">$E52*L52</f>
        <v>0</v>
      </c>
      <c r="N52" s="233" t="n">
        <v>0</v>
      </c>
      <c r="O52" s="35" t="n">
        <f aca="false">$E52*N52</f>
        <v>0</v>
      </c>
      <c r="P52" s="233"/>
      <c r="Q52" s="35"/>
      <c r="R52" s="233"/>
      <c r="S52" s="35"/>
      <c r="T52" s="215" t="n">
        <f aca="false">H52+J52+L52+N52+P52+R52</f>
        <v>0</v>
      </c>
      <c r="U52" s="180" t="n">
        <f aca="false">$E52*T52</f>
        <v>0</v>
      </c>
      <c r="V52" s="0"/>
      <c r="W52" s="233"/>
      <c r="X52" s="35"/>
      <c r="Y52" s="233"/>
      <c r="Z52" s="35"/>
      <c r="AA52" s="233"/>
      <c r="AB52" s="35"/>
      <c r="AC52" s="233"/>
      <c r="AD52" s="35"/>
      <c r="AE52" s="233"/>
      <c r="AF52" s="35"/>
      <c r="AG52" s="233"/>
      <c r="AH52" s="35"/>
      <c r="AI52" s="215"/>
      <c r="AJ52" s="181"/>
      <c r="AL52" s="233"/>
      <c r="AM52" s="35"/>
      <c r="AN52" s="233"/>
      <c r="AO52" s="35"/>
      <c r="AP52" s="233"/>
      <c r="AQ52" s="35"/>
      <c r="AR52" s="233"/>
      <c r="AS52" s="35"/>
      <c r="AT52" s="215"/>
      <c r="AU52" s="182"/>
      <c r="AV52" s="0"/>
      <c r="AZ52" s="0"/>
      <c r="BA52" s="214"/>
      <c r="BB52" s="0"/>
      <c r="BC52" s="215" t="n">
        <f aca="false">$T52</f>
        <v>0</v>
      </c>
      <c r="BD52" s="180" t="n">
        <f aca="false">$E52*BC52</f>
        <v>0</v>
      </c>
      <c r="BE52" s="215"/>
      <c r="BF52" s="181"/>
      <c r="BG52" s="215"/>
      <c r="BH52" s="182"/>
      <c r="BI52" s="216"/>
      <c r="BJ52" s="208"/>
      <c r="BK52" s="33"/>
      <c r="BL52" s="184" t="n">
        <f aca="false">BC52+BE52+BG52</f>
        <v>0</v>
      </c>
      <c r="BM52" s="185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107</v>
      </c>
      <c r="C53" s="5" t="s">
        <v>108</v>
      </c>
      <c r="D53" s="209" t="s">
        <v>100</v>
      </c>
      <c r="E53" s="232" t="n">
        <v>0</v>
      </c>
      <c r="F53" s="210"/>
      <c r="G53" s="211"/>
      <c r="H53" s="233" t="n">
        <v>0</v>
      </c>
      <c r="I53" s="35" t="n">
        <f aca="false">$E53*H53</f>
        <v>0</v>
      </c>
      <c r="J53" s="233" t="n">
        <v>0</v>
      </c>
      <c r="K53" s="35" t="n">
        <f aca="false">$E53*J53</f>
        <v>0</v>
      </c>
      <c r="L53" s="233" t="n">
        <v>0</v>
      </c>
      <c r="M53" s="35" t="n">
        <f aca="false">$E53*L53</f>
        <v>0</v>
      </c>
      <c r="N53" s="233" t="n">
        <v>0</v>
      </c>
      <c r="O53" s="35" t="n">
        <f aca="false">$E53*N53</f>
        <v>0</v>
      </c>
      <c r="P53" s="233"/>
      <c r="Q53" s="35"/>
      <c r="R53" s="233"/>
      <c r="S53" s="35"/>
      <c r="T53" s="215" t="n">
        <f aca="false">H53+J53+L53+N53+P53+R53</f>
        <v>0</v>
      </c>
      <c r="U53" s="180" t="n">
        <f aca="false">$E53*T53</f>
        <v>0</v>
      </c>
      <c r="V53" s="0"/>
      <c r="W53" s="233"/>
      <c r="X53" s="35"/>
      <c r="Y53" s="233"/>
      <c r="Z53" s="35"/>
      <c r="AA53" s="233"/>
      <c r="AB53" s="35"/>
      <c r="AC53" s="233"/>
      <c r="AD53" s="35"/>
      <c r="AE53" s="233"/>
      <c r="AF53" s="35"/>
      <c r="AG53" s="233"/>
      <c r="AH53" s="35"/>
      <c r="AI53" s="215"/>
      <c r="AJ53" s="181"/>
      <c r="AL53" s="233"/>
      <c r="AM53" s="35"/>
      <c r="AN53" s="233"/>
      <c r="AO53" s="35"/>
      <c r="AP53" s="233"/>
      <c r="AQ53" s="35"/>
      <c r="AR53" s="233"/>
      <c r="AS53" s="35"/>
      <c r="AT53" s="215"/>
      <c r="AU53" s="182"/>
      <c r="AV53" s="0"/>
      <c r="AZ53" s="0"/>
      <c r="BA53" s="214"/>
      <c r="BB53" s="0"/>
      <c r="BC53" s="215" t="n">
        <f aca="false">$T53</f>
        <v>0</v>
      </c>
      <c r="BD53" s="180" t="n">
        <f aca="false">$E53*BC53</f>
        <v>0</v>
      </c>
      <c r="BE53" s="215"/>
      <c r="BF53" s="181"/>
      <c r="BG53" s="215"/>
      <c r="BH53" s="182"/>
      <c r="BI53" s="216"/>
      <c r="BJ53" s="208"/>
      <c r="BK53" s="33"/>
      <c r="BL53" s="184" t="n">
        <f aca="false">BC53+BE53+BG53</f>
        <v>0</v>
      </c>
      <c r="BM53" s="185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107</v>
      </c>
      <c r="C54" s="5" t="s">
        <v>108</v>
      </c>
      <c r="D54" s="209" t="s">
        <v>100</v>
      </c>
      <c r="E54" s="232" t="n">
        <v>0</v>
      </c>
      <c r="F54" s="210"/>
      <c r="G54" s="211"/>
      <c r="H54" s="233" t="n">
        <v>0</v>
      </c>
      <c r="I54" s="35" t="n">
        <f aca="false">$E54*H54</f>
        <v>0</v>
      </c>
      <c r="J54" s="233" t="n">
        <v>0</v>
      </c>
      <c r="K54" s="35" t="n">
        <f aca="false">$E54*J54</f>
        <v>0</v>
      </c>
      <c r="L54" s="233" t="n">
        <v>0</v>
      </c>
      <c r="M54" s="35" t="n">
        <f aca="false">$E54*L54</f>
        <v>0</v>
      </c>
      <c r="N54" s="233" t="n">
        <v>0</v>
      </c>
      <c r="O54" s="35" t="n">
        <f aca="false">$E54*N54</f>
        <v>0</v>
      </c>
      <c r="P54" s="233"/>
      <c r="Q54" s="35"/>
      <c r="R54" s="233"/>
      <c r="S54" s="35"/>
      <c r="T54" s="215" t="n">
        <f aca="false">H54+J54+L54+N54+P54+R54</f>
        <v>0</v>
      </c>
      <c r="U54" s="180" t="n">
        <f aca="false">$E54*T54</f>
        <v>0</v>
      </c>
      <c r="V54" s="0"/>
      <c r="W54" s="233"/>
      <c r="X54" s="35"/>
      <c r="Y54" s="233"/>
      <c r="Z54" s="35"/>
      <c r="AA54" s="233"/>
      <c r="AB54" s="35"/>
      <c r="AC54" s="233"/>
      <c r="AD54" s="35"/>
      <c r="AE54" s="233"/>
      <c r="AF54" s="35"/>
      <c r="AG54" s="233"/>
      <c r="AH54" s="35"/>
      <c r="AI54" s="215"/>
      <c r="AJ54" s="181"/>
      <c r="AL54" s="233"/>
      <c r="AM54" s="35"/>
      <c r="AN54" s="233"/>
      <c r="AO54" s="35"/>
      <c r="AP54" s="233"/>
      <c r="AQ54" s="35"/>
      <c r="AR54" s="233"/>
      <c r="AS54" s="35"/>
      <c r="AT54" s="215"/>
      <c r="AU54" s="182"/>
      <c r="AV54" s="0"/>
      <c r="AZ54" s="0"/>
      <c r="BA54" s="214"/>
      <c r="BB54" s="0"/>
      <c r="BC54" s="215" t="n">
        <f aca="false">$T54</f>
        <v>0</v>
      </c>
      <c r="BD54" s="180" t="n">
        <f aca="false">$E54*BC54</f>
        <v>0</v>
      </c>
      <c r="BE54" s="215"/>
      <c r="BF54" s="181"/>
      <c r="BG54" s="215"/>
      <c r="BH54" s="182"/>
      <c r="BI54" s="216"/>
      <c r="BJ54" s="208"/>
      <c r="BK54" s="33"/>
      <c r="BL54" s="184" t="n">
        <f aca="false">BC54+BE54+BG54</f>
        <v>0</v>
      </c>
      <c r="BM54" s="185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107</v>
      </c>
      <c r="C55" s="5" t="s">
        <v>108</v>
      </c>
      <c r="D55" s="209" t="s">
        <v>100</v>
      </c>
      <c r="E55" s="232" t="n">
        <v>0</v>
      </c>
      <c r="F55" s="210"/>
      <c r="G55" s="211"/>
      <c r="H55" s="233" t="n">
        <v>0</v>
      </c>
      <c r="I55" s="35" t="n">
        <f aca="false">$E55*H55</f>
        <v>0</v>
      </c>
      <c r="J55" s="233" t="n">
        <v>0</v>
      </c>
      <c r="K55" s="35" t="n">
        <f aca="false">$E55*J55</f>
        <v>0</v>
      </c>
      <c r="L55" s="233" t="n">
        <v>0</v>
      </c>
      <c r="M55" s="35" t="n">
        <f aca="false">$E55*L55</f>
        <v>0</v>
      </c>
      <c r="N55" s="233" t="n">
        <v>0</v>
      </c>
      <c r="O55" s="35" t="n">
        <f aca="false">$E55*N55</f>
        <v>0</v>
      </c>
      <c r="P55" s="233" t="n">
        <v>0</v>
      </c>
      <c r="Q55" s="35" t="n">
        <f aca="false">$E55*P55</f>
        <v>0</v>
      </c>
      <c r="R55" s="233" t="n">
        <v>0</v>
      </c>
      <c r="S55" s="35" t="n">
        <f aca="false">$E55*R55</f>
        <v>0</v>
      </c>
      <c r="T55" s="215" t="n">
        <f aca="false">H55+J55+L55+N55+P55+R55</f>
        <v>0</v>
      </c>
      <c r="U55" s="180" t="n">
        <f aca="false">$E55*T55</f>
        <v>0</v>
      </c>
      <c r="V55" s="0"/>
      <c r="W55" s="233" t="n">
        <v>0</v>
      </c>
      <c r="X55" s="35" t="n">
        <f aca="false">$E55*W55</f>
        <v>0</v>
      </c>
      <c r="Y55" s="233" t="n">
        <v>0</v>
      </c>
      <c r="Z55" s="35" t="n">
        <f aca="false">$E55*Y55</f>
        <v>0</v>
      </c>
      <c r="AA55" s="233" t="n">
        <v>0</v>
      </c>
      <c r="AB55" s="35" t="n">
        <f aca="false">$E55*AA55</f>
        <v>0</v>
      </c>
      <c r="AC55" s="233" t="n">
        <v>0</v>
      </c>
      <c r="AD55" s="35" t="n">
        <f aca="false">$E55*AC55</f>
        <v>0</v>
      </c>
      <c r="AE55" s="233" t="n">
        <v>0</v>
      </c>
      <c r="AF55" s="35" t="n">
        <f aca="false">$E55*AE55</f>
        <v>0</v>
      </c>
      <c r="AG55" s="233" t="n">
        <v>0</v>
      </c>
      <c r="AH55" s="35" t="n">
        <f aca="false">$E55*AG55</f>
        <v>0</v>
      </c>
      <c r="AI55" s="215" t="n">
        <f aca="false">W55+Y55+AA55+AC55+AE55+AG55</f>
        <v>0</v>
      </c>
      <c r="AJ55" s="181" t="n">
        <f aca="false">$E55*AI55</f>
        <v>0</v>
      </c>
      <c r="AL55" s="233" t="n">
        <v>0</v>
      </c>
      <c r="AM55" s="35" t="n">
        <f aca="false">$E55*AL55</f>
        <v>0</v>
      </c>
      <c r="AN55" s="233" t="n">
        <v>0</v>
      </c>
      <c r="AO55" s="35" t="n">
        <f aca="false">$E55*AN55</f>
        <v>0</v>
      </c>
      <c r="AP55" s="233" t="n">
        <v>0</v>
      </c>
      <c r="AQ55" s="35" t="n">
        <f aca="false">$E55*AP55</f>
        <v>0</v>
      </c>
      <c r="AR55" s="233" t="n">
        <v>0</v>
      </c>
      <c r="AS55" s="35" t="n">
        <f aca="false">$E55*AR55</f>
        <v>0</v>
      </c>
      <c r="AT55" s="215" t="n">
        <f aca="false">AL55+AN55+AP55+AR55</f>
        <v>0</v>
      </c>
      <c r="AU55" s="182" t="n">
        <f aca="false">$E55*AT55</f>
        <v>0</v>
      </c>
      <c r="AV55" s="0"/>
      <c r="AZ55" s="0"/>
      <c r="BA55" s="214"/>
      <c r="BB55" s="0"/>
      <c r="BC55" s="215" t="n">
        <f aca="false">$T55</f>
        <v>0</v>
      </c>
      <c r="BD55" s="180" t="n">
        <f aca="false">$E55*BC55</f>
        <v>0</v>
      </c>
      <c r="BE55" s="215" t="n">
        <f aca="false">$AI55</f>
        <v>0</v>
      </c>
      <c r="BF55" s="181" t="n">
        <f aca="false">$E55*BE55</f>
        <v>0</v>
      </c>
      <c r="BG55" s="215" t="n">
        <f aca="false">$AT55</f>
        <v>0</v>
      </c>
      <c r="BH55" s="182" t="n">
        <f aca="false">$E55*BG55</f>
        <v>0</v>
      </c>
      <c r="BI55" s="216"/>
      <c r="BJ55" s="208"/>
      <c r="BK55" s="33"/>
      <c r="BL55" s="184" t="n">
        <f aca="false">BC55+BE55+BG55</f>
        <v>0</v>
      </c>
      <c r="BM55" s="185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9"/>
      <c r="C56" s="217" t="s">
        <v>109</v>
      </c>
      <c r="D56" s="217"/>
      <c r="E56" s="234"/>
      <c r="F56" s="29"/>
      <c r="G56" s="29"/>
      <c r="H56" s="235"/>
      <c r="I56" s="219" t="n">
        <f aca="false">SUM(I45:I55)</f>
        <v>4999.99999998</v>
      </c>
      <c r="J56" s="235"/>
      <c r="K56" s="219" t="n">
        <f aca="false">SUM(K45:K55)</f>
        <v>26000</v>
      </c>
      <c r="L56" s="235"/>
      <c r="M56" s="219" t="n">
        <f aca="false">SUM(M45:M55)</f>
        <v>0</v>
      </c>
      <c r="N56" s="235"/>
      <c r="O56" s="219" t="n">
        <f aca="false">SUM(O45:O55)</f>
        <v>999.9999999996</v>
      </c>
      <c r="P56" s="235"/>
      <c r="Q56" s="219" t="n">
        <f aca="false">SUM(Q45:Q55)</f>
        <v>0</v>
      </c>
      <c r="R56" s="235"/>
      <c r="S56" s="219" t="n">
        <f aca="false">SUM(S45:S55)</f>
        <v>0</v>
      </c>
      <c r="T56" s="236"/>
      <c r="U56" s="220" t="n">
        <f aca="false">SUM(U45:U55)</f>
        <v>31999.9999999796</v>
      </c>
      <c r="V56" s="29"/>
      <c r="W56" s="235"/>
      <c r="X56" s="219" t="n">
        <f aca="false">SUM(X45:X55)</f>
        <v>0</v>
      </c>
      <c r="Y56" s="235"/>
      <c r="Z56" s="219" t="n">
        <f aca="false">SUM(Z45:Z55)</f>
        <v>0</v>
      </c>
      <c r="AA56" s="235"/>
      <c r="AB56" s="219" t="n">
        <f aca="false">SUM(AB45:AB55)</f>
        <v>0</v>
      </c>
      <c r="AC56" s="235"/>
      <c r="AD56" s="219" t="n">
        <f aca="false">SUM(AD45:AD55)</f>
        <v>0</v>
      </c>
      <c r="AE56" s="235"/>
      <c r="AF56" s="219" t="n">
        <f aca="false">SUM(AF45:AF55)</f>
        <v>0</v>
      </c>
      <c r="AG56" s="235"/>
      <c r="AH56" s="219" t="n">
        <f aca="false">SUM(AH45:AH55)</f>
        <v>0</v>
      </c>
      <c r="AI56" s="236"/>
      <c r="AJ56" s="221" t="n">
        <f aca="false">SUM(AJ45:AJ55)</f>
        <v>0</v>
      </c>
      <c r="AL56" s="235"/>
      <c r="AM56" s="219" t="n">
        <f aca="false">SUM(AM45:AM55)</f>
        <v>0</v>
      </c>
      <c r="AN56" s="235"/>
      <c r="AO56" s="219" t="n">
        <f aca="false">SUM(AO45:AO55)</f>
        <v>0</v>
      </c>
      <c r="AP56" s="235"/>
      <c r="AQ56" s="219" t="n">
        <f aca="false">SUM(AQ45:AQ55)</f>
        <v>0</v>
      </c>
      <c r="AR56" s="235"/>
      <c r="AS56" s="219" t="n">
        <f aca="false">SUM(AS45:AS55)</f>
        <v>0</v>
      </c>
      <c r="AT56" s="236"/>
      <c r="AU56" s="222" t="n">
        <f aca="false">SUM(AU45:AU55)</f>
        <v>0</v>
      </c>
      <c r="AV56" s="29"/>
      <c r="AZ56" s="0"/>
      <c r="BA56" s="223"/>
      <c r="BB56" s="0"/>
      <c r="BC56" s="237"/>
      <c r="BD56" s="220" t="n">
        <f aca="false">SUM(BD45:BD55)</f>
        <v>31999.9999999796</v>
      </c>
      <c r="BE56" s="237"/>
      <c r="BF56" s="221" t="n">
        <f aca="false">SUM(BF45:BF55)</f>
        <v>0</v>
      </c>
      <c r="BG56" s="237"/>
      <c r="BH56" s="222" t="n">
        <f aca="false">SUM(BH45:BH55)</f>
        <v>0</v>
      </c>
      <c r="BI56" s="238"/>
      <c r="BJ56" s="208"/>
      <c r="BK56" s="239"/>
      <c r="BL56" s="240"/>
      <c r="BM56" s="226" t="n">
        <f aca="false">SUM(BM45:BM55)</f>
        <v>31999.9999999796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41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8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81"/>
      <c r="AL57" s="0"/>
      <c r="AM57" s="0"/>
      <c r="AN57" s="0"/>
      <c r="AO57" s="0"/>
      <c r="AP57" s="0"/>
      <c r="AQ57" s="0"/>
      <c r="AR57" s="0"/>
      <c r="AS57" s="0"/>
      <c r="AT57" s="0"/>
      <c r="AU57" s="182"/>
      <c r="AV57" s="0"/>
      <c r="AZ57" s="0"/>
      <c r="BA57" s="0"/>
      <c r="BB57" s="0"/>
      <c r="BC57" s="215"/>
      <c r="BD57" s="35"/>
      <c r="BE57" s="215"/>
      <c r="BF57" s="35"/>
      <c r="BG57" s="215"/>
      <c r="BH57" s="35"/>
      <c r="BI57" s="216"/>
      <c r="BJ57" s="208"/>
      <c r="BK57" s="33"/>
      <c r="BL57" s="215"/>
      <c r="BM57" s="35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3" customFormat="true" ht="14" hidden="false" customHeight="false" outlineLevel="0" collapsed="false">
      <c r="B58" s="167" t="s">
        <v>34</v>
      </c>
      <c r="C58" s="230" t="s">
        <v>110</v>
      </c>
      <c r="D58" s="231"/>
      <c r="E58" s="242"/>
      <c r="F58" s="59"/>
      <c r="G58" s="60"/>
      <c r="H58" s="168"/>
      <c r="I58" s="169"/>
      <c r="J58" s="168"/>
      <c r="K58" s="169"/>
      <c r="L58" s="168"/>
      <c r="M58" s="169"/>
      <c r="N58" s="168"/>
      <c r="O58" s="169"/>
      <c r="P58" s="168"/>
      <c r="Q58" s="169"/>
      <c r="R58" s="168"/>
      <c r="S58" s="169"/>
      <c r="T58" s="170"/>
      <c r="U58" s="171"/>
      <c r="W58" s="168"/>
      <c r="X58" s="169"/>
      <c r="Y58" s="168"/>
      <c r="Z58" s="169"/>
      <c r="AA58" s="168"/>
      <c r="AB58" s="169"/>
      <c r="AC58" s="168"/>
      <c r="AD58" s="169"/>
      <c r="AE58" s="168"/>
      <c r="AF58" s="169"/>
      <c r="AG58" s="168"/>
      <c r="AH58" s="169"/>
      <c r="AI58" s="170"/>
      <c r="AJ58" s="172"/>
      <c r="AL58" s="168"/>
      <c r="AM58" s="169"/>
      <c r="AN58" s="168"/>
      <c r="AO58" s="169"/>
      <c r="AP58" s="168"/>
      <c r="AQ58" s="169"/>
      <c r="AR58" s="168"/>
      <c r="AS58" s="169"/>
      <c r="AT58" s="170"/>
      <c r="AU58" s="173"/>
      <c r="BA58" s="165"/>
      <c r="BC58" s="174"/>
      <c r="BD58" s="35"/>
      <c r="BE58" s="174"/>
      <c r="BF58" s="35"/>
      <c r="BG58" s="174"/>
      <c r="BH58" s="35"/>
      <c r="BI58" s="207"/>
      <c r="BJ58" s="208"/>
      <c r="BL58" s="174"/>
      <c r="BM58" s="35"/>
    </row>
    <row r="59" customFormat="false" ht="13" hidden="false" customHeight="false" outlineLevel="0" collapsed="false">
      <c r="A59" s="0"/>
      <c r="B59" s="5" t="s">
        <v>114</v>
      </c>
      <c r="C59" s="5" t="s">
        <v>115</v>
      </c>
      <c r="D59" s="209" t="s">
        <v>113</v>
      </c>
      <c r="E59" s="232" t="n">
        <v>0</v>
      </c>
      <c r="F59" s="210"/>
      <c r="G59" s="211"/>
      <c r="H59" s="233" t="n">
        <v>0</v>
      </c>
      <c r="I59" s="35" t="n">
        <f aca="false">$E59*H59</f>
        <v>0</v>
      </c>
      <c r="J59" s="233" t="n">
        <v>0</v>
      </c>
      <c r="K59" s="35" t="n">
        <f aca="false">$E59*J59</f>
        <v>0</v>
      </c>
      <c r="L59" s="233" t="n">
        <v>0</v>
      </c>
      <c r="M59" s="35" t="n">
        <f aca="false">$E59*L59</f>
        <v>0</v>
      </c>
      <c r="N59" s="233" t="n">
        <v>0</v>
      </c>
      <c r="O59" s="35" t="n">
        <f aca="false">$E59*N59</f>
        <v>0</v>
      </c>
      <c r="P59" s="233" t="n">
        <v>0</v>
      </c>
      <c r="Q59" s="35" t="n">
        <f aca="false">$E59*P59</f>
        <v>0</v>
      </c>
      <c r="R59" s="233" t="n">
        <v>0</v>
      </c>
      <c r="S59" s="35" t="n">
        <f aca="false">$E59*R59</f>
        <v>0</v>
      </c>
      <c r="T59" s="215" t="n">
        <f aca="false">H59+J59+L59+N59+P59+R59</f>
        <v>0</v>
      </c>
      <c r="U59" s="180" t="n">
        <f aca="false">$E59*T59</f>
        <v>0</v>
      </c>
      <c r="V59" s="0"/>
      <c r="W59" s="233" t="n">
        <v>0</v>
      </c>
      <c r="X59" s="35" t="n">
        <f aca="false">$E59*W59</f>
        <v>0</v>
      </c>
      <c r="Y59" s="233" t="n">
        <v>0</v>
      </c>
      <c r="Z59" s="35" t="n">
        <f aca="false">$E59*Y59</f>
        <v>0</v>
      </c>
      <c r="AA59" s="233" t="n">
        <v>0</v>
      </c>
      <c r="AB59" s="35" t="n">
        <f aca="false">$E59*AA59</f>
        <v>0</v>
      </c>
      <c r="AC59" s="233" t="n">
        <v>0</v>
      </c>
      <c r="AD59" s="35" t="n">
        <f aca="false">$E59*AC59</f>
        <v>0</v>
      </c>
      <c r="AE59" s="233" t="n">
        <v>0</v>
      </c>
      <c r="AF59" s="35" t="n">
        <f aca="false">$E59*AE59</f>
        <v>0</v>
      </c>
      <c r="AG59" s="233" t="n">
        <v>0</v>
      </c>
      <c r="AH59" s="35" t="n">
        <f aca="false">$E59*AG59</f>
        <v>0</v>
      </c>
      <c r="AI59" s="215" t="n">
        <f aca="false">W59+Y59+AA59+AC59+AE59+AG59</f>
        <v>0</v>
      </c>
      <c r="AJ59" s="181" t="n">
        <f aca="false">$E59*AI59</f>
        <v>0</v>
      </c>
      <c r="AL59" s="233" t="n">
        <v>0</v>
      </c>
      <c r="AM59" s="35" t="n">
        <f aca="false">$E59*AL59</f>
        <v>0</v>
      </c>
      <c r="AN59" s="233" t="n">
        <v>0</v>
      </c>
      <c r="AO59" s="35" t="n">
        <f aca="false">$E59*AN59</f>
        <v>0</v>
      </c>
      <c r="AP59" s="233" t="n">
        <v>0</v>
      </c>
      <c r="AQ59" s="35" t="n">
        <f aca="false">$E59*AP59</f>
        <v>0</v>
      </c>
      <c r="AR59" s="233" t="n">
        <v>0</v>
      </c>
      <c r="AS59" s="35" t="n">
        <f aca="false">$E59*AR59</f>
        <v>0</v>
      </c>
      <c r="AT59" s="215" t="n">
        <f aca="false">AL59+AN59+AP59+AR59</f>
        <v>0</v>
      </c>
      <c r="AU59" s="182" t="n">
        <f aca="false">$E59*AT59</f>
        <v>0</v>
      </c>
      <c r="AV59" s="0"/>
      <c r="AZ59" s="0"/>
      <c r="BA59" s="214"/>
      <c r="BB59" s="0"/>
      <c r="BC59" s="215" t="n">
        <f aca="false">$T59</f>
        <v>0</v>
      </c>
      <c r="BD59" s="180" t="n">
        <f aca="false">$E59*BC59</f>
        <v>0</v>
      </c>
      <c r="BE59" s="215" t="n">
        <f aca="false">$AI59</f>
        <v>0</v>
      </c>
      <c r="BF59" s="181" t="n">
        <f aca="false">$E59*BE59</f>
        <v>0</v>
      </c>
      <c r="BG59" s="215" t="n">
        <f aca="false">$AT59</f>
        <v>0</v>
      </c>
      <c r="BH59" s="182" t="n">
        <f aca="false">$E59*BG59</f>
        <v>0</v>
      </c>
      <c r="BI59" s="216"/>
      <c r="BJ59" s="208"/>
      <c r="BK59" s="33"/>
      <c r="BL59" s="184" t="n">
        <f aca="false">BC59+BE59+BG59</f>
        <v>0</v>
      </c>
      <c r="BM59" s="185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114</v>
      </c>
      <c r="C60" s="5" t="s">
        <v>115</v>
      </c>
      <c r="D60" s="209" t="s">
        <v>113</v>
      </c>
      <c r="E60" s="232" t="n">
        <v>0</v>
      </c>
      <c r="F60" s="210"/>
      <c r="G60" s="211"/>
      <c r="H60" s="233" t="n">
        <v>0</v>
      </c>
      <c r="I60" s="35" t="n">
        <f aca="false">$E60*H60</f>
        <v>0</v>
      </c>
      <c r="J60" s="233" t="n">
        <v>0</v>
      </c>
      <c r="K60" s="35" t="n">
        <f aca="false">$E60*J60</f>
        <v>0</v>
      </c>
      <c r="L60" s="233" t="n">
        <v>0</v>
      </c>
      <c r="M60" s="35" t="n">
        <f aca="false">$E60*L60</f>
        <v>0</v>
      </c>
      <c r="N60" s="233" t="n">
        <v>0</v>
      </c>
      <c r="O60" s="35" t="n">
        <f aca="false">$E60*N60</f>
        <v>0</v>
      </c>
      <c r="P60" s="233" t="n">
        <v>0</v>
      </c>
      <c r="Q60" s="35" t="n">
        <f aca="false">$E60*P60</f>
        <v>0</v>
      </c>
      <c r="R60" s="233" t="n">
        <v>0</v>
      </c>
      <c r="S60" s="35" t="n">
        <f aca="false">$E60*R60</f>
        <v>0</v>
      </c>
      <c r="T60" s="215" t="n">
        <f aca="false">H60+J60+L60+N60+P60+R60</f>
        <v>0</v>
      </c>
      <c r="U60" s="180" t="n">
        <f aca="false">$E60*T60</f>
        <v>0</v>
      </c>
      <c r="V60" s="0"/>
      <c r="W60" s="233" t="n">
        <v>0</v>
      </c>
      <c r="X60" s="35" t="n">
        <f aca="false">$E60*W60</f>
        <v>0</v>
      </c>
      <c r="Y60" s="233" t="n">
        <v>0</v>
      </c>
      <c r="Z60" s="35" t="n">
        <f aca="false">$E60*Y60</f>
        <v>0</v>
      </c>
      <c r="AA60" s="233" t="n">
        <v>0</v>
      </c>
      <c r="AB60" s="35" t="n">
        <f aca="false">$E60*AA60</f>
        <v>0</v>
      </c>
      <c r="AC60" s="233" t="n">
        <v>0</v>
      </c>
      <c r="AD60" s="35" t="n">
        <f aca="false">$E60*AC60</f>
        <v>0</v>
      </c>
      <c r="AE60" s="233" t="n">
        <v>0</v>
      </c>
      <c r="AF60" s="35" t="n">
        <f aca="false">$E60*AE60</f>
        <v>0</v>
      </c>
      <c r="AG60" s="233" t="n">
        <v>0</v>
      </c>
      <c r="AH60" s="35" t="n">
        <f aca="false">$E60*AG60</f>
        <v>0</v>
      </c>
      <c r="AI60" s="215" t="n">
        <f aca="false">W60+Y60+AA60+AC60+AE60+AG60</f>
        <v>0</v>
      </c>
      <c r="AJ60" s="181" t="n">
        <f aca="false">$E60*AI60</f>
        <v>0</v>
      </c>
      <c r="AL60" s="233" t="n">
        <v>0</v>
      </c>
      <c r="AM60" s="35" t="n">
        <f aca="false">$E60*AL60</f>
        <v>0</v>
      </c>
      <c r="AN60" s="233" t="n">
        <v>0</v>
      </c>
      <c r="AO60" s="35" t="n">
        <f aca="false">$E60*AN60</f>
        <v>0</v>
      </c>
      <c r="AP60" s="233" t="n">
        <v>0</v>
      </c>
      <c r="AQ60" s="35" t="n">
        <f aca="false">$E60*AP60</f>
        <v>0</v>
      </c>
      <c r="AR60" s="233" t="n">
        <v>0</v>
      </c>
      <c r="AS60" s="35" t="n">
        <f aca="false">$E60*AR60</f>
        <v>0</v>
      </c>
      <c r="AT60" s="215" t="n">
        <f aca="false">AL60+AN60+AP60+AR60</f>
        <v>0</v>
      </c>
      <c r="AU60" s="182" t="n">
        <f aca="false">$E60*AT60</f>
        <v>0</v>
      </c>
      <c r="AV60" s="0"/>
      <c r="AZ60" s="0"/>
      <c r="BA60" s="214"/>
      <c r="BB60" s="0"/>
      <c r="BC60" s="215" t="n">
        <f aca="false">$T60</f>
        <v>0</v>
      </c>
      <c r="BD60" s="180" t="n">
        <f aca="false">$E60*BC60</f>
        <v>0</v>
      </c>
      <c r="BE60" s="215" t="n">
        <f aca="false">$AI60</f>
        <v>0</v>
      </c>
      <c r="BF60" s="181" t="n">
        <f aca="false">$E60*BE60</f>
        <v>0</v>
      </c>
      <c r="BG60" s="215" t="n">
        <f aca="false">$AT60</f>
        <v>0</v>
      </c>
      <c r="BH60" s="182" t="n">
        <f aca="false">$E60*BG60</f>
        <v>0</v>
      </c>
      <c r="BI60" s="216"/>
      <c r="BJ60" s="208"/>
      <c r="BK60" s="33"/>
      <c r="BL60" s="184" t="n">
        <f aca="false">BC60+BE60+BG60</f>
        <v>0</v>
      </c>
      <c r="BM60" s="185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9"/>
      <c r="C61" s="217" t="s">
        <v>116</v>
      </c>
      <c r="D61" s="217"/>
      <c r="E61" s="234"/>
      <c r="F61" s="29"/>
      <c r="G61" s="29"/>
      <c r="H61" s="29"/>
      <c r="I61" s="219" t="n">
        <f aca="false">SUM(I59:I60)</f>
        <v>0</v>
      </c>
      <c r="J61" s="29"/>
      <c r="K61" s="219" t="n">
        <f aca="false">SUM(K59:K60)</f>
        <v>0</v>
      </c>
      <c r="L61" s="29"/>
      <c r="M61" s="219" t="n">
        <f aca="false">SUM(M59:M60)</f>
        <v>0</v>
      </c>
      <c r="N61" s="29"/>
      <c r="O61" s="219" t="n">
        <f aca="false">SUM(O59:O60)</f>
        <v>0</v>
      </c>
      <c r="P61" s="29"/>
      <c r="Q61" s="219" t="n">
        <f aca="false">SUM(Q59:Q60)</f>
        <v>0</v>
      </c>
      <c r="R61" s="29"/>
      <c r="S61" s="219" t="n">
        <f aca="false">SUM(S59:S60)</f>
        <v>0</v>
      </c>
      <c r="T61" s="229"/>
      <c r="U61" s="220" t="n">
        <f aca="false">SUM(U59:U60)</f>
        <v>0</v>
      </c>
      <c r="V61" s="29"/>
      <c r="W61" s="29"/>
      <c r="X61" s="219" t="n">
        <f aca="false">SUM(X59:X60)</f>
        <v>0</v>
      </c>
      <c r="Y61" s="29"/>
      <c r="Z61" s="219" t="n">
        <f aca="false">SUM(Z59:Z60)</f>
        <v>0</v>
      </c>
      <c r="AA61" s="29"/>
      <c r="AB61" s="219" t="n">
        <f aca="false">SUM(AB59:AB60)</f>
        <v>0</v>
      </c>
      <c r="AC61" s="29"/>
      <c r="AD61" s="219" t="n">
        <f aca="false">SUM(AD59:AD60)</f>
        <v>0</v>
      </c>
      <c r="AE61" s="29"/>
      <c r="AF61" s="219" t="n">
        <f aca="false">SUM(AF59:AF60)</f>
        <v>0</v>
      </c>
      <c r="AG61" s="29"/>
      <c r="AH61" s="219" t="n">
        <f aca="false">SUM(AH59:AH60)</f>
        <v>0</v>
      </c>
      <c r="AI61" s="229"/>
      <c r="AJ61" s="221" t="n">
        <f aca="false">SUM(AJ59:AJ60)</f>
        <v>0</v>
      </c>
      <c r="AL61" s="29"/>
      <c r="AM61" s="219" t="n">
        <f aca="false">SUM(AM59:AM60)</f>
        <v>0</v>
      </c>
      <c r="AN61" s="29"/>
      <c r="AO61" s="219" t="n">
        <f aca="false">SUM(AO59:AO60)</f>
        <v>0</v>
      </c>
      <c r="AP61" s="29"/>
      <c r="AQ61" s="219" t="n">
        <f aca="false">SUM(AQ59:AQ60)</f>
        <v>0</v>
      </c>
      <c r="AR61" s="29"/>
      <c r="AS61" s="219" t="n">
        <f aca="false">SUM(AS59:AS60)</f>
        <v>0</v>
      </c>
      <c r="AT61" s="229"/>
      <c r="AU61" s="222" t="n">
        <f aca="false">SUM(AU59:AU60)</f>
        <v>0</v>
      </c>
      <c r="AV61" s="29"/>
      <c r="AZ61" s="0"/>
      <c r="BA61" s="223"/>
      <c r="BB61" s="0"/>
      <c r="BC61" s="237"/>
      <c r="BD61" s="220" t="n">
        <f aca="false">SUM(BD59:BD60)</f>
        <v>0</v>
      </c>
      <c r="BE61" s="237"/>
      <c r="BF61" s="221" t="n">
        <f aca="false">SUM(BF59:BF60)</f>
        <v>0</v>
      </c>
      <c r="BG61" s="237"/>
      <c r="BH61" s="222" t="n">
        <f aca="false">SUM(BH59:BH60)</f>
        <v>0</v>
      </c>
      <c r="BI61" s="238"/>
      <c r="BJ61" s="208"/>
      <c r="BK61" s="239"/>
      <c r="BL61" s="240"/>
      <c r="BM61" s="226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41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8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81"/>
      <c r="AL62" s="0"/>
      <c r="AM62" s="0"/>
      <c r="AN62" s="0"/>
      <c r="AO62" s="0"/>
      <c r="AP62" s="0"/>
      <c r="AQ62" s="0"/>
      <c r="AR62" s="0"/>
      <c r="AS62" s="0"/>
      <c r="AT62" s="0"/>
      <c r="AU62" s="182"/>
      <c r="AV62" s="0"/>
      <c r="AZ62" s="0"/>
      <c r="BA62" s="0"/>
      <c r="BB62" s="0"/>
      <c r="BC62" s="215"/>
      <c r="BD62" s="35"/>
      <c r="BE62" s="215"/>
      <c r="BF62" s="35"/>
      <c r="BG62" s="215"/>
      <c r="BH62" s="35"/>
      <c r="BI62" s="216"/>
      <c r="BJ62" s="208"/>
      <c r="BK62" s="33"/>
      <c r="BL62" s="215"/>
      <c r="BM62" s="35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3" customFormat="true" ht="14" hidden="false" customHeight="false" outlineLevel="0" collapsed="false">
      <c r="B63" s="167" t="s">
        <v>117</v>
      </c>
      <c r="C63" s="59"/>
      <c r="D63" s="59"/>
      <c r="E63" s="59"/>
      <c r="F63" s="59"/>
      <c r="G63" s="60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70"/>
      <c r="U63" s="171"/>
      <c r="W63" s="168"/>
      <c r="X63" s="169"/>
      <c r="Y63" s="168"/>
      <c r="Z63" s="169"/>
      <c r="AA63" s="168"/>
      <c r="AB63" s="169"/>
      <c r="AC63" s="168"/>
      <c r="AD63" s="169"/>
      <c r="AE63" s="168"/>
      <c r="AF63" s="169"/>
      <c r="AG63" s="168"/>
      <c r="AH63" s="169"/>
      <c r="AI63" s="170"/>
      <c r="AJ63" s="172"/>
      <c r="AL63" s="168"/>
      <c r="AM63" s="169"/>
      <c r="AN63" s="168"/>
      <c r="AO63" s="169"/>
      <c r="AP63" s="168"/>
      <c r="AQ63" s="169"/>
      <c r="AR63" s="168"/>
      <c r="AS63" s="169"/>
      <c r="AT63" s="170"/>
      <c r="AU63" s="173"/>
      <c r="BA63" s="165"/>
      <c r="BC63" s="174"/>
      <c r="BD63" s="35"/>
      <c r="BE63" s="174"/>
      <c r="BF63" s="35"/>
      <c r="BG63" s="174"/>
      <c r="BH63" s="35"/>
      <c r="BI63" s="207"/>
      <c r="BJ63" s="208"/>
      <c r="BL63" s="174"/>
      <c r="BM63" s="35"/>
    </row>
    <row r="64" customFormat="false" ht="13" hidden="false" customHeight="false" outlineLevel="0" collapsed="false">
      <c r="A64" s="0"/>
      <c r="B64" s="209" t="s">
        <v>118</v>
      </c>
      <c r="C64" s="209" t="s">
        <v>115</v>
      </c>
      <c r="D64" s="209" t="s">
        <v>100</v>
      </c>
      <c r="E64" s="232" t="n">
        <v>0</v>
      </c>
      <c r="F64" s="210"/>
      <c r="G64" s="211"/>
      <c r="H64" s="233" t="n">
        <v>0</v>
      </c>
      <c r="I64" s="35" t="n">
        <f aca="false">$E64*H64</f>
        <v>0</v>
      </c>
      <c r="J64" s="233" t="n">
        <v>0</v>
      </c>
      <c r="K64" s="35" t="n">
        <f aca="false">$E64*J64</f>
        <v>0</v>
      </c>
      <c r="L64" s="233" t="n">
        <v>0</v>
      </c>
      <c r="M64" s="35" t="n">
        <f aca="false">$E64*L64</f>
        <v>0</v>
      </c>
      <c r="N64" s="233" t="n">
        <v>0</v>
      </c>
      <c r="O64" s="35" t="n">
        <f aca="false">$E64*N64</f>
        <v>0</v>
      </c>
      <c r="P64" s="233" t="n">
        <v>0</v>
      </c>
      <c r="Q64" s="35" t="n">
        <f aca="false">$E64*P64</f>
        <v>0</v>
      </c>
      <c r="R64" s="233" t="n">
        <v>0</v>
      </c>
      <c r="S64" s="35" t="n">
        <f aca="false">$E64*R64</f>
        <v>0</v>
      </c>
      <c r="T64" s="215" t="n">
        <f aca="false">H64+J64+L64+N64+P64+R64</f>
        <v>0</v>
      </c>
      <c r="U64" s="180" t="n">
        <f aca="false">$E64*T64</f>
        <v>0</v>
      </c>
      <c r="V64" s="0"/>
      <c r="W64" s="233" t="n">
        <v>0</v>
      </c>
      <c r="X64" s="35" t="n">
        <f aca="false">$E64*W64</f>
        <v>0</v>
      </c>
      <c r="Y64" s="233" t="n">
        <v>0</v>
      </c>
      <c r="Z64" s="35" t="n">
        <f aca="false">$E64*Y64</f>
        <v>0</v>
      </c>
      <c r="AA64" s="233" t="n">
        <v>0</v>
      </c>
      <c r="AB64" s="35" t="n">
        <f aca="false">$E64*AA64</f>
        <v>0</v>
      </c>
      <c r="AC64" s="233" t="n">
        <v>0</v>
      </c>
      <c r="AD64" s="35" t="n">
        <f aca="false">$E64*AC64</f>
        <v>0</v>
      </c>
      <c r="AE64" s="233" t="n">
        <v>0</v>
      </c>
      <c r="AF64" s="35" t="n">
        <f aca="false">$E64*AE64</f>
        <v>0</v>
      </c>
      <c r="AG64" s="233" t="n">
        <v>0</v>
      </c>
      <c r="AH64" s="35" t="n">
        <f aca="false">$E64*AG64</f>
        <v>0</v>
      </c>
      <c r="AI64" s="215" t="n">
        <f aca="false">W64+Y64+AA64+AC64+AE64+AG64</f>
        <v>0</v>
      </c>
      <c r="AJ64" s="181" t="n">
        <f aca="false">$E64*AI64</f>
        <v>0</v>
      </c>
      <c r="AL64" s="233" t="n">
        <v>0</v>
      </c>
      <c r="AM64" s="35" t="n">
        <f aca="false">$E64*AL64</f>
        <v>0</v>
      </c>
      <c r="AN64" s="233" t="n">
        <v>0</v>
      </c>
      <c r="AO64" s="35" t="n">
        <f aca="false">$E64*AN64</f>
        <v>0</v>
      </c>
      <c r="AP64" s="233" t="n">
        <v>0</v>
      </c>
      <c r="AQ64" s="35" t="n">
        <f aca="false">$E64*AP64</f>
        <v>0</v>
      </c>
      <c r="AR64" s="233" t="n">
        <v>0</v>
      </c>
      <c r="AS64" s="35" t="n">
        <f aca="false">$E64*AR64</f>
        <v>0</v>
      </c>
      <c r="AT64" s="215" t="n">
        <f aca="false">AL64+AN64+AP64+AR64</f>
        <v>0</v>
      </c>
      <c r="AU64" s="182" t="n">
        <f aca="false">$E64*AT64</f>
        <v>0</v>
      </c>
      <c r="AV64" s="0"/>
      <c r="AZ64" s="0"/>
      <c r="BA64" s="214"/>
      <c r="BB64" s="0"/>
      <c r="BC64" s="215" t="n">
        <f aca="false">$T64</f>
        <v>0</v>
      </c>
      <c r="BD64" s="180" t="n">
        <f aca="false">$E64*BC64</f>
        <v>0</v>
      </c>
      <c r="BE64" s="215" t="n">
        <f aca="false">$AI64</f>
        <v>0</v>
      </c>
      <c r="BF64" s="181" t="n">
        <f aca="false">$E64*BE64</f>
        <v>0</v>
      </c>
      <c r="BG64" s="215" t="n">
        <f aca="false">$AT64</f>
        <v>0</v>
      </c>
      <c r="BH64" s="182" t="n">
        <f aca="false">$E64*BG64</f>
        <v>0</v>
      </c>
      <c r="BI64" s="207"/>
      <c r="BJ64" s="208"/>
      <c r="BK64" s="33"/>
      <c r="BL64" s="184" t="n">
        <f aca="false">BC64+BE64+BG64</f>
        <v>0</v>
      </c>
      <c r="BM64" s="185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209" t="s">
        <v>118</v>
      </c>
      <c r="C65" s="209" t="s">
        <v>115</v>
      </c>
      <c r="D65" s="209" t="s">
        <v>100</v>
      </c>
      <c r="E65" s="232" t="n">
        <v>0</v>
      </c>
      <c r="F65" s="210"/>
      <c r="G65" s="211"/>
      <c r="H65" s="233" t="n">
        <v>0</v>
      </c>
      <c r="I65" s="35" t="n">
        <f aca="false">$E65*H65</f>
        <v>0</v>
      </c>
      <c r="J65" s="233" t="n">
        <v>0</v>
      </c>
      <c r="K65" s="35" t="n">
        <f aca="false">$E65*J65</f>
        <v>0</v>
      </c>
      <c r="L65" s="233" t="n">
        <v>0</v>
      </c>
      <c r="M65" s="35" t="n">
        <f aca="false">$E65*L65</f>
        <v>0</v>
      </c>
      <c r="N65" s="233" t="n">
        <v>0</v>
      </c>
      <c r="O65" s="35" t="n">
        <f aca="false">$E65*N65</f>
        <v>0</v>
      </c>
      <c r="P65" s="233" t="n">
        <v>0</v>
      </c>
      <c r="Q65" s="35" t="n">
        <f aca="false">$E65*P65</f>
        <v>0</v>
      </c>
      <c r="R65" s="233" t="n">
        <v>0</v>
      </c>
      <c r="S65" s="35" t="n">
        <f aca="false">$E65*R65</f>
        <v>0</v>
      </c>
      <c r="T65" s="215" t="n">
        <f aca="false">H65+J65+L65+N65+P65+R65</f>
        <v>0</v>
      </c>
      <c r="U65" s="180" t="n">
        <f aca="false">$E65*T65</f>
        <v>0</v>
      </c>
      <c r="V65" s="0"/>
      <c r="W65" s="233" t="n">
        <v>0</v>
      </c>
      <c r="X65" s="35" t="n">
        <f aca="false">$E65*W65</f>
        <v>0</v>
      </c>
      <c r="Y65" s="233" t="n">
        <v>0</v>
      </c>
      <c r="Z65" s="35" t="n">
        <f aca="false">$E65*Y65</f>
        <v>0</v>
      </c>
      <c r="AA65" s="233" t="n">
        <v>0</v>
      </c>
      <c r="AB65" s="35" t="n">
        <f aca="false">$E65*AA65</f>
        <v>0</v>
      </c>
      <c r="AC65" s="233" t="n">
        <v>0</v>
      </c>
      <c r="AD65" s="35" t="n">
        <f aca="false">$E65*AC65</f>
        <v>0</v>
      </c>
      <c r="AE65" s="233" t="n">
        <v>0</v>
      </c>
      <c r="AF65" s="35" t="n">
        <f aca="false">$E65*AE65</f>
        <v>0</v>
      </c>
      <c r="AG65" s="233" t="n">
        <v>0</v>
      </c>
      <c r="AH65" s="35" t="n">
        <f aca="false">$E65*AG65</f>
        <v>0</v>
      </c>
      <c r="AI65" s="215" t="n">
        <f aca="false">W65+Y65+AA65+AC65+AE65+AG65</f>
        <v>0</v>
      </c>
      <c r="AJ65" s="181" t="n">
        <f aca="false">$E65*AI65</f>
        <v>0</v>
      </c>
      <c r="AL65" s="233" t="n">
        <v>0</v>
      </c>
      <c r="AM65" s="35" t="n">
        <f aca="false">$E65*AL65</f>
        <v>0</v>
      </c>
      <c r="AN65" s="233" t="n">
        <v>0</v>
      </c>
      <c r="AO65" s="35" t="n">
        <f aca="false">$E65*AN65</f>
        <v>0</v>
      </c>
      <c r="AP65" s="233" t="n">
        <v>0</v>
      </c>
      <c r="AQ65" s="35" t="n">
        <f aca="false">$E65*AP65</f>
        <v>0</v>
      </c>
      <c r="AR65" s="233" t="n">
        <v>0</v>
      </c>
      <c r="AS65" s="35" t="n">
        <f aca="false">$E65*AR65</f>
        <v>0</v>
      </c>
      <c r="AT65" s="215" t="n">
        <f aca="false">AL65+AN65+AP65+AR65</f>
        <v>0</v>
      </c>
      <c r="AU65" s="182" t="n">
        <f aca="false">$E65*AT65</f>
        <v>0</v>
      </c>
      <c r="AV65" s="0"/>
      <c r="AZ65" s="0"/>
      <c r="BA65" s="214"/>
      <c r="BB65" s="0"/>
      <c r="BC65" s="215" t="n">
        <f aca="false">$T65</f>
        <v>0</v>
      </c>
      <c r="BD65" s="180" t="n">
        <f aca="false">$E65*BC65</f>
        <v>0</v>
      </c>
      <c r="BE65" s="215" t="n">
        <f aca="false">$AI65</f>
        <v>0</v>
      </c>
      <c r="BF65" s="181" t="n">
        <f aca="false">$E65*BE65</f>
        <v>0</v>
      </c>
      <c r="BG65" s="215" t="n">
        <f aca="false">$AT65</f>
        <v>0</v>
      </c>
      <c r="BH65" s="182" t="n">
        <f aca="false">$E65*BG65</f>
        <v>0</v>
      </c>
      <c r="BI65" s="207"/>
      <c r="BJ65" s="208"/>
      <c r="BK65" s="33"/>
      <c r="BL65" s="184" t="n">
        <f aca="false">BC65+BE65+BG65</f>
        <v>0</v>
      </c>
      <c r="BM65" s="185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9"/>
      <c r="C66" s="217" t="s">
        <v>119</v>
      </c>
      <c r="D66" s="217"/>
      <c r="E66" s="29"/>
      <c r="F66" s="29"/>
      <c r="G66" s="29"/>
      <c r="H66" s="29"/>
      <c r="I66" s="219" t="n">
        <f aca="false">SUM(I64:I65)</f>
        <v>0</v>
      </c>
      <c r="J66" s="219"/>
      <c r="K66" s="219" t="n">
        <f aca="false">SUM(K64:K65)</f>
        <v>0</v>
      </c>
      <c r="L66" s="219"/>
      <c r="M66" s="219" t="n">
        <f aca="false">SUM(M64:M65)</f>
        <v>0</v>
      </c>
      <c r="N66" s="29"/>
      <c r="O66" s="219" t="n">
        <f aca="false">SUM(O64:O65)</f>
        <v>0</v>
      </c>
      <c r="P66" s="219"/>
      <c r="Q66" s="219" t="n">
        <f aca="false">SUM(Q64:Q65)</f>
        <v>0</v>
      </c>
      <c r="R66" s="219"/>
      <c r="S66" s="219" t="n">
        <f aca="false">SUM(S64:S65)</f>
        <v>0</v>
      </c>
      <c r="T66" s="219"/>
      <c r="U66" s="220" t="n">
        <f aca="false">SUM(U64:U65)</f>
        <v>0</v>
      </c>
      <c r="V66" s="219"/>
      <c r="W66" s="29"/>
      <c r="X66" s="219" t="n">
        <f aca="false">SUM(X64:X65)</f>
        <v>0</v>
      </c>
      <c r="Y66" s="219"/>
      <c r="Z66" s="219" t="n">
        <f aca="false">SUM(Z64:Z65)</f>
        <v>0</v>
      </c>
      <c r="AA66" s="219"/>
      <c r="AB66" s="219" t="n">
        <f aca="false">SUM(AB64:AB65)</f>
        <v>0</v>
      </c>
      <c r="AC66" s="29"/>
      <c r="AD66" s="219" t="n">
        <f aca="false">SUM(AD64:AD65)</f>
        <v>0</v>
      </c>
      <c r="AE66" s="219"/>
      <c r="AF66" s="219" t="n">
        <f aca="false">SUM(AF64:AF65)</f>
        <v>0</v>
      </c>
      <c r="AG66" s="219"/>
      <c r="AH66" s="219" t="n">
        <f aca="false">SUM(AH64:AH65)</f>
        <v>0</v>
      </c>
      <c r="AI66" s="219"/>
      <c r="AJ66" s="221" t="n">
        <f aca="false">SUM(AJ64:AJ65)</f>
        <v>0</v>
      </c>
      <c r="AL66" s="29"/>
      <c r="AM66" s="219" t="n">
        <f aca="false">SUM(AM64:AM65)</f>
        <v>0</v>
      </c>
      <c r="AN66" s="219"/>
      <c r="AO66" s="219" t="n">
        <f aca="false">SUM(AO64:AO65)</f>
        <v>0</v>
      </c>
      <c r="AP66" s="219"/>
      <c r="AQ66" s="219" t="n">
        <f aca="false">SUM(AQ64:AQ65)</f>
        <v>0</v>
      </c>
      <c r="AR66" s="29"/>
      <c r="AS66" s="219" t="n">
        <f aca="false">SUM(AS64:AS65)</f>
        <v>0</v>
      </c>
      <c r="AT66" s="219"/>
      <c r="AU66" s="222" t="n">
        <f aca="false">SUM(AU64:AU65)</f>
        <v>0</v>
      </c>
      <c r="AV66" s="219" t="n">
        <f aca="false">SUM(AV64:AV65)</f>
        <v>0</v>
      </c>
      <c r="AZ66" s="0"/>
      <c r="BA66" s="223"/>
      <c r="BB66" s="0"/>
      <c r="BC66" s="224"/>
      <c r="BD66" s="220" t="n">
        <f aca="false">SUM(BD64:BD65)</f>
        <v>0</v>
      </c>
      <c r="BE66" s="224"/>
      <c r="BF66" s="221" t="n">
        <f aca="false">SUM(BF64:BF65)</f>
        <v>0</v>
      </c>
      <c r="BG66" s="224"/>
      <c r="BH66" s="222" t="n">
        <f aca="false">SUM(BH64:BH65)</f>
        <v>0</v>
      </c>
      <c r="BI66" s="216"/>
      <c r="BJ66" s="208"/>
      <c r="BK66" s="33"/>
      <c r="BL66" s="225"/>
      <c r="BM66" s="226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2"/>
      <c r="C67" s="243"/>
      <c r="D67" s="243"/>
      <c r="E67" s="12"/>
      <c r="F67" s="12"/>
      <c r="G67" s="12"/>
      <c r="H67" s="12"/>
      <c r="I67" s="208"/>
      <c r="J67" s="208"/>
      <c r="K67" s="208"/>
      <c r="L67" s="208"/>
      <c r="M67" s="208"/>
      <c r="N67" s="12"/>
      <c r="O67" s="208"/>
      <c r="P67" s="208"/>
      <c r="Q67" s="208"/>
      <c r="R67" s="208"/>
      <c r="S67" s="208"/>
      <c r="T67" s="208"/>
      <c r="U67" s="244"/>
      <c r="V67" s="208"/>
      <c r="W67" s="12"/>
      <c r="X67" s="208"/>
      <c r="Y67" s="208"/>
      <c r="Z67" s="208"/>
      <c r="AA67" s="208"/>
      <c r="AB67" s="208"/>
      <c r="AC67" s="12"/>
      <c r="AD67" s="208"/>
      <c r="AE67" s="208"/>
      <c r="AF67" s="208"/>
      <c r="AG67" s="208"/>
      <c r="AH67" s="208"/>
      <c r="AI67" s="208"/>
      <c r="AJ67" s="245"/>
      <c r="AL67" s="12"/>
      <c r="AM67" s="208"/>
      <c r="AN67" s="208"/>
      <c r="AO67" s="208"/>
      <c r="AP67" s="208"/>
      <c r="AQ67" s="208"/>
      <c r="AR67" s="12"/>
      <c r="AS67" s="208"/>
      <c r="AT67" s="208"/>
      <c r="AU67" s="246"/>
      <c r="AV67" s="208"/>
      <c r="AZ67" s="0"/>
      <c r="BA67" s="247"/>
      <c r="BB67" s="0"/>
      <c r="BC67" s="216"/>
      <c r="BD67" s="208"/>
      <c r="BE67" s="216"/>
      <c r="BF67" s="208"/>
      <c r="BG67" s="216"/>
      <c r="BH67" s="208"/>
      <c r="BI67" s="216"/>
      <c r="BJ67" s="208"/>
      <c r="BK67" s="33"/>
      <c r="BL67" s="248"/>
      <c r="BM67" s="2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3" customFormat="true" ht="14" hidden="false" customHeight="false" outlineLevel="0" collapsed="false">
      <c r="B68" s="167" t="s">
        <v>35</v>
      </c>
      <c r="C68" s="59"/>
      <c r="D68" s="59"/>
      <c r="E68" s="242"/>
      <c r="F68" s="59"/>
      <c r="G68" s="60"/>
      <c r="H68" s="168"/>
      <c r="I68" s="169"/>
      <c r="J68" s="168"/>
      <c r="K68" s="169"/>
      <c r="L68" s="168"/>
      <c r="M68" s="169"/>
      <c r="N68" s="168"/>
      <c r="O68" s="169"/>
      <c r="P68" s="168"/>
      <c r="Q68" s="169"/>
      <c r="R68" s="168"/>
      <c r="S68" s="169"/>
      <c r="T68" s="170"/>
      <c r="U68" s="171"/>
      <c r="W68" s="168"/>
      <c r="X68" s="169"/>
      <c r="Y68" s="168"/>
      <c r="Z68" s="169"/>
      <c r="AA68" s="168"/>
      <c r="AB68" s="169"/>
      <c r="AC68" s="168"/>
      <c r="AD68" s="169"/>
      <c r="AE68" s="168"/>
      <c r="AF68" s="169"/>
      <c r="AG68" s="168"/>
      <c r="AH68" s="169"/>
      <c r="AI68" s="170"/>
      <c r="AJ68" s="172"/>
      <c r="AL68" s="168"/>
      <c r="AM68" s="169"/>
      <c r="AN68" s="168"/>
      <c r="AO68" s="169"/>
      <c r="AP68" s="168"/>
      <c r="AQ68" s="169"/>
      <c r="AR68" s="168"/>
      <c r="AS68" s="169"/>
      <c r="AT68" s="170"/>
      <c r="AU68" s="173"/>
      <c r="BA68" s="165"/>
      <c r="BC68" s="174"/>
      <c r="BD68" s="35"/>
      <c r="BE68" s="174"/>
      <c r="BF68" s="35"/>
      <c r="BG68" s="174"/>
      <c r="BH68" s="35"/>
      <c r="BI68" s="207"/>
      <c r="BJ68" s="208"/>
      <c r="BL68" s="174"/>
      <c r="BM68" s="35"/>
    </row>
    <row r="69" customFormat="false" ht="13" hidden="false" customHeight="false" outlineLevel="0" collapsed="false">
      <c r="B69" s="5" t="s">
        <v>120</v>
      </c>
      <c r="C69" s="5" t="s">
        <v>120</v>
      </c>
      <c r="D69" s="209" t="s">
        <v>113</v>
      </c>
      <c r="E69" s="232" t="n">
        <v>192364</v>
      </c>
      <c r="F69" s="250" t="s">
        <v>121</v>
      </c>
      <c r="G69" s="211"/>
      <c r="H69" s="233" t="n">
        <v>0</v>
      </c>
      <c r="I69" s="35" t="n">
        <f aca="false">$E69*H69</f>
        <v>0</v>
      </c>
      <c r="J69" s="233" t="n">
        <v>0</v>
      </c>
      <c r="K69" s="35" t="n">
        <f aca="false">$E69*J69</f>
        <v>0</v>
      </c>
      <c r="L69" s="233" t="n">
        <v>0.85</v>
      </c>
      <c r="M69" s="35" t="n">
        <f aca="false">$E69*L69</f>
        <v>163509.4</v>
      </c>
      <c r="N69" s="233" t="n">
        <v>0.15</v>
      </c>
      <c r="O69" s="35" t="n">
        <f aca="false">$E69*N69</f>
        <v>28854.6</v>
      </c>
      <c r="P69" s="233" t="n">
        <v>0</v>
      </c>
      <c r="Q69" s="35" t="n">
        <f aca="false">$E69*P69</f>
        <v>0</v>
      </c>
      <c r="R69" s="233" t="n">
        <v>0</v>
      </c>
      <c r="S69" s="35" t="n">
        <f aca="false">$E69*R69</f>
        <v>0</v>
      </c>
      <c r="T69" s="215" t="n">
        <f aca="false">H69+J69+L69+N69+P69+R69</f>
        <v>1</v>
      </c>
      <c r="U69" s="180" t="n">
        <f aca="false">$E69*T69</f>
        <v>192364</v>
      </c>
      <c r="V69" s="0"/>
      <c r="W69" s="233" t="n">
        <v>0</v>
      </c>
      <c r="X69" s="35" t="n">
        <f aca="false">$E69*W69</f>
        <v>0</v>
      </c>
      <c r="Y69" s="233" t="n">
        <v>0</v>
      </c>
      <c r="Z69" s="35" t="n">
        <f aca="false">$E69*Y69</f>
        <v>0</v>
      </c>
      <c r="AA69" s="233" t="n">
        <v>0</v>
      </c>
      <c r="AB69" s="35" t="n">
        <f aca="false">$E69*AA69</f>
        <v>0</v>
      </c>
      <c r="AC69" s="233" t="n">
        <v>0</v>
      </c>
      <c r="AD69" s="35" t="n">
        <f aca="false">$E69*AC69</f>
        <v>0</v>
      </c>
      <c r="AE69" s="233" t="n">
        <v>0</v>
      </c>
      <c r="AF69" s="35" t="n">
        <f aca="false">$E69*AE69</f>
        <v>0</v>
      </c>
      <c r="AG69" s="233" t="n">
        <v>0</v>
      </c>
      <c r="AH69" s="35" t="n">
        <f aca="false">$E69*AG69</f>
        <v>0</v>
      </c>
      <c r="AI69" s="215" t="n">
        <f aca="false">W69+Y69+AA69+AC69+AE69+AG69</f>
        <v>0</v>
      </c>
      <c r="AJ69" s="181" t="n">
        <f aca="false">$E69*AI69</f>
        <v>0</v>
      </c>
      <c r="AL69" s="233" t="n">
        <v>0</v>
      </c>
      <c r="AM69" s="35" t="n">
        <f aca="false">$E69*AL69</f>
        <v>0</v>
      </c>
      <c r="AN69" s="233" t="n">
        <v>0</v>
      </c>
      <c r="AO69" s="35" t="n">
        <f aca="false">$E69*AN69</f>
        <v>0</v>
      </c>
      <c r="AP69" s="233" t="n">
        <v>0</v>
      </c>
      <c r="AQ69" s="35" t="n">
        <f aca="false">$E69*AP69</f>
        <v>0</v>
      </c>
      <c r="AR69" s="233" t="n">
        <v>0</v>
      </c>
      <c r="AS69" s="35" t="n">
        <f aca="false">$E69*AR69</f>
        <v>0</v>
      </c>
      <c r="AT69" s="215" t="n">
        <f aca="false">AL69+AN69+AP69+AR69</f>
        <v>0</v>
      </c>
      <c r="AU69" s="182" t="n">
        <f aca="false">$E69*AT69</f>
        <v>0</v>
      </c>
      <c r="AV69" s="0"/>
      <c r="BA69" s="214"/>
      <c r="BC69" s="215" t="n">
        <f aca="false">$T69</f>
        <v>1</v>
      </c>
      <c r="BD69" s="180" t="n">
        <f aca="false">$E69*BC69</f>
        <v>192364</v>
      </c>
      <c r="BE69" s="215" t="n">
        <f aca="false">$AI69</f>
        <v>0</v>
      </c>
      <c r="BF69" s="181" t="n">
        <f aca="false">$E69*BE69</f>
        <v>0</v>
      </c>
      <c r="BG69" s="215" t="n">
        <f aca="false">$AT69</f>
        <v>0</v>
      </c>
      <c r="BH69" s="182" t="n">
        <f aca="false">$E69*BG69</f>
        <v>0</v>
      </c>
      <c r="BI69" s="216"/>
      <c r="BJ69" s="208"/>
      <c r="BK69" s="33"/>
      <c r="BL69" s="184" t="n">
        <f aca="false">BC69+BE69+BG69</f>
        <v>1</v>
      </c>
      <c r="BM69" s="185" t="n">
        <f aca="false">$E69*BL69</f>
        <v>192364</v>
      </c>
    </row>
    <row r="70" customFormat="false" ht="13" hidden="false" customHeight="false" outlineLevel="0" collapsed="false">
      <c r="B70" s="5" t="s">
        <v>122</v>
      </c>
      <c r="C70" s="5" t="s">
        <v>123</v>
      </c>
      <c r="D70" s="209" t="s">
        <v>113</v>
      </c>
      <c r="E70" s="232" t="n">
        <v>0</v>
      </c>
      <c r="F70" s="250" t="s">
        <v>121</v>
      </c>
      <c r="G70" s="211"/>
      <c r="H70" s="233" t="n">
        <v>0</v>
      </c>
      <c r="I70" s="35" t="n">
        <f aca="false">$E70*H70</f>
        <v>0</v>
      </c>
      <c r="J70" s="233" t="n">
        <v>0</v>
      </c>
      <c r="K70" s="35" t="n">
        <f aca="false">$E70*J70</f>
        <v>0</v>
      </c>
      <c r="L70" s="233" t="n">
        <v>0</v>
      </c>
      <c r="M70" s="35" t="n">
        <f aca="false">$E70*L70</f>
        <v>0</v>
      </c>
      <c r="N70" s="233" t="n">
        <v>0</v>
      </c>
      <c r="O70" s="35" t="n">
        <f aca="false">$E70*N70</f>
        <v>0</v>
      </c>
      <c r="P70" s="233" t="n">
        <v>0</v>
      </c>
      <c r="Q70" s="35" t="n">
        <f aca="false">$E70*P70</f>
        <v>0</v>
      </c>
      <c r="R70" s="233" t="n">
        <v>0</v>
      </c>
      <c r="S70" s="35" t="n">
        <f aca="false">$E70*R70</f>
        <v>0</v>
      </c>
      <c r="T70" s="215" t="n">
        <f aca="false">H70+J70+L70+N70+P70+R70</f>
        <v>0</v>
      </c>
      <c r="U70" s="180" t="n">
        <f aca="false">$E70*T70</f>
        <v>0</v>
      </c>
      <c r="V70" s="0"/>
      <c r="W70" s="233" t="n">
        <v>0</v>
      </c>
      <c r="X70" s="35" t="n">
        <f aca="false">$E70*W70</f>
        <v>0</v>
      </c>
      <c r="Y70" s="233" t="n">
        <v>0</v>
      </c>
      <c r="Z70" s="35" t="n">
        <f aca="false">$E70*Y70</f>
        <v>0</v>
      </c>
      <c r="AA70" s="233" t="n">
        <v>0</v>
      </c>
      <c r="AB70" s="35" t="n">
        <f aca="false">$E70*AA70</f>
        <v>0</v>
      </c>
      <c r="AC70" s="233" t="n">
        <v>0</v>
      </c>
      <c r="AD70" s="35" t="n">
        <f aca="false">$E70*AC70</f>
        <v>0</v>
      </c>
      <c r="AE70" s="233" t="n">
        <v>0</v>
      </c>
      <c r="AF70" s="35" t="n">
        <f aca="false">$E70*AE70</f>
        <v>0</v>
      </c>
      <c r="AG70" s="233" t="n">
        <v>0</v>
      </c>
      <c r="AH70" s="35" t="n">
        <f aca="false">$E70*AG70</f>
        <v>0</v>
      </c>
      <c r="AI70" s="215" t="n">
        <f aca="false">W70+Y70+AA70+AC70+AE70+AG70</f>
        <v>0</v>
      </c>
      <c r="AJ70" s="181" t="n">
        <f aca="false">$E70*AI70</f>
        <v>0</v>
      </c>
      <c r="AL70" s="233" t="n">
        <v>0</v>
      </c>
      <c r="AM70" s="35" t="n">
        <f aca="false">$E70*AL70</f>
        <v>0</v>
      </c>
      <c r="AN70" s="233" t="n">
        <v>0</v>
      </c>
      <c r="AO70" s="35" t="n">
        <f aca="false">$E70*AN70</f>
        <v>0</v>
      </c>
      <c r="AP70" s="233" t="n">
        <v>0</v>
      </c>
      <c r="AQ70" s="35" t="n">
        <f aca="false">$E70*AP70</f>
        <v>0</v>
      </c>
      <c r="AR70" s="233" t="n">
        <v>0</v>
      </c>
      <c r="AS70" s="35" t="n">
        <f aca="false">$E70*AR70</f>
        <v>0</v>
      </c>
      <c r="AT70" s="215" t="n">
        <f aca="false">AL70+AN70+AP70+AR70</f>
        <v>0</v>
      </c>
      <c r="AU70" s="182" t="n">
        <f aca="false">$E70*AT70</f>
        <v>0</v>
      </c>
      <c r="AV70" s="0"/>
      <c r="BA70" s="214"/>
      <c r="BC70" s="215" t="n">
        <f aca="false">$T70</f>
        <v>0</v>
      </c>
      <c r="BD70" s="180" t="n">
        <f aca="false">$E70*BC70</f>
        <v>0</v>
      </c>
      <c r="BE70" s="215" t="n">
        <f aca="false">$AI70</f>
        <v>0</v>
      </c>
      <c r="BF70" s="181" t="n">
        <f aca="false">$E70*BE70</f>
        <v>0</v>
      </c>
      <c r="BG70" s="215" t="n">
        <f aca="false">$AT70</f>
        <v>0</v>
      </c>
      <c r="BH70" s="182" t="n">
        <f aca="false">$E70*BG70</f>
        <v>0</v>
      </c>
      <c r="BI70" s="216"/>
      <c r="BJ70" s="208"/>
      <c r="BK70" s="33"/>
      <c r="BL70" s="184" t="n">
        <f aca="false">BC70+BE70+BG70</f>
        <v>0</v>
      </c>
      <c r="BM70" s="185" t="n">
        <f aca="false">$E70*BL70</f>
        <v>0</v>
      </c>
    </row>
    <row r="71" customFormat="false" ht="13" hidden="false" customHeight="false" outlineLevel="0" collapsed="false">
      <c r="B71" s="29"/>
      <c r="C71" s="217" t="s">
        <v>124</v>
      </c>
      <c r="D71" s="217"/>
      <c r="E71" s="29"/>
      <c r="F71" s="29"/>
      <c r="G71" s="29"/>
      <c r="H71" s="29"/>
      <c r="I71" s="219" t="n">
        <f aca="false">SUM(I69:I70)</f>
        <v>0</v>
      </c>
      <c r="J71" s="29"/>
      <c r="K71" s="219" t="n">
        <f aca="false">SUM(K69:K70)</f>
        <v>0</v>
      </c>
      <c r="L71" s="29"/>
      <c r="M71" s="219" t="n">
        <f aca="false">SUM(M69:M70)</f>
        <v>163509.4</v>
      </c>
      <c r="N71" s="29"/>
      <c r="O71" s="219" t="n">
        <f aca="false">SUM(O69:O70)</f>
        <v>28854.6</v>
      </c>
      <c r="P71" s="29"/>
      <c r="Q71" s="219" t="n">
        <f aca="false">SUM(Q69:Q70)</f>
        <v>0</v>
      </c>
      <c r="R71" s="29"/>
      <c r="S71" s="219" t="n">
        <f aca="false">SUM(S69:S70)</f>
        <v>0</v>
      </c>
      <c r="T71" s="229"/>
      <c r="U71" s="220" t="n">
        <f aca="false">SUM(U69:U70)</f>
        <v>192364</v>
      </c>
      <c r="V71" s="29"/>
      <c r="W71" s="29"/>
      <c r="X71" s="219" t="n">
        <f aca="false">SUM(X69:X70)</f>
        <v>0</v>
      </c>
      <c r="Y71" s="29"/>
      <c r="Z71" s="219" t="n">
        <f aca="false">SUM(Z69:Z70)</f>
        <v>0</v>
      </c>
      <c r="AA71" s="29"/>
      <c r="AB71" s="219" t="n">
        <f aca="false">SUM(AB69:AB70)</f>
        <v>0</v>
      </c>
      <c r="AC71" s="29"/>
      <c r="AD71" s="219" t="n">
        <f aca="false">SUM(AD69:AD70)</f>
        <v>0</v>
      </c>
      <c r="AE71" s="29"/>
      <c r="AF71" s="219" t="n">
        <f aca="false">SUM(AF69:AF70)</f>
        <v>0</v>
      </c>
      <c r="AG71" s="29"/>
      <c r="AH71" s="219" t="n">
        <f aca="false">SUM(AH69:AH70)</f>
        <v>0</v>
      </c>
      <c r="AI71" s="229"/>
      <c r="AJ71" s="221" t="n">
        <f aca="false">SUM(AJ69:AJ70)</f>
        <v>0</v>
      </c>
      <c r="AL71" s="29"/>
      <c r="AM71" s="219" t="n">
        <f aca="false">SUM(AM69:AM70)</f>
        <v>0</v>
      </c>
      <c r="AN71" s="29"/>
      <c r="AO71" s="219" t="n">
        <f aca="false">SUM(AO69:AO70)</f>
        <v>0</v>
      </c>
      <c r="AP71" s="29"/>
      <c r="AQ71" s="219" t="n">
        <f aca="false">SUM(AQ69:AQ70)</f>
        <v>0</v>
      </c>
      <c r="AR71" s="29"/>
      <c r="AS71" s="219" t="n">
        <f aca="false">SUM(AS69:AS70)</f>
        <v>0</v>
      </c>
      <c r="AT71" s="229"/>
      <c r="AU71" s="222" t="n">
        <f aca="false">SUM(AU69:AU70)</f>
        <v>0</v>
      </c>
      <c r="AV71" s="29"/>
      <c r="BA71" s="223"/>
      <c r="BC71" s="237"/>
      <c r="BD71" s="220" t="n">
        <f aca="false">SUM(BD69:BD70)</f>
        <v>192364</v>
      </c>
      <c r="BE71" s="237"/>
      <c r="BF71" s="221" t="n">
        <f aca="false">SUM(BF69:BF70)</f>
        <v>0</v>
      </c>
      <c r="BG71" s="237"/>
      <c r="BH71" s="222" t="n">
        <f aca="false">SUM(BH69:BH70)</f>
        <v>0</v>
      </c>
      <c r="BI71" s="238"/>
      <c r="BJ71" s="208"/>
      <c r="BK71" s="239"/>
      <c r="BL71" s="240"/>
      <c r="BM71" s="226" t="n">
        <f aca="false">SUM(BM69:BM70)</f>
        <v>192364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69" activeCellId="0" sqref="E69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8.2723214285714"/>
    <col collapsed="false" hidden="false" max="4" min="4" style="1" width="23.2678571428571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8258928571429"/>
    <col collapsed="false" hidden="false" max="10" min="10" style="1" width="8.50446428571429"/>
    <col collapsed="false" hidden="false" max="11" min="11" style="3" width="15.8258928571429"/>
    <col collapsed="false" hidden="false" max="12" min="12" style="1" width="8.50446428571429"/>
    <col collapsed="false" hidden="false" max="13" min="13" style="3" width="15.8258928571429"/>
    <col collapsed="false" hidden="false" max="14" min="14" style="1" width="8.50446428571429"/>
    <col collapsed="false" hidden="false" max="15" min="15" style="3" width="15.8258928571429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26785714285714"/>
    <col collapsed="false" hidden="false" max="21" min="21" style="3" width="16.0625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5.1205357142857"/>
    <col collapsed="false" hidden="false" max="52" min="52" style="1" width="4.25446428571429"/>
    <col collapsed="false" hidden="false" max="53" min="53" style="77" width="1.88839285714286"/>
    <col collapsed="false" hidden="false" max="54" min="54" style="1" width="4.01785714285714"/>
    <col collapsed="false" hidden="false" max="55" min="55" style="78" width="10.0401785714286"/>
    <col collapsed="false" hidden="false" max="56" min="56" style="3" width="16.4196428571429"/>
    <col collapsed="false" hidden="true" max="57" min="57" style="78" width="0"/>
    <col collapsed="false" hidden="true" max="58" min="58" style="3" width="0"/>
    <col collapsed="false" hidden="true" max="59" min="59" style="78" width="0"/>
    <col collapsed="false" hidden="true" max="60" min="60" style="3" width="0"/>
    <col collapsed="false" hidden="false" max="61" min="61" style="78" width="9.56696428571429"/>
    <col collapsed="false" hidden="false" max="62" min="62" style="3" width="16.4196428571429"/>
    <col collapsed="false" hidden="false" max="63" min="63" style="1" width="3.66071428571429"/>
    <col collapsed="false" hidden="false" max="64" min="64" style="78" width="14.1741071428571"/>
    <col collapsed="false" hidden="false" max="65" min="65" style="3" width="17.125"/>
    <col collapsed="false" hidden="false" max="1025" min="66" style="1" width="10.8660714285714"/>
  </cols>
  <sheetData>
    <row r="1" customFormat="false" ht="23" hidden="false" customHeight="true" outlineLevel="0" collapsed="false">
      <c r="A1" s="4" t="s">
        <v>0</v>
      </c>
      <c r="B1" s="5"/>
      <c r="C1" s="5"/>
      <c r="D1" s="33"/>
      <c r="E1" s="0"/>
      <c r="F1" s="0"/>
      <c r="G1" s="0"/>
      <c r="H1" s="79" t="s">
        <v>40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9"/>
      <c r="W1" s="79" t="s">
        <v>41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L1" s="79" t="s">
        <v>42</v>
      </c>
      <c r="AM1" s="79"/>
      <c r="AN1" s="79"/>
      <c r="AO1" s="79"/>
      <c r="AP1" s="79"/>
      <c r="AQ1" s="79"/>
      <c r="AR1" s="79"/>
      <c r="AS1" s="79"/>
      <c r="AT1" s="79"/>
      <c r="AU1" s="79"/>
      <c r="AV1" s="9"/>
      <c r="AW1" s="80" t="s">
        <v>43</v>
      </c>
      <c r="AX1" s="80"/>
      <c r="AY1" s="8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</v>
      </c>
      <c r="B2" s="6"/>
      <c r="C2" s="6"/>
      <c r="D2" s="81"/>
      <c r="E2" s="82" t="s">
        <v>2</v>
      </c>
      <c r="F2" s="83" t="s">
        <v>3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W2" s="80"/>
      <c r="AX2" s="80"/>
      <c r="AY2" s="80"/>
      <c r="BA2" s="84"/>
      <c r="BC2" s="41"/>
      <c r="BD2" s="85"/>
      <c r="BE2" s="41"/>
      <c r="BF2" s="85"/>
      <c r="BG2" s="41"/>
      <c r="BH2" s="85"/>
      <c r="BI2" s="41"/>
      <c r="BJ2" s="85"/>
      <c r="BK2" s="81"/>
      <c r="BL2" s="86"/>
      <c r="BM2" s="35"/>
    </row>
    <row r="3" customFormat="false" ht="23" hidden="false" customHeight="false" outlineLevel="0" collapsed="false">
      <c r="A3" s="10" t="s">
        <v>126</v>
      </c>
      <c r="B3" s="0"/>
      <c r="C3" s="0"/>
      <c r="D3" s="0"/>
      <c r="E3" s="0"/>
      <c r="F3" s="87" t="s">
        <v>5</v>
      </c>
      <c r="G3" s="9"/>
      <c r="H3" s="88" t="s">
        <v>45</v>
      </c>
      <c r="I3" s="88" t="s">
        <v>30</v>
      </c>
      <c r="J3" s="89" t="s">
        <v>46</v>
      </c>
      <c r="K3" s="90" t="s">
        <v>30</v>
      </c>
      <c r="L3" s="91" t="s">
        <v>47</v>
      </c>
      <c r="M3" s="91" t="s">
        <v>30</v>
      </c>
      <c r="N3" s="92" t="s">
        <v>48</v>
      </c>
      <c r="O3" s="92" t="s">
        <v>30</v>
      </c>
      <c r="P3" s="93" t="s">
        <v>49</v>
      </c>
      <c r="Q3" s="94" t="s">
        <v>30</v>
      </c>
      <c r="R3" s="95" t="s">
        <v>50</v>
      </c>
      <c r="S3" s="95" t="s">
        <v>30</v>
      </c>
      <c r="T3" s="96" t="s">
        <v>45</v>
      </c>
      <c r="U3" s="96" t="s">
        <v>30</v>
      </c>
      <c r="V3" s="0"/>
      <c r="W3" s="97" t="s">
        <v>51</v>
      </c>
      <c r="X3" s="97" t="s">
        <v>30</v>
      </c>
      <c r="Y3" s="98" t="s">
        <v>52</v>
      </c>
      <c r="Z3" s="99" t="s">
        <v>30</v>
      </c>
      <c r="AA3" s="100" t="s">
        <v>53</v>
      </c>
      <c r="AB3" s="100" t="s">
        <v>30</v>
      </c>
      <c r="AC3" s="101" t="s">
        <v>54</v>
      </c>
      <c r="AD3" s="101" t="s">
        <v>30</v>
      </c>
      <c r="AE3" s="102" t="s">
        <v>55</v>
      </c>
      <c r="AF3" s="103" t="s">
        <v>30</v>
      </c>
      <c r="AG3" s="95" t="s">
        <v>56</v>
      </c>
      <c r="AH3" s="95" t="s">
        <v>30</v>
      </c>
      <c r="AI3" s="96" t="s">
        <v>46</v>
      </c>
      <c r="AJ3" s="96" t="s">
        <v>30</v>
      </c>
      <c r="AL3" s="104" t="s">
        <v>57</v>
      </c>
      <c r="AM3" s="104" t="s">
        <v>30</v>
      </c>
      <c r="AN3" s="105" t="s">
        <v>58</v>
      </c>
      <c r="AO3" s="106" t="s">
        <v>30</v>
      </c>
      <c r="AP3" s="107" t="s">
        <v>59</v>
      </c>
      <c r="AQ3" s="107" t="s">
        <v>30</v>
      </c>
      <c r="AR3" s="108" t="s">
        <v>60</v>
      </c>
      <c r="AS3" s="108" t="s">
        <v>30</v>
      </c>
      <c r="AT3" s="96" t="s">
        <v>47</v>
      </c>
      <c r="AU3" s="96" t="s">
        <v>30</v>
      </c>
      <c r="AV3" s="0"/>
      <c r="AW3" s="109" t="s">
        <v>61</v>
      </c>
      <c r="AX3" s="110" t="s">
        <v>62</v>
      </c>
      <c r="AY3" s="111" t="s">
        <v>30</v>
      </c>
      <c r="AZ3" s="0"/>
      <c r="BA3" s="84"/>
      <c r="BB3" s="0"/>
      <c r="BC3" s="112"/>
      <c r="BD3" s="85"/>
      <c r="BE3" s="41"/>
      <c r="BF3" s="85"/>
      <c r="BG3" s="41"/>
      <c r="BH3" s="85"/>
      <c r="BI3" s="41"/>
      <c r="BJ3" s="85"/>
      <c r="BK3" s="81"/>
      <c r="BL3" s="113"/>
      <c r="BM3" s="11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114"/>
      <c r="B4" s="115"/>
      <c r="C4" s="116"/>
      <c r="D4" s="116"/>
      <c r="E4" s="0"/>
      <c r="F4" s="0"/>
      <c r="G4" s="41"/>
      <c r="H4" s="88"/>
      <c r="I4" s="88"/>
      <c r="J4" s="89"/>
      <c r="K4" s="90"/>
      <c r="L4" s="91"/>
      <c r="M4" s="91"/>
      <c r="N4" s="92"/>
      <c r="O4" s="92"/>
      <c r="P4" s="93"/>
      <c r="Q4" s="94"/>
      <c r="R4" s="95"/>
      <c r="S4" s="95"/>
      <c r="T4" s="96"/>
      <c r="U4" s="96"/>
      <c r="W4" s="97"/>
      <c r="X4" s="97"/>
      <c r="Y4" s="98"/>
      <c r="Z4" s="99"/>
      <c r="AA4" s="100"/>
      <c r="AB4" s="100"/>
      <c r="AC4" s="101"/>
      <c r="AD4" s="101"/>
      <c r="AE4" s="102"/>
      <c r="AF4" s="103"/>
      <c r="AG4" s="95"/>
      <c r="AH4" s="95"/>
      <c r="AI4" s="96"/>
      <c r="AJ4" s="96"/>
      <c r="AL4" s="104"/>
      <c r="AM4" s="104"/>
      <c r="AN4" s="105"/>
      <c r="AO4" s="106"/>
      <c r="AP4" s="107"/>
      <c r="AQ4" s="107"/>
      <c r="AR4" s="108"/>
      <c r="AS4" s="108"/>
      <c r="AT4" s="96"/>
      <c r="AU4" s="96"/>
      <c r="AW4" s="109"/>
      <c r="AX4" s="110"/>
      <c r="AY4" s="111"/>
      <c r="AZ4" s="0"/>
      <c r="BA4" s="84"/>
      <c r="BB4" s="0"/>
      <c r="BC4" s="41"/>
      <c r="BD4" s="85"/>
      <c r="BE4" s="41"/>
      <c r="BF4" s="85"/>
      <c r="BG4" s="41"/>
      <c r="BH4" s="85"/>
      <c r="BI4" s="41"/>
      <c r="BJ4" s="85"/>
      <c r="BK4" s="81"/>
      <c r="BL4" s="117"/>
      <c r="BM4" s="35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18"/>
      <c r="B5" s="118"/>
      <c r="C5" s="119"/>
      <c r="D5" s="116"/>
      <c r="E5" s="0"/>
      <c r="F5" s="0"/>
      <c r="G5" s="41"/>
      <c r="H5" s="88"/>
      <c r="I5" s="88"/>
      <c r="J5" s="89"/>
      <c r="K5" s="90"/>
      <c r="L5" s="91"/>
      <c r="M5" s="91"/>
      <c r="N5" s="92"/>
      <c r="O5" s="92"/>
      <c r="P5" s="93"/>
      <c r="Q5" s="94"/>
      <c r="R5" s="95"/>
      <c r="S5" s="95"/>
      <c r="T5" s="96"/>
      <c r="U5" s="96"/>
      <c r="W5" s="97"/>
      <c r="X5" s="97"/>
      <c r="Y5" s="98"/>
      <c r="Z5" s="99"/>
      <c r="AA5" s="100"/>
      <c r="AB5" s="100"/>
      <c r="AC5" s="101"/>
      <c r="AD5" s="101"/>
      <c r="AE5" s="102"/>
      <c r="AF5" s="103"/>
      <c r="AG5" s="95"/>
      <c r="AH5" s="95"/>
      <c r="AI5" s="96"/>
      <c r="AJ5" s="96"/>
      <c r="AL5" s="104"/>
      <c r="AM5" s="104"/>
      <c r="AN5" s="105"/>
      <c r="AO5" s="106"/>
      <c r="AP5" s="107"/>
      <c r="AQ5" s="107"/>
      <c r="AR5" s="108"/>
      <c r="AS5" s="108"/>
      <c r="AT5" s="96"/>
      <c r="AU5" s="96"/>
      <c r="AW5" s="109"/>
      <c r="AX5" s="110"/>
      <c r="AY5" s="111"/>
      <c r="AZ5" s="0"/>
      <c r="BA5" s="84"/>
      <c r="BB5" s="0"/>
      <c r="BC5" s="120" t="s">
        <v>63</v>
      </c>
      <c r="BD5" s="120"/>
      <c r="BE5" s="121" t="s">
        <v>64</v>
      </c>
      <c r="BF5" s="121"/>
      <c r="BG5" s="122" t="s">
        <v>65</v>
      </c>
      <c r="BH5" s="122"/>
      <c r="BI5" s="123" t="s">
        <v>66</v>
      </c>
      <c r="BJ5" s="123"/>
      <c r="BK5" s="81"/>
      <c r="BL5" s="117"/>
      <c r="BM5" s="35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45"/>
      <c r="H6" s="124" t="s">
        <v>67</v>
      </c>
      <c r="I6" s="125" t="s">
        <v>68</v>
      </c>
      <c r="J6" s="126" t="s">
        <v>67</v>
      </c>
      <c r="K6" s="127" t="s">
        <v>68</v>
      </c>
      <c r="L6" s="128" t="s">
        <v>67</v>
      </c>
      <c r="M6" s="129" t="s">
        <v>68</v>
      </c>
      <c r="N6" s="130" t="s">
        <v>67</v>
      </c>
      <c r="O6" s="131" t="s">
        <v>68</v>
      </c>
      <c r="P6" s="132" t="s">
        <v>67</v>
      </c>
      <c r="Q6" s="133" t="s">
        <v>68</v>
      </c>
      <c r="R6" s="134" t="s">
        <v>67</v>
      </c>
      <c r="S6" s="135" t="s">
        <v>68</v>
      </c>
      <c r="T6" s="136" t="s">
        <v>67</v>
      </c>
      <c r="U6" s="137" t="s">
        <v>68</v>
      </c>
      <c r="W6" s="138" t="s">
        <v>67</v>
      </c>
      <c r="X6" s="139" t="s">
        <v>68</v>
      </c>
      <c r="Y6" s="140" t="s">
        <v>67</v>
      </c>
      <c r="Z6" s="141" t="s">
        <v>68</v>
      </c>
      <c r="AA6" s="142" t="s">
        <v>67</v>
      </c>
      <c r="AB6" s="143" t="s">
        <v>68</v>
      </c>
      <c r="AC6" s="144" t="s">
        <v>67</v>
      </c>
      <c r="AD6" s="145" t="s">
        <v>68</v>
      </c>
      <c r="AE6" s="146" t="s">
        <v>67</v>
      </c>
      <c r="AF6" s="147" t="s">
        <v>68</v>
      </c>
      <c r="AG6" s="134" t="s">
        <v>67</v>
      </c>
      <c r="AH6" s="135" t="s">
        <v>68</v>
      </c>
      <c r="AI6" s="136" t="s">
        <v>67</v>
      </c>
      <c r="AJ6" s="137" t="s">
        <v>68</v>
      </c>
      <c r="AL6" s="148" t="s">
        <v>67</v>
      </c>
      <c r="AM6" s="149" t="s">
        <v>68</v>
      </c>
      <c r="AN6" s="150" t="s">
        <v>67</v>
      </c>
      <c r="AO6" s="151" t="s">
        <v>68</v>
      </c>
      <c r="AP6" s="152" t="s">
        <v>67</v>
      </c>
      <c r="AQ6" s="153" t="s">
        <v>68</v>
      </c>
      <c r="AR6" s="154" t="s">
        <v>67</v>
      </c>
      <c r="AS6" s="155" t="s">
        <v>68</v>
      </c>
      <c r="AT6" s="136" t="s">
        <v>67</v>
      </c>
      <c r="AU6" s="137" t="s">
        <v>68</v>
      </c>
      <c r="AW6" s="109"/>
      <c r="AX6" s="110"/>
      <c r="AY6" s="111"/>
      <c r="AZ6" s="0"/>
      <c r="BA6" s="84"/>
      <c r="BB6" s="0"/>
      <c r="BC6" s="156" t="s">
        <v>69</v>
      </c>
      <c r="BD6" s="157" t="s">
        <v>30</v>
      </c>
      <c r="BE6" s="156" t="s">
        <v>69</v>
      </c>
      <c r="BF6" s="157" t="s">
        <v>30</v>
      </c>
      <c r="BG6" s="156" t="s">
        <v>69</v>
      </c>
      <c r="BH6" s="157" t="s">
        <v>30</v>
      </c>
      <c r="BI6" s="156" t="s">
        <v>69</v>
      </c>
      <c r="BJ6" s="157" t="s">
        <v>30</v>
      </c>
      <c r="BK6" s="0"/>
      <c r="BL6" s="157" t="s">
        <v>70</v>
      </c>
      <c r="BM6" s="51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52" t="s">
        <v>71</v>
      </c>
      <c r="C7" s="53" t="s">
        <v>72</v>
      </c>
      <c r="D7" s="158" t="s">
        <v>73</v>
      </c>
      <c r="E7" s="158" t="s">
        <v>74</v>
      </c>
      <c r="F7" s="53" t="s">
        <v>75</v>
      </c>
      <c r="G7" s="54"/>
      <c r="H7" s="159" t="s">
        <v>76</v>
      </c>
      <c r="I7" s="160" t="s">
        <v>77</v>
      </c>
      <c r="J7" s="159" t="s">
        <v>76</v>
      </c>
      <c r="K7" s="160" t="s">
        <v>77</v>
      </c>
      <c r="L7" s="159" t="s">
        <v>76</v>
      </c>
      <c r="M7" s="160" t="s">
        <v>77</v>
      </c>
      <c r="N7" s="159" t="s">
        <v>76</v>
      </c>
      <c r="O7" s="160" t="s">
        <v>77</v>
      </c>
      <c r="P7" s="159" t="s">
        <v>76</v>
      </c>
      <c r="Q7" s="160" t="s">
        <v>77</v>
      </c>
      <c r="R7" s="159" t="s">
        <v>76</v>
      </c>
      <c r="S7" s="160" t="s">
        <v>77</v>
      </c>
      <c r="T7" s="159" t="s">
        <v>76</v>
      </c>
      <c r="U7" s="161" t="s">
        <v>77</v>
      </c>
      <c r="V7" s="0"/>
      <c r="W7" s="159" t="s">
        <v>76</v>
      </c>
      <c r="X7" s="160" t="s">
        <v>77</v>
      </c>
      <c r="Y7" s="159" t="s">
        <v>76</v>
      </c>
      <c r="Z7" s="160" t="s">
        <v>77</v>
      </c>
      <c r="AA7" s="159" t="s">
        <v>76</v>
      </c>
      <c r="AB7" s="160" t="s">
        <v>77</v>
      </c>
      <c r="AC7" s="159" t="s">
        <v>76</v>
      </c>
      <c r="AD7" s="160" t="s">
        <v>77</v>
      </c>
      <c r="AE7" s="159" t="s">
        <v>76</v>
      </c>
      <c r="AF7" s="160" t="s">
        <v>77</v>
      </c>
      <c r="AG7" s="159" t="s">
        <v>76</v>
      </c>
      <c r="AH7" s="160" t="s">
        <v>77</v>
      </c>
      <c r="AI7" s="159" t="s">
        <v>76</v>
      </c>
      <c r="AJ7" s="162" t="s">
        <v>77</v>
      </c>
      <c r="AL7" s="159" t="s">
        <v>76</v>
      </c>
      <c r="AM7" s="160" t="s">
        <v>77</v>
      </c>
      <c r="AN7" s="159" t="s">
        <v>76</v>
      </c>
      <c r="AO7" s="160" t="s">
        <v>77</v>
      </c>
      <c r="AP7" s="159" t="s">
        <v>76</v>
      </c>
      <c r="AQ7" s="160" t="s">
        <v>77</v>
      </c>
      <c r="AR7" s="159" t="s">
        <v>76</v>
      </c>
      <c r="AS7" s="160" t="s">
        <v>77</v>
      </c>
      <c r="AT7" s="159" t="s">
        <v>76</v>
      </c>
      <c r="AU7" s="163" t="s">
        <v>77</v>
      </c>
      <c r="AV7" s="0"/>
      <c r="AW7" s="164" t="s">
        <v>77</v>
      </c>
      <c r="AX7" s="164" t="s">
        <v>77</v>
      </c>
      <c r="AY7" s="164" t="s">
        <v>77</v>
      </c>
      <c r="AZ7" s="0"/>
      <c r="BA7" s="165"/>
      <c r="BB7" s="0"/>
      <c r="BC7" s="156"/>
      <c r="BD7" s="166" t="s">
        <v>68</v>
      </c>
      <c r="BE7" s="156"/>
      <c r="BF7" s="166" t="s">
        <v>68</v>
      </c>
      <c r="BG7" s="156"/>
      <c r="BH7" s="166" t="s">
        <v>68</v>
      </c>
      <c r="BI7" s="156"/>
      <c r="BJ7" s="166" t="s">
        <v>68</v>
      </c>
      <c r="BK7" s="0"/>
      <c r="BL7" s="159" t="s">
        <v>76</v>
      </c>
      <c r="BM7" s="166" t="s">
        <v>68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4" hidden="false" customHeight="false" outlineLevel="0" collapsed="false">
      <c r="B8" s="167" t="s">
        <v>78</v>
      </c>
      <c r="C8" s="59"/>
      <c r="D8" s="59"/>
      <c r="E8" s="59"/>
      <c r="F8" s="59"/>
      <c r="G8" s="60"/>
      <c r="H8" s="168"/>
      <c r="I8" s="169"/>
      <c r="J8" s="170"/>
      <c r="K8" s="169"/>
      <c r="L8" s="170"/>
      <c r="M8" s="169"/>
      <c r="N8" s="168"/>
      <c r="O8" s="169"/>
      <c r="P8" s="170"/>
      <c r="Q8" s="169"/>
      <c r="R8" s="170"/>
      <c r="S8" s="169"/>
      <c r="T8" s="170"/>
      <c r="U8" s="171"/>
      <c r="W8" s="168"/>
      <c r="X8" s="169"/>
      <c r="Y8" s="170"/>
      <c r="Z8" s="169"/>
      <c r="AA8" s="170"/>
      <c r="AB8" s="169"/>
      <c r="AC8" s="168"/>
      <c r="AD8" s="169"/>
      <c r="AE8" s="170"/>
      <c r="AF8" s="169"/>
      <c r="AG8" s="170"/>
      <c r="AH8" s="169"/>
      <c r="AI8" s="170"/>
      <c r="AJ8" s="172"/>
      <c r="AL8" s="168"/>
      <c r="AM8" s="169"/>
      <c r="AN8" s="170"/>
      <c r="AO8" s="169"/>
      <c r="AP8" s="170"/>
      <c r="AQ8" s="169"/>
      <c r="AR8" s="168"/>
      <c r="AS8" s="169"/>
      <c r="AT8" s="170"/>
      <c r="AU8" s="173"/>
      <c r="BA8" s="165"/>
      <c r="BC8" s="174"/>
      <c r="BD8" s="35"/>
      <c r="BE8" s="174"/>
      <c r="BF8" s="35"/>
      <c r="BG8" s="174"/>
      <c r="BH8" s="35"/>
      <c r="BI8" s="174"/>
      <c r="BJ8" s="35"/>
      <c r="BL8" s="174"/>
      <c r="BM8" s="35"/>
    </row>
    <row r="9" customFormat="false" ht="14" hidden="false" customHeight="false" outlineLevel="0" collapsed="false">
      <c r="A9" s="33"/>
      <c r="B9" s="59"/>
      <c r="C9" s="62" t="s">
        <v>32</v>
      </c>
      <c r="D9" s="62"/>
      <c r="E9" s="59"/>
      <c r="F9" s="59"/>
      <c r="G9" s="60"/>
      <c r="H9" s="175" t="n">
        <f aca="false">H32</f>
        <v>2469.93</v>
      </c>
      <c r="I9" s="35" t="n">
        <f aca="false">I32+I42</f>
        <v>100579.058683934</v>
      </c>
      <c r="J9" s="175" t="n">
        <f aca="false">J32</f>
        <v>2122.365</v>
      </c>
      <c r="K9" s="35" t="n">
        <f aca="false">K32+K42</f>
        <v>80348.8146098595</v>
      </c>
      <c r="L9" s="175" t="n">
        <f aca="false">L32</f>
        <v>0</v>
      </c>
      <c r="M9" s="35" t="n">
        <f aca="false">M32+M42</f>
        <v>0</v>
      </c>
      <c r="N9" s="175" t="n">
        <f aca="false">N32</f>
        <v>810.405</v>
      </c>
      <c r="O9" s="35" t="n">
        <f aca="false">O32+O42</f>
        <v>31928.4482283165</v>
      </c>
      <c r="P9" s="175" t="n">
        <f aca="false">P32</f>
        <v>0</v>
      </c>
      <c r="Q9" s="35" t="n">
        <f aca="false">Q32+Q42</f>
        <v>0</v>
      </c>
      <c r="R9" s="175" t="n">
        <f aca="false">R32</f>
        <v>0</v>
      </c>
      <c r="S9" s="35" t="n">
        <f aca="false">S32+S42</f>
        <v>0</v>
      </c>
      <c r="T9" s="176" t="n">
        <f aca="false">T32</f>
        <v>5402.7</v>
      </c>
      <c r="U9" s="177" t="n">
        <f aca="false">U32+U42</f>
        <v>212856.32152211</v>
      </c>
      <c r="V9" s="0"/>
      <c r="W9" s="175" t="n">
        <f aca="false">W32</f>
        <v>0</v>
      </c>
      <c r="X9" s="35" t="n">
        <f aca="false">X32+X42</f>
        <v>0</v>
      </c>
      <c r="Y9" s="175" t="n">
        <f aca="false">Y32</f>
        <v>0</v>
      </c>
      <c r="Z9" s="35" t="n">
        <f aca="false">Z32+Z42</f>
        <v>0</v>
      </c>
      <c r="AA9" s="175" t="n">
        <f aca="false">AA32</f>
        <v>0</v>
      </c>
      <c r="AB9" s="35" t="n">
        <f aca="false">AB32+AB42</f>
        <v>0</v>
      </c>
      <c r="AC9" s="175" t="n">
        <f aca="false">AC32</f>
        <v>0</v>
      </c>
      <c r="AD9" s="35" t="n">
        <f aca="false">AD32+AD42</f>
        <v>0</v>
      </c>
      <c r="AE9" s="175" t="n">
        <f aca="false">AE32</f>
        <v>0</v>
      </c>
      <c r="AF9" s="35" t="n">
        <f aca="false">AF32+AF42</f>
        <v>0</v>
      </c>
      <c r="AG9" s="175" t="n">
        <f aca="false">AG32</f>
        <v>0</v>
      </c>
      <c r="AH9" s="35" t="n">
        <f aca="false">AH32+AH42</f>
        <v>0</v>
      </c>
      <c r="AI9" s="176" t="n">
        <f aca="false">AI32</f>
        <v>0</v>
      </c>
      <c r="AJ9" s="178" t="n">
        <f aca="false">AJ32+AJ42</f>
        <v>0</v>
      </c>
      <c r="AL9" s="175" t="n">
        <f aca="false">AL32</f>
        <v>0</v>
      </c>
      <c r="AM9" s="35" t="n">
        <f aca="false">AM32+AM42</f>
        <v>0</v>
      </c>
      <c r="AN9" s="175" t="n">
        <f aca="false">AN32</f>
        <v>0</v>
      </c>
      <c r="AO9" s="35" t="n">
        <f aca="false">AO32+AO42</f>
        <v>0</v>
      </c>
      <c r="AP9" s="175" t="n">
        <f aca="false">AP32</f>
        <v>0</v>
      </c>
      <c r="AQ9" s="35" t="n">
        <f aca="false">AQ32+AQ42</f>
        <v>0</v>
      </c>
      <c r="AR9" s="175" t="n">
        <f aca="false">AR32</f>
        <v>0</v>
      </c>
      <c r="AS9" s="35" t="n">
        <f aca="false">AS32+AS42</f>
        <v>0</v>
      </c>
      <c r="AT9" s="176" t="n">
        <f aca="false">AT32</f>
        <v>0</v>
      </c>
      <c r="AU9" s="179" t="n">
        <f aca="false">AU32+AU42</f>
        <v>0</v>
      </c>
      <c r="AV9" s="0"/>
      <c r="AZ9" s="0"/>
      <c r="BA9" s="165"/>
      <c r="BB9" s="0"/>
      <c r="BC9" s="174" t="n">
        <f aca="false">BC32</f>
        <v>5402.7</v>
      </c>
      <c r="BD9" s="180" t="n">
        <f aca="false">BD32+BD42</f>
        <v>212856.32152211</v>
      </c>
      <c r="BE9" s="174" t="n">
        <f aca="false">$AI9</f>
        <v>0</v>
      </c>
      <c r="BF9" s="181" t="n">
        <f aca="false">BF32+BF42</f>
        <v>0</v>
      </c>
      <c r="BG9" s="174" t="n">
        <f aca="false">$AT9</f>
        <v>0</v>
      </c>
      <c r="BH9" s="182" t="n">
        <f aca="false">BH32+BH42</f>
        <v>0</v>
      </c>
      <c r="BI9" s="174" t="n">
        <f aca="false">BI32</f>
        <v>0</v>
      </c>
      <c r="BJ9" s="183" t="n">
        <f aca="false">BJ32+BJ42</f>
        <v>0</v>
      </c>
      <c r="BK9" s="0"/>
      <c r="BL9" s="184" t="n">
        <f aca="false">BL32</f>
        <v>5402.7</v>
      </c>
      <c r="BM9" s="185" t="n">
        <f aca="false">BM32+BM42</f>
        <v>212856.32152211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A10" s="33"/>
      <c r="B10" s="59"/>
      <c r="C10" s="62" t="s">
        <v>33</v>
      </c>
      <c r="D10" s="62"/>
      <c r="E10" s="59"/>
      <c r="F10" s="59"/>
      <c r="G10" s="60"/>
      <c r="H10" s="175"/>
      <c r="I10" s="35" t="n">
        <f aca="false">I56</f>
        <v>6000</v>
      </c>
      <c r="J10" s="175"/>
      <c r="K10" s="35" t="n">
        <f aca="false">K56</f>
        <v>26000</v>
      </c>
      <c r="L10" s="175"/>
      <c r="M10" s="35" t="n">
        <f aca="false">M56</f>
        <v>0</v>
      </c>
      <c r="N10" s="175"/>
      <c r="O10" s="35" t="n">
        <f aca="false">O56</f>
        <v>0</v>
      </c>
      <c r="P10" s="175"/>
      <c r="Q10" s="35" t="n">
        <f aca="false">Q56</f>
        <v>0</v>
      </c>
      <c r="R10" s="175"/>
      <c r="S10" s="35" t="n">
        <f aca="false">S56</f>
        <v>0</v>
      </c>
      <c r="T10" s="176"/>
      <c r="U10" s="177" t="n">
        <f aca="false">U56</f>
        <v>32000</v>
      </c>
      <c r="V10" s="0"/>
      <c r="W10" s="175"/>
      <c r="X10" s="35" t="n">
        <f aca="false">X56</f>
        <v>0</v>
      </c>
      <c r="Y10" s="175"/>
      <c r="Z10" s="35" t="n">
        <f aca="false">Z56</f>
        <v>0</v>
      </c>
      <c r="AA10" s="175"/>
      <c r="AB10" s="35" t="n">
        <f aca="false">AB56</f>
        <v>0</v>
      </c>
      <c r="AC10" s="175"/>
      <c r="AD10" s="35" t="n">
        <f aca="false">AD56</f>
        <v>0</v>
      </c>
      <c r="AE10" s="175"/>
      <c r="AF10" s="35" t="n">
        <f aca="false">AF56</f>
        <v>0</v>
      </c>
      <c r="AG10" s="175"/>
      <c r="AH10" s="35" t="n">
        <f aca="false">AH56</f>
        <v>0</v>
      </c>
      <c r="AI10" s="176"/>
      <c r="AJ10" s="178" t="n">
        <f aca="false">AJ56</f>
        <v>0</v>
      </c>
      <c r="AL10" s="175"/>
      <c r="AM10" s="35" t="n">
        <f aca="false">AM56</f>
        <v>0</v>
      </c>
      <c r="AN10" s="175"/>
      <c r="AO10" s="35" t="n">
        <f aca="false">AO56</f>
        <v>0</v>
      </c>
      <c r="AP10" s="175"/>
      <c r="AQ10" s="35" t="n">
        <f aca="false">AQ56</f>
        <v>0</v>
      </c>
      <c r="AR10" s="175"/>
      <c r="AS10" s="35" t="n">
        <f aca="false">AS56</f>
        <v>0</v>
      </c>
      <c r="AT10" s="176"/>
      <c r="AU10" s="179" t="n">
        <f aca="false">AU56</f>
        <v>0</v>
      </c>
      <c r="AV10" s="0"/>
      <c r="AZ10" s="0"/>
      <c r="BA10" s="165"/>
      <c r="BB10" s="0"/>
      <c r="BC10" s="174"/>
      <c r="BD10" s="180" t="n">
        <f aca="false">BD56</f>
        <v>32000</v>
      </c>
      <c r="BE10" s="174"/>
      <c r="BF10" s="181" t="n">
        <f aca="false">BF56</f>
        <v>0</v>
      </c>
      <c r="BG10" s="174"/>
      <c r="BH10" s="182" t="n">
        <f aca="false">BH56</f>
        <v>0</v>
      </c>
      <c r="BI10" s="174"/>
      <c r="BJ10" s="183" t="n">
        <f aca="false">BJ56</f>
        <v>0</v>
      </c>
      <c r="BK10" s="0"/>
      <c r="BL10" s="184"/>
      <c r="BM10" s="185" t="n">
        <f aca="false">BM56</f>
        <v>32000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33"/>
      <c r="B11" s="59"/>
      <c r="C11" s="62" t="s">
        <v>34</v>
      </c>
      <c r="D11" s="62"/>
      <c r="E11" s="59"/>
      <c r="F11" s="59"/>
      <c r="G11" s="60"/>
      <c r="H11" s="175"/>
      <c r="I11" s="35" t="n">
        <f aca="false">I61</f>
        <v>0</v>
      </c>
      <c r="J11" s="175"/>
      <c r="K11" s="35" t="n">
        <f aca="false">K61</f>
        <v>0</v>
      </c>
      <c r="L11" s="175"/>
      <c r="M11" s="35" t="n">
        <f aca="false">M61</f>
        <v>0</v>
      </c>
      <c r="N11" s="175"/>
      <c r="O11" s="35" t="n">
        <f aca="false">O61</f>
        <v>0</v>
      </c>
      <c r="P11" s="175"/>
      <c r="Q11" s="35" t="n">
        <f aca="false">Q61</f>
        <v>0</v>
      </c>
      <c r="R11" s="175"/>
      <c r="S11" s="35" t="n">
        <f aca="false">S61</f>
        <v>0</v>
      </c>
      <c r="T11" s="176"/>
      <c r="U11" s="177" t="n">
        <f aca="false">U61</f>
        <v>0</v>
      </c>
      <c r="V11" s="0"/>
      <c r="W11" s="175"/>
      <c r="X11" s="35" t="n">
        <f aca="false">X61</f>
        <v>0</v>
      </c>
      <c r="Y11" s="175"/>
      <c r="Z11" s="35" t="n">
        <f aca="false">Z61</f>
        <v>0</v>
      </c>
      <c r="AA11" s="175"/>
      <c r="AB11" s="35" t="n">
        <f aca="false">AB61</f>
        <v>0</v>
      </c>
      <c r="AC11" s="175"/>
      <c r="AD11" s="35" t="n">
        <f aca="false">AD61</f>
        <v>0</v>
      </c>
      <c r="AE11" s="175"/>
      <c r="AF11" s="35" t="n">
        <f aca="false">AF61</f>
        <v>0</v>
      </c>
      <c r="AG11" s="175"/>
      <c r="AH11" s="35" t="n">
        <f aca="false">AH61</f>
        <v>0</v>
      </c>
      <c r="AI11" s="176"/>
      <c r="AJ11" s="178" t="n">
        <f aca="false">AJ61</f>
        <v>0</v>
      </c>
      <c r="AL11" s="175"/>
      <c r="AM11" s="35" t="n">
        <f aca="false">AM61</f>
        <v>0</v>
      </c>
      <c r="AN11" s="175"/>
      <c r="AO11" s="35" t="n">
        <f aca="false">AO61</f>
        <v>0</v>
      </c>
      <c r="AP11" s="175"/>
      <c r="AQ11" s="35" t="n">
        <f aca="false">AQ61</f>
        <v>0</v>
      </c>
      <c r="AR11" s="175"/>
      <c r="AS11" s="35" t="n">
        <f aca="false">AS61</f>
        <v>0</v>
      </c>
      <c r="AT11" s="176"/>
      <c r="AU11" s="179" t="n">
        <f aca="false">AU61</f>
        <v>0</v>
      </c>
      <c r="AV11" s="0"/>
      <c r="AZ11" s="0"/>
      <c r="BA11" s="165"/>
      <c r="BB11" s="0"/>
      <c r="BC11" s="174"/>
      <c r="BD11" s="180" t="n">
        <f aca="false">BD61</f>
        <v>0</v>
      </c>
      <c r="BE11" s="174"/>
      <c r="BF11" s="181" t="n">
        <f aca="false">BF61</f>
        <v>0</v>
      </c>
      <c r="BG11" s="174"/>
      <c r="BH11" s="182" t="n">
        <f aca="false">BH61</f>
        <v>0</v>
      </c>
      <c r="BI11" s="174"/>
      <c r="BJ11" s="183" t="n">
        <f aca="false">BJ61</f>
        <v>0</v>
      </c>
      <c r="BK11" s="0"/>
      <c r="BL11" s="184"/>
      <c r="BM11" s="185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A12" s="33"/>
      <c r="B12" s="59"/>
      <c r="C12" s="62" t="s">
        <v>79</v>
      </c>
      <c r="D12" s="62"/>
      <c r="E12" s="59"/>
      <c r="F12" s="59"/>
      <c r="G12" s="60"/>
      <c r="H12" s="175"/>
      <c r="I12" s="35" t="n">
        <f aca="false">I66</f>
        <v>0</v>
      </c>
      <c r="J12" s="35"/>
      <c r="K12" s="35" t="n">
        <f aca="false">K66</f>
        <v>0</v>
      </c>
      <c r="L12" s="35"/>
      <c r="M12" s="35" t="n">
        <f aca="false">M66</f>
        <v>0</v>
      </c>
      <c r="N12" s="35"/>
      <c r="O12" s="35" t="n">
        <f aca="false">O66</f>
        <v>0</v>
      </c>
      <c r="P12" s="35"/>
      <c r="Q12" s="35" t="n">
        <f aca="false">Q66</f>
        <v>0</v>
      </c>
      <c r="R12" s="35"/>
      <c r="S12" s="35" t="n">
        <f aca="false">S66</f>
        <v>0</v>
      </c>
      <c r="T12" s="35"/>
      <c r="U12" s="180" t="n">
        <f aca="false">U66</f>
        <v>0</v>
      </c>
      <c r="V12" s="0"/>
      <c r="W12" s="175"/>
      <c r="X12" s="35" t="n">
        <f aca="false">X66</f>
        <v>0</v>
      </c>
      <c r="Y12" s="35"/>
      <c r="Z12" s="35" t="n">
        <f aca="false">Z66</f>
        <v>0</v>
      </c>
      <c r="AA12" s="35"/>
      <c r="AB12" s="35" t="n">
        <f aca="false">AB66</f>
        <v>0</v>
      </c>
      <c r="AC12" s="35"/>
      <c r="AD12" s="35" t="n">
        <f aca="false">AD66</f>
        <v>0</v>
      </c>
      <c r="AE12" s="35"/>
      <c r="AF12" s="35" t="n">
        <f aca="false">AF66</f>
        <v>0</v>
      </c>
      <c r="AG12" s="35"/>
      <c r="AH12" s="35" t="n">
        <f aca="false">AH66</f>
        <v>0</v>
      </c>
      <c r="AI12" s="35"/>
      <c r="AJ12" s="181" t="n">
        <f aca="false">AJ66</f>
        <v>0</v>
      </c>
      <c r="AL12" s="175"/>
      <c r="AM12" s="35" t="n">
        <f aca="false">AM66</f>
        <v>0</v>
      </c>
      <c r="AN12" s="35"/>
      <c r="AO12" s="35" t="n">
        <f aca="false">AO66</f>
        <v>0</v>
      </c>
      <c r="AP12" s="35"/>
      <c r="AQ12" s="35" t="n">
        <f aca="false">AQ66</f>
        <v>0</v>
      </c>
      <c r="AR12" s="35"/>
      <c r="AS12" s="35" t="n">
        <f aca="false">AS66</f>
        <v>0</v>
      </c>
      <c r="AT12" s="35"/>
      <c r="AU12" s="179" t="n">
        <f aca="false">AU66</f>
        <v>0</v>
      </c>
      <c r="AV12" s="0"/>
      <c r="AZ12" s="0"/>
      <c r="BA12" s="165"/>
      <c r="BB12" s="0"/>
      <c r="BC12" s="174"/>
      <c r="BD12" s="180" t="n">
        <f aca="false">BD66</f>
        <v>0</v>
      </c>
      <c r="BE12" s="174"/>
      <c r="BF12" s="181" t="n">
        <f aca="false">BF66</f>
        <v>0</v>
      </c>
      <c r="BG12" s="174"/>
      <c r="BH12" s="182" t="n">
        <f aca="false">BH66</f>
        <v>0</v>
      </c>
      <c r="BI12" s="174"/>
      <c r="BJ12" s="183" t="n">
        <f aca="false">BJ62</f>
        <v>0</v>
      </c>
      <c r="BK12" s="0"/>
      <c r="BL12" s="184"/>
      <c r="BM12" s="185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A13" s="33"/>
      <c r="B13" s="59"/>
      <c r="C13" s="62" t="s">
        <v>35</v>
      </c>
      <c r="D13" s="62"/>
      <c r="E13" s="59"/>
      <c r="F13" s="59"/>
      <c r="G13" s="60"/>
      <c r="H13" s="175"/>
      <c r="I13" s="35" t="n">
        <f aca="false">I71</f>
        <v>0</v>
      </c>
      <c r="J13" s="175"/>
      <c r="K13" s="35" t="n">
        <f aca="false">K71</f>
        <v>0</v>
      </c>
      <c r="L13" s="175"/>
      <c r="M13" s="35" t="n">
        <f aca="false">M71</f>
        <v>169230.75</v>
      </c>
      <c r="N13" s="175"/>
      <c r="O13" s="35" t="n">
        <f aca="false">O71</f>
        <v>29864.25</v>
      </c>
      <c r="P13" s="175"/>
      <c r="Q13" s="35" t="n">
        <f aca="false">Q71</f>
        <v>0</v>
      </c>
      <c r="R13" s="175"/>
      <c r="S13" s="35" t="n">
        <f aca="false">S71</f>
        <v>0</v>
      </c>
      <c r="T13" s="176"/>
      <c r="U13" s="177" t="n">
        <f aca="false">U71</f>
        <v>199095</v>
      </c>
      <c r="V13" s="0"/>
      <c r="W13" s="175"/>
      <c r="X13" s="35" t="n">
        <f aca="false">X71</f>
        <v>0</v>
      </c>
      <c r="Y13" s="175"/>
      <c r="Z13" s="35" t="n">
        <f aca="false">Z71</f>
        <v>0</v>
      </c>
      <c r="AA13" s="175"/>
      <c r="AB13" s="35" t="n">
        <f aca="false">AB71</f>
        <v>0</v>
      </c>
      <c r="AC13" s="175"/>
      <c r="AD13" s="35" t="n">
        <f aca="false">AD71</f>
        <v>0</v>
      </c>
      <c r="AE13" s="175"/>
      <c r="AF13" s="35" t="n">
        <f aca="false">AF71</f>
        <v>0</v>
      </c>
      <c r="AG13" s="175"/>
      <c r="AH13" s="35" t="n">
        <f aca="false">AH71</f>
        <v>0</v>
      </c>
      <c r="AI13" s="176"/>
      <c r="AJ13" s="178" t="n">
        <f aca="false">AJ71</f>
        <v>0</v>
      </c>
      <c r="AL13" s="175"/>
      <c r="AM13" s="35" t="n">
        <f aca="false">AM71</f>
        <v>0</v>
      </c>
      <c r="AN13" s="175"/>
      <c r="AO13" s="35" t="n">
        <f aca="false">AO71</f>
        <v>0</v>
      </c>
      <c r="AP13" s="175"/>
      <c r="AQ13" s="35" t="n">
        <f aca="false">AQ71</f>
        <v>0</v>
      </c>
      <c r="AR13" s="175"/>
      <c r="AS13" s="35" t="n">
        <f aca="false">AS71</f>
        <v>0</v>
      </c>
      <c r="AT13" s="176"/>
      <c r="AU13" s="179" t="n">
        <f aca="false">AU71</f>
        <v>0</v>
      </c>
      <c r="AV13" s="0"/>
      <c r="AX13" s="0" t="n">
        <v>2000</v>
      </c>
      <c r="AZ13" s="0"/>
      <c r="BA13" s="165"/>
      <c r="BB13" s="0"/>
      <c r="BC13" s="174"/>
      <c r="BD13" s="180" t="n">
        <f aca="false">BD71</f>
        <v>199095</v>
      </c>
      <c r="BE13" s="174"/>
      <c r="BF13" s="181" t="n">
        <f aca="false">BF71</f>
        <v>0</v>
      </c>
      <c r="BG13" s="174"/>
      <c r="BH13" s="182" t="n">
        <f aca="false">BH71</f>
        <v>0</v>
      </c>
      <c r="BI13" s="174"/>
      <c r="BJ13" s="183" t="n">
        <f aca="false">BJ71</f>
        <v>0</v>
      </c>
      <c r="BK13" s="0"/>
      <c r="BL13" s="184"/>
      <c r="BM13" s="185" t="n">
        <f aca="false">BM71</f>
        <v>199095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7" customFormat="true" ht="14" hidden="false" customHeight="false" outlineLevel="0" collapsed="false">
      <c r="B14" s="59"/>
      <c r="C14" s="68" t="s">
        <v>36</v>
      </c>
      <c r="D14" s="68"/>
      <c r="E14" s="59"/>
      <c r="F14" s="59"/>
      <c r="G14" s="60"/>
      <c r="H14" s="175"/>
      <c r="I14" s="35" t="n">
        <f aca="false">SUM(I9:I13)</f>
        <v>106579.058683934</v>
      </c>
      <c r="J14" s="175"/>
      <c r="K14" s="35" t="n">
        <f aca="false">SUM(K9:K13)</f>
        <v>106348.814609859</v>
      </c>
      <c r="L14" s="175"/>
      <c r="M14" s="35" t="n">
        <f aca="false">SUM(M9:M13)</f>
        <v>169230.75</v>
      </c>
      <c r="N14" s="175"/>
      <c r="O14" s="35" t="n">
        <f aca="false">SUM(O9:O13)</f>
        <v>61792.6982283165</v>
      </c>
      <c r="P14" s="175"/>
      <c r="Q14" s="35" t="n">
        <f aca="false">SUM(Q9:Q13)</f>
        <v>0</v>
      </c>
      <c r="R14" s="175"/>
      <c r="S14" s="35" t="n">
        <f aca="false">SUM(S9:S13)</f>
        <v>0</v>
      </c>
      <c r="T14" s="176"/>
      <c r="U14" s="177" t="n">
        <f aca="false">SUM(U9:U13)</f>
        <v>443951.32152211</v>
      </c>
      <c r="W14" s="175"/>
      <c r="X14" s="35" t="n">
        <f aca="false">SUM(X9:X13)</f>
        <v>0</v>
      </c>
      <c r="Y14" s="175"/>
      <c r="Z14" s="35" t="n">
        <f aca="false">SUM(Z9:Z13)</f>
        <v>0</v>
      </c>
      <c r="AA14" s="175"/>
      <c r="AB14" s="35" t="n">
        <f aca="false">SUM(AB9:AB13)</f>
        <v>0</v>
      </c>
      <c r="AC14" s="175"/>
      <c r="AD14" s="35" t="n">
        <f aca="false">SUM(AD9:AD13)</f>
        <v>0</v>
      </c>
      <c r="AE14" s="175"/>
      <c r="AF14" s="35" t="n">
        <f aca="false">SUM(AF9:AF13)</f>
        <v>0</v>
      </c>
      <c r="AG14" s="175"/>
      <c r="AH14" s="35" t="n">
        <f aca="false">SUM(AH9:AH13)</f>
        <v>0</v>
      </c>
      <c r="AI14" s="176"/>
      <c r="AJ14" s="178" t="n">
        <f aca="false">SUM(AJ9:AJ13)</f>
        <v>0</v>
      </c>
      <c r="AL14" s="175"/>
      <c r="AM14" s="35" t="n">
        <f aca="false">SUM(AM9:AM13)</f>
        <v>0</v>
      </c>
      <c r="AN14" s="175"/>
      <c r="AO14" s="35" t="n">
        <f aca="false">SUM(AO9:AO13)</f>
        <v>0</v>
      </c>
      <c r="AP14" s="175"/>
      <c r="AQ14" s="35" t="n">
        <f aca="false">SUM(AQ9:AQ13)</f>
        <v>0</v>
      </c>
      <c r="AR14" s="175"/>
      <c r="AS14" s="35" t="n">
        <f aca="false">SUM(AS9:AS13)</f>
        <v>0</v>
      </c>
      <c r="AT14" s="176"/>
      <c r="AU14" s="179" t="n">
        <f aca="false">SUM(AU9:AU13)</f>
        <v>0</v>
      </c>
      <c r="AW14" s="186" t="n">
        <f aca="false">Travel!P15</f>
        <v>12000</v>
      </c>
      <c r="AX14" s="186" t="n">
        <f aca="false">'Program-Admin Costs (ODCs)'!B15</f>
        <v>39399</v>
      </c>
      <c r="AY14" s="187" t="n">
        <f aca="false">SUM(AW14:AX14)</f>
        <v>51399</v>
      </c>
      <c r="BA14" s="165"/>
      <c r="BC14" s="174"/>
      <c r="BD14" s="180" t="n">
        <f aca="false">SUM(BD9:BD13)</f>
        <v>443951.32152211</v>
      </c>
      <c r="BE14" s="174"/>
      <c r="BF14" s="181" t="n">
        <f aca="false">SUM(BF9:BF13)</f>
        <v>0</v>
      </c>
      <c r="BG14" s="174"/>
      <c r="BH14" s="182" t="n">
        <f aca="false">SUM(BH9:BH13)</f>
        <v>0</v>
      </c>
      <c r="BI14" s="174"/>
      <c r="BJ14" s="183" t="n">
        <f aca="false">AY14</f>
        <v>51399</v>
      </c>
      <c r="BL14" s="184"/>
      <c r="BM14" s="185" t="n">
        <f aca="false">SUM(BM9:BM13,BJ14)</f>
        <v>495350.32152211</v>
      </c>
    </row>
    <row r="15" customFormat="false" ht="14" hidden="false" customHeight="false" outlineLevel="0" collapsed="false">
      <c r="A15" s="67"/>
      <c r="B15" s="59"/>
      <c r="C15" s="188" t="s">
        <v>80</v>
      </c>
      <c r="D15" s="188"/>
      <c r="E15" s="189"/>
      <c r="F15" s="189"/>
      <c r="G15" s="190"/>
      <c r="H15" s="191"/>
      <c r="I15" s="192"/>
      <c r="J15" s="175"/>
      <c r="K15" s="35"/>
      <c r="L15" s="175"/>
      <c r="M15" s="35"/>
      <c r="N15" s="191"/>
      <c r="O15" s="192"/>
      <c r="P15" s="175"/>
      <c r="Q15" s="35"/>
      <c r="R15" s="175"/>
      <c r="S15" s="35"/>
      <c r="T15" s="176"/>
      <c r="U15" s="177"/>
      <c r="V15" s="0"/>
      <c r="W15" s="191"/>
      <c r="X15" s="192"/>
      <c r="Y15" s="175"/>
      <c r="Z15" s="35"/>
      <c r="AA15" s="175"/>
      <c r="AB15" s="35"/>
      <c r="AC15" s="191"/>
      <c r="AD15" s="192"/>
      <c r="AE15" s="175"/>
      <c r="AF15" s="35"/>
      <c r="AG15" s="175"/>
      <c r="AH15" s="35"/>
      <c r="AI15" s="176"/>
      <c r="AJ15" s="178"/>
      <c r="AL15" s="191"/>
      <c r="AM15" s="192"/>
      <c r="AN15" s="175"/>
      <c r="AO15" s="35"/>
      <c r="AP15" s="175"/>
      <c r="AQ15" s="35"/>
      <c r="AR15" s="191"/>
      <c r="AS15" s="192"/>
      <c r="AT15" s="176"/>
      <c r="AU15" s="179"/>
      <c r="AV15" s="0"/>
      <c r="AW15" s="187"/>
      <c r="AX15" s="187"/>
      <c r="AY15" s="187"/>
      <c r="AZ15" s="0"/>
      <c r="BA15" s="165"/>
      <c r="BB15" s="0"/>
      <c r="BC15" s="174"/>
      <c r="BD15" s="180"/>
      <c r="BE15" s="174"/>
      <c r="BF15" s="181"/>
      <c r="BG15" s="174"/>
      <c r="BH15" s="182"/>
      <c r="BI15" s="174"/>
      <c r="BJ15" s="183"/>
      <c r="BK15" s="0"/>
      <c r="BL15" s="184"/>
      <c r="BM15" s="185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67"/>
      <c r="B16" s="59"/>
      <c r="C16" s="193" t="s">
        <v>81</v>
      </c>
      <c r="D16" s="188"/>
      <c r="E16" s="189"/>
      <c r="F16" s="189"/>
      <c r="G16" s="190"/>
      <c r="H16" s="191"/>
      <c r="I16" s="194"/>
      <c r="J16" s="192"/>
      <c r="K16" s="194"/>
      <c r="L16" s="192"/>
      <c r="M16" s="194"/>
      <c r="N16" s="192"/>
      <c r="O16" s="194"/>
      <c r="P16" s="192"/>
      <c r="Q16" s="194"/>
      <c r="R16" s="192"/>
      <c r="S16" s="194"/>
      <c r="T16" s="176"/>
      <c r="U16" s="177" t="n">
        <f aca="false">SUM(I16,K16,M16,O16,Q16,S16)</f>
        <v>0</v>
      </c>
      <c r="V16" s="0"/>
      <c r="W16" s="191"/>
      <c r="X16" s="194"/>
      <c r="Y16" s="192"/>
      <c r="Z16" s="194"/>
      <c r="AA16" s="192"/>
      <c r="AB16" s="194"/>
      <c r="AC16" s="192"/>
      <c r="AD16" s="194"/>
      <c r="AE16" s="192"/>
      <c r="AF16" s="194"/>
      <c r="AG16" s="192"/>
      <c r="AH16" s="194"/>
      <c r="AI16" s="176"/>
      <c r="AJ16" s="178" t="n">
        <f aca="false">SUM(X16,Z16,AB16,AD16,AF16,AH16)</f>
        <v>0</v>
      </c>
      <c r="AL16" s="191"/>
      <c r="AM16" s="194"/>
      <c r="AN16" s="192"/>
      <c r="AO16" s="194"/>
      <c r="AP16" s="192"/>
      <c r="AQ16" s="194"/>
      <c r="AR16" s="192"/>
      <c r="AS16" s="194"/>
      <c r="AT16" s="176"/>
      <c r="AU16" s="179" t="n">
        <f aca="false">SUM(AM16,AO16,AQ16,AS16)</f>
        <v>0</v>
      </c>
      <c r="AV16" s="0"/>
      <c r="AW16" s="187"/>
      <c r="AX16" s="187"/>
      <c r="AY16" s="187"/>
      <c r="AZ16" s="0"/>
      <c r="BA16" s="165"/>
      <c r="BB16" s="0"/>
      <c r="BC16" s="174"/>
      <c r="BD16" s="180" t="n">
        <f aca="false">$U16</f>
        <v>0</v>
      </c>
      <c r="BE16" s="174"/>
      <c r="BF16" s="181" t="n">
        <f aca="false">$AJ16</f>
        <v>0</v>
      </c>
      <c r="BG16" s="174"/>
      <c r="BH16" s="182" t="n">
        <f aca="false">AU16</f>
        <v>0</v>
      </c>
      <c r="BI16" s="174"/>
      <c r="BJ16" s="183"/>
      <c r="BK16" s="0"/>
      <c r="BL16" s="184"/>
      <c r="BM16" s="185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67"/>
      <c r="B17" s="59"/>
      <c r="C17" s="193" t="s">
        <v>82</v>
      </c>
      <c r="D17" s="188"/>
      <c r="E17" s="189"/>
      <c r="F17" s="189"/>
      <c r="G17" s="190"/>
      <c r="H17" s="191"/>
      <c r="I17" s="194"/>
      <c r="J17" s="175"/>
      <c r="K17" s="194"/>
      <c r="L17" s="175"/>
      <c r="M17" s="194"/>
      <c r="N17" s="191"/>
      <c r="O17" s="194"/>
      <c r="P17" s="175"/>
      <c r="Q17" s="194"/>
      <c r="R17" s="175"/>
      <c r="S17" s="194"/>
      <c r="T17" s="176"/>
      <c r="U17" s="177" t="n">
        <f aca="false">SUM(I17,K17,M17,O17,Q17,S17)</f>
        <v>0</v>
      </c>
      <c r="V17" s="0"/>
      <c r="W17" s="191"/>
      <c r="X17" s="194"/>
      <c r="Y17" s="175"/>
      <c r="Z17" s="194"/>
      <c r="AA17" s="175"/>
      <c r="AB17" s="194"/>
      <c r="AC17" s="191"/>
      <c r="AD17" s="194"/>
      <c r="AE17" s="175"/>
      <c r="AF17" s="194"/>
      <c r="AG17" s="175"/>
      <c r="AH17" s="194"/>
      <c r="AI17" s="176"/>
      <c r="AJ17" s="178" t="n">
        <f aca="false">SUM(X17,Z17,AB17,AD17,AF17,AH17)</f>
        <v>0</v>
      </c>
      <c r="AL17" s="191"/>
      <c r="AM17" s="194"/>
      <c r="AN17" s="175"/>
      <c r="AO17" s="194"/>
      <c r="AP17" s="175"/>
      <c r="AQ17" s="194"/>
      <c r="AR17" s="191"/>
      <c r="AS17" s="194"/>
      <c r="AT17" s="176"/>
      <c r="AU17" s="179" t="n">
        <f aca="false">SUM(AM17,AO17,AQ17,AS17)</f>
        <v>0</v>
      </c>
      <c r="AV17" s="0"/>
      <c r="AW17" s="187"/>
      <c r="AX17" s="187"/>
      <c r="AY17" s="187"/>
      <c r="AZ17" s="0"/>
      <c r="BA17" s="165"/>
      <c r="BB17" s="0"/>
      <c r="BC17" s="174"/>
      <c r="BD17" s="180" t="n">
        <f aca="false">$U17</f>
        <v>0</v>
      </c>
      <c r="BE17" s="174"/>
      <c r="BF17" s="181" t="n">
        <f aca="false">$AJ17</f>
        <v>0</v>
      </c>
      <c r="BG17" s="174"/>
      <c r="BH17" s="182" t="n">
        <f aca="false">AU17</f>
        <v>0</v>
      </c>
      <c r="BI17" s="174"/>
      <c r="BJ17" s="183"/>
      <c r="BK17" s="0"/>
      <c r="BL17" s="184"/>
      <c r="BM17" s="185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67"/>
      <c r="B18" s="59"/>
      <c r="C18" s="193" t="s">
        <v>83</v>
      </c>
      <c r="D18" s="188"/>
      <c r="E18" s="189"/>
      <c r="F18" s="189"/>
      <c r="G18" s="190"/>
      <c r="H18" s="191"/>
      <c r="I18" s="194"/>
      <c r="J18" s="192"/>
      <c r="K18" s="194"/>
      <c r="L18" s="192"/>
      <c r="M18" s="194" t="n">
        <f aca="false">M13</f>
        <v>169230.75</v>
      </c>
      <c r="N18" s="192"/>
      <c r="O18" s="194" t="n">
        <f aca="false">O13</f>
        <v>29864.25</v>
      </c>
      <c r="P18" s="192"/>
      <c r="Q18" s="194"/>
      <c r="R18" s="192"/>
      <c r="S18" s="194"/>
      <c r="T18" s="176"/>
      <c r="U18" s="177" t="n">
        <f aca="false">(SUM(I18,K18,M18,O18,Q18,S18))</f>
        <v>199095</v>
      </c>
      <c r="V18" s="0"/>
      <c r="W18" s="191"/>
      <c r="X18" s="194"/>
      <c r="Y18" s="191"/>
      <c r="Z18" s="194"/>
      <c r="AA18" s="192"/>
      <c r="AB18" s="194"/>
      <c r="AC18" s="192"/>
      <c r="AD18" s="194"/>
      <c r="AE18" s="192"/>
      <c r="AF18" s="194"/>
      <c r="AG18" s="192"/>
      <c r="AH18" s="194"/>
      <c r="AI18" s="176"/>
      <c r="AJ18" s="178" t="n">
        <f aca="false">(SUM(X18,Z18,AB18,AD18,AF18,AH18))</f>
        <v>0</v>
      </c>
      <c r="AL18" s="191"/>
      <c r="AM18" s="194"/>
      <c r="AN18" s="192"/>
      <c r="AO18" s="194"/>
      <c r="AP18" s="192"/>
      <c r="AQ18" s="194"/>
      <c r="AR18" s="192"/>
      <c r="AS18" s="194"/>
      <c r="AT18" s="176"/>
      <c r="AU18" s="179" t="n">
        <f aca="false">(SUM(AM18,AO18,AQ18,AS18))</f>
        <v>0</v>
      </c>
      <c r="AV18" s="0"/>
      <c r="AW18" s="187"/>
      <c r="AX18" s="187"/>
      <c r="AY18" s="187"/>
      <c r="AZ18" s="0"/>
      <c r="BA18" s="165"/>
      <c r="BB18" s="0"/>
      <c r="BC18" s="174"/>
      <c r="BD18" s="180" t="n">
        <f aca="false">$U18</f>
        <v>199095</v>
      </c>
      <c r="BE18" s="174"/>
      <c r="BF18" s="181" t="n">
        <f aca="false">$AJ18</f>
        <v>0</v>
      </c>
      <c r="BG18" s="174"/>
      <c r="BH18" s="182" t="n">
        <f aca="false">AU18</f>
        <v>0</v>
      </c>
      <c r="BI18" s="174"/>
      <c r="BJ18" s="183"/>
      <c r="BK18" s="0"/>
      <c r="BL18" s="184"/>
      <c r="BM18" s="185" t="n">
        <f aca="false">SUM(BD18,BF18,BH18)</f>
        <v>199095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67"/>
      <c r="B19" s="59"/>
      <c r="C19" s="188" t="s">
        <v>84</v>
      </c>
      <c r="D19" s="188"/>
      <c r="E19" s="189"/>
      <c r="F19" s="189"/>
      <c r="G19" s="190"/>
      <c r="H19" s="191"/>
      <c r="I19" s="192" t="n">
        <f aca="false">SUM(I16:I18)</f>
        <v>0</v>
      </c>
      <c r="J19" s="192"/>
      <c r="K19" s="192" t="n">
        <f aca="false">SUM(K16:K18)</f>
        <v>0</v>
      </c>
      <c r="L19" s="192"/>
      <c r="M19" s="192" t="n">
        <f aca="false">SUM(M16:M18)</f>
        <v>169230.75</v>
      </c>
      <c r="N19" s="192"/>
      <c r="O19" s="192" t="n">
        <f aca="false">SUM(O16:O18)</f>
        <v>29864.25</v>
      </c>
      <c r="P19" s="192"/>
      <c r="Q19" s="192" t="n">
        <f aca="false">SUM(Q16:Q18)</f>
        <v>0</v>
      </c>
      <c r="R19" s="192"/>
      <c r="S19" s="192" t="n">
        <f aca="false">SUM(S16:S18)</f>
        <v>0</v>
      </c>
      <c r="T19" s="176"/>
      <c r="U19" s="177" t="n">
        <f aca="false">SUM(U16:U18)</f>
        <v>199095</v>
      </c>
      <c r="V19" s="0"/>
      <c r="W19" s="191"/>
      <c r="X19" s="192" t="n">
        <f aca="false">SUM(X16:X18)</f>
        <v>0</v>
      </c>
      <c r="Y19" s="192"/>
      <c r="Z19" s="192" t="n">
        <f aca="false">SUM(Z16:Z18)</f>
        <v>0</v>
      </c>
      <c r="AA19" s="192"/>
      <c r="AB19" s="192" t="n">
        <f aca="false">SUM(AB16:AB18)</f>
        <v>0</v>
      </c>
      <c r="AC19" s="192"/>
      <c r="AD19" s="192" t="n">
        <f aca="false">SUM(AD16:AD18)</f>
        <v>0</v>
      </c>
      <c r="AE19" s="192"/>
      <c r="AF19" s="192" t="n">
        <f aca="false">SUM(AF16:AF18)</f>
        <v>0</v>
      </c>
      <c r="AG19" s="192"/>
      <c r="AH19" s="192" t="n">
        <f aca="false">SUM(AH16:AH18)</f>
        <v>0</v>
      </c>
      <c r="AI19" s="176"/>
      <c r="AJ19" s="178" t="n">
        <f aca="false">SUM(AJ16:AJ18)</f>
        <v>0</v>
      </c>
      <c r="AL19" s="191"/>
      <c r="AM19" s="192" t="n">
        <f aca="false">SUM(AM16:AM18)</f>
        <v>0</v>
      </c>
      <c r="AN19" s="192"/>
      <c r="AO19" s="192" t="n">
        <f aca="false">SUM(AO16:AO18)</f>
        <v>0</v>
      </c>
      <c r="AP19" s="192"/>
      <c r="AQ19" s="192" t="n">
        <f aca="false">SUM(AQ16:AQ18)</f>
        <v>0</v>
      </c>
      <c r="AR19" s="192"/>
      <c r="AS19" s="192" t="n">
        <f aca="false">SUM(AS16:AS18)</f>
        <v>0</v>
      </c>
      <c r="AT19" s="176"/>
      <c r="AU19" s="179" t="n">
        <f aca="false">SUM(AU16:AU18)</f>
        <v>0</v>
      </c>
      <c r="AV19" s="0"/>
      <c r="AW19" s="187"/>
      <c r="AX19" s="187"/>
      <c r="AY19" s="187"/>
      <c r="AZ19" s="0"/>
      <c r="BA19" s="165"/>
      <c r="BB19" s="0"/>
      <c r="BC19" s="174"/>
      <c r="BD19" s="180" t="n">
        <f aca="false">SUM(BD16:BD18)</f>
        <v>199095</v>
      </c>
      <c r="BE19" s="174"/>
      <c r="BF19" s="181" t="n">
        <f aca="false">SUM(BF16:BF18)</f>
        <v>0</v>
      </c>
      <c r="BG19" s="174"/>
      <c r="BH19" s="182" t="n">
        <f aca="false">SUM(BH16:BH18)</f>
        <v>0</v>
      </c>
      <c r="BI19" s="174"/>
      <c r="BJ19" s="183"/>
      <c r="BK19" s="0"/>
      <c r="BL19" s="184"/>
      <c r="BM19" s="185" t="n">
        <f aca="false">SUM(BD19,BF19,BH19)</f>
        <v>199095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67"/>
      <c r="B20" s="59"/>
      <c r="C20" s="62" t="s">
        <v>37</v>
      </c>
      <c r="D20" s="62"/>
      <c r="E20" s="195"/>
      <c r="F20" s="59"/>
      <c r="G20" s="60"/>
      <c r="H20" s="175"/>
      <c r="I20" s="35" t="n">
        <f aca="false">I14-I19</f>
        <v>106579.058683934</v>
      </c>
      <c r="J20" s="35"/>
      <c r="K20" s="35" t="n">
        <f aca="false">K14-K19</f>
        <v>106348.814609859</v>
      </c>
      <c r="L20" s="35"/>
      <c r="M20" s="35" t="n">
        <f aca="false">M14-M19</f>
        <v>0</v>
      </c>
      <c r="N20" s="35"/>
      <c r="O20" s="35" t="n">
        <f aca="false">O14-O19</f>
        <v>31928.4482283165</v>
      </c>
      <c r="P20" s="35"/>
      <c r="Q20" s="35" t="n">
        <f aca="false">Q14-Q19</f>
        <v>0</v>
      </c>
      <c r="R20" s="35"/>
      <c r="S20" s="35" t="n">
        <f aca="false">S14-S19</f>
        <v>0</v>
      </c>
      <c r="T20" s="35"/>
      <c r="U20" s="177" t="n">
        <f aca="false">U14-U19</f>
        <v>244856.32152211</v>
      </c>
      <c r="V20" s="0"/>
      <c r="W20" s="175"/>
      <c r="X20" s="35" t="n">
        <f aca="false">X14-X19</f>
        <v>0</v>
      </c>
      <c r="Y20" s="35"/>
      <c r="Z20" s="35" t="n">
        <f aca="false">Z14-Z19</f>
        <v>0</v>
      </c>
      <c r="AA20" s="35"/>
      <c r="AB20" s="35" t="n">
        <f aca="false">AB14-AB19</f>
        <v>0</v>
      </c>
      <c r="AC20" s="35"/>
      <c r="AD20" s="35" t="n">
        <f aca="false">AD14-AD19</f>
        <v>0</v>
      </c>
      <c r="AE20" s="35"/>
      <c r="AF20" s="35" t="n">
        <f aca="false">AF14-AF19</f>
        <v>0</v>
      </c>
      <c r="AG20" s="35"/>
      <c r="AH20" s="35" t="n">
        <f aca="false">AH14-AH19</f>
        <v>0</v>
      </c>
      <c r="AI20" s="35"/>
      <c r="AJ20" s="178" t="n">
        <f aca="false">AJ14-AJ19</f>
        <v>0</v>
      </c>
      <c r="AL20" s="175"/>
      <c r="AM20" s="35" t="n">
        <f aca="false">AM14-AM19</f>
        <v>0</v>
      </c>
      <c r="AN20" s="35"/>
      <c r="AO20" s="35" t="n">
        <f aca="false">AO14-AO19</f>
        <v>0</v>
      </c>
      <c r="AP20" s="35"/>
      <c r="AQ20" s="35" t="n">
        <f aca="false">AQ14-AQ19</f>
        <v>0</v>
      </c>
      <c r="AR20" s="35"/>
      <c r="AS20" s="35" t="n">
        <f aca="false">AS14-AS19</f>
        <v>0</v>
      </c>
      <c r="AT20" s="35"/>
      <c r="AU20" s="179" t="n">
        <f aca="false">AU14-AU19</f>
        <v>0</v>
      </c>
      <c r="AV20" s="0"/>
      <c r="AW20" s="187" t="n">
        <f aca="false">AW14-AW11</f>
        <v>12000</v>
      </c>
      <c r="AX20" s="187" t="n">
        <f aca="false">AX13</f>
        <v>2000</v>
      </c>
      <c r="AY20" s="187" t="n">
        <f aca="false">AY14-AY11</f>
        <v>51399</v>
      </c>
      <c r="AZ20" s="0"/>
      <c r="BA20" s="165"/>
      <c r="BB20" s="0"/>
      <c r="BC20" s="174"/>
      <c r="BD20" s="180" t="n">
        <f aca="false">BD14-BD19</f>
        <v>244856.32152211</v>
      </c>
      <c r="BE20" s="174"/>
      <c r="BF20" s="181" t="n">
        <f aca="false">BF14-BF19</f>
        <v>0</v>
      </c>
      <c r="BG20" s="174"/>
      <c r="BH20" s="182" t="n">
        <f aca="false">BH14-BH19</f>
        <v>0</v>
      </c>
      <c r="BI20" s="174"/>
      <c r="BJ20" s="183" t="n">
        <f aca="false">BJ14-BJ11</f>
        <v>51399</v>
      </c>
      <c r="BK20" s="0"/>
      <c r="BL20" s="184"/>
      <c r="BM20" s="185" t="n">
        <f aca="false">SUM(BD20,BF20,BH20,BJ20)</f>
        <v>296255.32152211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7"/>
      <c r="B21" s="59"/>
      <c r="C21" s="68" t="s">
        <v>38</v>
      </c>
      <c r="D21" s="68"/>
      <c r="E21" s="196" t="n">
        <v>0.545</v>
      </c>
      <c r="F21" s="60" t="s">
        <v>85</v>
      </c>
      <c r="G21" s="60"/>
      <c r="H21" s="175"/>
      <c r="I21" s="35" t="n">
        <f aca="false">I20*$E$21</f>
        <v>58085.586982744</v>
      </c>
      <c r="J21" s="35"/>
      <c r="K21" s="35" t="n">
        <f aca="false">K20*$E$21</f>
        <v>57960.1039623734</v>
      </c>
      <c r="L21" s="35"/>
      <c r="M21" s="35" t="n">
        <f aca="false">M20*$E$21</f>
        <v>0</v>
      </c>
      <c r="N21" s="35"/>
      <c r="O21" s="35" t="n">
        <f aca="false">O20*$E$21</f>
        <v>17401.0042844325</v>
      </c>
      <c r="P21" s="35"/>
      <c r="Q21" s="35" t="n">
        <f aca="false">Q20*$E$21</f>
        <v>0</v>
      </c>
      <c r="R21" s="35"/>
      <c r="S21" s="35" t="n">
        <f aca="false">S20*$E$21</f>
        <v>0</v>
      </c>
      <c r="T21" s="35"/>
      <c r="U21" s="177" t="n">
        <f aca="false">U20*$E$21</f>
        <v>133446.69522955</v>
      </c>
      <c r="V21" s="0"/>
      <c r="W21" s="175"/>
      <c r="X21" s="35" t="n">
        <f aca="false">X20*$E$21</f>
        <v>0</v>
      </c>
      <c r="Y21" s="35"/>
      <c r="Z21" s="35" t="n">
        <f aca="false">Z20*$E$21</f>
        <v>0</v>
      </c>
      <c r="AA21" s="35"/>
      <c r="AB21" s="35" t="n">
        <f aca="false">AB20*$E$21</f>
        <v>0</v>
      </c>
      <c r="AC21" s="35"/>
      <c r="AD21" s="35" t="n">
        <f aca="false">AD20*$E$21</f>
        <v>0</v>
      </c>
      <c r="AE21" s="35"/>
      <c r="AF21" s="35" t="n">
        <f aca="false">AF20*$E$21</f>
        <v>0</v>
      </c>
      <c r="AG21" s="35"/>
      <c r="AH21" s="35" t="n">
        <f aca="false">AH20*$E$21</f>
        <v>0</v>
      </c>
      <c r="AI21" s="35"/>
      <c r="AJ21" s="178" t="n">
        <f aca="false">AJ20*$E$21</f>
        <v>0</v>
      </c>
      <c r="AL21" s="175"/>
      <c r="AM21" s="35" t="n">
        <f aca="false">AM20*$E$21</f>
        <v>0</v>
      </c>
      <c r="AN21" s="35"/>
      <c r="AO21" s="35" t="n">
        <f aca="false">AO20*$E$21</f>
        <v>0</v>
      </c>
      <c r="AP21" s="35"/>
      <c r="AQ21" s="35" t="n">
        <f aca="false">AQ20*$E$21</f>
        <v>0</v>
      </c>
      <c r="AR21" s="35"/>
      <c r="AS21" s="35" t="n">
        <f aca="false">AS20*$E$21</f>
        <v>0</v>
      </c>
      <c r="AT21" s="35"/>
      <c r="AU21" s="179" t="n">
        <f aca="false">AU20*$E$21</f>
        <v>0</v>
      </c>
      <c r="AV21" s="0"/>
      <c r="AW21" s="187" t="n">
        <f aca="false">AW20*$E$21</f>
        <v>6540</v>
      </c>
      <c r="AX21" s="187" t="n">
        <f aca="false">AX20*$E$21</f>
        <v>1090</v>
      </c>
      <c r="AY21" s="187" t="n">
        <f aca="false">AW21+AX21</f>
        <v>7630</v>
      </c>
      <c r="AZ21" s="0"/>
      <c r="BA21" s="165"/>
      <c r="BB21" s="0"/>
      <c r="BC21" s="174"/>
      <c r="BD21" s="180" t="n">
        <f aca="false">BD20*$E$21</f>
        <v>133446.69522955</v>
      </c>
      <c r="BE21" s="174"/>
      <c r="BF21" s="181" t="n">
        <f aca="false">BF20*$E$21</f>
        <v>0</v>
      </c>
      <c r="BG21" s="174"/>
      <c r="BH21" s="182" t="n">
        <f aca="false">BH20*$E$21</f>
        <v>0</v>
      </c>
      <c r="BI21" s="174"/>
      <c r="BJ21" s="183" t="n">
        <f aca="false">AY21</f>
        <v>7630</v>
      </c>
      <c r="BK21" s="0"/>
      <c r="BL21" s="184"/>
      <c r="BM21" s="185" t="n">
        <f aca="false">SUM(BD21,BF21,BH21,BJ21)</f>
        <v>141076.69522955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3" customFormat="true" ht="17" hidden="false" customHeight="false" outlineLevel="0" collapsed="false">
      <c r="B22" s="59"/>
      <c r="C22" s="73" t="s">
        <v>11</v>
      </c>
      <c r="D22" s="197"/>
      <c r="E22" s="59"/>
      <c r="F22" s="59"/>
      <c r="G22" s="60"/>
      <c r="H22" s="175"/>
      <c r="I22" s="76" t="n">
        <f aca="false">I21+I14</f>
        <v>164664.645666678</v>
      </c>
      <c r="J22" s="175"/>
      <c r="K22" s="76" t="n">
        <f aca="false">K21+K14</f>
        <v>164308.918572233</v>
      </c>
      <c r="L22" s="175"/>
      <c r="M22" s="76" t="n">
        <f aca="false">M21+M14</f>
        <v>169230.75</v>
      </c>
      <c r="N22" s="175"/>
      <c r="O22" s="76" t="n">
        <f aca="false">O21+O14</f>
        <v>79193.702512749</v>
      </c>
      <c r="P22" s="175"/>
      <c r="Q22" s="76" t="n">
        <f aca="false">Q21+Q14</f>
        <v>0</v>
      </c>
      <c r="R22" s="175"/>
      <c r="S22" s="76" t="n">
        <f aca="false">S21+S14</f>
        <v>0</v>
      </c>
      <c r="T22" s="176"/>
      <c r="U22" s="198" t="n">
        <f aca="false">U21+U14</f>
        <v>577398.01675166</v>
      </c>
      <c r="W22" s="175"/>
      <c r="X22" s="76" t="n">
        <f aca="false">X21+X14</f>
        <v>0</v>
      </c>
      <c r="Y22" s="175"/>
      <c r="Z22" s="76" t="n">
        <f aca="false">Z21+Z14</f>
        <v>0</v>
      </c>
      <c r="AA22" s="175"/>
      <c r="AB22" s="76" t="n">
        <f aca="false">AB21+AB14</f>
        <v>0</v>
      </c>
      <c r="AC22" s="175"/>
      <c r="AD22" s="76" t="n">
        <f aca="false">AD21+AD14</f>
        <v>0</v>
      </c>
      <c r="AE22" s="175"/>
      <c r="AF22" s="76" t="n">
        <f aca="false">AF21+AF14</f>
        <v>0</v>
      </c>
      <c r="AG22" s="175"/>
      <c r="AH22" s="76" t="n">
        <f aca="false">AH21+AH14</f>
        <v>0</v>
      </c>
      <c r="AI22" s="176"/>
      <c r="AJ22" s="199" t="n">
        <f aca="false">AJ21+AJ14</f>
        <v>0</v>
      </c>
      <c r="AL22" s="175"/>
      <c r="AM22" s="76" t="n">
        <f aca="false">AM21+AM14</f>
        <v>0</v>
      </c>
      <c r="AN22" s="175"/>
      <c r="AO22" s="76" t="n">
        <f aca="false">AO21+AO14</f>
        <v>0</v>
      </c>
      <c r="AP22" s="175"/>
      <c r="AQ22" s="76" t="n">
        <f aca="false">AQ21+AQ14</f>
        <v>0</v>
      </c>
      <c r="AR22" s="175"/>
      <c r="AS22" s="76" t="n">
        <f aca="false">AS21+AS14</f>
        <v>0</v>
      </c>
      <c r="AT22" s="176"/>
      <c r="AU22" s="200" t="n">
        <f aca="false">AU21+AU14</f>
        <v>0</v>
      </c>
      <c r="AW22" s="76" t="n">
        <f aca="false">AW21+AW14</f>
        <v>18540</v>
      </c>
      <c r="AX22" s="201" t="n">
        <f aca="false">AX21+AX14</f>
        <v>40489</v>
      </c>
      <c r="AY22" s="201" t="n">
        <f aca="false">AW22+AX22</f>
        <v>59029</v>
      </c>
      <c r="BA22" s="165"/>
      <c r="BC22" s="174"/>
      <c r="BD22" s="202" t="n">
        <f aca="false">BD21+BD14</f>
        <v>577398.01675166</v>
      </c>
      <c r="BE22" s="174"/>
      <c r="BF22" s="203" t="n">
        <f aca="false">BF21+BF14</f>
        <v>0</v>
      </c>
      <c r="BG22" s="174"/>
      <c r="BH22" s="204" t="n">
        <f aca="false">BH21+BH14</f>
        <v>0</v>
      </c>
      <c r="BI22" s="174"/>
      <c r="BJ22" s="205" t="n">
        <f aca="false">BJ21+BJ14</f>
        <v>59029</v>
      </c>
      <c r="BL22" s="184"/>
      <c r="BM22" s="206" t="n">
        <f aca="false">BM21+BM14</f>
        <v>636427.01675166</v>
      </c>
    </row>
    <row r="23" customFormat="false" ht="14" hidden="false" customHeight="false" outlineLevel="0" collapsed="false">
      <c r="A23" s="33"/>
      <c r="B23" s="59"/>
      <c r="C23" s="59"/>
      <c r="D23" s="59"/>
      <c r="E23" s="59"/>
      <c r="F23" s="59"/>
      <c r="G23" s="60"/>
      <c r="H23" s="168"/>
      <c r="I23" s="169"/>
      <c r="J23" s="170"/>
      <c r="K23" s="169"/>
      <c r="L23" s="170"/>
      <c r="M23" s="169"/>
      <c r="N23" s="168"/>
      <c r="O23" s="169"/>
      <c r="P23" s="170"/>
      <c r="Q23" s="169"/>
      <c r="R23" s="170"/>
      <c r="S23" s="169"/>
      <c r="T23" s="170"/>
      <c r="U23" s="171"/>
      <c r="V23" s="0"/>
      <c r="W23" s="168"/>
      <c r="X23" s="169"/>
      <c r="Y23" s="170"/>
      <c r="Z23" s="169"/>
      <c r="AA23" s="170"/>
      <c r="AB23" s="169"/>
      <c r="AC23" s="168"/>
      <c r="AD23" s="169"/>
      <c r="AE23" s="170"/>
      <c r="AF23" s="169"/>
      <c r="AG23" s="170"/>
      <c r="AH23" s="169"/>
      <c r="AI23" s="170"/>
      <c r="AJ23" s="172"/>
      <c r="AL23" s="168"/>
      <c r="AM23" s="169"/>
      <c r="AN23" s="170"/>
      <c r="AO23" s="169"/>
      <c r="AP23" s="170"/>
      <c r="AQ23" s="169"/>
      <c r="AR23" s="168"/>
      <c r="AS23" s="169"/>
      <c r="AT23" s="170"/>
      <c r="AU23" s="173"/>
      <c r="AV23" s="0"/>
      <c r="AZ23" s="0"/>
      <c r="BA23" s="165"/>
      <c r="BB23" s="0"/>
      <c r="BC23" s="174"/>
      <c r="BD23" s="35"/>
      <c r="BE23" s="174"/>
      <c r="BF23" s="35"/>
      <c r="BG23" s="174"/>
      <c r="BH23" s="35"/>
      <c r="BI23" s="174"/>
      <c r="BJ23" s="35"/>
      <c r="BK23" s="0"/>
      <c r="BL23" s="174"/>
      <c r="BM23" s="35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33"/>
      <c r="B24" s="167" t="s">
        <v>86</v>
      </c>
      <c r="C24" s="59"/>
      <c r="D24" s="59"/>
      <c r="E24" s="59"/>
      <c r="F24" s="59"/>
      <c r="G24" s="60"/>
      <c r="H24" s="168"/>
      <c r="I24" s="169"/>
      <c r="J24" s="170"/>
      <c r="K24" s="169"/>
      <c r="L24" s="170"/>
      <c r="M24" s="169"/>
      <c r="N24" s="168"/>
      <c r="O24" s="169"/>
      <c r="P24" s="170"/>
      <c r="Q24" s="169"/>
      <c r="R24" s="170"/>
      <c r="S24" s="169"/>
      <c r="T24" s="170"/>
      <c r="U24" s="171"/>
      <c r="V24" s="0"/>
      <c r="W24" s="168"/>
      <c r="X24" s="169"/>
      <c r="Y24" s="170"/>
      <c r="Z24" s="169"/>
      <c r="AA24" s="170"/>
      <c r="AB24" s="169"/>
      <c r="AC24" s="168"/>
      <c r="AD24" s="169"/>
      <c r="AE24" s="170"/>
      <c r="AF24" s="169"/>
      <c r="AG24" s="170"/>
      <c r="AH24" s="169"/>
      <c r="AI24" s="170"/>
      <c r="AJ24" s="172"/>
      <c r="AL24" s="168"/>
      <c r="AM24" s="169"/>
      <c r="AN24" s="170"/>
      <c r="AO24" s="169"/>
      <c r="AP24" s="170"/>
      <c r="AQ24" s="169"/>
      <c r="AR24" s="168"/>
      <c r="AS24" s="169"/>
      <c r="AT24" s="170"/>
      <c r="AU24" s="173"/>
      <c r="AV24" s="0"/>
      <c r="AZ24" s="0"/>
      <c r="BA24" s="165"/>
      <c r="BB24" s="0"/>
      <c r="BC24" s="174"/>
      <c r="BD24" s="35"/>
      <c r="BE24" s="174"/>
      <c r="BF24" s="35"/>
      <c r="BG24" s="174"/>
      <c r="BH24" s="35"/>
      <c r="BI24" s="207"/>
      <c r="BJ24" s="208"/>
      <c r="BK24" s="0"/>
      <c r="BL24" s="174"/>
      <c r="BM24" s="35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87</v>
      </c>
      <c r="C25" s="5" t="s">
        <v>88</v>
      </c>
      <c r="D25" s="209" t="s">
        <v>113</v>
      </c>
      <c r="E25" s="210" t="n">
        <f aca="false">'Phase II'!E25*1.03</f>
        <v>92.743390229885</v>
      </c>
      <c r="F25" s="210"/>
      <c r="G25" s="211"/>
      <c r="H25" s="212" t="n">
        <v>347.565</v>
      </c>
      <c r="I25" s="35" t="n">
        <f aca="false">$E25*H25</f>
        <v>32234.35642525</v>
      </c>
      <c r="J25" s="212" t="n">
        <v>0</v>
      </c>
      <c r="K25" s="35" t="n">
        <f aca="false">$E25*J25</f>
        <v>0</v>
      </c>
      <c r="L25" s="212" t="n">
        <v>0</v>
      </c>
      <c r="M25" s="35" t="n">
        <f aca="false">$E25*L25</f>
        <v>0</v>
      </c>
      <c r="N25" s="212" t="n">
        <v>61.335</v>
      </c>
      <c r="O25" s="35" t="n">
        <f aca="false">$E25*N25</f>
        <v>5688.41583975</v>
      </c>
      <c r="P25" s="212" t="n">
        <v>0</v>
      </c>
      <c r="Q25" s="35" t="n">
        <f aca="false">$E25*P25</f>
        <v>0</v>
      </c>
      <c r="R25" s="212" t="n">
        <v>0</v>
      </c>
      <c r="S25" s="35" t="n">
        <f aca="false">$E25*R25</f>
        <v>0</v>
      </c>
      <c r="T25" s="213" t="n">
        <f aca="false">H25+J25+L25+N25+P25+R25</f>
        <v>408.9</v>
      </c>
      <c r="U25" s="180" t="n">
        <f aca="false">$E25*T25</f>
        <v>37922.772265</v>
      </c>
      <c r="V25" s="0"/>
      <c r="W25" s="212" t="n">
        <v>0</v>
      </c>
      <c r="X25" s="35" t="n">
        <f aca="false">$E25*W25</f>
        <v>0</v>
      </c>
      <c r="Y25" s="212" t="n">
        <v>0</v>
      </c>
      <c r="Z25" s="35" t="n">
        <f aca="false">$E25*Y25</f>
        <v>0</v>
      </c>
      <c r="AA25" s="212" t="n">
        <v>0</v>
      </c>
      <c r="AB25" s="35" t="n">
        <f aca="false">$E25*AA25</f>
        <v>0</v>
      </c>
      <c r="AC25" s="212" t="n">
        <v>0</v>
      </c>
      <c r="AD25" s="35" t="n">
        <f aca="false">$E25*AC25</f>
        <v>0</v>
      </c>
      <c r="AE25" s="212" t="n">
        <v>0</v>
      </c>
      <c r="AF25" s="35" t="n">
        <f aca="false">$E25*AE25</f>
        <v>0</v>
      </c>
      <c r="AG25" s="212" t="n">
        <v>0</v>
      </c>
      <c r="AH25" s="35" t="n">
        <f aca="false">$E25*AG25</f>
        <v>0</v>
      </c>
      <c r="AI25" s="213" t="n">
        <f aca="false">W25+Y25+AA25+AC25+AE25+AG25</f>
        <v>0</v>
      </c>
      <c r="AJ25" s="181" t="n">
        <f aca="false">$E25*AI25</f>
        <v>0</v>
      </c>
      <c r="AL25" s="212" t="n">
        <v>0</v>
      </c>
      <c r="AM25" s="35" t="n">
        <f aca="false">$E25*AL25</f>
        <v>0</v>
      </c>
      <c r="AN25" s="212" t="n">
        <v>0</v>
      </c>
      <c r="AO25" s="35" t="n">
        <f aca="false">$E25*AN25</f>
        <v>0</v>
      </c>
      <c r="AP25" s="212" t="n">
        <v>0</v>
      </c>
      <c r="AQ25" s="35" t="n">
        <f aca="false">$E25*AP25</f>
        <v>0</v>
      </c>
      <c r="AR25" s="212" t="n">
        <v>0</v>
      </c>
      <c r="AS25" s="35" t="n">
        <f aca="false">$E25*AR25</f>
        <v>0</v>
      </c>
      <c r="AT25" s="213" t="n">
        <f aca="false">AL25+AN25+AP25+AR25</f>
        <v>0</v>
      </c>
      <c r="AU25" s="182" t="n">
        <f aca="false">$E25*AT25</f>
        <v>0</v>
      </c>
      <c r="AV25" s="0"/>
      <c r="AZ25" s="0"/>
      <c r="BA25" s="214"/>
      <c r="BB25" s="0"/>
      <c r="BC25" s="215" t="n">
        <f aca="false">$T25</f>
        <v>408.9</v>
      </c>
      <c r="BD25" s="180" t="n">
        <f aca="false">$E25*BC25</f>
        <v>37922.772265</v>
      </c>
      <c r="BE25" s="215" t="n">
        <f aca="false">$AI25</f>
        <v>0</v>
      </c>
      <c r="BF25" s="181" t="n">
        <f aca="false">$E25*BE25</f>
        <v>0</v>
      </c>
      <c r="BG25" s="215" t="n">
        <f aca="false">$AT25</f>
        <v>0</v>
      </c>
      <c r="BH25" s="182" t="n">
        <f aca="false">$E25*BG25</f>
        <v>0</v>
      </c>
      <c r="BI25" s="216"/>
      <c r="BJ25" s="208"/>
      <c r="BK25" s="33"/>
      <c r="BL25" s="184" t="n">
        <f aca="false">BC25+BE25+BG25</f>
        <v>408.9</v>
      </c>
      <c r="BM25" s="185" t="n">
        <f aca="false">$E25*BL25</f>
        <v>37922.772265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90</v>
      </c>
      <c r="C26" s="5" t="s">
        <v>91</v>
      </c>
      <c r="D26" s="209" t="s">
        <v>113</v>
      </c>
      <c r="E26" s="210" t="n">
        <f aca="false">'Phase II'!E26*1.03</f>
        <v>41.4177798850574</v>
      </c>
      <c r="F26" s="210"/>
      <c r="G26" s="211"/>
      <c r="H26" s="212" t="n">
        <v>347.565</v>
      </c>
      <c r="I26" s="35" t="n">
        <f aca="false">$E26*H26</f>
        <v>14395.37066575</v>
      </c>
      <c r="J26" s="212" t="n">
        <v>0</v>
      </c>
      <c r="K26" s="35" t="n">
        <f aca="false">$E26*J26</f>
        <v>0</v>
      </c>
      <c r="L26" s="212" t="n">
        <v>0</v>
      </c>
      <c r="M26" s="35" t="n">
        <f aca="false">$E26*L26</f>
        <v>0</v>
      </c>
      <c r="N26" s="212" t="n">
        <v>61.335</v>
      </c>
      <c r="O26" s="35" t="n">
        <f aca="false">$E26*N26</f>
        <v>2540.35952925</v>
      </c>
      <c r="P26" s="212" t="n">
        <v>0</v>
      </c>
      <c r="Q26" s="35" t="n">
        <f aca="false">$E26*P26</f>
        <v>0</v>
      </c>
      <c r="R26" s="212" t="n">
        <v>0</v>
      </c>
      <c r="S26" s="35" t="n">
        <f aca="false">$E26*R26</f>
        <v>0</v>
      </c>
      <c r="T26" s="213" t="n">
        <f aca="false">H26+J26+L26+N26+P26+R26</f>
        <v>408.9</v>
      </c>
      <c r="U26" s="180" t="n">
        <f aca="false">$E26*T26</f>
        <v>16935.730195</v>
      </c>
      <c r="V26" s="0"/>
      <c r="W26" s="212"/>
      <c r="X26" s="35"/>
      <c r="Y26" s="212"/>
      <c r="Z26" s="35"/>
      <c r="AA26" s="212"/>
      <c r="AB26" s="35"/>
      <c r="AC26" s="212"/>
      <c r="AD26" s="35"/>
      <c r="AE26" s="212"/>
      <c r="AF26" s="35"/>
      <c r="AG26" s="212"/>
      <c r="AH26" s="35"/>
      <c r="AI26" s="213"/>
      <c r="AJ26" s="181"/>
      <c r="AL26" s="212"/>
      <c r="AM26" s="35"/>
      <c r="AN26" s="212"/>
      <c r="AO26" s="35"/>
      <c r="AP26" s="212"/>
      <c r="AQ26" s="35"/>
      <c r="AR26" s="212"/>
      <c r="AS26" s="35"/>
      <c r="AT26" s="213"/>
      <c r="AU26" s="182"/>
      <c r="AV26" s="0"/>
      <c r="AZ26" s="0"/>
      <c r="BA26" s="214"/>
      <c r="BB26" s="0"/>
      <c r="BC26" s="215" t="n">
        <f aca="false">$T26</f>
        <v>408.9</v>
      </c>
      <c r="BD26" s="180" t="n">
        <f aca="false">$E26*BC26</f>
        <v>16935.730195</v>
      </c>
      <c r="BE26" s="215" t="n">
        <f aca="false">$AI26</f>
        <v>0</v>
      </c>
      <c r="BF26" s="181" t="n">
        <f aca="false">$E26*BE26</f>
        <v>0</v>
      </c>
      <c r="BG26" s="215" t="n">
        <f aca="false">$AT26</f>
        <v>0</v>
      </c>
      <c r="BH26" s="182" t="n">
        <f aca="false">$E26*BG26</f>
        <v>0</v>
      </c>
      <c r="BI26" s="216"/>
      <c r="BJ26" s="208"/>
      <c r="BK26" s="33"/>
      <c r="BL26" s="184" t="n">
        <f aca="false">BC26+BE26+BG26</f>
        <v>408.9</v>
      </c>
      <c r="BM26" s="185" t="n">
        <f aca="false">$E26*BL26</f>
        <v>16935.730195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92</v>
      </c>
      <c r="C27" s="5" t="s">
        <v>91</v>
      </c>
      <c r="D27" s="209" t="s">
        <v>113</v>
      </c>
      <c r="E27" s="210" t="n">
        <f aca="false">'Phase II'!E27*1.03</f>
        <v>69.2450649425287</v>
      </c>
      <c r="F27" s="210"/>
      <c r="G27" s="211"/>
      <c r="H27" s="212" t="n">
        <v>0</v>
      </c>
      <c r="I27" s="35" t="n">
        <f aca="false">$E27*H27</f>
        <v>0</v>
      </c>
      <c r="J27" s="212" t="n">
        <v>347.565</v>
      </c>
      <c r="K27" s="35" t="n">
        <f aca="false">$E27*J27</f>
        <v>24067.16099675</v>
      </c>
      <c r="L27" s="212" t="n">
        <v>0</v>
      </c>
      <c r="M27" s="35" t="n">
        <f aca="false">$E27*L27</f>
        <v>0</v>
      </c>
      <c r="N27" s="212" t="n">
        <v>61.335</v>
      </c>
      <c r="O27" s="35" t="n">
        <f aca="false">$E27*N27</f>
        <v>4247.14605825</v>
      </c>
      <c r="P27" s="212" t="n">
        <v>0</v>
      </c>
      <c r="Q27" s="35" t="n">
        <f aca="false">$E27*P27</f>
        <v>0</v>
      </c>
      <c r="R27" s="212" t="n">
        <v>0</v>
      </c>
      <c r="S27" s="35" t="n">
        <f aca="false">$E27*R27</f>
        <v>0</v>
      </c>
      <c r="T27" s="213" t="n">
        <f aca="false">H27+J27+L27+N27+P27+R27</f>
        <v>408.9</v>
      </c>
      <c r="U27" s="180" t="n">
        <f aca="false">$E27*T27</f>
        <v>28314.307055</v>
      </c>
      <c r="V27" s="0"/>
      <c r="W27" s="212"/>
      <c r="X27" s="35"/>
      <c r="Y27" s="212"/>
      <c r="Z27" s="35"/>
      <c r="AA27" s="212"/>
      <c r="AB27" s="35"/>
      <c r="AC27" s="212"/>
      <c r="AD27" s="35"/>
      <c r="AE27" s="212"/>
      <c r="AF27" s="35"/>
      <c r="AG27" s="212"/>
      <c r="AH27" s="35"/>
      <c r="AI27" s="213"/>
      <c r="AJ27" s="181"/>
      <c r="AL27" s="212"/>
      <c r="AM27" s="35"/>
      <c r="AN27" s="212"/>
      <c r="AO27" s="35"/>
      <c r="AP27" s="212"/>
      <c r="AQ27" s="35"/>
      <c r="AR27" s="212"/>
      <c r="AS27" s="35"/>
      <c r="AT27" s="213"/>
      <c r="AU27" s="182"/>
      <c r="AV27" s="0"/>
      <c r="AZ27" s="0"/>
      <c r="BA27" s="214"/>
      <c r="BB27" s="0"/>
      <c r="BC27" s="215" t="n">
        <f aca="false">$T27</f>
        <v>408.9</v>
      </c>
      <c r="BD27" s="180" t="n">
        <f aca="false">$E27*BC27</f>
        <v>28314.307055</v>
      </c>
      <c r="BE27" s="215" t="n">
        <f aca="false">$AI27</f>
        <v>0</v>
      </c>
      <c r="BF27" s="181" t="n">
        <f aca="false">$E27*BE27</f>
        <v>0</v>
      </c>
      <c r="BG27" s="215" t="n">
        <f aca="false">$AT27</f>
        <v>0</v>
      </c>
      <c r="BH27" s="182" t="n">
        <f aca="false">$E27*BG27</f>
        <v>0</v>
      </c>
      <c r="BI27" s="216"/>
      <c r="BJ27" s="208"/>
      <c r="BK27" s="33"/>
      <c r="BL27" s="184" t="n">
        <f aca="false">BC27+BE27+BG27</f>
        <v>408.9</v>
      </c>
      <c r="BM27" s="185" t="n">
        <f aca="false">$E27*BL27</f>
        <v>28314.307055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93</v>
      </c>
      <c r="C28" s="5" t="s">
        <v>94</v>
      </c>
      <c r="D28" s="209" t="s">
        <v>113</v>
      </c>
      <c r="E28" s="210" t="n">
        <f aca="false">'Phase II'!E28*1.03</f>
        <v>25.40469348659</v>
      </c>
      <c r="F28" s="210"/>
      <c r="G28" s="211"/>
      <c r="H28" s="212" t="n">
        <v>887.4</v>
      </c>
      <c r="I28" s="35" t="n">
        <f aca="false">$E28*H28</f>
        <v>22544.125</v>
      </c>
      <c r="J28" s="212" t="n">
        <v>0</v>
      </c>
      <c r="K28" s="35" t="n">
        <f aca="false">$E28*J28</f>
        <v>0</v>
      </c>
      <c r="L28" s="212" t="n">
        <v>0</v>
      </c>
      <c r="M28" s="35" t="n">
        <f aca="false">$E28*L28</f>
        <v>0</v>
      </c>
      <c r="N28" s="212" t="n">
        <v>156.6</v>
      </c>
      <c r="O28" s="35" t="n">
        <f aca="false">$E28*N28</f>
        <v>3978.375</v>
      </c>
      <c r="P28" s="212" t="n">
        <v>0</v>
      </c>
      <c r="Q28" s="35" t="n">
        <f aca="false">$E28*P28</f>
        <v>0</v>
      </c>
      <c r="R28" s="212" t="n">
        <v>0</v>
      </c>
      <c r="S28" s="35" t="n">
        <f aca="false">$E28*R28</f>
        <v>0</v>
      </c>
      <c r="T28" s="213" t="n">
        <f aca="false">H28+J28+L28+N28+P28+R28</f>
        <v>1044</v>
      </c>
      <c r="U28" s="180" t="n">
        <f aca="false">$E28*T28</f>
        <v>26522.5</v>
      </c>
      <c r="V28" s="0"/>
      <c r="W28" s="212"/>
      <c r="X28" s="35"/>
      <c r="Y28" s="212"/>
      <c r="Z28" s="35"/>
      <c r="AA28" s="212"/>
      <c r="AB28" s="35"/>
      <c r="AC28" s="212"/>
      <c r="AD28" s="35"/>
      <c r="AE28" s="212"/>
      <c r="AF28" s="35"/>
      <c r="AG28" s="212"/>
      <c r="AH28" s="35"/>
      <c r="AI28" s="213"/>
      <c r="AJ28" s="181"/>
      <c r="AL28" s="212"/>
      <c r="AM28" s="35"/>
      <c r="AN28" s="212"/>
      <c r="AO28" s="35"/>
      <c r="AP28" s="212"/>
      <c r="AQ28" s="35"/>
      <c r="AR28" s="212"/>
      <c r="AS28" s="35"/>
      <c r="AT28" s="213"/>
      <c r="AU28" s="182"/>
      <c r="AV28" s="0"/>
      <c r="AZ28" s="0"/>
      <c r="BA28" s="214"/>
      <c r="BB28" s="0"/>
      <c r="BC28" s="215" t="n">
        <f aca="false">$T28</f>
        <v>1044</v>
      </c>
      <c r="BD28" s="180" t="n">
        <f aca="false">$E28*BC28</f>
        <v>26522.5</v>
      </c>
      <c r="BE28" s="215" t="n">
        <f aca="false">$AI28</f>
        <v>0</v>
      </c>
      <c r="BF28" s="181" t="n">
        <f aca="false">$E28*BE28</f>
        <v>0</v>
      </c>
      <c r="BG28" s="215" t="n">
        <f aca="false">$AT28</f>
        <v>0</v>
      </c>
      <c r="BH28" s="182" t="n">
        <f aca="false">$E28*BG28</f>
        <v>0</v>
      </c>
      <c r="BI28" s="216"/>
      <c r="BJ28" s="208"/>
      <c r="BK28" s="33"/>
      <c r="BL28" s="184" t="n">
        <f aca="false">BC28+BE28+BG28</f>
        <v>1044</v>
      </c>
      <c r="BM28" s="185" t="n">
        <f aca="false">$E28*BL28</f>
        <v>26522.5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93</v>
      </c>
      <c r="C29" s="5" t="s">
        <v>95</v>
      </c>
      <c r="D29" s="209" t="s">
        <v>113</v>
      </c>
      <c r="E29" s="210" t="n">
        <f aca="false">'Phase II'!E29*1.03</f>
        <v>25.40469348659</v>
      </c>
      <c r="F29" s="210"/>
      <c r="G29" s="211"/>
      <c r="H29" s="212" t="n">
        <v>0</v>
      </c>
      <c r="I29" s="35" t="n">
        <f aca="false">$E29*H29</f>
        <v>0</v>
      </c>
      <c r="J29" s="212" t="n">
        <v>887.4</v>
      </c>
      <c r="K29" s="35" t="n">
        <f aca="false">$E29*J29</f>
        <v>22544.125</v>
      </c>
      <c r="L29" s="212" t="n">
        <v>0</v>
      </c>
      <c r="M29" s="35" t="n">
        <f aca="false">$E29*L29</f>
        <v>0</v>
      </c>
      <c r="N29" s="212" t="n">
        <v>156.6</v>
      </c>
      <c r="O29" s="35" t="n">
        <f aca="false">$E29*N29</f>
        <v>3978.375</v>
      </c>
      <c r="P29" s="212" t="n">
        <v>0</v>
      </c>
      <c r="Q29" s="35" t="n">
        <f aca="false">$E29*P29</f>
        <v>0</v>
      </c>
      <c r="R29" s="212" t="n">
        <v>0</v>
      </c>
      <c r="S29" s="35" t="n">
        <f aca="false">$E29*R29</f>
        <v>0</v>
      </c>
      <c r="T29" s="213" t="n">
        <f aca="false">H29+J29+L29+N29+P29+R29</f>
        <v>1044</v>
      </c>
      <c r="U29" s="180" t="n">
        <f aca="false">$E29*T29</f>
        <v>26522.5</v>
      </c>
      <c r="V29" s="0"/>
      <c r="W29" s="212"/>
      <c r="X29" s="35"/>
      <c r="Y29" s="212"/>
      <c r="Z29" s="35"/>
      <c r="AA29" s="212"/>
      <c r="AB29" s="35"/>
      <c r="AC29" s="212"/>
      <c r="AD29" s="35"/>
      <c r="AE29" s="212"/>
      <c r="AF29" s="35"/>
      <c r="AG29" s="212"/>
      <c r="AH29" s="35"/>
      <c r="AI29" s="213"/>
      <c r="AJ29" s="181"/>
      <c r="AL29" s="212"/>
      <c r="AM29" s="35"/>
      <c r="AN29" s="212"/>
      <c r="AO29" s="35"/>
      <c r="AP29" s="212"/>
      <c r="AQ29" s="35"/>
      <c r="AR29" s="212"/>
      <c r="AS29" s="35"/>
      <c r="AT29" s="213"/>
      <c r="AU29" s="182"/>
      <c r="AV29" s="0"/>
      <c r="AZ29" s="0"/>
      <c r="BA29" s="214"/>
      <c r="BB29" s="0"/>
      <c r="BC29" s="215" t="n">
        <f aca="false">$T29</f>
        <v>1044</v>
      </c>
      <c r="BD29" s="180" t="n">
        <f aca="false">$E29*BC29</f>
        <v>26522.5</v>
      </c>
      <c r="BE29" s="215" t="n">
        <f aca="false">$AI29</f>
        <v>0</v>
      </c>
      <c r="BF29" s="181" t="n">
        <f aca="false">$E29*BE29</f>
        <v>0</v>
      </c>
      <c r="BG29" s="215" t="n">
        <f aca="false">$AT29</f>
        <v>0</v>
      </c>
      <c r="BH29" s="182" t="n">
        <f aca="false">$E29*BG29</f>
        <v>0</v>
      </c>
      <c r="BI29" s="216"/>
      <c r="BJ29" s="208"/>
      <c r="BK29" s="33"/>
      <c r="BL29" s="184" t="n">
        <f aca="false">BC29+BE29+BG29</f>
        <v>1044</v>
      </c>
      <c r="BM29" s="185" t="n">
        <f aca="false">$E29*BL29</f>
        <v>26522.5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93</v>
      </c>
      <c r="C30" s="5" t="s">
        <v>95</v>
      </c>
      <c r="D30" s="209" t="s">
        <v>113</v>
      </c>
      <c r="E30" s="210" t="n">
        <f aca="false">'Phase II'!E30*1.03</f>
        <v>25.40469348659</v>
      </c>
      <c r="F30" s="210"/>
      <c r="G30" s="211"/>
      <c r="H30" s="212" t="n">
        <v>0</v>
      </c>
      <c r="I30" s="35" t="n">
        <f aca="false">$E30*H30</f>
        <v>0</v>
      </c>
      <c r="J30" s="212" t="n">
        <v>887.4</v>
      </c>
      <c r="K30" s="35" t="n">
        <f aca="false">$E30*J30</f>
        <v>22544.125</v>
      </c>
      <c r="L30" s="212" t="n">
        <v>0</v>
      </c>
      <c r="M30" s="35" t="n">
        <f aca="false">$E30*L30</f>
        <v>0</v>
      </c>
      <c r="N30" s="212" t="n">
        <v>156.6</v>
      </c>
      <c r="O30" s="35" t="n">
        <f aca="false">$E30*N30</f>
        <v>3978.375</v>
      </c>
      <c r="P30" s="212" t="n">
        <v>0</v>
      </c>
      <c r="Q30" s="35" t="n">
        <f aca="false">$E30*P30</f>
        <v>0</v>
      </c>
      <c r="R30" s="212" t="n">
        <v>0</v>
      </c>
      <c r="S30" s="35" t="n">
        <f aca="false">$E30*R30</f>
        <v>0</v>
      </c>
      <c r="T30" s="213" t="n">
        <f aca="false">H30+J30+L30+N30+P30+R30</f>
        <v>1044</v>
      </c>
      <c r="U30" s="180" t="n">
        <f aca="false">$E30*T30</f>
        <v>26522.5</v>
      </c>
      <c r="V30" s="0"/>
      <c r="W30" s="212"/>
      <c r="X30" s="35"/>
      <c r="Y30" s="212"/>
      <c r="Z30" s="35"/>
      <c r="AA30" s="212"/>
      <c r="AB30" s="35"/>
      <c r="AC30" s="212"/>
      <c r="AD30" s="35"/>
      <c r="AE30" s="212"/>
      <c r="AF30" s="35"/>
      <c r="AG30" s="212"/>
      <c r="AH30" s="35"/>
      <c r="AI30" s="213"/>
      <c r="AJ30" s="181"/>
      <c r="AL30" s="212"/>
      <c r="AM30" s="35"/>
      <c r="AN30" s="212"/>
      <c r="AO30" s="35"/>
      <c r="AP30" s="212"/>
      <c r="AQ30" s="35"/>
      <c r="AR30" s="212"/>
      <c r="AS30" s="35"/>
      <c r="AT30" s="213"/>
      <c r="AU30" s="182"/>
      <c r="AV30" s="0"/>
      <c r="AZ30" s="0"/>
      <c r="BA30" s="214"/>
      <c r="BB30" s="0"/>
      <c r="BC30" s="215" t="n">
        <f aca="false">$T30</f>
        <v>1044</v>
      </c>
      <c r="BD30" s="180" t="n">
        <f aca="false">$E30*BC30</f>
        <v>26522.5</v>
      </c>
      <c r="BE30" s="215" t="n">
        <f aca="false">$AI30</f>
        <v>0</v>
      </c>
      <c r="BF30" s="181" t="n">
        <f aca="false">$E30*BE30</f>
        <v>0</v>
      </c>
      <c r="BG30" s="215" t="n">
        <f aca="false">$AT30</f>
        <v>0</v>
      </c>
      <c r="BH30" s="182" t="n">
        <f aca="false">$E30*BG30</f>
        <v>0</v>
      </c>
      <c r="BI30" s="216"/>
      <c r="BJ30" s="208"/>
      <c r="BK30" s="33"/>
      <c r="BL30" s="184" t="n">
        <f aca="false">BC30+BE30+BG30</f>
        <v>1044</v>
      </c>
      <c r="BM30" s="185" t="n">
        <f aca="false">$E30*BL30</f>
        <v>26522.5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96</v>
      </c>
      <c r="C31" s="5" t="s">
        <v>97</v>
      </c>
      <c r="D31" s="209" t="s">
        <v>113</v>
      </c>
      <c r="E31" s="210" t="n">
        <f aca="false">'Phase II'!E31*1.03</f>
        <v>18.2913793103448</v>
      </c>
      <c r="F31" s="210"/>
      <c r="G31" s="211"/>
      <c r="H31" s="212" t="n">
        <v>887.4</v>
      </c>
      <c r="I31" s="35" t="n">
        <f aca="false">$E31*H31</f>
        <v>16231.77</v>
      </c>
      <c r="J31" s="212" t="n">
        <v>0</v>
      </c>
      <c r="K31" s="35" t="n">
        <f aca="false">$E31*J31</f>
        <v>0</v>
      </c>
      <c r="L31" s="212" t="n">
        <v>0</v>
      </c>
      <c r="M31" s="35" t="n">
        <f aca="false">$E31*L31</f>
        <v>0</v>
      </c>
      <c r="N31" s="212" t="n">
        <v>156.6</v>
      </c>
      <c r="O31" s="35" t="n">
        <f aca="false">$E31*N31</f>
        <v>2864.43</v>
      </c>
      <c r="P31" s="212" t="n">
        <v>0</v>
      </c>
      <c r="Q31" s="35" t="n">
        <f aca="false">$E31*P31</f>
        <v>0</v>
      </c>
      <c r="R31" s="212" t="n">
        <v>0</v>
      </c>
      <c r="S31" s="35" t="n">
        <f aca="false">$E31*R31</f>
        <v>0</v>
      </c>
      <c r="T31" s="213" t="n">
        <f aca="false">H31+J31+L31+N31+P31+R31</f>
        <v>1044</v>
      </c>
      <c r="U31" s="180" t="n">
        <f aca="false">$E31*T31</f>
        <v>19096.2</v>
      </c>
      <c r="V31" s="0"/>
      <c r="W31" s="212" t="n">
        <v>0</v>
      </c>
      <c r="X31" s="35" t="n">
        <f aca="false">$E31*W31</f>
        <v>0</v>
      </c>
      <c r="Y31" s="212" t="n">
        <v>0</v>
      </c>
      <c r="Z31" s="35" t="n">
        <f aca="false">$E31*Y31</f>
        <v>0</v>
      </c>
      <c r="AA31" s="212" t="n">
        <v>0</v>
      </c>
      <c r="AB31" s="35" t="n">
        <f aca="false">$E31*AA31</f>
        <v>0</v>
      </c>
      <c r="AC31" s="212" t="n">
        <v>0</v>
      </c>
      <c r="AD31" s="35" t="n">
        <f aca="false">$E31*AC31</f>
        <v>0</v>
      </c>
      <c r="AE31" s="212" t="n">
        <v>0</v>
      </c>
      <c r="AF31" s="35" t="n">
        <f aca="false">$E31*AE31</f>
        <v>0</v>
      </c>
      <c r="AG31" s="212" t="n">
        <v>0</v>
      </c>
      <c r="AH31" s="35" t="n">
        <f aca="false">$E31*AG31</f>
        <v>0</v>
      </c>
      <c r="AI31" s="213" t="n">
        <f aca="false">W31+Y31+AA31+AC31+AE31+AG31</f>
        <v>0</v>
      </c>
      <c r="AJ31" s="181" t="n">
        <f aca="false">$E31*AI31</f>
        <v>0</v>
      </c>
      <c r="AL31" s="212" t="n">
        <v>0</v>
      </c>
      <c r="AM31" s="35" t="n">
        <f aca="false">$E31*AL31</f>
        <v>0</v>
      </c>
      <c r="AN31" s="212" t="n">
        <v>0</v>
      </c>
      <c r="AO31" s="35" t="n">
        <f aca="false">$E31*AN31</f>
        <v>0</v>
      </c>
      <c r="AP31" s="212" t="n">
        <v>0</v>
      </c>
      <c r="AQ31" s="35" t="n">
        <f aca="false">$E31*AP31</f>
        <v>0</v>
      </c>
      <c r="AR31" s="212" t="n">
        <v>0</v>
      </c>
      <c r="AS31" s="35" t="n">
        <f aca="false">$E31*AR31</f>
        <v>0</v>
      </c>
      <c r="AT31" s="213" t="n">
        <f aca="false">AL31+AN31+AP31+AR31</f>
        <v>0</v>
      </c>
      <c r="AU31" s="182" t="n">
        <f aca="false">$E31*AT31</f>
        <v>0</v>
      </c>
      <c r="AV31" s="0"/>
      <c r="AZ31" s="0"/>
      <c r="BA31" s="214"/>
      <c r="BB31" s="0"/>
      <c r="BC31" s="215" t="n">
        <f aca="false">$T31</f>
        <v>1044</v>
      </c>
      <c r="BD31" s="180" t="n">
        <f aca="false">$E31*BC31</f>
        <v>19096.2</v>
      </c>
      <c r="BE31" s="215" t="n">
        <f aca="false">$AI31</f>
        <v>0</v>
      </c>
      <c r="BF31" s="181" t="n">
        <f aca="false">$E31*BE31</f>
        <v>0</v>
      </c>
      <c r="BG31" s="215" t="n">
        <f aca="false">$AT31</f>
        <v>0</v>
      </c>
      <c r="BH31" s="182" t="n">
        <f aca="false">$E31*BG31</f>
        <v>0</v>
      </c>
      <c r="BI31" s="216"/>
      <c r="BJ31" s="208"/>
      <c r="BK31" s="33"/>
      <c r="BL31" s="184" t="n">
        <f aca="false">BC31+BE31+BG31</f>
        <v>1044</v>
      </c>
      <c r="BM31" s="185" t="n">
        <f aca="false">$E31*BL31</f>
        <v>19096.2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9"/>
      <c r="C32" s="217" t="s">
        <v>98</v>
      </c>
      <c r="D32" s="217"/>
      <c r="E32" s="29"/>
      <c r="F32" s="29"/>
      <c r="G32" s="29"/>
      <c r="H32" s="218" t="n">
        <f aca="false">SUM(H25:H31)</f>
        <v>2469.93</v>
      </c>
      <c r="I32" s="219" t="n">
        <f aca="false">SUM(I25:I31)</f>
        <v>85405.6220909999</v>
      </c>
      <c r="J32" s="218" t="n">
        <f aca="false">SUM(J25:J31)</f>
        <v>2122.365</v>
      </c>
      <c r="K32" s="219" t="n">
        <f aca="false">SUM(K25:K31)</f>
        <v>69155.41099675</v>
      </c>
      <c r="L32" s="218" t="n">
        <f aca="false">SUM(L25:L31)</f>
        <v>0</v>
      </c>
      <c r="M32" s="219" t="n">
        <f aca="false">SUM(M25:M31)</f>
        <v>0</v>
      </c>
      <c r="N32" s="218" t="n">
        <f aca="false">SUM(N25:N31)</f>
        <v>810.405</v>
      </c>
      <c r="O32" s="219" t="n">
        <f aca="false">SUM(O25:O31)</f>
        <v>27275.47642725</v>
      </c>
      <c r="P32" s="218" t="n">
        <f aca="false">SUM(P25:P31)</f>
        <v>0</v>
      </c>
      <c r="Q32" s="219" t="n">
        <f aca="false">SUM(Q25:Q31)</f>
        <v>0</v>
      </c>
      <c r="R32" s="218" t="n">
        <f aca="false">SUM(R25:R31)</f>
        <v>0</v>
      </c>
      <c r="S32" s="219" t="n">
        <f aca="false">SUM(S25:S31)</f>
        <v>0</v>
      </c>
      <c r="T32" s="218" t="n">
        <f aca="false">H32+J32+L32+N32+P32+R32</f>
        <v>5402.7</v>
      </c>
      <c r="U32" s="220" t="n">
        <f aca="false">SUM(U25:U31)</f>
        <v>181836.509515</v>
      </c>
      <c r="V32" s="29"/>
      <c r="W32" s="218" t="n">
        <f aca="false">SUM(W25:W31)</f>
        <v>0</v>
      </c>
      <c r="X32" s="219" t="n">
        <f aca="false">SUM(X25:X31)</f>
        <v>0</v>
      </c>
      <c r="Y32" s="218" t="n">
        <f aca="false">SUM(Y25:Y31)</f>
        <v>0</v>
      </c>
      <c r="Z32" s="219" t="n">
        <f aca="false">SUM(Z25:Z31)</f>
        <v>0</v>
      </c>
      <c r="AA32" s="218" t="n">
        <f aca="false">SUM(AA25:AA31)</f>
        <v>0</v>
      </c>
      <c r="AB32" s="219" t="n">
        <f aca="false">SUM(AB25:AB31)</f>
        <v>0</v>
      </c>
      <c r="AC32" s="218" t="n">
        <f aca="false">SUM(AC25:AC31)</f>
        <v>0</v>
      </c>
      <c r="AD32" s="219" t="n">
        <f aca="false">SUM(AD25:AD31)</f>
        <v>0</v>
      </c>
      <c r="AE32" s="218" t="n">
        <f aca="false">SUM(AE25:AE31)</f>
        <v>0</v>
      </c>
      <c r="AF32" s="219" t="n">
        <f aca="false">SUM(AF25:AF31)</f>
        <v>0</v>
      </c>
      <c r="AG32" s="218" t="n">
        <f aca="false">SUM(AG25:AG31)</f>
        <v>0</v>
      </c>
      <c r="AH32" s="219" t="n">
        <f aca="false">SUM(AH25:AH31)</f>
        <v>0</v>
      </c>
      <c r="AI32" s="218" t="n">
        <f aca="false">W32+Y32+AA32+AC32+AE32+AG32</f>
        <v>0</v>
      </c>
      <c r="AJ32" s="221" t="n">
        <f aca="false">SUM(AJ25:AJ31)</f>
        <v>0</v>
      </c>
      <c r="AL32" s="218" t="n">
        <f aca="false">SUM(AL25:AL31)</f>
        <v>0</v>
      </c>
      <c r="AM32" s="219" t="n">
        <f aca="false">SUM(AM25:AM31)</f>
        <v>0</v>
      </c>
      <c r="AN32" s="218" t="n">
        <f aca="false">SUM(AN25:AN31)</f>
        <v>0</v>
      </c>
      <c r="AO32" s="219" t="n">
        <f aca="false">SUM(AO25:AO31)</f>
        <v>0</v>
      </c>
      <c r="AP32" s="218" t="n">
        <f aca="false">SUM(AP25:AP31)</f>
        <v>0</v>
      </c>
      <c r="AQ32" s="219" t="n">
        <f aca="false">SUM(AQ25:AQ31)</f>
        <v>0</v>
      </c>
      <c r="AR32" s="218" t="n">
        <f aca="false">SUM(AR25:AR31)</f>
        <v>0</v>
      </c>
      <c r="AS32" s="219" t="n">
        <f aca="false">SUM(AS25:AS31)</f>
        <v>0</v>
      </c>
      <c r="AT32" s="218" t="n">
        <f aca="false">AL32+AN32+AP32+AR32</f>
        <v>0</v>
      </c>
      <c r="AU32" s="222" t="n">
        <f aca="false">SUM(AU25:AU31)</f>
        <v>0</v>
      </c>
      <c r="AV32" s="29"/>
      <c r="AZ32" s="0"/>
      <c r="BA32" s="223"/>
      <c r="BB32" s="0"/>
      <c r="BC32" s="224" t="n">
        <f aca="false">SUM(BC25:BC31)</f>
        <v>5402.7</v>
      </c>
      <c r="BD32" s="220" t="n">
        <f aca="false">SUM(BD25:BD31)</f>
        <v>181836.509515</v>
      </c>
      <c r="BE32" s="224" t="n">
        <f aca="false">SUM(BE25:BE31)</f>
        <v>0</v>
      </c>
      <c r="BF32" s="221" t="n">
        <f aca="false">SUM(BF25:BF31)</f>
        <v>0</v>
      </c>
      <c r="BG32" s="224" t="n">
        <f aca="false">SUM(BG25:BG31)</f>
        <v>0</v>
      </c>
      <c r="BH32" s="222" t="n">
        <f aca="false">SUM(BH25:BH31)</f>
        <v>0</v>
      </c>
      <c r="BI32" s="216"/>
      <c r="BJ32" s="208"/>
      <c r="BK32" s="33"/>
      <c r="BL32" s="225" t="n">
        <f aca="false">SUM(BL25:BL31)</f>
        <v>5402.7</v>
      </c>
      <c r="BM32" s="226" t="n">
        <f aca="false">SUM(BM25:BM31)</f>
        <v>181836.509515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8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81"/>
      <c r="AL33" s="0"/>
      <c r="AM33" s="0"/>
      <c r="AN33" s="0"/>
      <c r="AO33" s="0"/>
      <c r="AP33" s="0"/>
      <c r="AQ33" s="0"/>
      <c r="AR33" s="0"/>
      <c r="AS33" s="0"/>
      <c r="AT33" s="0"/>
      <c r="AU33" s="182"/>
      <c r="AV33" s="0"/>
      <c r="AZ33" s="0"/>
      <c r="BA33" s="0"/>
      <c r="BB33" s="0"/>
      <c r="BC33" s="215"/>
      <c r="BD33" s="35"/>
      <c r="BE33" s="215"/>
      <c r="BF33" s="35"/>
      <c r="BG33" s="215"/>
      <c r="BH33" s="35"/>
      <c r="BI33" s="216"/>
      <c r="BJ33" s="208"/>
      <c r="BK33" s="33"/>
      <c r="BL33" s="215"/>
      <c r="BM33" s="35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3" customFormat="true" ht="14" hidden="false" customHeight="false" outlineLevel="0" collapsed="false">
      <c r="B34" s="167" t="s">
        <v>99</v>
      </c>
      <c r="C34" s="59"/>
      <c r="D34" s="59"/>
      <c r="E34" s="59"/>
      <c r="F34" s="59"/>
      <c r="G34" s="60"/>
      <c r="H34" s="168"/>
      <c r="I34" s="169"/>
      <c r="J34" s="168"/>
      <c r="K34" s="169"/>
      <c r="L34" s="168"/>
      <c r="M34" s="169"/>
      <c r="N34" s="168"/>
      <c r="O34" s="169"/>
      <c r="P34" s="168"/>
      <c r="Q34" s="169"/>
      <c r="R34" s="168"/>
      <c r="S34" s="169"/>
      <c r="T34" s="170"/>
      <c r="U34" s="171"/>
      <c r="W34" s="168"/>
      <c r="X34" s="169"/>
      <c r="Y34" s="168"/>
      <c r="Z34" s="169"/>
      <c r="AA34" s="168"/>
      <c r="AB34" s="169"/>
      <c r="AC34" s="168"/>
      <c r="AD34" s="169"/>
      <c r="AE34" s="168"/>
      <c r="AF34" s="169"/>
      <c r="AG34" s="168"/>
      <c r="AH34" s="169"/>
      <c r="AI34" s="170"/>
      <c r="AJ34" s="172"/>
      <c r="AL34" s="168"/>
      <c r="AM34" s="169"/>
      <c r="AN34" s="168"/>
      <c r="AO34" s="169"/>
      <c r="AP34" s="168"/>
      <c r="AQ34" s="169"/>
      <c r="AR34" s="168"/>
      <c r="AS34" s="169"/>
      <c r="AT34" s="170"/>
      <c r="AU34" s="173"/>
      <c r="BA34" s="165"/>
      <c r="BC34" s="174"/>
      <c r="BD34" s="35"/>
      <c r="BE34" s="174"/>
      <c r="BF34" s="35"/>
      <c r="BG34" s="174"/>
      <c r="BH34" s="35"/>
      <c r="BI34" s="207"/>
      <c r="BJ34" s="208"/>
      <c r="BL34" s="174"/>
      <c r="BM34" s="35"/>
    </row>
    <row r="35" customFormat="false" ht="13" hidden="false" customHeight="false" outlineLevel="0" collapsed="false">
      <c r="A35" s="0"/>
      <c r="B35" s="5" t="str">
        <f aca="false">B25</f>
        <v>Dr. Jin</v>
      </c>
      <c r="C35" s="5" t="str">
        <f aca="false">C25</f>
        <v>Principle Investigator</v>
      </c>
      <c r="D35" s="209" t="s">
        <v>100</v>
      </c>
      <c r="E35" s="227" t="n">
        <v>0.274</v>
      </c>
      <c r="F35" s="211"/>
      <c r="G35" s="211"/>
      <c r="H35" s="78"/>
      <c r="I35" s="35" t="n">
        <f aca="false">I25*$E35</f>
        <v>8832.21366051849</v>
      </c>
      <c r="J35" s="215"/>
      <c r="K35" s="35" t="n">
        <f aca="false">K25*$E35</f>
        <v>0</v>
      </c>
      <c r="L35" s="215"/>
      <c r="M35" s="35" t="n">
        <f aca="false">M25*$E35</f>
        <v>0</v>
      </c>
      <c r="N35" s="78"/>
      <c r="O35" s="35" t="n">
        <f aca="false">O25*$E35</f>
        <v>1558.6259400915</v>
      </c>
      <c r="P35" s="215"/>
      <c r="Q35" s="35" t="n">
        <f aca="false">Q25*$E35</f>
        <v>0</v>
      </c>
      <c r="R35" s="215"/>
      <c r="S35" s="35" t="n">
        <f aca="false">S25*$E35</f>
        <v>0</v>
      </c>
      <c r="T35" s="215"/>
      <c r="U35" s="180" t="n">
        <f aca="false">U25*$E35</f>
        <v>10390.83960061</v>
      </c>
      <c r="V35" s="0"/>
      <c r="W35" s="78"/>
      <c r="X35" s="35" t="n">
        <f aca="false">X25*$E35</f>
        <v>0</v>
      </c>
      <c r="Y35" s="215"/>
      <c r="Z35" s="35" t="n">
        <f aca="false">Z25*$E35</f>
        <v>0</v>
      </c>
      <c r="AA35" s="215"/>
      <c r="AB35" s="35" t="n">
        <f aca="false">AB25*$E35</f>
        <v>0</v>
      </c>
      <c r="AC35" s="78"/>
      <c r="AD35" s="35" t="n">
        <f aca="false">AD25*$E35</f>
        <v>0</v>
      </c>
      <c r="AE35" s="215"/>
      <c r="AF35" s="35" t="n">
        <f aca="false">AF25*$E35</f>
        <v>0</v>
      </c>
      <c r="AG35" s="215"/>
      <c r="AH35" s="35" t="n">
        <f aca="false">AH25*$E35</f>
        <v>0</v>
      </c>
      <c r="AI35" s="215"/>
      <c r="AJ35" s="181" t="n">
        <f aca="false">AJ25*$E35</f>
        <v>0</v>
      </c>
      <c r="AL35" s="78"/>
      <c r="AM35" s="35" t="n">
        <f aca="false">AM25*$E35</f>
        <v>0</v>
      </c>
      <c r="AN35" s="215"/>
      <c r="AO35" s="35" t="n">
        <f aca="false">AO25*$E35</f>
        <v>0</v>
      </c>
      <c r="AP35" s="215"/>
      <c r="AQ35" s="35" t="n">
        <f aca="false">AQ25*$E35</f>
        <v>0</v>
      </c>
      <c r="AR35" s="78"/>
      <c r="AS35" s="35" t="n">
        <f aca="false">AS25*$E35</f>
        <v>0</v>
      </c>
      <c r="AT35" s="215"/>
      <c r="AU35" s="182" t="n">
        <f aca="false">AU25*$E35</f>
        <v>0</v>
      </c>
      <c r="AV35" s="0"/>
      <c r="AZ35" s="0"/>
      <c r="BA35" s="214"/>
      <c r="BB35" s="0"/>
      <c r="BC35" s="174"/>
      <c r="BD35" s="180" t="n">
        <f aca="false">BD25*$E35</f>
        <v>10390.83960061</v>
      </c>
      <c r="BE35" s="174"/>
      <c r="BF35" s="181" t="n">
        <f aca="false">BF25*$E35</f>
        <v>0</v>
      </c>
      <c r="BG35" s="174"/>
      <c r="BH35" s="182" t="n">
        <f aca="false">BH25*$E35</f>
        <v>0</v>
      </c>
      <c r="BI35" s="207"/>
      <c r="BJ35" s="208"/>
      <c r="BK35" s="33"/>
      <c r="BL35" s="228"/>
      <c r="BM35" s="185" t="n">
        <f aca="false">BM25*$E35</f>
        <v>10390.83960061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209" t="s">
        <v>100</v>
      </c>
      <c r="E36" s="227" t="n">
        <v>0.274</v>
      </c>
      <c r="F36" s="211"/>
      <c r="G36" s="211"/>
      <c r="H36" s="78"/>
      <c r="I36" s="35" t="n">
        <f aca="false">I26*$E36</f>
        <v>3944.33156241549</v>
      </c>
      <c r="J36" s="215"/>
      <c r="K36" s="35" t="n">
        <f aca="false">K26*$E36</f>
        <v>0</v>
      </c>
      <c r="L36" s="215"/>
      <c r="M36" s="35" t="n">
        <f aca="false">M26*$E36</f>
        <v>0</v>
      </c>
      <c r="N36" s="78"/>
      <c r="O36" s="35" t="n">
        <f aca="false">O26*$E36</f>
        <v>696.058511014499</v>
      </c>
      <c r="P36" s="215"/>
      <c r="Q36" s="35"/>
      <c r="R36" s="215"/>
      <c r="S36" s="35"/>
      <c r="T36" s="215"/>
      <c r="U36" s="180" t="n">
        <f aca="false">U26*$E36</f>
        <v>4640.39007342999</v>
      </c>
      <c r="V36" s="0"/>
      <c r="W36" s="78"/>
      <c r="X36" s="35"/>
      <c r="Y36" s="215"/>
      <c r="Z36" s="35"/>
      <c r="AA36" s="215"/>
      <c r="AB36" s="35"/>
      <c r="AC36" s="78"/>
      <c r="AD36" s="35"/>
      <c r="AE36" s="215"/>
      <c r="AF36" s="35"/>
      <c r="AG36" s="215"/>
      <c r="AH36" s="35"/>
      <c r="AI36" s="215"/>
      <c r="AJ36" s="181"/>
      <c r="AL36" s="78"/>
      <c r="AM36" s="35"/>
      <c r="AN36" s="215"/>
      <c r="AO36" s="35"/>
      <c r="AP36" s="215"/>
      <c r="AQ36" s="35"/>
      <c r="AR36" s="78"/>
      <c r="AS36" s="35"/>
      <c r="AT36" s="215"/>
      <c r="AU36" s="182"/>
      <c r="AV36" s="0"/>
      <c r="AZ36" s="0"/>
      <c r="BA36" s="214"/>
      <c r="BB36" s="0"/>
      <c r="BC36" s="174"/>
      <c r="BD36" s="180" t="n">
        <f aca="false">BD26*$E36</f>
        <v>4640.39007342999</v>
      </c>
      <c r="BE36" s="174"/>
      <c r="BF36" s="181" t="n">
        <f aca="false">BF26*$E36</f>
        <v>0</v>
      </c>
      <c r="BG36" s="174"/>
      <c r="BH36" s="182" t="n">
        <f aca="false">BH26*$E36</f>
        <v>0</v>
      </c>
      <c r="BI36" s="207"/>
      <c r="BJ36" s="208"/>
      <c r="BK36" s="33"/>
      <c r="BL36" s="228"/>
      <c r="BM36" s="185" t="n">
        <f aca="false">BM26*$E36</f>
        <v>4640.39007342999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209" t="s">
        <v>100</v>
      </c>
      <c r="E37" s="227" t="n">
        <v>0.274</v>
      </c>
      <c r="F37" s="211"/>
      <c r="G37" s="211"/>
      <c r="H37" s="78"/>
      <c r="I37" s="35" t="n">
        <f aca="false">I27*$E37</f>
        <v>0</v>
      </c>
      <c r="J37" s="215"/>
      <c r="K37" s="35" t="n">
        <f aca="false">K27*$E37</f>
        <v>6594.4021131095</v>
      </c>
      <c r="L37" s="215"/>
      <c r="M37" s="35" t="n">
        <f aca="false">M27*$E37</f>
        <v>0</v>
      </c>
      <c r="N37" s="78"/>
      <c r="O37" s="35" t="n">
        <f aca="false">O27*$E37</f>
        <v>1163.7180199605</v>
      </c>
      <c r="P37" s="215"/>
      <c r="Q37" s="35"/>
      <c r="R37" s="215"/>
      <c r="S37" s="35"/>
      <c r="T37" s="215"/>
      <c r="U37" s="180" t="n">
        <f aca="false">U27*$E37</f>
        <v>7758.12013307</v>
      </c>
      <c r="V37" s="0"/>
      <c r="W37" s="78"/>
      <c r="X37" s="35"/>
      <c r="Y37" s="215"/>
      <c r="Z37" s="35"/>
      <c r="AA37" s="215"/>
      <c r="AB37" s="35"/>
      <c r="AC37" s="78"/>
      <c r="AD37" s="35"/>
      <c r="AE37" s="215"/>
      <c r="AF37" s="35"/>
      <c r="AG37" s="215"/>
      <c r="AH37" s="35"/>
      <c r="AI37" s="215"/>
      <c r="AJ37" s="181"/>
      <c r="AL37" s="78"/>
      <c r="AM37" s="35"/>
      <c r="AN37" s="215"/>
      <c r="AO37" s="35"/>
      <c r="AP37" s="215"/>
      <c r="AQ37" s="35"/>
      <c r="AR37" s="78"/>
      <c r="AS37" s="35"/>
      <c r="AT37" s="215"/>
      <c r="AU37" s="182"/>
      <c r="AV37" s="0"/>
      <c r="AZ37" s="0"/>
      <c r="BA37" s="214"/>
      <c r="BB37" s="0"/>
      <c r="BC37" s="174"/>
      <c r="BD37" s="180" t="n">
        <f aca="false">BD27*$E37</f>
        <v>7758.12013307</v>
      </c>
      <c r="BE37" s="174"/>
      <c r="BF37" s="181" t="n">
        <f aca="false">BF27*$E37</f>
        <v>0</v>
      </c>
      <c r="BG37" s="174"/>
      <c r="BH37" s="182" t="n">
        <f aca="false">BH27*$E37</f>
        <v>0</v>
      </c>
      <c r="BI37" s="207"/>
      <c r="BJ37" s="208"/>
      <c r="BK37" s="33"/>
      <c r="BL37" s="228"/>
      <c r="BM37" s="185" t="n">
        <f aca="false">BM27*$E37</f>
        <v>7758.12013307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209" t="s">
        <v>100</v>
      </c>
      <c r="E38" s="227" t="n">
        <v>0.102</v>
      </c>
      <c r="F38" s="211"/>
      <c r="G38" s="211"/>
      <c r="H38" s="78"/>
      <c r="I38" s="35" t="n">
        <f aca="false">I28*$E38</f>
        <v>2299.50075</v>
      </c>
      <c r="J38" s="215"/>
      <c r="K38" s="35" t="n">
        <f aca="false">K28*$E38</f>
        <v>0</v>
      </c>
      <c r="L38" s="215"/>
      <c r="M38" s="35" t="n">
        <f aca="false">M28*$E38</f>
        <v>0</v>
      </c>
      <c r="N38" s="78"/>
      <c r="O38" s="35" t="n">
        <f aca="false">O28*$E38</f>
        <v>405.79425</v>
      </c>
      <c r="P38" s="215"/>
      <c r="Q38" s="35"/>
      <c r="R38" s="215"/>
      <c r="S38" s="35"/>
      <c r="T38" s="215"/>
      <c r="U38" s="180" t="n">
        <f aca="false">U28*$E38</f>
        <v>2705.295</v>
      </c>
      <c r="V38" s="0"/>
      <c r="W38" s="78"/>
      <c r="X38" s="35"/>
      <c r="Y38" s="215"/>
      <c r="Z38" s="35"/>
      <c r="AA38" s="215"/>
      <c r="AB38" s="35"/>
      <c r="AC38" s="78"/>
      <c r="AD38" s="35"/>
      <c r="AE38" s="215"/>
      <c r="AF38" s="35"/>
      <c r="AG38" s="215"/>
      <c r="AH38" s="35"/>
      <c r="AI38" s="215"/>
      <c r="AJ38" s="181"/>
      <c r="AL38" s="78"/>
      <c r="AM38" s="35"/>
      <c r="AN38" s="215"/>
      <c r="AO38" s="35"/>
      <c r="AP38" s="215"/>
      <c r="AQ38" s="35"/>
      <c r="AR38" s="78"/>
      <c r="AS38" s="35"/>
      <c r="AT38" s="215"/>
      <c r="AU38" s="182"/>
      <c r="AV38" s="0"/>
      <c r="AZ38" s="0"/>
      <c r="BA38" s="214"/>
      <c r="BB38" s="0"/>
      <c r="BC38" s="174"/>
      <c r="BD38" s="180" t="n">
        <f aca="false">BD28*$E38</f>
        <v>2705.295</v>
      </c>
      <c r="BE38" s="174"/>
      <c r="BF38" s="181" t="n">
        <f aca="false">BF28*$E38</f>
        <v>0</v>
      </c>
      <c r="BG38" s="174"/>
      <c r="BH38" s="182" t="n">
        <f aca="false">BH28*$E38</f>
        <v>0</v>
      </c>
      <c r="BI38" s="207"/>
      <c r="BJ38" s="208"/>
      <c r="BK38" s="33"/>
      <c r="BL38" s="228"/>
      <c r="BM38" s="185" t="n">
        <f aca="false">BM28*$E38</f>
        <v>2705.295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209" t="s">
        <v>100</v>
      </c>
      <c r="E39" s="227" t="n">
        <v>0.102</v>
      </c>
      <c r="F39" s="211"/>
      <c r="G39" s="211"/>
      <c r="H39" s="78"/>
      <c r="I39" s="35" t="n">
        <f aca="false">I29*$E39</f>
        <v>0</v>
      </c>
      <c r="J39" s="215"/>
      <c r="K39" s="35" t="n">
        <f aca="false">K29*$E39</f>
        <v>2299.50075</v>
      </c>
      <c r="L39" s="215"/>
      <c r="M39" s="35" t="n">
        <f aca="false">M29*$E39</f>
        <v>0</v>
      </c>
      <c r="N39" s="78"/>
      <c r="O39" s="35" t="n">
        <f aca="false">O29*$E39</f>
        <v>405.79425</v>
      </c>
      <c r="P39" s="215"/>
      <c r="Q39" s="35"/>
      <c r="R39" s="215"/>
      <c r="S39" s="35"/>
      <c r="T39" s="215"/>
      <c r="U39" s="180" t="n">
        <f aca="false">U29*$E39</f>
        <v>2705.295</v>
      </c>
      <c r="V39" s="0"/>
      <c r="W39" s="78"/>
      <c r="X39" s="35"/>
      <c r="Y39" s="215"/>
      <c r="Z39" s="35"/>
      <c r="AA39" s="215"/>
      <c r="AB39" s="35"/>
      <c r="AC39" s="78"/>
      <c r="AD39" s="35"/>
      <c r="AE39" s="215"/>
      <c r="AF39" s="35"/>
      <c r="AG39" s="215"/>
      <c r="AH39" s="35"/>
      <c r="AI39" s="215"/>
      <c r="AJ39" s="181"/>
      <c r="AL39" s="78"/>
      <c r="AM39" s="35"/>
      <c r="AN39" s="215"/>
      <c r="AO39" s="35"/>
      <c r="AP39" s="215"/>
      <c r="AQ39" s="35"/>
      <c r="AR39" s="78"/>
      <c r="AS39" s="35"/>
      <c r="AT39" s="215"/>
      <c r="AU39" s="182"/>
      <c r="AV39" s="0"/>
      <c r="AZ39" s="0"/>
      <c r="BA39" s="214"/>
      <c r="BB39" s="0"/>
      <c r="BC39" s="174"/>
      <c r="BD39" s="180" t="n">
        <f aca="false">BD29*$E39</f>
        <v>2705.295</v>
      </c>
      <c r="BE39" s="174"/>
      <c r="BF39" s="181" t="n">
        <f aca="false">BF29*$E39</f>
        <v>0</v>
      </c>
      <c r="BG39" s="174"/>
      <c r="BH39" s="182" t="n">
        <f aca="false">BH29*$E39</f>
        <v>0</v>
      </c>
      <c r="BI39" s="207"/>
      <c r="BJ39" s="208"/>
      <c r="BK39" s="33"/>
      <c r="BL39" s="228"/>
      <c r="BM39" s="185" t="n">
        <f aca="false">BM29*$E39</f>
        <v>2705.295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209" t="s">
        <v>100</v>
      </c>
      <c r="E40" s="227" t="n">
        <v>0.102</v>
      </c>
      <c r="F40" s="211"/>
      <c r="G40" s="211"/>
      <c r="H40" s="78"/>
      <c r="I40" s="35" t="n">
        <f aca="false">I30*$E40</f>
        <v>0</v>
      </c>
      <c r="J40" s="215"/>
      <c r="K40" s="35" t="n">
        <f aca="false">K30*$E40</f>
        <v>2299.50075</v>
      </c>
      <c r="L40" s="215"/>
      <c r="M40" s="35" t="n">
        <f aca="false">M30*$E40</f>
        <v>0</v>
      </c>
      <c r="N40" s="78"/>
      <c r="O40" s="35" t="n">
        <f aca="false">O30*$E40</f>
        <v>405.79425</v>
      </c>
      <c r="P40" s="215"/>
      <c r="Q40" s="35"/>
      <c r="R40" s="215"/>
      <c r="S40" s="35"/>
      <c r="T40" s="215"/>
      <c r="U40" s="180" t="n">
        <f aca="false">U30*$E40</f>
        <v>2705.295</v>
      </c>
      <c r="V40" s="0"/>
      <c r="W40" s="78"/>
      <c r="X40" s="35"/>
      <c r="Y40" s="215"/>
      <c r="Z40" s="35"/>
      <c r="AA40" s="215"/>
      <c r="AB40" s="35"/>
      <c r="AC40" s="78"/>
      <c r="AD40" s="35"/>
      <c r="AE40" s="215"/>
      <c r="AF40" s="35"/>
      <c r="AG40" s="215"/>
      <c r="AH40" s="35"/>
      <c r="AI40" s="215"/>
      <c r="AJ40" s="181"/>
      <c r="AL40" s="78"/>
      <c r="AM40" s="35"/>
      <c r="AN40" s="215"/>
      <c r="AO40" s="35"/>
      <c r="AP40" s="215"/>
      <c r="AQ40" s="35"/>
      <c r="AR40" s="78"/>
      <c r="AS40" s="35"/>
      <c r="AT40" s="215"/>
      <c r="AU40" s="182"/>
      <c r="AV40" s="0"/>
      <c r="AZ40" s="0"/>
      <c r="BA40" s="214"/>
      <c r="BB40" s="0"/>
      <c r="BC40" s="174"/>
      <c r="BD40" s="180" t="n">
        <f aca="false">BD30*$E40</f>
        <v>2705.295</v>
      </c>
      <c r="BE40" s="174"/>
      <c r="BF40" s="181" t="n">
        <f aca="false">BF30*$E40</f>
        <v>0</v>
      </c>
      <c r="BG40" s="174"/>
      <c r="BH40" s="182" t="n">
        <f aca="false">BH30*$E40</f>
        <v>0</v>
      </c>
      <c r="BI40" s="207"/>
      <c r="BJ40" s="208"/>
      <c r="BK40" s="33"/>
      <c r="BL40" s="228"/>
      <c r="BM40" s="185" t="n">
        <f aca="false">BM30*$E40</f>
        <v>2705.295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209" t="s">
        <v>100</v>
      </c>
      <c r="E41" s="227" t="n">
        <v>0.006</v>
      </c>
      <c r="F41" s="211"/>
      <c r="G41" s="211"/>
      <c r="H41" s="78"/>
      <c r="I41" s="35" t="n">
        <f aca="false">I31*$E41</f>
        <v>97.3906199999999</v>
      </c>
      <c r="J41" s="215"/>
      <c r="K41" s="35" t="n">
        <f aca="false">K31*$E41</f>
        <v>0</v>
      </c>
      <c r="L41" s="215"/>
      <c r="M41" s="35" t="n">
        <f aca="false">M31*$E41</f>
        <v>0</v>
      </c>
      <c r="N41" s="78"/>
      <c r="O41" s="35" t="n">
        <f aca="false">O31*$E41</f>
        <v>17.18658</v>
      </c>
      <c r="P41" s="215"/>
      <c r="Q41" s="35" t="n">
        <f aca="false">Q31*$E41</f>
        <v>0</v>
      </c>
      <c r="R41" s="215"/>
      <c r="S41" s="35" t="n">
        <f aca="false">S31*$E41</f>
        <v>0</v>
      </c>
      <c r="T41" s="215"/>
      <c r="U41" s="180" t="n">
        <f aca="false">U31*$E41</f>
        <v>114.5772</v>
      </c>
      <c r="V41" s="0"/>
      <c r="W41" s="78"/>
      <c r="X41" s="35" t="n">
        <f aca="false">X31*$E41</f>
        <v>0</v>
      </c>
      <c r="Y41" s="215"/>
      <c r="Z41" s="35" t="n">
        <f aca="false">Z31*$E41</f>
        <v>0</v>
      </c>
      <c r="AA41" s="215"/>
      <c r="AB41" s="35" t="n">
        <f aca="false">AB31*$E41</f>
        <v>0</v>
      </c>
      <c r="AC41" s="78"/>
      <c r="AD41" s="35" t="n">
        <f aca="false">AD31*$E41</f>
        <v>0</v>
      </c>
      <c r="AE41" s="215"/>
      <c r="AF41" s="35" t="n">
        <f aca="false">AF31*$E41</f>
        <v>0</v>
      </c>
      <c r="AG41" s="215"/>
      <c r="AH41" s="35" t="n">
        <f aca="false">AH31*$E41</f>
        <v>0</v>
      </c>
      <c r="AI41" s="215"/>
      <c r="AJ41" s="181" t="n">
        <f aca="false">AJ31*$E41</f>
        <v>0</v>
      </c>
      <c r="AL41" s="78"/>
      <c r="AM41" s="35" t="n">
        <f aca="false">AM31*$E41</f>
        <v>0</v>
      </c>
      <c r="AN41" s="215"/>
      <c r="AO41" s="35" t="n">
        <f aca="false">AO31*$E41</f>
        <v>0</v>
      </c>
      <c r="AP41" s="215"/>
      <c r="AQ41" s="35" t="n">
        <f aca="false">AQ31*$E41</f>
        <v>0</v>
      </c>
      <c r="AR41" s="78"/>
      <c r="AS41" s="35" t="n">
        <f aca="false">AS31*$E41</f>
        <v>0</v>
      </c>
      <c r="AT41" s="215"/>
      <c r="AU41" s="182" t="n">
        <f aca="false">AU31*$E41</f>
        <v>0</v>
      </c>
      <c r="AV41" s="0"/>
      <c r="AZ41" s="0"/>
      <c r="BA41" s="214"/>
      <c r="BB41" s="0"/>
      <c r="BC41" s="174"/>
      <c r="BD41" s="180" t="n">
        <f aca="false">BD31*$E41</f>
        <v>114.5772</v>
      </c>
      <c r="BE41" s="174"/>
      <c r="BF41" s="181" t="n">
        <f aca="false">BF31*$E41</f>
        <v>0</v>
      </c>
      <c r="BG41" s="174"/>
      <c r="BH41" s="182" t="n">
        <f aca="false">BH31*$E41</f>
        <v>0</v>
      </c>
      <c r="BI41" s="207"/>
      <c r="BJ41" s="208"/>
      <c r="BK41" s="33"/>
      <c r="BL41" s="228"/>
      <c r="BM41" s="185" t="n">
        <f aca="false">BM31*$E41</f>
        <v>114.5772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9"/>
      <c r="C42" s="217" t="s">
        <v>101</v>
      </c>
      <c r="D42" s="217"/>
      <c r="E42" s="29"/>
      <c r="F42" s="29"/>
      <c r="G42" s="29"/>
      <c r="H42" s="29"/>
      <c r="I42" s="219" t="n">
        <f aca="false">SUM(I35:I41)</f>
        <v>15173.436592934</v>
      </c>
      <c r="J42" s="229"/>
      <c r="K42" s="219" t="n">
        <f aca="false">SUM(K35:K41)</f>
        <v>11193.4036131095</v>
      </c>
      <c r="L42" s="229"/>
      <c r="M42" s="219" t="n">
        <f aca="false">SUM(M35:M41)</f>
        <v>0</v>
      </c>
      <c r="N42" s="29"/>
      <c r="O42" s="219" t="n">
        <f aca="false">SUM(O35:O41)</f>
        <v>4652.9718010665</v>
      </c>
      <c r="P42" s="229"/>
      <c r="Q42" s="219" t="n">
        <f aca="false">SUM(Q35:Q41)</f>
        <v>0</v>
      </c>
      <c r="R42" s="229"/>
      <c r="S42" s="219" t="n">
        <f aca="false">SUM(S35:S41)</f>
        <v>0</v>
      </c>
      <c r="T42" s="229"/>
      <c r="U42" s="220" t="n">
        <f aca="false">SUM(U35:U41)</f>
        <v>31019.81200711</v>
      </c>
      <c r="V42" s="29"/>
      <c r="W42" s="29"/>
      <c r="X42" s="219" t="n">
        <f aca="false">SUM(X35:X41)</f>
        <v>0</v>
      </c>
      <c r="Y42" s="229"/>
      <c r="Z42" s="219" t="n">
        <f aca="false">SUM(Z35:Z41)</f>
        <v>0</v>
      </c>
      <c r="AA42" s="229"/>
      <c r="AB42" s="219" t="n">
        <f aca="false">SUM(AB35:AB41)</f>
        <v>0</v>
      </c>
      <c r="AC42" s="29"/>
      <c r="AD42" s="219" t="n">
        <f aca="false">SUM(AD35:AD41)</f>
        <v>0</v>
      </c>
      <c r="AE42" s="229"/>
      <c r="AF42" s="219" t="n">
        <f aca="false">SUM(AF35:AF41)</f>
        <v>0</v>
      </c>
      <c r="AG42" s="229"/>
      <c r="AH42" s="219" t="n">
        <f aca="false">SUM(AH35:AH41)</f>
        <v>0</v>
      </c>
      <c r="AI42" s="229"/>
      <c r="AJ42" s="221" t="n">
        <f aca="false">SUM(AJ35:AJ41)</f>
        <v>0</v>
      </c>
      <c r="AL42" s="29"/>
      <c r="AM42" s="219" t="n">
        <f aca="false">SUM(AM35:AM41)</f>
        <v>0</v>
      </c>
      <c r="AN42" s="229"/>
      <c r="AO42" s="219" t="n">
        <f aca="false">SUM(AO35:AO41)</f>
        <v>0</v>
      </c>
      <c r="AP42" s="229"/>
      <c r="AQ42" s="219" t="n">
        <f aca="false">SUM(AQ35:AQ41)</f>
        <v>0</v>
      </c>
      <c r="AR42" s="29"/>
      <c r="AS42" s="219" t="n">
        <f aca="false">SUM(AS35:AS41)</f>
        <v>0</v>
      </c>
      <c r="AT42" s="229"/>
      <c r="AU42" s="222" t="n">
        <f aca="false">SUM(AU35:AU41)</f>
        <v>0</v>
      </c>
      <c r="AV42" s="29"/>
      <c r="AZ42" s="0"/>
      <c r="BA42" s="223"/>
      <c r="BB42" s="0"/>
      <c r="BC42" s="224"/>
      <c r="BD42" s="220" t="n">
        <f aca="false">SUM(BD35:BD41)</f>
        <v>31019.81200711</v>
      </c>
      <c r="BE42" s="224"/>
      <c r="BF42" s="221" t="n">
        <f aca="false">SUM(BF35:BF41)</f>
        <v>0</v>
      </c>
      <c r="BG42" s="224"/>
      <c r="BH42" s="222" t="n">
        <f aca="false">SUM(BH35:BH41)</f>
        <v>0</v>
      </c>
      <c r="BI42" s="216"/>
      <c r="BJ42" s="208"/>
      <c r="BK42" s="33"/>
      <c r="BL42" s="225"/>
      <c r="BM42" s="226" t="n">
        <f aca="false">SUM(BM35:BM41)</f>
        <v>31019.81200711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8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81"/>
      <c r="AL43" s="0"/>
      <c r="AM43" s="0"/>
      <c r="AN43" s="0"/>
      <c r="AO43" s="0"/>
      <c r="AP43" s="0"/>
      <c r="AQ43" s="0"/>
      <c r="AR43" s="0"/>
      <c r="AS43" s="0"/>
      <c r="AT43" s="0"/>
      <c r="AU43" s="182"/>
      <c r="AV43" s="0"/>
      <c r="AZ43" s="0"/>
      <c r="BA43" s="0"/>
      <c r="BB43" s="0"/>
      <c r="BC43" s="215"/>
      <c r="BD43" s="35"/>
      <c r="BE43" s="215"/>
      <c r="BF43" s="35"/>
      <c r="BG43" s="215"/>
      <c r="BH43" s="35"/>
      <c r="BI43" s="216"/>
      <c r="BJ43" s="208"/>
      <c r="BK43" s="33"/>
      <c r="BL43" s="215"/>
      <c r="BM43" s="35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3" customFormat="true" ht="14" hidden="false" customHeight="false" outlineLevel="0" collapsed="false">
      <c r="B44" s="167" t="s">
        <v>33</v>
      </c>
      <c r="C44" s="230" t="s">
        <v>102</v>
      </c>
      <c r="D44" s="231"/>
      <c r="E44" s="59"/>
      <c r="F44" s="59"/>
      <c r="G44" s="60"/>
      <c r="H44" s="168"/>
      <c r="I44" s="169"/>
      <c r="J44" s="168"/>
      <c r="K44" s="169"/>
      <c r="L44" s="168"/>
      <c r="M44" s="169"/>
      <c r="N44" s="168"/>
      <c r="O44" s="169"/>
      <c r="P44" s="168"/>
      <c r="Q44" s="169"/>
      <c r="R44" s="168"/>
      <c r="S44" s="169"/>
      <c r="T44" s="170"/>
      <c r="U44" s="171"/>
      <c r="W44" s="168"/>
      <c r="X44" s="169"/>
      <c r="Y44" s="168"/>
      <c r="Z44" s="169"/>
      <c r="AA44" s="168"/>
      <c r="AB44" s="169"/>
      <c r="AC44" s="168"/>
      <c r="AD44" s="169"/>
      <c r="AE44" s="168"/>
      <c r="AF44" s="169"/>
      <c r="AG44" s="168"/>
      <c r="AH44" s="169"/>
      <c r="AI44" s="170"/>
      <c r="AJ44" s="172"/>
      <c r="AL44" s="168"/>
      <c r="AM44" s="169"/>
      <c r="AN44" s="168"/>
      <c r="AO44" s="169"/>
      <c r="AP44" s="168"/>
      <c r="AQ44" s="169"/>
      <c r="AR44" s="168"/>
      <c r="AS44" s="169"/>
      <c r="AT44" s="170"/>
      <c r="AU44" s="173"/>
      <c r="BA44" s="165"/>
      <c r="BC44" s="174"/>
      <c r="BD44" s="35"/>
      <c r="BE44" s="174"/>
      <c r="BF44" s="35"/>
      <c r="BG44" s="174"/>
      <c r="BH44" s="35"/>
      <c r="BI44" s="207"/>
      <c r="BJ44" s="208"/>
      <c r="BL44" s="174"/>
      <c r="BM44" s="35"/>
    </row>
    <row r="45" customFormat="false" ht="13" hidden="false" customHeight="false" outlineLevel="0" collapsed="false">
      <c r="A45" s="0"/>
      <c r="B45" s="5" t="s">
        <v>103</v>
      </c>
      <c r="C45" s="5" t="s">
        <v>104</v>
      </c>
      <c r="D45" s="209" t="s">
        <v>100</v>
      </c>
      <c r="E45" s="232" t="n">
        <v>6000</v>
      </c>
      <c r="F45" s="210"/>
      <c r="G45" s="211"/>
      <c r="H45" s="233" t="n">
        <v>0</v>
      </c>
      <c r="I45" s="35" t="n">
        <f aca="false">$E45*H45</f>
        <v>0</v>
      </c>
      <c r="J45" s="233" t="n">
        <v>1</v>
      </c>
      <c r="K45" s="35" t="n">
        <f aca="false">$E45*J45</f>
        <v>6000</v>
      </c>
      <c r="L45" s="233" t="n">
        <v>0</v>
      </c>
      <c r="M45" s="35" t="n">
        <f aca="false">$E45*L45</f>
        <v>0</v>
      </c>
      <c r="N45" s="233" t="n">
        <v>0</v>
      </c>
      <c r="O45" s="35" t="n">
        <f aca="false">$E45*N45</f>
        <v>0</v>
      </c>
      <c r="P45" s="233" t="n">
        <v>0</v>
      </c>
      <c r="Q45" s="35" t="n">
        <f aca="false">$E45*P45</f>
        <v>0</v>
      </c>
      <c r="R45" s="233" t="n">
        <v>0</v>
      </c>
      <c r="S45" s="35" t="n">
        <f aca="false">$E45*R45</f>
        <v>0</v>
      </c>
      <c r="T45" s="215" t="n">
        <f aca="false">H45+J45+L45+N45+P45+R45</f>
        <v>1</v>
      </c>
      <c r="U45" s="180" t="n">
        <f aca="false">$E45*T45</f>
        <v>6000</v>
      </c>
      <c r="V45" s="0"/>
      <c r="W45" s="233" t="n">
        <v>0</v>
      </c>
      <c r="X45" s="35" t="n">
        <f aca="false">$E45*W45</f>
        <v>0</v>
      </c>
      <c r="Y45" s="233" t="n">
        <v>0</v>
      </c>
      <c r="Z45" s="35" t="n">
        <f aca="false">$E45*Y45</f>
        <v>0</v>
      </c>
      <c r="AA45" s="233" t="n">
        <v>0</v>
      </c>
      <c r="AB45" s="35" t="n">
        <f aca="false">$E45*AA45</f>
        <v>0</v>
      </c>
      <c r="AC45" s="233" t="n">
        <v>0</v>
      </c>
      <c r="AD45" s="35" t="n">
        <f aca="false">$E45*AC45</f>
        <v>0</v>
      </c>
      <c r="AE45" s="233" t="n">
        <v>0</v>
      </c>
      <c r="AF45" s="35" t="n">
        <f aca="false">$E45*AE45</f>
        <v>0</v>
      </c>
      <c r="AG45" s="233" t="n">
        <v>0</v>
      </c>
      <c r="AH45" s="35" t="n">
        <f aca="false">$E45*AG45</f>
        <v>0</v>
      </c>
      <c r="AI45" s="215" t="n">
        <f aca="false">W45+Y45+AA45+AC45+AE45+AG45</f>
        <v>0</v>
      </c>
      <c r="AJ45" s="181" t="n">
        <f aca="false">$E45*AI45</f>
        <v>0</v>
      </c>
      <c r="AL45" s="233" t="n">
        <v>0</v>
      </c>
      <c r="AM45" s="35" t="n">
        <f aca="false">$E45*AL45</f>
        <v>0</v>
      </c>
      <c r="AN45" s="233" t="n">
        <v>0</v>
      </c>
      <c r="AO45" s="35" t="n">
        <f aca="false">$E45*AN45</f>
        <v>0</v>
      </c>
      <c r="AP45" s="233" t="n">
        <v>0</v>
      </c>
      <c r="AQ45" s="35" t="n">
        <f aca="false">$E45*AP45</f>
        <v>0</v>
      </c>
      <c r="AR45" s="233" t="n">
        <v>0</v>
      </c>
      <c r="AS45" s="35" t="n">
        <f aca="false">$E45*AR45</f>
        <v>0</v>
      </c>
      <c r="AT45" s="215" t="n">
        <f aca="false">AL45+AN45+AP45+AR45</f>
        <v>0</v>
      </c>
      <c r="AU45" s="182" t="n">
        <f aca="false">$E45*AT45</f>
        <v>0</v>
      </c>
      <c r="AV45" s="0"/>
      <c r="AZ45" s="0"/>
      <c r="BA45" s="214"/>
      <c r="BB45" s="0"/>
      <c r="BC45" s="215" t="n">
        <f aca="false">$T45</f>
        <v>1</v>
      </c>
      <c r="BD45" s="180" t="n">
        <f aca="false">$E45*BC45</f>
        <v>6000</v>
      </c>
      <c r="BE45" s="215" t="n">
        <f aca="false">$AI45</f>
        <v>0</v>
      </c>
      <c r="BF45" s="181" t="n">
        <f aca="false">$E45*BE45</f>
        <v>0</v>
      </c>
      <c r="BG45" s="215" t="n">
        <f aca="false">$AT45</f>
        <v>0</v>
      </c>
      <c r="BH45" s="182" t="n">
        <f aca="false">$E45*BG45</f>
        <v>0</v>
      </c>
      <c r="BI45" s="216"/>
      <c r="BJ45" s="208"/>
      <c r="BK45" s="33"/>
      <c r="BL45" s="184" t="n">
        <f aca="false">BC45+BE45+BG45</f>
        <v>1</v>
      </c>
      <c r="BM45" s="185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105</v>
      </c>
      <c r="C46" s="5" t="s">
        <v>104</v>
      </c>
      <c r="D46" s="209" t="s">
        <v>100</v>
      </c>
      <c r="E46" s="232" t="n">
        <v>20000</v>
      </c>
      <c r="F46" s="210"/>
      <c r="G46" s="211"/>
      <c r="H46" s="233" t="n">
        <v>0</v>
      </c>
      <c r="I46" s="35" t="n">
        <f aca="false">$E46*H46</f>
        <v>0</v>
      </c>
      <c r="J46" s="233" t="n">
        <v>1</v>
      </c>
      <c r="K46" s="35" t="n">
        <f aca="false">$E46*J46</f>
        <v>20000</v>
      </c>
      <c r="L46" s="233" t="n">
        <v>0</v>
      </c>
      <c r="M46" s="35" t="n">
        <f aca="false">$E46*L46</f>
        <v>0</v>
      </c>
      <c r="N46" s="233" t="n">
        <v>0</v>
      </c>
      <c r="O46" s="35" t="n">
        <f aca="false">$E46*N46</f>
        <v>0</v>
      </c>
      <c r="P46" s="233"/>
      <c r="Q46" s="35"/>
      <c r="R46" s="233"/>
      <c r="S46" s="35"/>
      <c r="T46" s="215" t="n">
        <f aca="false">H46+J46+L46+N46+P46+R46</f>
        <v>1</v>
      </c>
      <c r="U46" s="180" t="n">
        <f aca="false">$E46*T46</f>
        <v>20000</v>
      </c>
      <c r="V46" s="0"/>
      <c r="W46" s="233"/>
      <c r="X46" s="35"/>
      <c r="Y46" s="233"/>
      <c r="Z46" s="35"/>
      <c r="AA46" s="233"/>
      <c r="AB46" s="35"/>
      <c r="AC46" s="233"/>
      <c r="AD46" s="35"/>
      <c r="AE46" s="233"/>
      <c r="AF46" s="35"/>
      <c r="AG46" s="233"/>
      <c r="AH46" s="35"/>
      <c r="AI46" s="215"/>
      <c r="AJ46" s="181"/>
      <c r="AL46" s="233"/>
      <c r="AM46" s="35"/>
      <c r="AN46" s="233"/>
      <c r="AO46" s="35"/>
      <c r="AP46" s="233"/>
      <c r="AQ46" s="35"/>
      <c r="AR46" s="233"/>
      <c r="AS46" s="35"/>
      <c r="AT46" s="215"/>
      <c r="AU46" s="182"/>
      <c r="AV46" s="0"/>
      <c r="AZ46" s="0"/>
      <c r="BA46" s="214"/>
      <c r="BB46" s="0"/>
      <c r="BC46" s="215" t="n">
        <f aca="false">$T46</f>
        <v>1</v>
      </c>
      <c r="BD46" s="180" t="n">
        <f aca="false">$E46*BC46</f>
        <v>20000</v>
      </c>
      <c r="BE46" s="215" t="n">
        <f aca="false">$AI46</f>
        <v>0</v>
      </c>
      <c r="BF46" s="181" t="n">
        <f aca="false">$E46*BE46</f>
        <v>0</v>
      </c>
      <c r="BG46" s="215" t="n">
        <f aca="false">$AT46</f>
        <v>0</v>
      </c>
      <c r="BH46" s="182" t="n">
        <f aca="false">$E46*BG46</f>
        <v>0</v>
      </c>
      <c r="BI46" s="216"/>
      <c r="BJ46" s="208"/>
      <c r="BK46" s="33"/>
      <c r="BL46" s="184" t="n">
        <f aca="false">BC46+BE46+BG46</f>
        <v>1</v>
      </c>
      <c r="BM46" s="185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106</v>
      </c>
      <c r="C47" s="5" t="s">
        <v>104</v>
      </c>
      <c r="D47" s="209" t="s">
        <v>100</v>
      </c>
      <c r="E47" s="232" t="n">
        <v>6000</v>
      </c>
      <c r="F47" s="210"/>
      <c r="G47" s="211"/>
      <c r="H47" s="233" t="n">
        <v>1</v>
      </c>
      <c r="I47" s="35" t="n">
        <f aca="false">$E47*H47</f>
        <v>6000</v>
      </c>
      <c r="J47" s="233" t="n">
        <v>0</v>
      </c>
      <c r="K47" s="35" t="n">
        <f aca="false">$E47*J47</f>
        <v>0</v>
      </c>
      <c r="L47" s="233" t="n">
        <v>0</v>
      </c>
      <c r="M47" s="35" t="n">
        <f aca="false">$E47*L47</f>
        <v>0</v>
      </c>
      <c r="N47" s="233" t="n">
        <v>0</v>
      </c>
      <c r="O47" s="35" t="n">
        <f aca="false">$E47*N47</f>
        <v>0</v>
      </c>
      <c r="P47" s="233"/>
      <c r="Q47" s="35"/>
      <c r="R47" s="233"/>
      <c r="S47" s="35"/>
      <c r="T47" s="215" t="n">
        <f aca="false">H47+J47+L47+N47+P47+R47</f>
        <v>1</v>
      </c>
      <c r="U47" s="180" t="n">
        <f aca="false">$E47*T47</f>
        <v>6000</v>
      </c>
      <c r="V47" s="0"/>
      <c r="W47" s="233"/>
      <c r="X47" s="35"/>
      <c r="Y47" s="233"/>
      <c r="Z47" s="35"/>
      <c r="AA47" s="233"/>
      <c r="AB47" s="35"/>
      <c r="AC47" s="233"/>
      <c r="AD47" s="35"/>
      <c r="AE47" s="233"/>
      <c r="AF47" s="35"/>
      <c r="AG47" s="233"/>
      <c r="AH47" s="35"/>
      <c r="AI47" s="215"/>
      <c r="AJ47" s="181"/>
      <c r="AL47" s="233"/>
      <c r="AM47" s="35"/>
      <c r="AN47" s="233"/>
      <c r="AO47" s="35"/>
      <c r="AP47" s="233"/>
      <c r="AQ47" s="35"/>
      <c r="AR47" s="233"/>
      <c r="AS47" s="35"/>
      <c r="AT47" s="215"/>
      <c r="AU47" s="182"/>
      <c r="AV47" s="0"/>
      <c r="AZ47" s="0"/>
      <c r="BA47" s="214"/>
      <c r="BB47" s="0"/>
      <c r="BC47" s="215" t="n">
        <f aca="false">$T47</f>
        <v>1</v>
      </c>
      <c r="BD47" s="180" t="n">
        <f aca="false">$E47*BC47</f>
        <v>6000</v>
      </c>
      <c r="BE47" s="215" t="n">
        <f aca="false">$AI47</f>
        <v>0</v>
      </c>
      <c r="BF47" s="181" t="n">
        <f aca="false">$E47*BE47</f>
        <v>0</v>
      </c>
      <c r="BG47" s="215" t="n">
        <f aca="false">$AT47</f>
        <v>0</v>
      </c>
      <c r="BH47" s="182" t="n">
        <f aca="false">$E47*BG47</f>
        <v>0</v>
      </c>
      <c r="BI47" s="216"/>
      <c r="BJ47" s="208"/>
      <c r="BK47" s="33"/>
      <c r="BL47" s="184" t="n">
        <f aca="false">BC47+BE47+BG47</f>
        <v>1</v>
      </c>
      <c r="BM47" s="185" t="n">
        <f aca="false">$E47*BL47</f>
        <v>6000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107</v>
      </c>
      <c r="C48" s="5" t="s">
        <v>108</v>
      </c>
      <c r="D48" s="209" t="s">
        <v>100</v>
      </c>
      <c r="E48" s="232" t="n">
        <v>0</v>
      </c>
      <c r="F48" s="210"/>
      <c r="G48" s="211"/>
      <c r="H48" s="233" t="n">
        <v>0</v>
      </c>
      <c r="I48" s="35" t="n">
        <f aca="false">$E48*H48</f>
        <v>0</v>
      </c>
      <c r="J48" s="233" t="n">
        <v>0</v>
      </c>
      <c r="K48" s="35" t="n">
        <f aca="false">$E48*J48</f>
        <v>0</v>
      </c>
      <c r="L48" s="233" t="n">
        <v>0</v>
      </c>
      <c r="M48" s="35" t="n">
        <f aca="false">$E48*L48</f>
        <v>0</v>
      </c>
      <c r="N48" s="233" t="n">
        <v>0</v>
      </c>
      <c r="O48" s="35" t="n">
        <f aca="false">$E48*N48</f>
        <v>0</v>
      </c>
      <c r="P48" s="233"/>
      <c r="Q48" s="35"/>
      <c r="R48" s="233"/>
      <c r="S48" s="35"/>
      <c r="T48" s="215" t="n">
        <f aca="false">H48+J48+L48+N48+P48+R48</f>
        <v>0</v>
      </c>
      <c r="U48" s="180" t="n">
        <f aca="false">$E48*T48</f>
        <v>0</v>
      </c>
      <c r="V48" s="0"/>
      <c r="W48" s="233"/>
      <c r="X48" s="35"/>
      <c r="Y48" s="233"/>
      <c r="Z48" s="35"/>
      <c r="AA48" s="233"/>
      <c r="AB48" s="35"/>
      <c r="AC48" s="233"/>
      <c r="AD48" s="35"/>
      <c r="AE48" s="233"/>
      <c r="AF48" s="35"/>
      <c r="AG48" s="233"/>
      <c r="AH48" s="35"/>
      <c r="AI48" s="215"/>
      <c r="AJ48" s="181"/>
      <c r="AL48" s="233"/>
      <c r="AM48" s="35"/>
      <c r="AN48" s="233"/>
      <c r="AO48" s="35"/>
      <c r="AP48" s="233"/>
      <c r="AQ48" s="35"/>
      <c r="AR48" s="233"/>
      <c r="AS48" s="35"/>
      <c r="AT48" s="215"/>
      <c r="AU48" s="182"/>
      <c r="AV48" s="0"/>
      <c r="AZ48" s="0"/>
      <c r="BA48" s="214"/>
      <c r="BB48" s="0"/>
      <c r="BC48" s="215" t="n">
        <f aca="false">$T48</f>
        <v>0</v>
      </c>
      <c r="BD48" s="180" t="n">
        <f aca="false">$E48*BC48</f>
        <v>0</v>
      </c>
      <c r="BE48" s="215" t="n">
        <f aca="false">$AI48</f>
        <v>0</v>
      </c>
      <c r="BF48" s="181" t="n">
        <f aca="false">$E48*BE48</f>
        <v>0</v>
      </c>
      <c r="BG48" s="215" t="n">
        <f aca="false">$AT48</f>
        <v>0</v>
      </c>
      <c r="BH48" s="182" t="n">
        <f aca="false">$E48*BG48</f>
        <v>0</v>
      </c>
      <c r="BI48" s="216"/>
      <c r="BJ48" s="208"/>
      <c r="BK48" s="33"/>
      <c r="BL48" s="184" t="n">
        <f aca="false">BC48+BE48+BG48</f>
        <v>0</v>
      </c>
      <c r="BM48" s="185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107</v>
      </c>
      <c r="C49" s="5" t="s">
        <v>108</v>
      </c>
      <c r="D49" s="209" t="s">
        <v>100</v>
      </c>
      <c r="E49" s="232" t="n">
        <v>0</v>
      </c>
      <c r="F49" s="210"/>
      <c r="G49" s="211"/>
      <c r="H49" s="233" t="n">
        <v>0</v>
      </c>
      <c r="I49" s="35" t="n">
        <f aca="false">$E49*H49</f>
        <v>0</v>
      </c>
      <c r="J49" s="233" t="n">
        <v>0</v>
      </c>
      <c r="K49" s="35" t="n">
        <f aca="false">$E49*J49</f>
        <v>0</v>
      </c>
      <c r="L49" s="233" t="n">
        <v>0</v>
      </c>
      <c r="M49" s="35" t="n">
        <f aca="false">$E49*L49</f>
        <v>0</v>
      </c>
      <c r="N49" s="233" t="n">
        <v>0</v>
      </c>
      <c r="O49" s="35" t="n">
        <f aca="false">$E49*N49</f>
        <v>0</v>
      </c>
      <c r="P49" s="233"/>
      <c r="Q49" s="35"/>
      <c r="R49" s="233"/>
      <c r="S49" s="35"/>
      <c r="T49" s="215" t="n">
        <f aca="false">H49+J49+L49+N49+P49+R49</f>
        <v>0</v>
      </c>
      <c r="U49" s="180" t="n">
        <f aca="false">$E49*T49</f>
        <v>0</v>
      </c>
      <c r="V49" s="0"/>
      <c r="W49" s="233"/>
      <c r="X49" s="35"/>
      <c r="Y49" s="233"/>
      <c r="Z49" s="35"/>
      <c r="AA49" s="233"/>
      <c r="AB49" s="35"/>
      <c r="AC49" s="233"/>
      <c r="AD49" s="35"/>
      <c r="AE49" s="233"/>
      <c r="AF49" s="35"/>
      <c r="AG49" s="233"/>
      <c r="AH49" s="35"/>
      <c r="AI49" s="215"/>
      <c r="AJ49" s="181"/>
      <c r="AL49" s="233"/>
      <c r="AM49" s="35"/>
      <c r="AN49" s="233"/>
      <c r="AO49" s="35"/>
      <c r="AP49" s="233"/>
      <c r="AQ49" s="35"/>
      <c r="AR49" s="233"/>
      <c r="AS49" s="35"/>
      <c r="AT49" s="215"/>
      <c r="AU49" s="182"/>
      <c r="AV49" s="0"/>
      <c r="AZ49" s="0"/>
      <c r="BA49" s="214"/>
      <c r="BB49" s="0"/>
      <c r="BC49" s="215" t="n">
        <f aca="false">$T49</f>
        <v>0</v>
      </c>
      <c r="BD49" s="180" t="n">
        <f aca="false">$E49*BC49</f>
        <v>0</v>
      </c>
      <c r="BE49" s="215" t="n">
        <f aca="false">$AI49</f>
        <v>0</v>
      </c>
      <c r="BF49" s="181" t="n">
        <f aca="false">$E49*BE49</f>
        <v>0</v>
      </c>
      <c r="BG49" s="215" t="n">
        <f aca="false">$AT49</f>
        <v>0</v>
      </c>
      <c r="BH49" s="182" t="n">
        <f aca="false">$E49*BG49</f>
        <v>0</v>
      </c>
      <c r="BI49" s="216"/>
      <c r="BJ49" s="208"/>
      <c r="BK49" s="33"/>
      <c r="BL49" s="184" t="n">
        <f aca="false">BC49+BE49+BG49</f>
        <v>0</v>
      </c>
      <c r="BM49" s="185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107</v>
      </c>
      <c r="C50" s="5" t="s">
        <v>108</v>
      </c>
      <c r="D50" s="209" t="s">
        <v>100</v>
      </c>
      <c r="E50" s="232" t="n">
        <v>0</v>
      </c>
      <c r="F50" s="210"/>
      <c r="G50" s="211"/>
      <c r="H50" s="233" t="n">
        <v>0</v>
      </c>
      <c r="I50" s="35" t="n">
        <f aca="false">$E50*H50</f>
        <v>0</v>
      </c>
      <c r="J50" s="233" t="n">
        <v>0</v>
      </c>
      <c r="K50" s="35" t="n">
        <f aca="false">$E50*J50</f>
        <v>0</v>
      </c>
      <c r="L50" s="233" t="n">
        <v>0</v>
      </c>
      <c r="M50" s="35" t="n">
        <f aca="false">$E50*L50</f>
        <v>0</v>
      </c>
      <c r="N50" s="233" t="n">
        <v>0</v>
      </c>
      <c r="O50" s="35" t="n">
        <f aca="false">$E50*N50</f>
        <v>0</v>
      </c>
      <c r="P50" s="233"/>
      <c r="Q50" s="35"/>
      <c r="R50" s="233"/>
      <c r="S50" s="35"/>
      <c r="T50" s="215" t="n">
        <f aca="false">H50+J50+L50+N50+P50+R50</f>
        <v>0</v>
      </c>
      <c r="U50" s="180" t="n">
        <f aca="false">$E50*T50</f>
        <v>0</v>
      </c>
      <c r="V50" s="0"/>
      <c r="W50" s="233"/>
      <c r="X50" s="35"/>
      <c r="Y50" s="233"/>
      <c r="Z50" s="35"/>
      <c r="AA50" s="233"/>
      <c r="AB50" s="35"/>
      <c r="AC50" s="233"/>
      <c r="AD50" s="35"/>
      <c r="AE50" s="233"/>
      <c r="AF50" s="35"/>
      <c r="AG50" s="233"/>
      <c r="AH50" s="35"/>
      <c r="AI50" s="215"/>
      <c r="AJ50" s="181"/>
      <c r="AL50" s="233"/>
      <c r="AM50" s="35"/>
      <c r="AN50" s="233"/>
      <c r="AO50" s="35"/>
      <c r="AP50" s="233"/>
      <c r="AQ50" s="35"/>
      <c r="AR50" s="233"/>
      <c r="AS50" s="35"/>
      <c r="AT50" s="215"/>
      <c r="AU50" s="182"/>
      <c r="AV50" s="0"/>
      <c r="AZ50" s="0"/>
      <c r="BA50" s="214"/>
      <c r="BB50" s="0"/>
      <c r="BC50" s="215" t="n">
        <f aca="false">$T50</f>
        <v>0</v>
      </c>
      <c r="BD50" s="180" t="n">
        <f aca="false">$E50*BC50</f>
        <v>0</v>
      </c>
      <c r="BE50" s="215" t="n">
        <f aca="false">$AI50</f>
        <v>0</v>
      </c>
      <c r="BF50" s="181" t="n">
        <f aca="false">$E50*BE50</f>
        <v>0</v>
      </c>
      <c r="BG50" s="215" t="n">
        <f aca="false">$AT50</f>
        <v>0</v>
      </c>
      <c r="BH50" s="182" t="n">
        <f aca="false">$E50*BG50</f>
        <v>0</v>
      </c>
      <c r="BI50" s="216"/>
      <c r="BJ50" s="208"/>
      <c r="BK50" s="33"/>
      <c r="BL50" s="184" t="n">
        <f aca="false">BC50+BE50+BG50</f>
        <v>0</v>
      </c>
      <c r="BM50" s="185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107</v>
      </c>
      <c r="C51" s="5" t="s">
        <v>108</v>
      </c>
      <c r="D51" s="209" t="s">
        <v>100</v>
      </c>
      <c r="E51" s="232" t="n">
        <v>0</v>
      </c>
      <c r="F51" s="210"/>
      <c r="G51" s="211"/>
      <c r="H51" s="233" t="n">
        <v>0</v>
      </c>
      <c r="I51" s="35" t="n">
        <f aca="false">$E51*H51</f>
        <v>0</v>
      </c>
      <c r="J51" s="233" t="n">
        <v>0</v>
      </c>
      <c r="K51" s="35" t="n">
        <f aca="false">$E51*J51</f>
        <v>0</v>
      </c>
      <c r="L51" s="233" t="n">
        <v>0</v>
      </c>
      <c r="M51" s="35" t="n">
        <f aca="false">$E51*L51</f>
        <v>0</v>
      </c>
      <c r="N51" s="233" t="n">
        <v>0</v>
      </c>
      <c r="O51" s="35" t="n">
        <f aca="false">$E51*N51</f>
        <v>0</v>
      </c>
      <c r="P51" s="233"/>
      <c r="Q51" s="35"/>
      <c r="R51" s="233"/>
      <c r="S51" s="35"/>
      <c r="T51" s="215" t="n">
        <f aca="false">H51+J51+L51+N51+P51+R51</f>
        <v>0</v>
      </c>
      <c r="U51" s="180" t="n">
        <f aca="false">$E51*T51</f>
        <v>0</v>
      </c>
      <c r="V51" s="0"/>
      <c r="W51" s="233"/>
      <c r="X51" s="35"/>
      <c r="Y51" s="233"/>
      <c r="Z51" s="35"/>
      <c r="AA51" s="233"/>
      <c r="AB51" s="35"/>
      <c r="AC51" s="233"/>
      <c r="AD51" s="35"/>
      <c r="AE51" s="233"/>
      <c r="AF51" s="35"/>
      <c r="AG51" s="233"/>
      <c r="AH51" s="35"/>
      <c r="AI51" s="215"/>
      <c r="AJ51" s="181"/>
      <c r="AL51" s="233"/>
      <c r="AM51" s="35"/>
      <c r="AN51" s="233"/>
      <c r="AO51" s="35"/>
      <c r="AP51" s="233"/>
      <c r="AQ51" s="35"/>
      <c r="AR51" s="233"/>
      <c r="AS51" s="35"/>
      <c r="AT51" s="215"/>
      <c r="AU51" s="182"/>
      <c r="AV51" s="0"/>
      <c r="AZ51" s="0"/>
      <c r="BA51" s="214"/>
      <c r="BB51" s="0"/>
      <c r="BC51" s="215" t="n">
        <f aca="false">$T51</f>
        <v>0</v>
      </c>
      <c r="BD51" s="180" t="n">
        <f aca="false">$E51*BC51</f>
        <v>0</v>
      </c>
      <c r="BE51" s="215" t="n">
        <f aca="false">$AI51</f>
        <v>0</v>
      </c>
      <c r="BF51" s="181" t="n">
        <f aca="false">$E51*BE51</f>
        <v>0</v>
      </c>
      <c r="BG51" s="215" t="n">
        <f aca="false">$AT51</f>
        <v>0</v>
      </c>
      <c r="BH51" s="182" t="n">
        <f aca="false">$E51*BG51</f>
        <v>0</v>
      </c>
      <c r="BI51" s="216"/>
      <c r="BJ51" s="208"/>
      <c r="BK51" s="33"/>
      <c r="BL51" s="184" t="n">
        <f aca="false">BC51+BE51+BG51</f>
        <v>0</v>
      </c>
      <c r="BM51" s="185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107</v>
      </c>
      <c r="C52" s="5" t="s">
        <v>108</v>
      </c>
      <c r="D52" s="209" t="s">
        <v>100</v>
      </c>
      <c r="E52" s="232" t="n">
        <v>0</v>
      </c>
      <c r="F52" s="210"/>
      <c r="G52" s="211"/>
      <c r="H52" s="233" t="n">
        <v>0</v>
      </c>
      <c r="I52" s="35" t="n">
        <f aca="false">$E52*H52</f>
        <v>0</v>
      </c>
      <c r="J52" s="233" t="n">
        <v>0</v>
      </c>
      <c r="K52" s="35" t="n">
        <f aca="false">$E52*J52</f>
        <v>0</v>
      </c>
      <c r="L52" s="233" t="n">
        <v>0</v>
      </c>
      <c r="M52" s="35" t="n">
        <f aca="false">$E52*L52</f>
        <v>0</v>
      </c>
      <c r="N52" s="233" t="n">
        <v>0</v>
      </c>
      <c r="O52" s="35" t="n">
        <f aca="false">$E52*N52</f>
        <v>0</v>
      </c>
      <c r="P52" s="233"/>
      <c r="Q52" s="35"/>
      <c r="R52" s="233"/>
      <c r="S52" s="35"/>
      <c r="T52" s="215" t="n">
        <f aca="false">H52+J52+L52+N52+P52+R52</f>
        <v>0</v>
      </c>
      <c r="U52" s="180" t="n">
        <f aca="false">$E52*T52</f>
        <v>0</v>
      </c>
      <c r="V52" s="0"/>
      <c r="W52" s="233"/>
      <c r="X52" s="35"/>
      <c r="Y52" s="233"/>
      <c r="Z52" s="35"/>
      <c r="AA52" s="233"/>
      <c r="AB52" s="35"/>
      <c r="AC52" s="233"/>
      <c r="AD52" s="35"/>
      <c r="AE52" s="233"/>
      <c r="AF52" s="35"/>
      <c r="AG52" s="233"/>
      <c r="AH52" s="35"/>
      <c r="AI52" s="215"/>
      <c r="AJ52" s="181"/>
      <c r="AL52" s="233"/>
      <c r="AM52" s="35"/>
      <c r="AN52" s="233"/>
      <c r="AO52" s="35"/>
      <c r="AP52" s="233"/>
      <c r="AQ52" s="35"/>
      <c r="AR52" s="233"/>
      <c r="AS52" s="35"/>
      <c r="AT52" s="215"/>
      <c r="AU52" s="182"/>
      <c r="AV52" s="0"/>
      <c r="AZ52" s="0"/>
      <c r="BA52" s="214"/>
      <c r="BB52" s="0"/>
      <c r="BC52" s="215" t="n">
        <f aca="false">$T52</f>
        <v>0</v>
      </c>
      <c r="BD52" s="180" t="n">
        <f aca="false">$E52*BC52</f>
        <v>0</v>
      </c>
      <c r="BE52" s="215" t="n">
        <f aca="false">$AI52</f>
        <v>0</v>
      </c>
      <c r="BF52" s="181" t="n">
        <f aca="false">$E52*BE52</f>
        <v>0</v>
      </c>
      <c r="BG52" s="215" t="n">
        <f aca="false">$AT52</f>
        <v>0</v>
      </c>
      <c r="BH52" s="182" t="n">
        <f aca="false">$E52*BG52</f>
        <v>0</v>
      </c>
      <c r="BI52" s="216"/>
      <c r="BJ52" s="208"/>
      <c r="BK52" s="33"/>
      <c r="BL52" s="184" t="n">
        <f aca="false">BC52+BE52+BG52</f>
        <v>0</v>
      </c>
      <c r="BM52" s="185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107</v>
      </c>
      <c r="C53" s="5" t="s">
        <v>108</v>
      </c>
      <c r="D53" s="209" t="s">
        <v>100</v>
      </c>
      <c r="E53" s="232" t="n">
        <v>0</v>
      </c>
      <c r="F53" s="210"/>
      <c r="G53" s="211"/>
      <c r="H53" s="233" t="n">
        <v>0</v>
      </c>
      <c r="I53" s="35" t="n">
        <f aca="false">$E53*H53</f>
        <v>0</v>
      </c>
      <c r="J53" s="233" t="n">
        <v>0</v>
      </c>
      <c r="K53" s="35" t="n">
        <f aca="false">$E53*J53</f>
        <v>0</v>
      </c>
      <c r="L53" s="233" t="n">
        <v>0</v>
      </c>
      <c r="M53" s="35" t="n">
        <f aca="false">$E53*L53</f>
        <v>0</v>
      </c>
      <c r="N53" s="233" t="n">
        <v>0</v>
      </c>
      <c r="O53" s="35" t="n">
        <f aca="false">$E53*N53</f>
        <v>0</v>
      </c>
      <c r="P53" s="233"/>
      <c r="Q53" s="35"/>
      <c r="R53" s="233"/>
      <c r="S53" s="35"/>
      <c r="T53" s="215" t="n">
        <f aca="false">H53+J53+L53+N53+P53+R53</f>
        <v>0</v>
      </c>
      <c r="U53" s="180" t="n">
        <f aca="false">$E53*T53</f>
        <v>0</v>
      </c>
      <c r="V53" s="0"/>
      <c r="W53" s="233"/>
      <c r="X53" s="35"/>
      <c r="Y53" s="233"/>
      <c r="Z53" s="35"/>
      <c r="AA53" s="233"/>
      <c r="AB53" s="35"/>
      <c r="AC53" s="233"/>
      <c r="AD53" s="35"/>
      <c r="AE53" s="233"/>
      <c r="AF53" s="35"/>
      <c r="AG53" s="233"/>
      <c r="AH53" s="35"/>
      <c r="AI53" s="215"/>
      <c r="AJ53" s="181"/>
      <c r="AL53" s="233"/>
      <c r="AM53" s="35"/>
      <c r="AN53" s="233"/>
      <c r="AO53" s="35"/>
      <c r="AP53" s="233"/>
      <c r="AQ53" s="35"/>
      <c r="AR53" s="233"/>
      <c r="AS53" s="35"/>
      <c r="AT53" s="215"/>
      <c r="AU53" s="182"/>
      <c r="AV53" s="0"/>
      <c r="AZ53" s="0"/>
      <c r="BA53" s="214"/>
      <c r="BB53" s="0"/>
      <c r="BC53" s="215" t="n">
        <f aca="false">$T53</f>
        <v>0</v>
      </c>
      <c r="BD53" s="180" t="n">
        <f aca="false">$E53*BC53</f>
        <v>0</v>
      </c>
      <c r="BE53" s="215" t="n">
        <f aca="false">$AI53</f>
        <v>0</v>
      </c>
      <c r="BF53" s="181" t="n">
        <f aca="false">$E53*BE53</f>
        <v>0</v>
      </c>
      <c r="BG53" s="215" t="n">
        <f aca="false">$AT53</f>
        <v>0</v>
      </c>
      <c r="BH53" s="182" t="n">
        <f aca="false">$E53*BG53</f>
        <v>0</v>
      </c>
      <c r="BI53" s="216"/>
      <c r="BJ53" s="208"/>
      <c r="BK53" s="33"/>
      <c r="BL53" s="184" t="n">
        <f aca="false">BC53+BE53+BG53</f>
        <v>0</v>
      </c>
      <c r="BM53" s="185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107</v>
      </c>
      <c r="C54" s="5" t="s">
        <v>108</v>
      </c>
      <c r="D54" s="209" t="s">
        <v>100</v>
      </c>
      <c r="E54" s="232" t="n">
        <v>0</v>
      </c>
      <c r="F54" s="210"/>
      <c r="G54" s="211"/>
      <c r="H54" s="233" t="n">
        <v>0</v>
      </c>
      <c r="I54" s="35" t="n">
        <f aca="false">$E54*H54</f>
        <v>0</v>
      </c>
      <c r="J54" s="233" t="n">
        <v>0</v>
      </c>
      <c r="K54" s="35" t="n">
        <f aca="false">$E54*J54</f>
        <v>0</v>
      </c>
      <c r="L54" s="233" t="n">
        <v>0</v>
      </c>
      <c r="M54" s="35" t="n">
        <f aca="false">$E54*L54</f>
        <v>0</v>
      </c>
      <c r="N54" s="233" t="n">
        <v>0</v>
      </c>
      <c r="O54" s="35" t="n">
        <f aca="false">$E54*N54</f>
        <v>0</v>
      </c>
      <c r="P54" s="233"/>
      <c r="Q54" s="35"/>
      <c r="R54" s="233"/>
      <c r="S54" s="35"/>
      <c r="T54" s="215" t="n">
        <f aca="false">H54+J54+L54+N54+P54+R54</f>
        <v>0</v>
      </c>
      <c r="U54" s="180" t="n">
        <f aca="false">$E54*T54</f>
        <v>0</v>
      </c>
      <c r="V54" s="0"/>
      <c r="W54" s="233"/>
      <c r="X54" s="35"/>
      <c r="Y54" s="233"/>
      <c r="Z54" s="35"/>
      <c r="AA54" s="233"/>
      <c r="AB54" s="35"/>
      <c r="AC54" s="233"/>
      <c r="AD54" s="35"/>
      <c r="AE54" s="233"/>
      <c r="AF54" s="35"/>
      <c r="AG54" s="233"/>
      <c r="AH54" s="35"/>
      <c r="AI54" s="215"/>
      <c r="AJ54" s="181"/>
      <c r="AL54" s="233"/>
      <c r="AM54" s="35"/>
      <c r="AN54" s="233"/>
      <c r="AO54" s="35"/>
      <c r="AP54" s="233"/>
      <c r="AQ54" s="35"/>
      <c r="AR54" s="233"/>
      <c r="AS54" s="35"/>
      <c r="AT54" s="215"/>
      <c r="AU54" s="182"/>
      <c r="AV54" s="0"/>
      <c r="AZ54" s="0"/>
      <c r="BA54" s="214"/>
      <c r="BB54" s="0"/>
      <c r="BC54" s="215" t="n">
        <f aca="false">$T54</f>
        <v>0</v>
      </c>
      <c r="BD54" s="180" t="n">
        <f aca="false">$E54*BC54</f>
        <v>0</v>
      </c>
      <c r="BE54" s="215" t="n">
        <f aca="false">$AI54</f>
        <v>0</v>
      </c>
      <c r="BF54" s="181" t="n">
        <f aca="false">$E54*BE54</f>
        <v>0</v>
      </c>
      <c r="BG54" s="215" t="n">
        <f aca="false">$AT54</f>
        <v>0</v>
      </c>
      <c r="BH54" s="182" t="n">
        <f aca="false">$E54*BG54</f>
        <v>0</v>
      </c>
      <c r="BI54" s="216"/>
      <c r="BJ54" s="208"/>
      <c r="BK54" s="33"/>
      <c r="BL54" s="184" t="n">
        <f aca="false">BC54+BE54+BG54</f>
        <v>0</v>
      </c>
      <c r="BM54" s="185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107</v>
      </c>
      <c r="C55" s="5" t="s">
        <v>108</v>
      </c>
      <c r="D55" s="209" t="s">
        <v>100</v>
      </c>
      <c r="E55" s="232" t="n">
        <v>0</v>
      </c>
      <c r="F55" s="210"/>
      <c r="G55" s="211"/>
      <c r="H55" s="233" t="n">
        <v>0</v>
      </c>
      <c r="I55" s="35" t="n">
        <f aca="false">$E55*H55</f>
        <v>0</v>
      </c>
      <c r="J55" s="233" t="n">
        <v>0</v>
      </c>
      <c r="K55" s="35" t="n">
        <f aca="false">$E55*J55</f>
        <v>0</v>
      </c>
      <c r="L55" s="233" t="n">
        <v>0</v>
      </c>
      <c r="M55" s="35" t="n">
        <f aca="false">$E55*L55</f>
        <v>0</v>
      </c>
      <c r="N55" s="233" t="n">
        <v>0</v>
      </c>
      <c r="O55" s="35" t="n">
        <f aca="false">$E55*N55</f>
        <v>0</v>
      </c>
      <c r="P55" s="233" t="n">
        <v>0</v>
      </c>
      <c r="Q55" s="35" t="n">
        <f aca="false">$E55*P55</f>
        <v>0</v>
      </c>
      <c r="R55" s="233" t="n">
        <v>0</v>
      </c>
      <c r="S55" s="35" t="n">
        <f aca="false">$E55*R55</f>
        <v>0</v>
      </c>
      <c r="T55" s="215" t="n">
        <f aca="false">H55+J55+L55+N55+P55+R55</f>
        <v>0</v>
      </c>
      <c r="U55" s="180" t="n">
        <f aca="false">$E55*T55</f>
        <v>0</v>
      </c>
      <c r="V55" s="0"/>
      <c r="W55" s="233" t="n">
        <v>0</v>
      </c>
      <c r="X55" s="35" t="n">
        <f aca="false">$E55*W55</f>
        <v>0</v>
      </c>
      <c r="Y55" s="233" t="n">
        <v>0</v>
      </c>
      <c r="Z55" s="35" t="n">
        <f aca="false">$E55*Y55</f>
        <v>0</v>
      </c>
      <c r="AA55" s="233" t="n">
        <v>0</v>
      </c>
      <c r="AB55" s="35" t="n">
        <f aca="false">$E55*AA55</f>
        <v>0</v>
      </c>
      <c r="AC55" s="233" t="n">
        <v>0</v>
      </c>
      <c r="AD55" s="35" t="n">
        <f aca="false">$E55*AC55</f>
        <v>0</v>
      </c>
      <c r="AE55" s="233" t="n">
        <v>0</v>
      </c>
      <c r="AF55" s="35" t="n">
        <f aca="false">$E55*AE55</f>
        <v>0</v>
      </c>
      <c r="AG55" s="233" t="n">
        <v>0</v>
      </c>
      <c r="AH55" s="35" t="n">
        <f aca="false">$E55*AG55</f>
        <v>0</v>
      </c>
      <c r="AI55" s="215" t="n">
        <f aca="false">W55+Y55+AA55+AC55+AE55+AG55</f>
        <v>0</v>
      </c>
      <c r="AJ55" s="181" t="n">
        <f aca="false">$E55*AI55</f>
        <v>0</v>
      </c>
      <c r="AL55" s="233" t="n">
        <v>0</v>
      </c>
      <c r="AM55" s="35" t="n">
        <f aca="false">$E55*AL55</f>
        <v>0</v>
      </c>
      <c r="AN55" s="233" t="n">
        <v>0</v>
      </c>
      <c r="AO55" s="35" t="n">
        <f aca="false">$E55*AN55</f>
        <v>0</v>
      </c>
      <c r="AP55" s="233" t="n">
        <v>0</v>
      </c>
      <c r="AQ55" s="35" t="n">
        <f aca="false">$E55*AP55</f>
        <v>0</v>
      </c>
      <c r="AR55" s="233" t="n">
        <v>0</v>
      </c>
      <c r="AS55" s="35" t="n">
        <f aca="false">$E55*AR55</f>
        <v>0</v>
      </c>
      <c r="AT55" s="215" t="n">
        <f aca="false">AL55+AN55+AP55+AR55</f>
        <v>0</v>
      </c>
      <c r="AU55" s="182" t="n">
        <f aca="false">$E55*AT55</f>
        <v>0</v>
      </c>
      <c r="AV55" s="0"/>
      <c r="AZ55" s="0"/>
      <c r="BA55" s="214"/>
      <c r="BB55" s="0"/>
      <c r="BC55" s="215" t="n">
        <f aca="false">$T55</f>
        <v>0</v>
      </c>
      <c r="BD55" s="180" t="n">
        <f aca="false">$E55*BC55</f>
        <v>0</v>
      </c>
      <c r="BE55" s="215" t="n">
        <f aca="false">$AI55</f>
        <v>0</v>
      </c>
      <c r="BF55" s="181" t="n">
        <f aca="false">$E55*BE55</f>
        <v>0</v>
      </c>
      <c r="BG55" s="215" t="n">
        <f aca="false">$AT55</f>
        <v>0</v>
      </c>
      <c r="BH55" s="182" t="n">
        <f aca="false">$E55*BG55</f>
        <v>0</v>
      </c>
      <c r="BI55" s="216"/>
      <c r="BJ55" s="208"/>
      <c r="BK55" s="33"/>
      <c r="BL55" s="184" t="n">
        <f aca="false">BC55+BE55+BG55</f>
        <v>0</v>
      </c>
      <c r="BM55" s="185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9"/>
      <c r="C56" s="217" t="s">
        <v>109</v>
      </c>
      <c r="D56" s="217"/>
      <c r="E56" s="234"/>
      <c r="F56" s="29"/>
      <c r="G56" s="29"/>
      <c r="H56" s="235"/>
      <c r="I56" s="219" t="n">
        <f aca="false">SUM(I45:I55)</f>
        <v>6000</v>
      </c>
      <c r="J56" s="235"/>
      <c r="K56" s="219" t="n">
        <f aca="false">SUM(K45:K55)</f>
        <v>26000</v>
      </c>
      <c r="L56" s="235"/>
      <c r="M56" s="219" t="n">
        <f aca="false">SUM(M45:M55)</f>
        <v>0</v>
      </c>
      <c r="N56" s="235"/>
      <c r="O56" s="219" t="n">
        <f aca="false">SUM(O45:O55)</f>
        <v>0</v>
      </c>
      <c r="P56" s="235"/>
      <c r="Q56" s="219" t="n">
        <f aca="false">SUM(Q45:Q55)</f>
        <v>0</v>
      </c>
      <c r="R56" s="235"/>
      <c r="S56" s="219" t="n">
        <f aca="false">SUM(S45:S55)</f>
        <v>0</v>
      </c>
      <c r="T56" s="236"/>
      <c r="U56" s="220" t="n">
        <f aca="false">SUM(U45:U55)</f>
        <v>32000</v>
      </c>
      <c r="V56" s="29"/>
      <c r="W56" s="235"/>
      <c r="X56" s="219" t="n">
        <f aca="false">SUM(X45:X55)</f>
        <v>0</v>
      </c>
      <c r="Y56" s="235"/>
      <c r="Z56" s="219" t="n">
        <f aca="false">SUM(Z45:Z55)</f>
        <v>0</v>
      </c>
      <c r="AA56" s="235"/>
      <c r="AB56" s="219" t="n">
        <f aca="false">SUM(AB45:AB55)</f>
        <v>0</v>
      </c>
      <c r="AC56" s="235"/>
      <c r="AD56" s="219" t="n">
        <f aca="false">SUM(AD45:AD55)</f>
        <v>0</v>
      </c>
      <c r="AE56" s="235"/>
      <c r="AF56" s="219" t="n">
        <f aca="false">SUM(AF45:AF55)</f>
        <v>0</v>
      </c>
      <c r="AG56" s="235"/>
      <c r="AH56" s="219" t="n">
        <f aca="false">SUM(AH45:AH55)</f>
        <v>0</v>
      </c>
      <c r="AI56" s="236"/>
      <c r="AJ56" s="221" t="n">
        <f aca="false">SUM(AJ45:AJ55)</f>
        <v>0</v>
      </c>
      <c r="AL56" s="235"/>
      <c r="AM56" s="219" t="n">
        <f aca="false">SUM(AM45:AM55)</f>
        <v>0</v>
      </c>
      <c r="AN56" s="235"/>
      <c r="AO56" s="219" t="n">
        <f aca="false">SUM(AO45:AO55)</f>
        <v>0</v>
      </c>
      <c r="AP56" s="235"/>
      <c r="AQ56" s="219" t="n">
        <f aca="false">SUM(AQ45:AQ55)</f>
        <v>0</v>
      </c>
      <c r="AR56" s="235"/>
      <c r="AS56" s="219" t="n">
        <f aca="false">SUM(AS45:AS55)</f>
        <v>0</v>
      </c>
      <c r="AT56" s="236"/>
      <c r="AU56" s="222" t="n">
        <f aca="false">SUM(AU45:AU55)</f>
        <v>0</v>
      </c>
      <c r="AV56" s="29"/>
      <c r="AZ56" s="0"/>
      <c r="BA56" s="223"/>
      <c r="BB56" s="0"/>
      <c r="BC56" s="237"/>
      <c r="BD56" s="220" t="n">
        <f aca="false">SUM(BD45:BD55)</f>
        <v>32000</v>
      </c>
      <c r="BE56" s="237"/>
      <c r="BF56" s="221" t="n">
        <f aca="false">SUM(BF45:BF55)</f>
        <v>0</v>
      </c>
      <c r="BG56" s="237"/>
      <c r="BH56" s="222" t="n">
        <f aca="false">SUM(BH45:BH55)</f>
        <v>0</v>
      </c>
      <c r="BI56" s="238"/>
      <c r="BJ56" s="208"/>
      <c r="BK56" s="239"/>
      <c r="BL56" s="240"/>
      <c r="BM56" s="226" t="n">
        <f aca="false">SUM(BM45:BM55)</f>
        <v>32000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41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8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81"/>
      <c r="AL57" s="0"/>
      <c r="AM57" s="0"/>
      <c r="AN57" s="0"/>
      <c r="AO57" s="0"/>
      <c r="AP57" s="0"/>
      <c r="AQ57" s="0"/>
      <c r="AR57" s="0"/>
      <c r="AS57" s="0"/>
      <c r="AT57" s="0"/>
      <c r="AU57" s="182"/>
      <c r="AV57" s="0"/>
      <c r="AZ57" s="0"/>
      <c r="BA57" s="0"/>
      <c r="BB57" s="0"/>
      <c r="BC57" s="215"/>
      <c r="BD57" s="35"/>
      <c r="BE57" s="215"/>
      <c r="BF57" s="35"/>
      <c r="BG57" s="215"/>
      <c r="BH57" s="35"/>
      <c r="BI57" s="216"/>
      <c r="BJ57" s="208"/>
      <c r="BK57" s="33"/>
      <c r="BL57" s="215"/>
      <c r="BM57" s="35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3" customFormat="true" ht="14" hidden="false" customHeight="false" outlineLevel="0" collapsed="false">
      <c r="B58" s="167" t="s">
        <v>34</v>
      </c>
      <c r="C58" s="230" t="s">
        <v>110</v>
      </c>
      <c r="D58" s="231"/>
      <c r="E58" s="242"/>
      <c r="F58" s="59"/>
      <c r="G58" s="60"/>
      <c r="H58" s="168"/>
      <c r="I58" s="169"/>
      <c r="J58" s="168"/>
      <c r="K58" s="169"/>
      <c r="L58" s="168"/>
      <c r="M58" s="169"/>
      <c r="N58" s="168"/>
      <c r="O58" s="169"/>
      <c r="P58" s="168"/>
      <c r="Q58" s="169"/>
      <c r="R58" s="168"/>
      <c r="S58" s="169"/>
      <c r="T58" s="170"/>
      <c r="U58" s="171"/>
      <c r="W58" s="168"/>
      <c r="X58" s="169"/>
      <c r="Y58" s="168"/>
      <c r="Z58" s="169"/>
      <c r="AA58" s="168"/>
      <c r="AB58" s="169"/>
      <c r="AC58" s="168"/>
      <c r="AD58" s="169"/>
      <c r="AE58" s="168"/>
      <c r="AF58" s="169"/>
      <c r="AG58" s="168"/>
      <c r="AH58" s="169"/>
      <c r="AI58" s="170"/>
      <c r="AJ58" s="172"/>
      <c r="AL58" s="168"/>
      <c r="AM58" s="169"/>
      <c r="AN58" s="168"/>
      <c r="AO58" s="169"/>
      <c r="AP58" s="168"/>
      <c r="AQ58" s="169"/>
      <c r="AR58" s="168"/>
      <c r="AS58" s="169"/>
      <c r="AT58" s="170"/>
      <c r="AU58" s="173"/>
      <c r="BA58" s="165"/>
      <c r="BC58" s="174"/>
      <c r="BD58" s="35"/>
      <c r="BE58" s="174"/>
      <c r="BF58" s="35"/>
      <c r="BG58" s="174"/>
      <c r="BH58" s="35"/>
      <c r="BI58" s="207"/>
      <c r="BJ58" s="208"/>
      <c r="BL58" s="174"/>
      <c r="BM58" s="35"/>
    </row>
    <row r="59" customFormat="false" ht="13" hidden="false" customHeight="false" outlineLevel="0" collapsed="false">
      <c r="A59" s="0"/>
      <c r="B59" s="5" t="s">
        <v>114</v>
      </c>
      <c r="C59" s="5" t="s">
        <v>115</v>
      </c>
      <c r="D59" s="209" t="s">
        <v>113</v>
      </c>
      <c r="E59" s="232" t="n">
        <v>0</v>
      </c>
      <c r="F59" s="210"/>
      <c r="G59" s="211"/>
      <c r="H59" s="233" t="n">
        <v>0</v>
      </c>
      <c r="I59" s="35" t="n">
        <f aca="false">$E59*H59</f>
        <v>0</v>
      </c>
      <c r="J59" s="233" t="n">
        <v>0</v>
      </c>
      <c r="K59" s="35" t="n">
        <f aca="false">$E59*J59</f>
        <v>0</v>
      </c>
      <c r="L59" s="233" t="n">
        <v>0</v>
      </c>
      <c r="M59" s="35" t="n">
        <f aca="false">$E59*L59</f>
        <v>0</v>
      </c>
      <c r="N59" s="233" t="n">
        <v>0</v>
      </c>
      <c r="O59" s="35" t="n">
        <f aca="false">$E59*N59</f>
        <v>0</v>
      </c>
      <c r="P59" s="233" t="n">
        <v>0</v>
      </c>
      <c r="Q59" s="35" t="n">
        <f aca="false">$E59*P59</f>
        <v>0</v>
      </c>
      <c r="R59" s="233" t="n">
        <v>0</v>
      </c>
      <c r="S59" s="35" t="n">
        <f aca="false">$E59*R59</f>
        <v>0</v>
      </c>
      <c r="T59" s="215" t="n">
        <f aca="false">H59+J59+L59+N59+P59+R59</f>
        <v>0</v>
      </c>
      <c r="U59" s="180" t="n">
        <f aca="false">$E59*T59</f>
        <v>0</v>
      </c>
      <c r="V59" s="0"/>
      <c r="W59" s="233" t="n">
        <v>0</v>
      </c>
      <c r="X59" s="35" t="n">
        <f aca="false">$E59*W59</f>
        <v>0</v>
      </c>
      <c r="Y59" s="233" t="n">
        <v>0</v>
      </c>
      <c r="Z59" s="35" t="n">
        <f aca="false">$E59*Y59</f>
        <v>0</v>
      </c>
      <c r="AA59" s="233" t="n">
        <v>0</v>
      </c>
      <c r="AB59" s="35" t="n">
        <f aca="false">$E59*AA59</f>
        <v>0</v>
      </c>
      <c r="AC59" s="233" t="n">
        <v>0</v>
      </c>
      <c r="AD59" s="35" t="n">
        <f aca="false">$E59*AC59</f>
        <v>0</v>
      </c>
      <c r="AE59" s="233" t="n">
        <v>0</v>
      </c>
      <c r="AF59" s="35" t="n">
        <f aca="false">$E59*AE59</f>
        <v>0</v>
      </c>
      <c r="AG59" s="233" t="n">
        <v>0</v>
      </c>
      <c r="AH59" s="35" t="n">
        <f aca="false">$E59*AG59</f>
        <v>0</v>
      </c>
      <c r="AI59" s="215" t="n">
        <f aca="false">W59+Y59+AA59+AC59+AE59+AG59</f>
        <v>0</v>
      </c>
      <c r="AJ59" s="181" t="n">
        <f aca="false">$E59*AI59</f>
        <v>0</v>
      </c>
      <c r="AL59" s="233" t="n">
        <v>0</v>
      </c>
      <c r="AM59" s="35" t="n">
        <f aca="false">$E59*AL59</f>
        <v>0</v>
      </c>
      <c r="AN59" s="233" t="n">
        <v>0</v>
      </c>
      <c r="AO59" s="35" t="n">
        <f aca="false">$E59*AN59</f>
        <v>0</v>
      </c>
      <c r="AP59" s="233" t="n">
        <v>0</v>
      </c>
      <c r="AQ59" s="35" t="n">
        <f aca="false">$E59*AP59</f>
        <v>0</v>
      </c>
      <c r="AR59" s="233" t="n">
        <v>0</v>
      </c>
      <c r="AS59" s="35" t="n">
        <f aca="false">$E59*AR59</f>
        <v>0</v>
      </c>
      <c r="AT59" s="215" t="n">
        <f aca="false">AL59+AN59+AP59+AR59</f>
        <v>0</v>
      </c>
      <c r="AU59" s="182" t="n">
        <f aca="false">$E59*AT59</f>
        <v>0</v>
      </c>
      <c r="AV59" s="0"/>
      <c r="AZ59" s="0"/>
      <c r="BA59" s="214"/>
      <c r="BB59" s="0"/>
      <c r="BC59" s="215" t="n">
        <f aca="false">$T59</f>
        <v>0</v>
      </c>
      <c r="BD59" s="180" t="n">
        <f aca="false">$E59*BC59</f>
        <v>0</v>
      </c>
      <c r="BE59" s="215" t="n">
        <f aca="false">$AI59</f>
        <v>0</v>
      </c>
      <c r="BF59" s="181" t="n">
        <f aca="false">$E59*BE59</f>
        <v>0</v>
      </c>
      <c r="BG59" s="215" t="n">
        <f aca="false">$AT59</f>
        <v>0</v>
      </c>
      <c r="BH59" s="182" t="n">
        <f aca="false">$E59*BG59</f>
        <v>0</v>
      </c>
      <c r="BI59" s="216"/>
      <c r="BJ59" s="208"/>
      <c r="BK59" s="33"/>
      <c r="BL59" s="184" t="n">
        <f aca="false">BC59+BE59+BG59</f>
        <v>0</v>
      </c>
      <c r="BM59" s="185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114</v>
      </c>
      <c r="C60" s="5" t="s">
        <v>115</v>
      </c>
      <c r="D60" s="209" t="s">
        <v>113</v>
      </c>
      <c r="E60" s="232" t="n">
        <v>0</v>
      </c>
      <c r="F60" s="210"/>
      <c r="G60" s="211"/>
      <c r="H60" s="233" t="n">
        <v>0</v>
      </c>
      <c r="I60" s="35" t="n">
        <f aca="false">$E60*H60</f>
        <v>0</v>
      </c>
      <c r="J60" s="233" t="n">
        <v>0</v>
      </c>
      <c r="K60" s="35" t="n">
        <f aca="false">$E60*J60</f>
        <v>0</v>
      </c>
      <c r="L60" s="233" t="n">
        <v>0</v>
      </c>
      <c r="M60" s="35" t="n">
        <f aca="false">$E60*L60</f>
        <v>0</v>
      </c>
      <c r="N60" s="233" t="n">
        <v>0</v>
      </c>
      <c r="O60" s="35" t="n">
        <f aca="false">$E60*N60</f>
        <v>0</v>
      </c>
      <c r="P60" s="233" t="n">
        <v>0</v>
      </c>
      <c r="Q60" s="35" t="n">
        <f aca="false">$E60*P60</f>
        <v>0</v>
      </c>
      <c r="R60" s="233" t="n">
        <v>0</v>
      </c>
      <c r="S60" s="35" t="n">
        <f aca="false">$E60*R60</f>
        <v>0</v>
      </c>
      <c r="T60" s="215" t="n">
        <f aca="false">H60+J60+L60+N60+P60+R60</f>
        <v>0</v>
      </c>
      <c r="U60" s="180" t="n">
        <f aca="false">$E60*T60</f>
        <v>0</v>
      </c>
      <c r="V60" s="0"/>
      <c r="W60" s="233" t="n">
        <v>0</v>
      </c>
      <c r="X60" s="35" t="n">
        <f aca="false">$E60*W60</f>
        <v>0</v>
      </c>
      <c r="Y60" s="233" t="n">
        <v>0</v>
      </c>
      <c r="Z60" s="35" t="n">
        <f aca="false">$E60*Y60</f>
        <v>0</v>
      </c>
      <c r="AA60" s="233" t="n">
        <v>0</v>
      </c>
      <c r="AB60" s="35" t="n">
        <f aca="false">$E60*AA60</f>
        <v>0</v>
      </c>
      <c r="AC60" s="233" t="n">
        <v>0</v>
      </c>
      <c r="AD60" s="35" t="n">
        <f aca="false">$E60*AC60</f>
        <v>0</v>
      </c>
      <c r="AE60" s="233" t="n">
        <v>0</v>
      </c>
      <c r="AF60" s="35" t="n">
        <f aca="false">$E60*AE60</f>
        <v>0</v>
      </c>
      <c r="AG60" s="233" t="n">
        <v>0</v>
      </c>
      <c r="AH60" s="35" t="n">
        <f aca="false">$E60*AG60</f>
        <v>0</v>
      </c>
      <c r="AI60" s="215" t="n">
        <f aca="false">W60+Y60+AA60+AC60+AE60+AG60</f>
        <v>0</v>
      </c>
      <c r="AJ60" s="181" t="n">
        <f aca="false">$E60*AI60</f>
        <v>0</v>
      </c>
      <c r="AL60" s="233" t="n">
        <v>0</v>
      </c>
      <c r="AM60" s="35" t="n">
        <f aca="false">$E60*AL60</f>
        <v>0</v>
      </c>
      <c r="AN60" s="233" t="n">
        <v>0</v>
      </c>
      <c r="AO60" s="35" t="n">
        <f aca="false">$E60*AN60</f>
        <v>0</v>
      </c>
      <c r="AP60" s="233" t="n">
        <v>0</v>
      </c>
      <c r="AQ60" s="35" t="n">
        <f aca="false">$E60*AP60</f>
        <v>0</v>
      </c>
      <c r="AR60" s="233" t="n">
        <v>0</v>
      </c>
      <c r="AS60" s="35" t="n">
        <f aca="false">$E60*AR60</f>
        <v>0</v>
      </c>
      <c r="AT60" s="215" t="n">
        <f aca="false">AL60+AN60+AP60+AR60</f>
        <v>0</v>
      </c>
      <c r="AU60" s="182" t="n">
        <f aca="false">$E60*AT60</f>
        <v>0</v>
      </c>
      <c r="AV60" s="0"/>
      <c r="AZ60" s="0"/>
      <c r="BA60" s="214"/>
      <c r="BB60" s="0"/>
      <c r="BC60" s="215" t="n">
        <f aca="false">$T60</f>
        <v>0</v>
      </c>
      <c r="BD60" s="180" t="n">
        <f aca="false">$E60*BC60</f>
        <v>0</v>
      </c>
      <c r="BE60" s="215" t="n">
        <f aca="false">$AI60</f>
        <v>0</v>
      </c>
      <c r="BF60" s="181" t="n">
        <f aca="false">$E60*BE60</f>
        <v>0</v>
      </c>
      <c r="BG60" s="215" t="n">
        <f aca="false">$AT60</f>
        <v>0</v>
      </c>
      <c r="BH60" s="182" t="n">
        <f aca="false">$E60*BG60</f>
        <v>0</v>
      </c>
      <c r="BI60" s="216"/>
      <c r="BJ60" s="208"/>
      <c r="BK60" s="33"/>
      <c r="BL60" s="184" t="n">
        <f aca="false">BC60+BE60+BG60</f>
        <v>0</v>
      </c>
      <c r="BM60" s="185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9"/>
      <c r="C61" s="217" t="s">
        <v>116</v>
      </c>
      <c r="D61" s="217"/>
      <c r="E61" s="234"/>
      <c r="F61" s="29"/>
      <c r="G61" s="29"/>
      <c r="H61" s="29"/>
      <c r="I61" s="219" t="n">
        <f aca="false">SUM(I59:I60)</f>
        <v>0</v>
      </c>
      <c r="J61" s="29"/>
      <c r="K61" s="219" t="n">
        <f aca="false">SUM(K59:K60)</f>
        <v>0</v>
      </c>
      <c r="L61" s="29"/>
      <c r="M61" s="219" t="n">
        <f aca="false">SUM(M59:M60)</f>
        <v>0</v>
      </c>
      <c r="N61" s="29"/>
      <c r="O61" s="219" t="n">
        <f aca="false">SUM(O59:O60)</f>
        <v>0</v>
      </c>
      <c r="P61" s="29"/>
      <c r="Q61" s="219" t="n">
        <f aca="false">SUM(Q59:Q60)</f>
        <v>0</v>
      </c>
      <c r="R61" s="29"/>
      <c r="S61" s="219" t="n">
        <f aca="false">SUM(S59:S60)</f>
        <v>0</v>
      </c>
      <c r="T61" s="229"/>
      <c r="U61" s="220" t="n">
        <f aca="false">SUM(U59:U60)</f>
        <v>0</v>
      </c>
      <c r="V61" s="29"/>
      <c r="W61" s="29"/>
      <c r="X61" s="219" t="n">
        <f aca="false">SUM(X59:X60)</f>
        <v>0</v>
      </c>
      <c r="Y61" s="29"/>
      <c r="Z61" s="219" t="n">
        <f aca="false">SUM(Z59:Z60)</f>
        <v>0</v>
      </c>
      <c r="AA61" s="29"/>
      <c r="AB61" s="219" t="n">
        <f aca="false">SUM(AB59:AB60)</f>
        <v>0</v>
      </c>
      <c r="AC61" s="29"/>
      <c r="AD61" s="219" t="n">
        <f aca="false">SUM(AD59:AD60)</f>
        <v>0</v>
      </c>
      <c r="AE61" s="29"/>
      <c r="AF61" s="219" t="n">
        <f aca="false">SUM(AF59:AF60)</f>
        <v>0</v>
      </c>
      <c r="AG61" s="29"/>
      <c r="AH61" s="219" t="n">
        <f aca="false">SUM(AH59:AH60)</f>
        <v>0</v>
      </c>
      <c r="AI61" s="229"/>
      <c r="AJ61" s="221" t="n">
        <f aca="false">SUM(AJ59:AJ60)</f>
        <v>0</v>
      </c>
      <c r="AL61" s="29"/>
      <c r="AM61" s="219" t="n">
        <f aca="false">SUM(AM59:AM60)</f>
        <v>0</v>
      </c>
      <c r="AN61" s="29"/>
      <c r="AO61" s="219" t="n">
        <f aca="false">SUM(AO59:AO60)</f>
        <v>0</v>
      </c>
      <c r="AP61" s="29"/>
      <c r="AQ61" s="219" t="n">
        <f aca="false">SUM(AQ59:AQ60)</f>
        <v>0</v>
      </c>
      <c r="AR61" s="29"/>
      <c r="AS61" s="219" t="n">
        <f aca="false">SUM(AS59:AS60)</f>
        <v>0</v>
      </c>
      <c r="AT61" s="229"/>
      <c r="AU61" s="222" t="n">
        <f aca="false">SUM(AU59:AU60)</f>
        <v>0</v>
      </c>
      <c r="AV61" s="29"/>
      <c r="AZ61" s="0"/>
      <c r="BA61" s="223"/>
      <c r="BB61" s="0"/>
      <c r="BC61" s="237"/>
      <c r="BD61" s="220" t="n">
        <f aca="false">SUM(BD59:BD60)</f>
        <v>0</v>
      </c>
      <c r="BE61" s="237"/>
      <c r="BF61" s="221" t="n">
        <f aca="false">SUM(BF59:BF60)</f>
        <v>0</v>
      </c>
      <c r="BG61" s="237"/>
      <c r="BH61" s="222" t="n">
        <f aca="false">SUM(BH59:BH60)</f>
        <v>0</v>
      </c>
      <c r="BI61" s="238"/>
      <c r="BJ61" s="208"/>
      <c r="BK61" s="239"/>
      <c r="BL61" s="240"/>
      <c r="BM61" s="226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41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8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81"/>
      <c r="AL62" s="0"/>
      <c r="AM62" s="0"/>
      <c r="AN62" s="0"/>
      <c r="AO62" s="0"/>
      <c r="AP62" s="0"/>
      <c r="AQ62" s="0"/>
      <c r="AR62" s="0"/>
      <c r="AS62" s="0"/>
      <c r="AT62" s="0"/>
      <c r="AU62" s="182"/>
      <c r="AV62" s="0"/>
      <c r="AZ62" s="0"/>
      <c r="BA62" s="0"/>
      <c r="BB62" s="0"/>
      <c r="BC62" s="215"/>
      <c r="BD62" s="35"/>
      <c r="BE62" s="215"/>
      <c r="BF62" s="35"/>
      <c r="BG62" s="215"/>
      <c r="BH62" s="35"/>
      <c r="BI62" s="216"/>
      <c r="BJ62" s="208"/>
      <c r="BK62" s="33"/>
      <c r="BL62" s="215"/>
      <c r="BM62" s="35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3" customFormat="true" ht="14" hidden="false" customHeight="false" outlineLevel="0" collapsed="false">
      <c r="B63" s="167" t="s">
        <v>117</v>
      </c>
      <c r="C63" s="59"/>
      <c r="D63" s="59"/>
      <c r="E63" s="59"/>
      <c r="F63" s="59"/>
      <c r="G63" s="60"/>
      <c r="H63" s="168"/>
      <c r="I63" s="169"/>
      <c r="J63" s="168"/>
      <c r="K63" s="169"/>
      <c r="L63" s="168"/>
      <c r="M63" s="169"/>
      <c r="N63" s="168"/>
      <c r="O63" s="169"/>
      <c r="P63" s="168"/>
      <c r="Q63" s="169"/>
      <c r="R63" s="168"/>
      <c r="S63" s="169"/>
      <c r="T63" s="170"/>
      <c r="U63" s="171"/>
      <c r="W63" s="168"/>
      <c r="X63" s="169"/>
      <c r="Y63" s="168"/>
      <c r="Z63" s="169"/>
      <c r="AA63" s="168"/>
      <c r="AB63" s="169"/>
      <c r="AC63" s="168"/>
      <c r="AD63" s="169"/>
      <c r="AE63" s="168"/>
      <c r="AF63" s="169"/>
      <c r="AG63" s="168"/>
      <c r="AH63" s="169"/>
      <c r="AI63" s="170"/>
      <c r="AJ63" s="172"/>
      <c r="AL63" s="168"/>
      <c r="AM63" s="169"/>
      <c r="AN63" s="168"/>
      <c r="AO63" s="169"/>
      <c r="AP63" s="168"/>
      <c r="AQ63" s="169"/>
      <c r="AR63" s="168"/>
      <c r="AS63" s="169"/>
      <c r="AT63" s="170"/>
      <c r="AU63" s="173"/>
      <c r="BA63" s="165"/>
      <c r="BC63" s="174"/>
      <c r="BD63" s="35"/>
      <c r="BE63" s="174"/>
      <c r="BF63" s="35"/>
      <c r="BG63" s="174"/>
      <c r="BH63" s="35"/>
      <c r="BI63" s="207"/>
      <c r="BJ63" s="208"/>
      <c r="BL63" s="174"/>
      <c r="BM63" s="35"/>
    </row>
    <row r="64" customFormat="false" ht="13" hidden="false" customHeight="false" outlineLevel="0" collapsed="false">
      <c r="A64" s="0"/>
      <c r="B64" s="209" t="s">
        <v>118</v>
      </c>
      <c r="C64" s="209" t="s">
        <v>115</v>
      </c>
      <c r="D64" s="209" t="s">
        <v>100</v>
      </c>
      <c r="E64" s="232" t="n">
        <v>0</v>
      </c>
      <c r="F64" s="210"/>
      <c r="G64" s="211"/>
      <c r="H64" s="233" t="n">
        <v>0</v>
      </c>
      <c r="I64" s="35" t="n">
        <f aca="false">$E64*H64</f>
        <v>0</v>
      </c>
      <c r="J64" s="233" t="n">
        <v>0</v>
      </c>
      <c r="K64" s="35" t="n">
        <f aca="false">$E64*J64</f>
        <v>0</v>
      </c>
      <c r="L64" s="233" t="n">
        <v>0</v>
      </c>
      <c r="M64" s="35" t="n">
        <f aca="false">$E64*L64</f>
        <v>0</v>
      </c>
      <c r="N64" s="233" t="n">
        <v>0</v>
      </c>
      <c r="O64" s="35" t="n">
        <f aca="false">$E64*N64</f>
        <v>0</v>
      </c>
      <c r="P64" s="233" t="n">
        <v>0</v>
      </c>
      <c r="Q64" s="35" t="n">
        <f aca="false">$E64*P64</f>
        <v>0</v>
      </c>
      <c r="R64" s="233" t="n">
        <v>0</v>
      </c>
      <c r="S64" s="35" t="n">
        <f aca="false">$E64*R64</f>
        <v>0</v>
      </c>
      <c r="T64" s="215" t="n">
        <f aca="false">H64+J64+L64+N64+P64+R64</f>
        <v>0</v>
      </c>
      <c r="U64" s="180" t="n">
        <f aca="false">$E64*T64</f>
        <v>0</v>
      </c>
      <c r="V64" s="0"/>
      <c r="W64" s="233" t="n">
        <v>0</v>
      </c>
      <c r="X64" s="35" t="n">
        <f aca="false">$E64*W64</f>
        <v>0</v>
      </c>
      <c r="Y64" s="233" t="n">
        <v>0</v>
      </c>
      <c r="Z64" s="35" t="n">
        <f aca="false">$E64*Y64</f>
        <v>0</v>
      </c>
      <c r="AA64" s="233" t="n">
        <v>0</v>
      </c>
      <c r="AB64" s="35" t="n">
        <f aca="false">$E64*AA64</f>
        <v>0</v>
      </c>
      <c r="AC64" s="233" t="n">
        <v>0</v>
      </c>
      <c r="AD64" s="35" t="n">
        <f aca="false">$E64*AC64</f>
        <v>0</v>
      </c>
      <c r="AE64" s="233" t="n">
        <v>0</v>
      </c>
      <c r="AF64" s="35" t="n">
        <f aca="false">$E64*AE64</f>
        <v>0</v>
      </c>
      <c r="AG64" s="233" t="n">
        <v>0</v>
      </c>
      <c r="AH64" s="35" t="n">
        <f aca="false">$E64*AG64</f>
        <v>0</v>
      </c>
      <c r="AI64" s="215" t="n">
        <f aca="false">W64+Y64+AA64+AC64+AE64+AG64</f>
        <v>0</v>
      </c>
      <c r="AJ64" s="181" t="n">
        <f aca="false">$E64*AI64</f>
        <v>0</v>
      </c>
      <c r="AL64" s="233" t="n">
        <v>0</v>
      </c>
      <c r="AM64" s="35" t="n">
        <f aca="false">$E64*AL64</f>
        <v>0</v>
      </c>
      <c r="AN64" s="233" t="n">
        <v>0</v>
      </c>
      <c r="AO64" s="35" t="n">
        <f aca="false">$E64*AN64</f>
        <v>0</v>
      </c>
      <c r="AP64" s="233" t="n">
        <v>0</v>
      </c>
      <c r="AQ64" s="35" t="n">
        <f aca="false">$E64*AP64</f>
        <v>0</v>
      </c>
      <c r="AR64" s="233" t="n">
        <v>0</v>
      </c>
      <c r="AS64" s="35" t="n">
        <f aca="false">$E64*AR64</f>
        <v>0</v>
      </c>
      <c r="AT64" s="215" t="n">
        <f aca="false">AL64+AN64+AP64+AR64</f>
        <v>0</v>
      </c>
      <c r="AU64" s="182" t="n">
        <f aca="false">$E64*AT64</f>
        <v>0</v>
      </c>
      <c r="AV64" s="0"/>
      <c r="AZ64" s="0"/>
      <c r="BA64" s="214"/>
      <c r="BB64" s="0"/>
      <c r="BC64" s="215" t="n">
        <f aca="false">$T64</f>
        <v>0</v>
      </c>
      <c r="BD64" s="180" t="n">
        <f aca="false">$E64*BC64</f>
        <v>0</v>
      </c>
      <c r="BE64" s="215" t="n">
        <f aca="false">$AI64</f>
        <v>0</v>
      </c>
      <c r="BF64" s="181" t="n">
        <f aca="false">$E64*BE64</f>
        <v>0</v>
      </c>
      <c r="BG64" s="215" t="n">
        <f aca="false">$AT64</f>
        <v>0</v>
      </c>
      <c r="BH64" s="182" t="n">
        <f aca="false">$E64*BG64</f>
        <v>0</v>
      </c>
      <c r="BI64" s="207"/>
      <c r="BJ64" s="208"/>
      <c r="BK64" s="33"/>
      <c r="BL64" s="184" t="n">
        <f aca="false">BC64+BE64+BG64</f>
        <v>0</v>
      </c>
      <c r="BM64" s="185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209" t="s">
        <v>118</v>
      </c>
      <c r="C65" s="209" t="s">
        <v>115</v>
      </c>
      <c r="D65" s="209" t="s">
        <v>100</v>
      </c>
      <c r="E65" s="232" t="n">
        <v>0</v>
      </c>
      <c r="F65" s="210"/>
      <c r="G65" s="211"/>
      <c r="H65" s="233" t="n">
        <v>0</v>
      </c>
      <c r="I65" s="35" t="n">
        <f aca="false">$E65*H65</f>
        <v>0</v>
      </c>
      <c r="J65" s="233" t="n">
        <v>0</v>
      </c>
      <c r="K65" s="35" t="n">
        <f aca="false">$E65*J65</f>
        <v>0</v>
      </c>
      <c r="L65" s="233" t="n">
        <v>0</v>
      </c>
      <c r="M65" s="35" t="n">
        <f aca="false">$E65*L65</f>
        <v>0</v>
      </c>
      <c r="N65" s="233" t="n">
        <v>0</v>
      </c>
      <c r="O65" s="35" t="n">
        <f aca="false">$E65*N65</f>
        <v>0</v>
      </c>
      <c r="P65" s="233" t="n">
        <v>0</v>
      </c>
      <c r="Q65" s="35" t="n">
        <f aca="false">$E65*P65</f>
        <v>0</v>
      </c>
      <c r="R65" s="233" t="n">
        <v>0</v>
      </c>
      <c r="S65" s="35" t="n">
        <f aca="false">$E65*R65</f>
        <v>0</v>
      </c>
      <c r="T65" s="215" t="n">
        <f aca="false">H65+J65+L65+N65+P65+R65</f>
        <v>0</v>
      </c>
      <c r="U65" s="180" t="n">
        <f aca="false">$E65*T65</f>
        <v>0</v>
      </c>
      <c r="V65" s="0"/>
      <c r="W65" s="233" t="n">
        <v>0</v>
      </c>
      <c r="X65" s="35" t="n">
        <f aca="false">$E65*W65</f>
        <v>0</v>
      </c>
      <c r="Y65" s="233" t="n">
        <v>0</v>
      </c>
      <c r="Z65" s="35" t="n">
        <f aca="false">$E65*Y65</f>
        <v>0</v>
      </c>
      <c r="AA65" s="233" t="n">
        <v>0</v>
      </c>
      <c r="AB65" s="35" t="n">
        <f aca="false">$E65*AA65</f>
        <v>0</v>
      </c>
      <c r="AC65" s="233" t="n">
        <v>0</v>
      </c>
      <c r="AD65" s="35" t="n">
        <f aca="false">$E65*AC65</f>
        <v>0</v>
      </c>
      <c r="AE65" s="233" t="n">
        <v>0</v>
      </c>
      <c r="AF65" s="35" t="n">
        <f aca="false">$E65*AE65</f>
        <v>0</v>
      </c>
      <c r="AG65" s="233" t="n">
        <v>0</v>
      </c>
      <c r="AH65" s="35" t="n">
        <f aca="false">$E65*AG65</f>
        <v>0</v>
      </c>
      <c r="AI65" s="215" t="n">
        <f aca="false">W65+Y65+AA65+AC65+AE65+AG65</f>
        <v>0</v>
      </c>
      <c r="AJ65" s="181" t="n">
        <f aca="false">$E65*AI65</f>
        <v>0</v>
      </c>
      <c r="AL65" s="233" t="n">
        <v>0</v>
      </c>
      <c r="AM65" s="35" t="n">
        <f aca="false">$E65*AL65</f>
        <v>0</v>
      </c>
      <c r="AN65" s="233" t="n">
        <v>0</v>
      </c>
      <c r="AO65" s="35" t="n">
        <f aca="false">$E65*AN65</f>
        <v>0</v>
      </c>
      <c r="AP65" s="233" t="n">
        <v>0</v>
      </c>
      <c r="AQ65" s="35" t="n">
        <f aca="false">$E65*AP65</f>
        <v>0</v>
      </c>
      <c r="AR65" s="233" t="n">
        <v>0</v>
      </c>
      <c r="AS65" s="35" t="n">
        <f aca="false">$E65*AR65</f>
        <v>0</v>
      </c>
      <c r="AT65" s="215" t="n">
        <f aca="false">AL65+AN65+AP65+AR65</f>
        <v>0</v>
      </c>
      <c r="AU65" s="182" t="n">
        <f aca="false">$E65*AT65</f>
        <v>0</v>
      </c>
      <c r="AV65" s="0"/>
      <c r="AZ65" s="0"/>
      <c r="BA65" s="214"/>
      <c r="BB65" s="0"/>
      <c r="BC65" s="215" t="n">
        <f aca="false">$T65</f>
        <v>0</v>
      </c>
      <c r="BD65" s="180" t="n">
        <f aca="false">$E65*BC65</f>
        <v>0</v>
      </c>
      <c r="BE65" s="215" t="n">
        <f aca="false">$AI65</f>
        <v>0</v>
      </c>
      <c r="BF65" s="181" t="n">
        <f aca="false">$E65*BE65</f>
        <v>0</v>
      </c>
      <c r="BG65" s="215" t="n">
        <f aca="false">$AT65</f>
        <v>0</v>
      </c>
      <c r="BH65" s="182" t="n">
        <f aca="false">$E65*BG65</f>
        <v>0</v>
      </c>
      <c r="BI65" s="207"/>
      <c r="BJ65" s="208"/>
      <c r="BK65" s="33"/>
      <c r="BL65" s="184" t="n">
        <f aca="false">BC65+BE65+BG65</f>
        <v>0</v>
      </c>
      <c r="BM65" s="185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9"/>
      <c r="C66" s="217" t="s">
        <v>119</v>
      </c>
      <c r="D66" s="217"/>
      <c r="E66" s="29"/>
      <c r="F66" s="29"/>
      <c r="G66" s="29"/>
      <c r="H66" s="29"/>
      <c r="I66" s="219" t="n">
        <f aca="false">SUM(I64:I65)</f>
        <v>0</v>
      </c>
      <c r="J66" s="219"/>
      <c r="K66" s="219" t="n">
        <f aca="false">SUM(K64:K65)</f>
        <v>0</v>
      </c>
      <c r="L66" s="219"/>
      <c r="M66" s="219" t="n">
        <f aca="false">SUM(M64:M65)</f>
        <v>0</v>
      </c>
      <c r="N66" s="29"/>
      <c r="O66" s="219" t="n">
        <f aca="false">SUM(O64:O65)</f>
        <v>0</v>
      </c>
      <c r="P66" s="219"/>
      <c r="Q66" s="219" t="n">
        <f aca="false">SUM(Q64:Q65)</f>
        <v>0</v>
      </c>
      <c r="R66" s="219"/>
      <c r="S66" s="219" t="n">
        <f aca="false">SUM(S64:S65)</f>
        <v>0</v>
      </c>
      <c r="T66" s="219"/>
      <c r="U66" s="220" t="n">
        <f aca="false">SUM(U64:U65)</f>
        <v>0</v>
      </c>
      <c r="V66" s="219"/>
      <c r="W66" s="29"/>
      <c r="X66" s="219" t="n">
        <f aca="false">SUM(X64:X65)</f>
        <v>0</v>
      </c>
      <c r="Y66" s="219"/>
      <c r="Z66" s="219" t="n">
        <f aca="false">SUM(Z64:Z65)</f>
        <v>0</v>
      </c>
      <c r="AA66" s="219"/>
      <c r="AB66" s="219" t="n">
        <f aca="false">SUM(AB64:AB65)</f>
        <v>0</v>
      </c>
      <c r="AC66" s="29"/>
      <c r="AD66" s="219" t="n">
        <f aca="false">SUM(AD64:AD65)</f>
        <v>0</v>
      </c>
      <c r="AE66" s="219"/>
      <c r="AF66" s="219" t="n">
        <f aca="false">SUM(AF64:AF65)</f>
        <v>0</v>
      </c>
      <c r="AG66" s="219"/>
      <c r="AH66" s="219" t="n">
        <f aca="false">SUM(AH64:AH65)</f>
        <v>0</v>
      </c>
      <c r="AI66" s="219"/>
      <c r="AJ66" s="221" t="n">
        <f aca="false">SUM(AJ64:AJ65)</f>
        <v>0</v>
      </c>
      <c r="AL66" s="29"/>
      <c r="AM66" s="219" t="n">
        <f aca="false">SUM(AM64:AM65)</f>
        <v>0</v>
      </c>
      <c r="AN66" s="219"/>
      <c r="AO66" s="219" t="n">
        <f aca="false">SUM(AO64:AO65)</f>
        <v>0</v>
      </c>
      <c r="AP66" s="219"/>
      <c r="AQ66" s="219" t="n">
        <f aca="false">SUM(AQ64:AQ65)</f>
        <v>0</v>
      </c>
      <c r="AR66" s="29"/>
      <c r="AS66" s="219" t="n">
        <f aca="false">SUM(AS64:AS65)</f>
        <v>0</v>
      </c>
      <c r="AT66" s="219"/>
      <c r="AU66" s="222" t="n">
        <f aca="false">SUM(AU64:AU65)</f>
        <v>0</v>
      </c>
      <c r="AV66" s="219" t="n">
        <f aca="false">SUM(AV64:AV65)</f>
        <v>0</v>
      </c>
      <c r="AZ66" s="0"/>
      <c r="BA66" s="223"/>
      <c r="BB66" s="0"/>
      <c r="BC66" s="224"/>
      <c r="BD66" s="220" t="n">
        <f aca="false">SUM(BD64:BD65)</f>
        <v>0</v>
      </c>
      <c r="BE66" s="224"/>
      <c r="BF66" s="221" t="n">
        <f aca="false">SUM(BF64:BF65)</f>
        <v>0</v>
      </c>
      <c r="BG66" s="224"/>
      <c r="BH66" s="222" t="n">
        <f aca="false">SUM(BH64:BH65)</f>
        <v>0</v>
      </c>
      <c r="BI66" s="216"/>
      <c r="BJ66" s="208"/>
      <c r="BK66" s="33"/>
      <c r="BL66" s="225"/>
      <c r="BM66" s="226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2"/>
      <c r="C67" s="243"/>
      <c r="D67" s="243"/>
      <c r="E67" s="12"/>
      <c r="F67" s="12"/>
      <c r="G67" s="12"/>
      <c r="H67" s="12"/>
      <c r="I67" s="208"/>
      <c r="J67" s="208"/>
      <c r="K67" s="208"/>
      <c r="L67" s="208"/>
      <c r="M67" s="208"/>
      <c r="N67" s="12"/>
      <c r="O67" s="208"/>
      <c r="P67" s="208"/>
      <c r="Q67" s="208"/>
      <c r="R67" s="208"/>
      <c r="S67" s="208"/>
      <c r="T67" s="208"/>
      <c r="U67" s="244"/>
      <c r="V67" s="208"/>
      <c r="W67" s="12"/>
      <c r="X67" s="208"/>
      <c r="Y67" s="208"/>
      <c r="Z67" s="208"/>
      <c r="AA67" s="208"/>
      <c r="AB67" s="208"/>
      <c r="AC67" s="12"/>
      <c r="AD67" s="208"/>
      <c r="AE67" s="208"/>
      <c r="AF67" s="208"/>
      <c r="AG67" s="208"/>
      <c r="AH67" s="208"/>
      <c r="AI67" s="208"/>
      <c r="AJ67" s="245"/>
      <c r="AL67" s="12"/>
      <c r="AM67" s="208"/>
      <c r="AN67" s="208"/>
      <c r="AO67" s="208"/>
      <c r="AP67" s="208"/>
      <c r="AQ67" s="208"/>
      <c r="AR67" s="12"/>
      <c r="AS67" s="208"/>
      <c r="AT67" s="208"/>
      <c r="AU67" s="246"/>
      <c r="AV67" s="208"/>
      <c r="AZ67" s="0"/>
      <c r="BA67" s="247"/>
      <c r="BB67" s="0"/>
      <c r="BC67" s="216"/>
      <c r="BD67" s="208"/>
      <c r="BE67" s="216"/>
      <c r="BF67" s="208"/>
      <c r="BG67" s="216"/>
      <c r="BH67" s="208"/>
      <c r="BI67" s="216"/>
      <c r="BJ67" s="208"/>
      <c r="BK67" s="33"/>
      <c r="BL67" s="248"/>
      <c r="BM67" s="2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33" customFormat="true" ht="14" hidden="false" customHeight="false" outlineLevel="0" collapsed="false">
      <c r="B68" s="167" t="s">
        <v>35</v>
      </c>
      <c r="C68" s="59"/>
      <c r="D68" s="59"/>
      <c r="E68" s="242"/>
      <c r="F68" s="59"/>
      <c r="G68" s="60"/>
      <c r="H68" s="168"/>
      <c r="I68" s="169"/>
      <c r="J68" s="168"/>
      <c r="K68" s="169"/>
      <c r="L68" s="168"/>
      <c r="M68" s="169"/>
      <c r="N68" s="168"/>
      <c r="O68" s="169"/>
      <c r="P68" s="168"/>
      <c r="Q68" s="169"/>
      <c r="R68" s="168"/>
      <c r="S68" s="169"/>
      <c r="T68" s="170"/>
      <c r="U68" s="171"/>
      <c r="W68" s="168"/>
      <c r="X68" s="169"/>
      <c r="Y68" s="168"/>
      <c r="Z68" s="169"/>
      <c r="AA68" s="168"/>
      <c r="AB68" s="169"/>
      <c r="AC68" s="168"/>
      <c r="AD68" s="169"/>
      <c r="AE68" s="168"/>
      <c r="AF68" s="169"/>
      <c r="AG68" s="168"/>
      <c r="AH68" s="169"/>
      <c r="AI68" s="170"/>
      <c r="AJ68" s="172"/>
      <c r="AL68" s="168"/>
      <c r="AM68" s="169"/>
      <c r="AN68" s="168"/>
      <c r="AO68" s="169"/>
      <c r="AP68" s="168"/>
      <c r="AQ68" s="169"/>
      <c r="AR68" s="168"/>
      <c r="AS68" s="169"/>
      <c r="AT68" s="170"/>
      <c r="AU68" s="173"/>
      <c r="BA68" s="165"/>
      <c r="BC68" s="174"/>
      <c r="BD68" s="35"/>
      <c r="BE68" s="174"/>
      <c r="BF68" s="35"/>
      <c r="BG68" s="174"/>
      <c r="BH68" s="35"/>
      <c r="BI68" s="207"/>
      <c r="BJ68" s="208"/>
      <c r="BL68" s="174"/>
      <c r="BM68" s="35"/>
    </row>
    <row r="69" customFormat="false" ht="13" hidden="false" customHeight="false" outlineLevel="0" collapsed="false">
      <c r="B69" s="5" t="s">
        <v>120</v>
      </c>
      <c r="C69" s="5" t="s">
        <v>120</v>
      </c>
      <c r="D69" s="209" t="s">
        <v>113</v>
      </c>
      <c r="E69" s="232" t="n">
        <v>199095</v>
      </c>
      <c r="F69" s="250" t="s">
        <v>121</v>
      </c>
      <c r="G69" s="211"/>
      <c r="H69" s="233" t="n">
        <v>0</v>
      </c>
      <c r="I69" s="35" t="n">
        <f aca="false">$E69*H69</f>
        <v>0</v>
      </c>
      <c r="J69" s="233" t="n">
        <v>0</v>
      </c>
      <c r="K69" s="35" t="n">
        <f aca="false">$E69*J69</f>
        <v>0</v>
      </c>
      <c r="L69" s="233" t="n">
        <v>0.85</v>
      </c>
      <c r="M69" s="35" t="n">
        <f aca="false">$E69*L69</f>
        <v>169230.75</v>
      </c>
      <c r="N69" s="233" t="n">
        <v>0.15</v>
      </c>
      <c r="O69" s="35" t="n">
        <f aca="false">$E69*N69</f>
        <v>29864.25</v>
      </c>
      <c r="P69" s="233" t="n">
        <v>0</v>
      </c>
      <c r="Q69" s="35" t="n">
        <f aca="false">$E69*P69</f>
        <v>0</v>
      </c>
      <c r="R69" s="233" t="n">
        <v>0</v>
      </c>
      <c r="S69" s="35" t="n">
        <f aca="false">$E69*R69</f>
        <v>0</v>
      </c>
      <c r="T69" s="215" t="n">
        <f aca="false">H69+J69+L69+N69+P69+R69</f>
        <v>1</v>
      </c>
      <c r="U69" s="180" t="n">
        <f aca="false">$E69*T69</f>
        <v>199095</v>
      </c>
      <c r="V69" s="0"/>
      <c r="W69" s="233" t="n">
        <v>0</v>
      </c>
      <c r="X69" s="35" t="n">
        <f aca="false">$E69*W69</f>
        <v>0</v>
      </c>
      <c r="Y69" s="233" t="n">
        <v>0</v>
      </c>
      <c r="Z69" s="35" t="n">
        <f aca="false">$E69*Y69</f>
        <v>0</v>
      </c>
      <c r="AA69" s="233" t="n">
        <v>0</v>
      </c>
      <c r="AB69" s="35" t="n">
        <f aca="false">$E69*AA69</f>
        <v>0</v>
      </c>
      <c r="AC69" s="233" t="n">
        <v>0</v>
      </c>
      <c r="AD69" s="35" t="n">
        <f aca="false">$E69*AC69</f>
        <v>0</v>
      </c>
      <c r="AE69" s="233" t="n">
        <v>0</v>
      </c>
      <c r="AF69" s="35" t="n">
        <f aca="false">$E69*AE69</f>
        <v>0</v>
      </c>
      <c r="AG69" s="233" t="n">
        <v>0</v>
      </c>
      <c r="AH69" s="35" t="n">
        <f aca="false">$E69*AG69</f>
        <v>0</v>
      </c>
      <c r="AI69" s="215" t="n">
        <f aca="false">W69+Y69+AA69+AC69+AE69+AG69</f>
        <v>0</v>
      </c>
      <c r="AJ69" s="181" t="n">
        <f aca="false">$E69*AI69</f>
        <v>0</v>
      </c>
      <c r="AL69" s="233" t="n">
        <v>0</v>
      </c>
      <c r="AM69" s="35" t="n">
        <f aca="false">$E69*AL69</f>
        <v>0</v>
      </c>
      <c r="AN69" s="233" t="n">
        <v>0</v>
      </c>
      <c r="AO69" s="35" t="n">
        <f aca="false">$E69*AN69</f>
        <v>0</v>
      </c>
      <c r="AP69" s="233" t="n">
        <v>0</v>
      </c>
      <c r="AQ69" s="35" t="n">
        <f aca="false">$E69*AP69</f>
        <v>0</v>
      </c>
      <c r="AR69" s="233" t="n">
        <v>0</v>
      </c>
      <c r="AS69" s="35" t="n">
        <f aca="false">$E69*AR69</f>
        <v>0</v>
      </c>
      <c r="AT69" s="215" t="n">
        <f aca="false">AL69+AN69+AP69+AR69</f>
        <v>0</v>
      </c>
      <c r="AU69" s="182" t="n">
        <f aca="false">$E69*AT69</f>
        <v>0</v>
      </c>
      <c r="AV69" s="0"/>
      <c r="BA69" s="214"/>
      <c r="BC69" s="215" t="n">
        <f aca="false">$T69</f>
        <v>1</v>
      </c>
      <c r="BD69" s="180" t="n">
        <f aca="false">$E69*BC69</f>
        <v>199095</v>
      </c>
      <c r="BE69" s="215" t="n">
        <f aca="false">$AI69</f>
        <v>0</v>
      </c>
      <c r="BF69" s="181" t="n">
        <f aca="false">$E69*BE69</f>
        <v>0</v>
      </c>
      <c r="BG69" s="215" t="n">
        <f aca="false">$AT69</f>
        <v>0</v>
      </c>
      <c r="BH69" s="182" t="n">
        <f aca="false">$E69*BG69</f>
        <v>0</v>
      </c>
      <c r="BI69" s="216"/>
      <c r="BJ69" s="208"/>
      <c r="BK69" s="33"/>
      <c r="BL69" s="184" t="n">
        <f aca="false">BC69+BE69+BG69</f>
        <v>1</v>
      </c>
      <c r="BM69" s="185" t="n">
        <f aca="false">$E69*BL69</f>
        <v>199095</v>
      </c>
    </row>
    <row r="70" customFormat="false" ht="13" hidden="false" customHeight="false" outlineLevel="0" collapsed="false">
      <c r="B70" s="5" t="s">
        <v>122</v>
      </c>
      <c r="C70" s="5" t="s">
        <v>123</v>
      </c>
      <c r="D70" s="209" t="s">
        <v>113</v>
      </c>
      <c r="E70" s="232" t="n">
        <v>0</v>
      </c>
      <c r="F70" s="250" t="s">
        <v>121</v>
      </c>
      <c r="G70" s="211"/>
      <c r="H70" s="233" t="n">
        <v>0</v>
      </c>
      <c r="I70" s="35" t="n">
        <f aca="false">$E70*H70</f>
        <v>0</v>
      </c>
      <c r="J70" s="233" t="n">
        <v>0</v>
      </c>
      <c r="K70" s="35" t="n">
        <f aca="false">$E70*J70</f>
        <v>0</v>
      </c>
      <c r="L70" s="233" t="n">
        <v>0</v>
      </c>
      <c r="M70" s="35" t="n">
        <f aca="false">$E70*L70</f>
        <v>0</v>
      </c>
      <c r="N70" s="233" t="n">
        <v>0</v>
      </c>
      <c r="O70" s="35" t="n">
        <f aca="false">$E70*N70</f>
        <v>0</v>
      </c>
      <c r="P70" s="233" t="n">
        <v>0</v>
      </c>
      <c r="Q70" s="35" t="n">
        <f aca="false">$E70*P70</f>
        <v>0</v>
      </c>
      <c r="R70" s="233" t="n">
        <v>0</v>
      </c>
      <c r="S70" s="35" t="n">
        <f aca="false">$E70*R70</f>
        <v>0</v>
      </c>
      <c r="T70" s="215" t="n">
        <f aca="false">H70+J70+L70+N70+P70+R70</f>
        <v>0</v>
      </c>
      <c r="U70" s="180" t="n">
        <f aca="false">$E70*T70</f>
        <v>0</v>
      </c>
      <c r="V70" s="0"/>
      <c r="W70" s="233" t="n">
        <v>0</v>
      </c>
      <c r="X70" s="35" t="n">
        <f aca="false">$E70*W70</f>
        <v>0</v>
      </c>
      <c r="Y70" s="233" t="n">
        <v>0</v>
      </c>
      <c r="Z70" s="35" t="n">
        <f aca="false">$E70*Y70</f>
        <v>0</v>
      </c>
      <c r="AA70" s="233" t="n">
        <v>0</v>
      </c>
      <c r="AB70" s="35" t="n">
        <f aca="false">$E70*AA70</f>
        <v>0</v>
      </c>
      <c r="AC70" s="233" t="n">
        <v>0</v>
      </c>
      <c r="AD70" s="35" t="n">
        <f aca="false">$E70*AC70</f>
        <v>0</v>
      </c>
      <c r="AE70" s="233" t="n">
        <v>0</v>
      </c>
      <c r="AF70" s="35" t="n">
        <f aca="false">$E70*AE70</f>
        <v>0</v>
      </c>
      <c r="AG70" s="233" t="n">
        <v>0</v>
      </c>
      <c r="AH70" s="35" t="n">
        <f aca="false">$E70*AG70</f>
        <v>0</v>
      </c>
      <c r="AI70" s="215" t="n">
        <f aca="false">W70+Y70+AA70+AC70+AE70+AG70</f>
        <v>0</v>
      </c>
      <c r="AJ70" s="181" t="n">
        <f aca="false">$E70*AI70</f>
        <v>0</v>
      </c>
      <c r="AL70" s="233" t="n">
        <v>0</v>
      </c>
      <c r="AM70" s="35" t="n">
        <f aca="false">$E70*AL70</f>
        <v>0</v>
      </c>
      <c r="AN70" s="233" t="n">
        <v>0</v>
      </c>
      <c r="AO70" s="35" t="n">
        <f aca="false">$E70*AN70</f>
        <v>0</v>
      </c>
      <c r="AP70" s="233" t="n">
        <v>0</v>
      </c>
      <c r="AQ70" s="35" t="n">
        <f aca="false">$E70*AP70</f>
        <v>0</v>
      </c>
      <c r="AR70" s="233" t="n">
        <v>0</v>
      </c>
      <c r="AS70" s="35" t="n">
        <f aca="false">$E70*AR70</f>
        <v>0</v>
      </c>
      <c r="AT70" s="215" t="n">
        <f aca="false">AL70+AN70+AP70+AR70</f>
        <v>0</v>
      </c>
      <c r="AU70" s="182" t="n">
        <f aca="false">$E70*AT70</f>
        <v>0</v>
      </c>
      <c r="AV70" s="0"/>
      <c r="BA70" s="214"/>
      <c r="BC70" s="215" t="n">
        <f aca="false">$T70</f>
        <v>0</v>
      </c>
      <c r="BD70" s="180" t="n">
        <f aca="false">$E70*BC70</f>
        <v>0</v>
      </c>
      <c r="BE70" s="215" t="n">
        <f aca="false">$AI70</f>
        <v>0</v>
      </c>
      <c r="BF70" s="181" t="n">
        <f aca="false">$E70*BE70</f>
        <v>0</v>
      </c>
      <c r="BG70" s="215" t="n">
        <f aca="false">$AT70</f>
        <v>0</v>
      </c>
      <c r="BH70" s="182" t="n">
        <f aca="false">$E70*BG70</f>
        <v>0</v>
      </c>
      <c r="BI70" s="216"/>
      <c r="BJ70" s="208"/>
      <c r="BK70" s="33"/>
      <c r="BL70" s="184" t="n">
        <f aca="false">BC70+BE70+BG70</f>
        <v>0</v>
      </c>
      <c r="BM70" s="185" t="n">
        <f aca="false">$E70*BL70</f>
        <v>0</v>
      </c>
    </row>
    <row r="71" customFormat="false" ht="13" hidden="false" customHeight="false" outlineLevel="0" collapsed="false">
      <c r="B71" s="29"/>
      <c r="C71" s="217" t="s">
        <v>124</v>
      </c>
      <c r="D71" s="217"/>
      <c r="E71" s="29"/>
      <c r="F71" s="29"/>
      <c r="G71" s="29"/>
      <c r="H71" s="29"/>
      <c r="I71" s="219" t="n">
        <f aca="false">SUM(I69:I70)</f>
        <v>0</v>
      </c>
      <c r="J71" s="29"/>
      <c r="K71" s="219" t="n">
        <f aca="false">SUM(K69:K70)</f>
        <v>0</v>
      </c>
      <c r="L71" s="29"/>
      <c r="M71" s="219" t="n">
        <f aca="false">SUM(M69:M70)</f>
        <v>169230.75</v>
      </c>
      <c r="N71" s="29"/>
      <c r="O71" s="219" t="n">
        <f aca="false">SUM(O69:O70)</f>
        <v>29864.25</v>
      </c>
      <c r="P71" s="29"/>
      <c r="Q71" s="219" t="n">
        <f aca="false">SUM(Q69:Q70)</f>
        <v>0</v>
      </c>
      <c r="R71" s="29"/>
      <c r="S71" s="219" t="n">
        <f aca="false">SUM(S69:S70)</f>
        <v>0</v>
      </c>
      <c r="T71" s="229"/>
      <c r="U71" s="220" t="n">
        <f aca="false">SUM(U69:U70)</f>
        <v>199095</v>
      </c>
      <c r="V71" s="29"/>
      <c r="W71" s="29"/>
      <c r="X71" s="219" t="n">
        <f aca="false">SUM(X69:X70)</f>
        <v>0</v>
      </c>
      <c r="Y71" s="29"/>
      <c r="Z71" s="219" t="n">
        <f aca="false">SUM(Z69:Z70)</f>
        <v>0</v>
      </c>
      <c r="AA71" s="29"/>
      <c r="AB71" s="219" t="n">
        <f aca="false">SUM(AB69:AB70)</f>
        <v>0</v>
      </c>
      <c r="AC71" s="29"/>
      <c r="AD71" s="219" t="n">
        <f aca="false">SUM(AD69:AD70)</f>
        <v>0</v>
      </c>
      <c r="AE71" s="29"/>
      <c r="AF71" s="219" t="n">
        <f aca="false">SUM(AF69:AF70)</f>
        <v>0</v>
      </c>
      <c r="AG71" s="29"/>
      <c r="AH71" s="219" t="n">
        <f aca="false">SUM(AH69:AH70)</f>
        <v>0</v>
      </c>
      <c r="AI71" s="229"/>
      <c r="AJ71" s="221" t="n">
        <f aca="false">SUM(AJ69:AJ70)</f>
        <v>0</v>
      </c>
      <c r="AL71" s="29"/>
      <c r="AM71" s="219" t="n">
        <f aca="false">SUM(AM69:AM70)</f>
        <v>0</v>
      </c>
      <c r="AN71" s="29"/>
      <c r="AO71" s="219" t="n">
        <f aca="false">SUM(AO69:AO70)</f>
        <v>0</v>
      </c>
      <c r="AP71" s="29"/>
      <c r="AQ71" s="219" t="n">
        <f aca="false">SUM(AQ69:AQ70)</f>
        <v>0</v>
      </c>
      <c r="AR71" s="29"/>
      <c r="AS71" s="219" t="n">
        <f aca="false">SUM(AS69:AS70)</f>
        <v>0</v>
      </c>
      <c r="AT71" s="229"/>
      <c r="AU71" s="222" t="n">
        <f aca="false">SUM(AU69:AU70)</f>
        <v>0</v>
      </c>
      <c r="AV71" s="29"/>
      <c r="BA71" s="223"/>
      <c r="BC71" s="237"/>
      <c r="BD71" s="220" t="n">
        <f aca="false">SUM(BD69:BD70)</f>
        <v>199095</v>
      </c>
      <c r="BE71" s="237"/>
      <c r="BF71" s="221" t="n">
        <f aca="false">SUM(BF69:BF70)</f>
        <v>0</v>
      </c>
      <c r="BG71" s="237"/>
      <c r="BH71" s="222" t="n">
        <f aca="false">SUM(BH69:BH70)</f>
        <v>0</v>
      </c>
      <c r="BI71" s="238"/>
      <c r="BJ71" s="208"/>
      <c r="BK71" s="239"/>
      <c r="BL71" s="240"/>
      <c r="BM71" s="226" t="n">
        <f aca="false">SUM(BM69:BM70)</f>
        <v>199095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9" activeCellId="0" sqref="E39"/>
    </sheetView>
  </sheetViews>
  <sheetFormatPr defaultRowHeight="13"/>
  <cols>
    <col collapsed="false" hidden="false" max="1" min="1" style="251" width="11.2232142857143"/>
    <col collapsed="false" hidden="false" max="2" min="2" style="252" width="20.0803571428571"/>
    <col collapsed="false" hidden="false" max="4" min="3" style="252" width="15"/>
    <col collapsed="false" hidden="false" max="5" min="5" style="252" width="44.0580357142857"/>
    <col collapsed="false" hidden="false" max="7" min="6" style="253" width="14.4107142857143"/>
    <col collapsed="false" hidden="false" max="13" min="8" style="254" width="14.4107142857143"/>
    <col collapsed="false" hidden="false" max="14" min="14" style="254" width="25.2767857142857"/>
    <col collapsed="false" hidden="false" max="16" min="15" style="254" width="11.6919642857143"/>
    <col collapsed="false" hidden="false" max="1025" min="17" style="252" width="8.62053571428571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40"/>
      <c r="F1" s="40"/>
      <c r="G1" s="40"/>
      <c r="H1" s="40"/>
      <c r="I1" s="40"/>
      <c r="J1" s="40"/>
      <c r="K1" s="2"/>
      <c r="L1" s="40"/>
      <c r="M1" s="40"/>
      <c r="N1" s="4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2"/>
      <c r="J2" s="42"/>
      <c r="K2" s="41"/>
      <c r="L2" s="40"/>
      <c r="M2" s="40"/>
      <c r="N2" s="40"/>
    </row>
    <row r="3" customFormat="false" ht="23" hidden="false" customHeight="false" outlineLevel="0" collapsed="false">
      <c r="A3" s="10" t="s">
        <v>127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  <c r="M3" s="40"/>
      <c r="N3" s="40"/>
      <c r="O3" s="0"/>
      <c r="P3" s="0"/>
    </row>
    <row r="4" customFormat="false" ht="13" hidden="false" customHeight="false" outlineLevel="0" collapsed="false">
      <c r="A4" s="255" t="s">
        <v>128</v>
      </c>
      <c r="B4" s="256"/>
      <c r="C4" s="257"/>
      <c r="D4" s="258"/>
      <c r="E4" s="258"/>
      <c r="F4" s="259"/>
      <c r="G4" s="259"/>
      <c r="K4" s="0"/>
      <c r="L4" s="0"/>
      <c r="M4" s="0"/>
      <c r="N4" s="0"/>
      <c r="O4" s="0"/>
      <c r="P4" s="0"/>
    </row>
    <row r="5" customFormat="false" ht="13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52" hidden="false" customHeight="false" outlineLevel="0" collapsed="false">
      <c r="A6" s="260" t="s">
        <v>129</v>
      </c>
      <c r="B6" s="260" t="s">
        <v>130</v>
      </c>
      <c r="C6" s="260" t="s">
        <v>131</v>
      </c>
      <c r="D6" s="260" t="s">
        <v>132</v>
      </c>
      <c r="E6" s="260" t="s">
        <v>133</v>
      </c>
      <c r="F6" s="261" t="s">
        <v>134</v>
      </c>
      <c r="G6" s="261" t="s">
        <v>135</v>
      </c>
      <c r="H6" s="262" t="s">
        <v>136</v>
      </c>
      <c r="I6" s="263" t="s">
        <v>137</v>
      </c>
      <c r="J6" s="263" t="s">
        <v>138</v>
      </c>
      <c r="K6" s="262" t="s">
        <v>139</v>
      </c>
      <c r="L6" s="262" t="s">
        <v>140</v>
      </c>
      <c r="M6" s="262" t="s">
        <v>141</v>
      </c>
      <c r="N6" s="262" t="s">
        <v>142</v>
      </c>
      <c r="O6" s="262" t="s">
        <v>143</v>
      </c>
      <c r="P6" s="262" t="s">
        <v>144</v>
      </c>
    </row>
    <row r="7" customFormat="false" ht="13" hidden="false" customHeight="false" outlineLevel="0" collapsed="false">
      <c r="A7" s="264" t="s">
        <v>145</v>
      </c>
      <c r="B7" s="265" t="s">
        <v>146</v>
      </c>
      <c r="C7" s="265" t="s">
        <v>147</v>
      </c>
      <c r="D7" s="265" t="s">
        <v>148</v>
      </c>
      <c r="E7" s="265" t="s">
        <v>149</v>
      </c>
      <c r="F7" s="266" t="n">
        <v>3</v>
      </c>
      <c r="G7" s="266" t="n">
        <v>4</v>
      </c>
      <c r="H7" s="267" t="n">
        <v>1500</v>
      </c>
      <c r="I7" s="267" t="n">
        <v>1000</v>
      </c>
      <c r="J7" s="267" t="n">
        <v>144</v>
      </c>
      <c r="K7" s="267" t="n">
        <v>100</v>
      </c>
      <c r="L7" s="267" t="n">
        <v>0</v>
      </c>
      <c r="M7" s="267" t="n">
        <v>256</v>
      </c>
      <c r="N7" s="267"/>
      <c r="O7" s="268" t="n">
        <f aca="false">SUM(H7:M7)</f>
        <v>3000</v>
      </c>
      <c r="P7" s="268" t="n">
        <f aca="false">F7*O7</f>
        <v>9000</v>
      </c>
    </row>
    <row r="8" customFormat="false" ht="13" hidden="false" customHeight="false" outlineLevel="0" collapsed="false">
      <c r="A8" s="264" t="s">
        <v>145</v>
      </c>
      <c r="B8" s="265" t="s">
        <v>150</v>
      </c>
      <c r="C8" s="265" t="s">
        <v>147</v>
      </c>
      <c r="D8" s="265" t="s">
        <v>151</v>
      </c>
      <c r="E8" s="265" t="s">
        <v>152</v>
      </c>
      <c r="F8" s="266" t="n">
        <v>3</v>
      </c>
      <c r="G8" s="266" t="n">
        <v>3</v>
      </c>
      <c r="H8" s="267" t="n">
        <v>1200</v>
      </c>
      <c r="I8" s="267" t="n">
        <v>500</v>
      </c>
      <c r="J8" s="267" t="n">
        <v>108</v>
      </c>
      <c r="K8" s="267"/>
      <c r="L8" s="267"/>
      <c r="M8" s="267" t="n">
        <v>192</v>
      </c>
      <c r="N8" s="267"/>
      <c r="O8" s="268" t="n">
        <f aca="false">SUM(H8:M8)</f>
        <v>2000</v>
      </c>
      <c r="P8" s="268" t="n">
        <f aca="false">F8*O8</f>
        <v>6000</v>
      </c>
    </row>
    <row r="9" customFormat="false" ht="18" hidden="false" customHeight="true" outlineLevel="0" collapsed="false">
      <c r="A9" s="269" t="s">
        <v>153</v>
      </c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70" t="n">
        <f aca="false">SUM(P7:P8)</f>
        <v>15000</v>
      </c>
    </row>
    <row r="10" customFormat="false" ht="13" hidden="false" customHeight="false" outlineLevel="0" collapsed="false">
      <c r="A10" s="264" t="s">
        <v>154</v>
      </c>
      <c r="B10" s="265" t="s">
        <v>146</v>
      </c>
      <c r="C10" s="265" t="s">
        <v>147</v>
      </c>
      <c r="D10" s="265" t="s">
        <v>148</v>
      </c>
      <c r="E10" s="265" t="s">
        <v>149</v>
      </c>
      <c r="F10" s="266" t="n">
        <v>3</v>
      </c>
      <c r="G10" s="266" t="n">
        <v>4</v>
      </c>
      <c r="H10" s="267" t="n">
        <v>1200</v>
      </c>
      <c r="I10" s="267" t="n">
        <v>500</v>
      </c>
      <c r="J10" s="267" t="n">
        <v>108</v>
      </c>
      <c r="K10" s="267" t="n">
        <v>0</v>
      </c>
      <c r="L10" s="267" t="n">
        <v>0</v>
      </c>
      <c r="M10" s="267" t="n">
        <v>192</v>
      </c>
      <c r="N10" s="267"/>
      <c r="O10" s="268" t="n">
        <f aca="false">SUM(H10:M10)</f>
        <v>2000</v>
      </c>
      <c r="P10" s="268" t="n">
        <f aca="false">F10*O10</f>
        <v>6000</v>
      </c>
    </row>
    <row r="11" customFormat="false" ht="13" hidden="false" customHeight="false" outlineLevel="0" collapsed="false">
      <c r="A11" s="264" t="s">
        <v>154</v>
      </c>
      <c r="B11" s="265" t="s">
        <v>150</v>
      </c>
      <c r="C11" s="265" t="s">
        <v>147</v>
      </c>
      <c r="D11" s="265" t="s">
        <v>151</v>
      </c>
      <c r="E11" s="265" t="s">
        <v>152</v>
      </c>
      <c r="F11" s="266" t="n">
        <v>3</v>
      </c>
      <c r="G11" s="266" t="n">
        <v>3</v>
      </c>
      <c r="H11" s="267" t="n">
        <v>1200</v>
      </c>
      <c r="I11" s="267" t="n">
        <v>500</v>
      </c>
      <c r="J11" s="267" t="n">
        <v>108</v>
      </c>
      <c r="K11" s="267"/>
      <c r="L11" s="267"/>
      <c r="M11" s="267" t="n">
        <v>192</v>
      </c>
      <c r="N11" s="267"/>
      <c r="O11" s="268" t="n">
        <f aca="false">SUM(H11:M11)</f>
        <v>2000</v>
      </c>
      <c r="P11" s="268" t="n">
        <f aca="false">F11*O11</f>
        <v>6000</v>
      </c>
    </row>
    <row r="12" customFormat="false" ht="18" hidden="false" customHeight="true" outlineLevel="0" collapsed="false">
      <c r="A12" s="269" t="s">
        <v>155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70" t="n">
        <f aca="false">SUM(P10:P11)</f>
        <v>12000</v>
      </c>
    </row>
    <row r="13" customFormat="false" ht="13" hidden="false" customHeight="false" outlineLevel="0" collapsed="false">
      <c r="A13" s="264" t="s">
        <v>156</v>
      </c>
      <c r="B13" s="265" t="s">
        <v>146</v>
      </c>
      <c r="C13" s="265" t="s">
        <v>147</v>
      </c>
      <c r="D13" s="265" t="s">
        <v>148</v>
      </c>
      <c r="E13" s="265" t="s">
        <v>149</v>
      </c>
      <c r="F13" s="266" t="n">
        <v>3</v>
      </c>
      <c r="G13" s="266" t="n">
        <v>4</v>
      </c>
      <c r="H13" s="267" t="n">
        <v>1200</v>
      </c>
      <c r="I13" s="267" t="n">
        <v>500</v>
      </c>
      <c r="J13" s="267" t="n">
        <v>108</v>
      </c>
      <c r="K13" s="267" t="n">
        <v>0</v>
      </c>
      <c r="L13" s="267" t="n">
        <v>0</v>
      </c>
      <c r="M13" s="267" t="n">
        <v>192</v>
      </c>
      <c r="N13" s="267"/>
      <c r="O13" s="268" t="n">
        <f aca="false">SUM(H13:M13)</f>
        <v>2000</v>
      </c>
      <c r="P13" s="268" t="n">
        <f aca="false">F13*O13</f>
        <v>6000</v>
      </c>
    </row>
    <row r="14" customFormat="false" ht="13" hidden="false" customHeight="false" outlineLevel="0" collapsed="false">
      <c r="A14" s="264" t="s">
        <v>156</v>
      </c>
      <c r="B14" s="265" t="s">
        <v>150</v>
      </c>
      <c r="C14" s="265" t="s">
        <v>147</v>
      </c>
      <c r="D14" s="265" t="s">
        <v>151</v>
      </c>
      <c r="E14" s="265" t="s">
        <v>152</v>
      </c>
      <c r="F14" s="266" t="n">
        <v>3</v>
      </c>
      <c r="G14" s="266" t="n">
        <v>3</v>
      </c>
      <c r="H14" s="267" t="n">
        <v>1200</v>
      </c>
      <c r="I14" s="267" t="n">
        <v>500</v>
      </c>
      <c r="J14" s="267" t="n">
        <v>108</v>
      </c>
      <c r="K14" s="267"/>
      <c r="L14" s="267"/>
      <c r="M14" s="267" t="n">
        <v>192</v>
      </c>
      <c r="N14" s="267"/>
      <c r="O14" s="268" t="n">
        <f aca="false">SUM(H14:M14)</f>
        <v>2000</v>
      </c>
      <c r="P14" s="268" t="n">
        <f aca="false">F14*O14</f>
        <v>6000</v>
      </c>
    </row>
    <row r="15" customFormat="false" ht="18" hidden="false" customHeight="true" outlineLevel="0" collapsed="false">
      <c r="A15" s="269" t="s">
        <v>157</v>
      </c>
      <c r="B15" s="269"/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269"/>
      <c r="P15" s="270" t="n">
        <f aca="false">SUM(P13:P14)</f>
        <v>12000</v>
      </c>
    </row>
  </sheetData>
  <mergeCells count="3">
    <mergeCell ref="A9:O9"/>
    <mergeCell ref="A12:O12"/>
    <mergeCell ref="A15:O15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"/>
  <cols>
    <col collapsed="false" hidden="false" max="1" min="1" style="0" width="48.0758928571429"/>
    <col collapsed="false" hidden="false" max="2" min="2" style="271" width="12.1651785714286"/>
    <col collapsed="false" hidden="false" max="1025" min="3" style="0" width="8.62053571428571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33"/>
      <c r="C1" s="2"/>
      <c r="D1" s="40"/>
      <c r="E1" s="40"/>
      <c r="F1" s="40"/>
      <c r="G1" s="40"/>
      <c r="H1" s="40"/>
      <c r="I1" s="40"/>
      <c r="J1" s="2"/>
      <c r="K1" s="40"/>
    </row>
    <row r="2" s="9" customFormat="true" ht="23" hidden="false" customHeight="false" outlineLevel="0" collapsed="false">
      <c r="A2" s="4" t="str">
        <f aca="false">'Summary by Task'!A2</f>
        <v>Dr. Jenshan Lin</v>
      </c>
      <c r="B2" s="81"/>
      <c r="C2" s="41"/>
      <c r="D2" s="42"/>
      <c r="E2" s="42"/>
      <c r="F2" s="42"/>
      <c r="G2" s="42"/>
      <c r="H2" s="42"/>
      <c r="I2" s="42"/>
      <c r="J2" s="41"/>
      <c r="K2" s="40"/>
    </row>
    <row r="3" customFormat="false" ht="23" hidden="false" customHeight="false" outlineLevel="0" collapsed="false">
      <c r="A3" s="272" t="s">
        <v>158</v>
      </c>
      <c r="B3" s="0"/>
    </row>
    <row r="4" customFormat="false" ht="18" hidden="false" customHeight="false" outlineLevel="0" collapsed="false">
      <c r="A4" s="273" t="s">
        <v>159</v>
      </c>
      <c r="B4" s="0"/>
    </row>
    <row r="5" customFormat="false" ht="18" hidden="false" customHeight="false" outlineLevel="0" collapsed="false">
      <c r="A5" s="274"/>
      <c r="B5" s="0"/>
    </row>
    <row r="6" customFormat="false" ht="18" hidden="false" customHeight="false" outlineLevel="0" collapsed="false">
      <c r="A6" s="275" t="s">
        <v>160</v>
      </c>
      <c r="B6" s="276" t="s">
        <v>77</v>
      </c>
    </row>
    <row r="7" customFormat="false" ht="13" hidden="false" customHeight="false" outlineLevel="0" collapsed="false">
      <c r="A7" s="277" t="s">
        <v>161</v>
      </c>
      <c r="B7" s="278" t="n">
        <v>50884</v>
      </c>
    </row>
    <row r="8" customFormat="false" ht="13" hidden="false" customHeight="false" outlineLevel="0" collapsed="false">
      <c r="A8" s="277" t="s">
        <v>162</v>
      </c>
      <c r="B8" s="278" t="n">
        <v>2000</v>
      </c>
    </row>
    <row r="9" customFormat="false" ht="14" hidden="false" customHeight="false" outlineLevel="0" collapsed="false">
      <c r="A9" s="279" t="s">
        <v>6</v>
      </c>
      <c r="B9" s="280" t="n">
        <f aca="false">SUM(B7:B8)</f>
        <v>52884</v>
      </c>
    </row>
    <row r="10" customFormat="false" ht="13" hidden="false" customHeight="false" outlineLevel="0" collapsed="false">
      <c r="A10" s="277" t="s">
        <v>161</v>
      </c>
      <c r="B10" s="278" t="n">
        <v>35618</v>
      </c>
    </row>
    <row r="11" customFormat="false" ht="13" hidden="false" customHeight="false" outlineLevel="0" collapsed="false">
      <c r="A11" s="277" t="s">
        <v>162</v>
      </c>
      <c r="B11" s="278" t="n">
        <v>2000</v>
      </c>
    </row>
    <row r="12" customFormat="false" ht="14" hidden="false" customHeight="false" outlineLevel="0" collapsed="false">
      <c r="A12" s="279" t="s">
        <v>7</v>
      </c>
      <c r="B12" s="280" t="n">
        <f aca="false">SUM(B10:B11)</f>
        <v>37618</v>
      </c>
    </row>
    <row r="13" customFormat="false" ht="13" hidden="false" customHeight="false" outlineLevel="0" collapsed="false">
      <c r="A13" s="277" t="s">
        <v>161</v>
      </c>
      <c r="B13" s="278" t="n">
        <v>37399</v>
      </c>
    </row>
    <row r="14" customFormat="false" ht="13" hidden="false" customHeight="false" outlineLevel="0" collapsed="false">
      <c r="A14" s="277" t="s">
        <v>162</v>
      </c>
      <c r="B14" s="278" t="n">
        <v>2000</v>
      </c>
    </row>
    <row r="15" customFormat="false" ht="14" hidden="false" customHeight="false" outlineLevel="0" collapsed="false">
      <c r="A15" s="279" t="s">
        <v>8</v>
      </c>
      <c r="B15" s="280" t="n">
        <f aca="false">SUM(B13:B14)</f>
        <v>39399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4"/>
  <cols>
    <col collapsed="false" hidden="false" max="1" min="1" style="281" width="10.9866071428571"/>
    <col collapsed="false" hidden="false" max="13" min="2" style="282" width="10.9866071428571"/>
    <col collapsed="false" hidden="false" max="14" min="14" style="283" width="16.8928571428571"/>
    <col collapsed="false" hidden="false" max="1025" min="15" style="281" width="8.62053571428571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40"/>
      <c r="F1" s="40"/>
      <c r="G1" s="40"/>
      <c r="H1" s="40"/>
      <c r="I1" s="40"/>
      <c r="J1" s="40"/>
      <c r="K1" s="2"/>
      <c r="L1" s="4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2"/>
      <c r="J2" s="42"/>
      <c r="K2" s="41"/>
      <c r="L2" s="40"/>
    </row>
    <row r="3" customFormat="false" ht="23" hidden="false" customHeight="false" outlineLevel="0" collapsed="false">
      <c r="A3" s="10" t="s">
        <v>163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  <c r="M3" s="0"/>
      <c r="N3" s="0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8" hidden="false" customHeight="false" outlineLevel="0" collapsed="false">
      <c r="A5" s="284" t="s">
        <v>44</v>
      </c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</row>
    <row r="6" customFormat="false" ht="14" hidden="false" customHeight="false" outlineLevel="0" collapsed="false">
      <c r="A6" s="285" t="s">
        <v>164</v>
      </c>
      <c r="B6" s="286" t="s">
        <v>165</v>
      </c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</row>
    <row r="7" customFormat="false" ht="14" hidden="false" customHeight="false" outlineLevel="0" collapsed="false">
      <c r="A7" s="287" t="s">
        <v>166</v>
      </c>
      <c r="B7" s="288" t="s">
        <v>167</v>
      </c>
      <c r="C7" s="288" t="s">
        <v>168</v>
      </c>
      <c r="D7" s="288" t="s">
        <v>169</v>
      </c>
      <c r="E7" s="288" t="s">
        <v>170</v>
      </c>
      <c r="F7" s="288" t="s">
        <v>171</v>
      </c>
      <c r="G7" s="288" t="s">
        <v>172</v>
      </c>
      <c r="H7" s="288" t="s">
        <v>173</v>
      </c>
      <c r="I7" s="288" t="s">
        <v>174</v>
      </c>
      <c r="J7" s="288" t="s">
        <v>175</v>
      </c>
      <c r="K7" s="288" t="s">
        <v>176</v>
      </c>
      <c r="L7" s="288" t="s">
        <v>177</v>
      </c>
      <c r="M7" s="288" t="s">
        <v>178</v>
      </c>
      <c r="N7" s="288" t="s">
        <v>179</v>
      </c>
    </row>
    <row r="8" customFormat="false" ht="14" hidden="false" customHeight="false" outlineLevel="0" collapsed="false">
      <c r="A8" s="289" t="n">
        <v>2017</v>
      </c>
      <c r="B8" s="290"/>
      <c r="C8" s="290"/>
      <c r="D8" s="290"/>
      <c r="E8" s="290"/>
      <c r="F8" s="290"/>
      <c r="G8" s="290"/>
      <c r="H8" s="290"/>
      <c r="I8" s="290"/>
      <c r="J8" s="290"/>
      <c r="K8" s="291" t="n">
        <v>44364.2777777777</v>
      </c>
      <c r="L8" s="291" t="n">
        <v>44364.2777777777</v>
      </c>
      <c r="M8" s="291" t="n">
        <v>44364.2777777777</v>
      </c>
      <c r="N8" s="292" t="n">
        <f aca="false">SUM(B8:M8)</f>
        <v>133092.833333333</v>
      </c>
    </row>
    <row r="9" customFormat="false" ht="14" hidden="false" customHeight="false" outlineLevel="0" collapsed="false">
      <c r="A9" s="289" t="n">
        <v>2018</v>
      </c>
      <c r="B9" s="291" t="n">
        <v>44364.2777777777</v>
      </c>
      <c r="C9" s="291" t="n">
        <v>44364.2777777777</v>
      </c>
      <c r="D9" s="291" t="n">
        <v>44364.2777777777</v>
      </c>
      <c r="E9" s="291" t="n">
        <v>44364.2777777777</v>
      </c>
      <c r="F9" s="291" t="n">
        <v>44364.2777777777</v>
      </c>
      <c r="G9" s="291" t="n">
        <v>44364.2777777777</v>
      </c>
      <c r="H9" s="291" t="n">
        <v>44364.2777777777</v>
      </c>
      <c r="I9" s="291" t="n">
        <v>44364.2777777777</v>
      </c>
      <c r="J9" s="291" t="n">
        <v>44364.2777777777</v>
      </c>
      <c r="K9" s="291" t="n">
        <v>44364.2777777777</v>
      </c>
      <c r="L9" s="291" t="n">
        <v>44364.2777777777</v>
      </c>
      <c r="M9" s="291" t="n">
        <v>44364.2777777777</v>
      </c>
      <c r="N9" s="292" t="n">
        <f aca="false">SUM(B9:M9)</f>
        <v>532371.333333332</v>
      </c>
    </row>
    <row r="10" customFormat="false" ht="14" hidden="false" customHeight="false" outlineLevel="0" collapsed="false">
      <c r="A10" s="289" t="n">
        <v>2019</v>
      </c>
      <c r="B10" s="291" t="n">
        <v>44364.2777777777</v>
      </c>
      <c r="C10" s="291" t="n">
        <v>44364.2777777777</v>
      </c>
      <c r="D10" s="291" t="n">
        <v>44364.2777777777</v>
      </c>
      <c r="E10" s="290"/>
      <c r="F10" s="290"/>
      <c r="G10" s="290"/>
      <c r="H10" s="290"/>
      <c r="I10" s="290"/>
      <c r="J10" s="290"/>
      <c r="K10" s="290"/>
      <c r="L10" s="290"/>
      <c r="M10" s="290"/>
      <c r="N10" s="292" t="n">
        <f aca="false">SUM(B10:M10)</f>
        <v>133092.833333333</v>
      </c>
    </row>
    <row r="11" customFormat="false" ht="18" hidden="false" customHeight="false" outlineLevel="0" collapsed="false">
      <c r="A11" s="293" t="s">
        <v>30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4" t="n">
        <f aca="false">SUM(N8:N10)</f>
        <v>798556.999999999</v>
      </c>
    </row>
    <row r="12" customFormat="false" ht="14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18" hidden="false" customHeight="false" outlineLevel="0" collapsed="false">
      <c r="A13" s="284" t="s">
        <v>125</v>
      </c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4"/>
      <c r="N13" s="284"/>
    </row>
    <row r="14" customFormat="false" ht="14" hidden="false" customHeight="false" outlineLevel="0" collapsed="false">
      <c r="A14" s="285" t="s">
        <v>164</v>
      </c>
      <c r="B14" s="286" t="s">
        <v>180</v>
      </c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6"/>
      <c r="N14" s="286"/>
    </row>
    <row r="15" customFormat="false" ht="14" hidden="false" customHeight="false" outlineLevel="0" collapsed="false">
      <c r="A15" s="287" t="s">
        <v>166</v>
      </c>
      <c r="B15" s="288" t="s">
        <v>167</v>
      </c>
      <c r="C15" s="288" t="s">
        <v>168</v>
      </c>
      <c r="D15" s="288" t="s">
        <v>169</v>
      </c>
      <c r="E15" s="288" t="s">
        <v>170</v>
      </c>
      <c r="F15" s="288" t="s">
        <v>171</v>
      </c>
      <c r="G15" s="288" t="s">
        <v>172</v>
      </c>
      <c r="H15" s="288" t="s">
        <v>173</v>
      </c>
      <c r="I15" s="288" t="s">
        <v>174</v>
      </c>
      <c r="J15" s="288" t="s">
        <v>175</v>
      </c>
      <c r="K15" s="288" t="s">
        <v>176</v>
      </c>
      <c r="L15" s="288" t="s">
        <v>177</v>
      </c>
      <c r="M15" s="288" t="s">
        <v>178</v>
      </c>
      <c r="N15" s="288" t="s">
        <v>179</v>
      </c>
    </row>
    <row r="16" customFormat="false" ht="14" hidden="false" customHeight="false" outlineLevel="0" collapsed="false">
      <c r="A16" s="289" t="n">
        <v>2019</v>
      </c>
      <c r="B16" s="290"/>
      <c r="C16" s="290"/>
      <c r="D16" s="290"/>
      <c r="E16" s="291" t="n">
        <v>51528.1666666666</v>
      </c>
      <c r="F16" s="291" t="n">
        <v>51528.1666666666</v>
      </c>
      <c r="G16" s="291" t="n">
        <v>51528.1666666666</v>
      </c>
      <c r="H16" s="291" t="n">
        <v>51528.1666666666</v>
      </c>
      <c r="I16" s="291" t="n">
        <v>51528.1666666666</v>
      </c>
      <c r="J16" s="291" t="n">
        <v>51528.1666666666</v>
      </c>
      <c r="K16" s="291" t="n">
        <v>51528.1666666666</v>
      </c>
      <c r="L16" s="291" t="n">
        <v>51528.1666666666</v>
      </c>
      <c r="M16" s="291" t="n">
        <v>51528.1666666666</v>
      </c>
      <c r="N16" s="292" t="n">
        <f aca="false">SUM(B16:M16)</f>
        <v>463753.499999999</v>
      </c>
    </row>
    <row r="17" customFormat="false" ht="14" hidden="false" customHeight="false" outlineLevel="0" collapsed="false">
      <c r="A17" s="289" t="n">
        <v>2020</v>
      </c>
      <c r="B17" s="291" t="n">
        <v>51528.1666666666</v>
      </c>
      <c r="C17" s="291" t="n">
        <v>51528.1666666666</v>
      </c>
      <c r="D17" s="291" t="n">
        <v>51528.1666666666</v>
      </c>
      <c r="E17" s="290"/>
      <c r="F17" s="290"/>
      <c r="G17" s="290"/>
      <c r="H17" s="290"/>
      <c r="I17" s="290"/>
      <c r="J17" s="290"/>
      <c r="K17" s="290"/>
      <c r="L17" s="290"/>
      <c r="M17" s="290"/>
      <c r="N17" s="292" t="n">
        <f aca="false">SUM(B17:M17)</f>
        <v>154584.5</v>
      </c>
    </row>
    <row r="18" customFormat="false" ht="14" hidden="true" customHeight="false" outlineLevel="0" collapsed="false">
      <c r="A18" s="289" t="n">
        <v>2021</v>
      </c>
      <c r="B18" s="291"/>
      <c r="C18" s="291"/>
      <c r="D18" s="291"/>
      <c r="E18" s="291"/>
      <c r="F18" s="291"/>
      <c r="G18" s="291"/>
      <c r="H18" s="291"/>
      <c r="I18" s="291"/>
      <c r="J18" s="291"/>
      <c r="K18" s="290"/>
      <c r="L18" s="290"/>
      <c r="M18" s="290"/>
      <c r="N18" s="292" t="n">
        <f aca="false">SUM(B18:M18)</f>
        <v>0</v>
      </c>
    </row>
    <row r="19" customFormat="false" ht="18" hidden="false" customHeight="false" outlineLevel="0" collapsed="false">
      <c r="A19" s="293"/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4" t="n">
        <f aca="false">SUM(N16:N18)</f>
        <v>618337.999999999</v>
      </c>
    </row>
    <row r="20" customFormat="false" ht="14" hidden="false" customHeight="false" outlineLevel="0" collapsed="false">
      <c r="A20" s="0"/>
      <c r="N20" s="0"/>
    </row>
    <row r="21" customFormat="false" ht="18" hidden="false" customHeight="false" outlineLevel="0" collapsed="false">
      <c r="A21" s="284" t="s">
        <v>126</v>
      </c>
      <c r="B21" s="284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4"/>
    </row>
    <row r="22" customFormat="false" ht="14" hidden="false" customHeight="false" outlineLevel="0" collapsed="false">
      <c r="A22" s="285" t="s">
        <v>164</v>
      </c>
      <c r="B22" s="286" t="s">
        <v>180</v>
      </c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</row>
    <row r="23" customFormat="false" ht="14" hidden="false" customHeight="false" outlineLevel="0" collapsed="false">
      <c r="A23" s="287" t="s">
        <v>166</v>
      </c>
      <c r="B23" s="288" t="s">
        <v>167</v>
      </c>
      <c r="C23" s="288" t="s">
        <v>168</v>
      </c>
      <c r="D23" s="288" t="s">
        <v>169</v>
      </c>
      <c r="E23" s="288" t="s">
        <v>170</v>
      </c>
      <c r="F23" s="288" t="s">
        <v>171</v>
      </c>
      <c r="G23" s="288" t="s">
        <v>172</v>
      </c>
      <c r="H23" s="288" t="s">
        <v>173</v>
      </c>
      <c r="I23" s="288" t="s">
        <v>174</v>
      </c>
      <c r="J23" s="288" t="s">
        <v>175</v>
      </c>
      <c r="K23" s="288" t="s">
        <v>176</v>
      </c>
      <c r="L23" s="288" t="s">
        <v>177</v>
      </c>
      <c r="M23" s="288" t="s">
        <v>178</v>
      </c>
      <c r="N23" s="288" t="s">
        <v>179</v>
      </c>
    </row>
    <row r="24" customFormat="false" ht="14" hidden="false" customHeight="false" outlineLevel="0" collapsed="false">
      <c r="A24" s="289" t="n">
        <v>2020</v>
      </c>
      <c r="B24" s="290"/>
      <c r="C24" s="290"/>
      <c r="D24" s="290"/>
      <c r="E24" s="291" t="n">
        <v>53035.83333333</v>
      </c>
      <c r="F24" s="291" t="n">
        <v>53035.83333333</v>
      </c>
      <c r="G24" s="291" t="n">
        <v>53035.83333333</v>
      </c>
      <c r="H24" s="291" t="n">
        <v>53035.83333333</v>
      </c>
      <c r="I24" s="291" t="n">
        <v>53035.83333333</v>
      </c>
      <c r="J24" s="291" t="n">
        <v>53035.83333333</v>
      </c>
      <c r="K24" s="291" t="n">
        <v>53035.83333333</v>
      </c>
      <c r="L24" s="291" t="n">
        <v>53035.83333333</v>
      </c>
      <c r="M24" s="291" t="n">
        <v>53035.83333333</v>
      </c>
      <c r="N24" s="292" t="n">
        <f aca="false">SUM(B24:M24)</f>
        <v>477322.49999997</v>
      </c>
    </row>
    <row r="25" customFormat="false" ht="14" hidden="false" customHeight="false" outlineLevel="0" collapsed="false">
      <c r="A25" s="289" t="n">
        <v>2021</v>
      </c>
      <c r="B25" s="291" t="n">
        <v>53035.83333333</v>
      </c>
      <c r="C25" s="291" t="n">
        <v>53035.83333333</v>
      </c>
      <c r="D25" s="291" t="n">
        <v>53035.83333333</v>
      </c>
      <c r="E25" s="290"/>
      <c r="F25" s="290"/>
      <c r="G25" s="290"/>
      <c r="H25" s="290"/>
      <c r="I25" s="290"/>
      <c r="J25" s="290"/>
      <c r="K25" s="290"/>
      <c r="L25" s="290"/>
      <c r="M25" s="290"/>
      <c r="N25" s="292" t="n">
        <f aca="false">SUM(B25:M25)</f>
        <v>159107.49999999</v>
      </c>
    </row>
    <row r="26" customFormat="false" ht="14" hidden="true" customHeight="false" outlineLevel="0" collapsed="false">
      <c r="A26" s="289" t="n">
        <v>2019</v>
      </c>
      <c r="B26" s="291"/>
      <c r="C26" s="291"/>
      <c r="D26" s="291"/>
      <c r="E26" s="290"/>
      <c r="F26" s="290"/>
      <c r="G26" s="290"/>
      <c r="H26" s="290"/>
      <c r="I26" s="290"/>
      <c r="J26" s="290"/>
      <c r="K26" s="290"/>
      <c r="L26" s="290"/>
      <c r="M26" s="290"/>
      <c r="N26" s="292" t="n">
        <f aca="false">SUM(B26:M26)</f>
        <v>0</v>
      </c>
    </row>
    <row r="27" customFormat="false" ht="18" hidden="false" customHeight="false" outlineLevel="0" collapsed="false">
      <c r="A27" s="2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4" t="n">
        <f aca="false">SUM(N24:N26)</f>
        <v>636429.99999996</v>
      </c>
    </row>
  </sheetData>
  <mergeCells count="9">
    <mergeCell ref="A5:N5"/>
    <mergeCell ref="B6:N6"/>
    <mergeCell ref="A11:M11"/>
    <mergeCell ref="A13:N13"/>
    <mergeCell ref="B14:N14"/>
    <mergeCell ref="A19:M19"/>
    <mergeCell ref="A21:N21"/>
    <mergeCell ref="B22:N22"/>
    <mergeCell ref="A27:M2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8" activeCellId="0" sqref="B38"/>
    </sheetView>
  </sheetViews>
  <sheetFormatPr defaultRowHeight="13"/>
  <cols>
    <col collapsed="false" hidden="false" max="1" min="1" style="1" width="1.65178571428571"/>
    <col collapsed="false" hidden="false" max="2" min="2" style="1" width="23.03125"/>
    <col collapsed="false" hidden="false" max="3" min="3" style="1" width="35.2008928571429"/>
    <col collapsed="false" hidden="false" max="4" min="4" style="1" width="23.9776785714286"/>
    <col collapsed="false" hidden="false" max="5" min="5" style="1" width="15.59375"/>
    <col collapsed="false" hidden="false" max="6" min="6" style="1" width="19.6071428571429"/>
    <col collapsed="false" hidden="false" max="7" min="7" style="1" width="3.54464285714286"/>
    <col collapsed="false" hidden="false" max="8" min="8" style="1" width="8.50446428571429"/>
    <col collapsed="false" hidden="false" max="9" min="9" style="3" width="15.3571428571429"/>
    <col collapsed="false" hidden="false" max="10" min="10" style="1" width="8.50446428571429"/>
    <col collapsed="false" hidden="false" max="11" min="11" style="1" width="15.3571428571429"/>
    <col collapsed="false" hidden="false" max="12" min="12" style="1" width="8.50446428571429"/>
    <col collapsed="false" hidden="false" max="13" min="13" style="1" width="15.3571428571429"/>
    <col collapsed="false" hidden="false" max="14" min="14" style="1" width="8.50446428571429"/>
    <col collapsed="false" hidden="false" max="15" min="15" style="1" width="15.3571428571429"/>
    <col collapsed="false" hidden="false" max="1025" min="16" style="1" width="10.8660714285714"/>
  </cols>
  <sheetData>
    <row r="1" customFormat="false" ht="23" hidden="false" customHeight="false" outlineLevel="0" collapsed="false">
      <c r="A1" s="4" t="s">
        <v>181</v>
      </c>
      <c r="B1" s="5"/>
      <c r="C1" s="5"/>
      <c r="D1" s="5"/>
      <c r="E1" s="82" t="s">
        <v>2</v>
      </c>
      <c r="F1" s="83" t="s">
        <v>3</v>
      </c>
      <c r="G1" s="0"/>
      <c r="H1" s="295" t="s">
        <v>6</v>
      </c>
      <c r="I1" s="295"/>
      <c r="J1" s="296" t="s">
        <v>7</v>
      </c>
      <c r="K1" s="296"/>
      <c r="L1" s="297" t="s">
        <v>8</v>
      </c>
      <c r="M1" s="297"/>
      <c r="N1" s="79" t="s">
        <v>30</v>
      </c>
      <c r="O1" s="79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">
        <v>182</v>
      </c>
      <c r="B2" s="6"/>
      <c r="C2" s="6"/>
      <c r="D2" s="81"/>
      <c r="F2" s="87" t="s">
        <v>5</v>
      </c>
      <c r="H2" s="295"/>
      <c r="I2" s="295"/>
      <c r="J2" s="296"/>
      <c r="K2" s="296"/>
      <c r="L2" s="297"/>
      <c r="M2" s="297"/>
      <c r="N2" s="79"/>
      <c r="O2" s="79"/>
    </row>
    <row r="3" customFormat="false" ht="29.25" hidden="false" customHeight="true" outlineLevel="0" collapsed="false">
      <c r="A3" s="0"/>
      <c r="B3" s="52" t="s">
        <v>71</v>
      </c>
      <c r="C3" s="53" t="s">
        <v>72</v>
      </c>
      <c r="D3" s="158" t="s">
        <v>73</v>
      </c>
      <c r="E3" s="158" t="s">
        <v>183</v>
      </c>
      <c r="F3" s="53" t="s">
        <v>75</v>
      </c>
      <c r="G3" s="54"/>
      <c r="H3" s="159" t="s">
        <v>76</v>
      </c>
      <c r="I3" s="160" t="s">
        <v>77</v>
      </c>
      <c r="J3" s="159" t="s">
        <v>76</v>
      </c>
      <c r="K3" s="160" t="s">
        <v>77</v>
      </c>
      <c r="L3" s="159" t="s">
        <v>76</v>
      </c>
      <c r="M3" s="160" t="s">
        <v>77</v>
      </c>
      <c r="N3" s="159" t="s">
        <v>76</v>
      </c>
      <c r="O3" s="160" t="s">
        <v>77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" customFormat="true" ht="14" hidden="false" customHeight="false" outlineLevel="0" collapsed="false">
      <c r="B4" s="167" t="s">
        <v>78</v>
      </c>
      <c r="C4" s="59"/>
      <c r="D4" s="59"/>
      <c r="E4" s="59"/>
      <c r="F4" s="59"/>
      <c r="G4" s="60"/>
      <c r="H4" s="168"/>
      <c r="I4" s="169"/>
      <c r="J4" s="168"/>
      <c r="K4" s="169"/>
      <c r="L4" s="168"/>
      <c r="M4" s="169"/>
      <c r="N4" s="168"/>
      <c r="O4" s="169"/>
    </row>
    <row r="5" customFormat="false" ht="13" hidden="false" customHeight="false" outlineLevel="0" collapsed="false">
      <c r="A5" s="33"/>
      <c r="B5" s="59"/>
      <c r="C5" s="62" t="s">
        <v>32</v>
      </c>
      <c r="D5" s="62"/>
      <c r="E5" s="59"/>
      <c r="F5" s="59"/>
      <c r="G5" s="60"/>
      <c r="H5" s="175" t="n">
        <f aca="false">H17</f>
        <v>0</v>
      </c>
      <c r="I5" s="35" t="n">
        <f aca="false">I17+I22</f>
        <v>0</v>
      </c>
      <c r="J5" s="175" t="n">
        <f aca="false">J17</f>
        <v>0</v>
      </c>
      <c r="K5" s="35" t="n">
        <f aca="false">K17+K22</f>
        <v>0</v>
      </c>
      <c r="L5" s="175" t="n">
        <f aca="false">L17</f>
        <v>0</v>
      </c>
      <c r="M5" s="35" t="n">
        <f aca="false">M17+M22</f>
        <v>0</v>
      </c>
      <c r="N5" s="175" t="n">
        <f aca="false">N17</f>
        <v>0</v>
      </c>
      <c r="O5" s="35" t="n">
        <f aca="false">SUM(I5,K5,M5)</f>
        <v>0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" hidden="false" customHeight="false" outlineLevel="0" collapsed="false">
      <c r="A6" s="33"/>
      <c r="B6" s="59"/>
      <c r="C6" s="62" t="s">
        <v>33</v>
      </c>
      <c r="D6" s="62"/>
      <c r="E6" s="59"/>
      <c r="F6" s="59"/>
      <c r="G6" s="60"/>
      <c r="H6" s="175"/>
      <c r="I6" s="35" t="n">
        <f aca="false">I27</f>
        <v>0</v>
      </c>
      <c r="J6" s="175"/>
      <c r="K6" s="35" t="n">
        <f aca="false">K27</f>
        <v>0</v>
      </c>
      <c r="L6" s="175"/>
      <c r="M6" s="35" t="n">
        <f aca="false">M27</f>
        <v>0</v>
      </c>
      <c r="N6" s="175"/>
      <c r="O6" s="35" t="n">
        <f aca="false">SUM(I6,K6,M6)</f>
        <v>0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A7" s="33"/>
      <c r="B7" s="59"/>
      <c r="C7" s="62" t="s">
        <v>34</v>
      </c>
      <c r="D7" s="62"/>
      <c r="E7" s="59"/>
      <c r="F7" s="59"/>
      <c r="G7" s="60"/>
      <c r="H7" s="175"/>
      <c r="I7" s="35" t="n">
        <f aca="false">I32</f>
        <v>0</v>
      </c>
      <c r="J7" s="175"/>
      <c r="K7" s="35" t="n">
        <f aca="false">K32</f>
        <v>0</v>
      </c>
      <c r="L7" s="175"/>
      <c r="M7" s="35" t="n">
        <f aca="false">M32</f>
        <v>0</v>
      </c>
      <c r="N7" s="175"/>
      <c r="O7" s="35" t="n">
        <f aca="false">SUM(I7,K7,M7)</f>
        <v>0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" hidden="false" customHeight="false" outlineLevel="0" collapsed="false">
      <c r="A8" s="33"/>
      <c r="B8" s="59"/>
      <c r="C8" s="62" t="s">
        <v>15</v>
      </c>
      <c r="D8" s="62"/>
      <c r="E8" s="59"/>
      <c r="F8" s="59"/>
      <c r="G8" s="60"/>
      <c r="H8" s="175"/>
      <c r="I8" s="35" t="n">
        <f aca="false">I34</f>
        <v>0</v>
      </c>
      <c r="J8" s="175"/>
      <c r="K8" s="35" t="n">
        <f aca="false">K34</f>
        <v>0</v>
      </c>
      <c r="L8" s="175"/>
      <c r="M8" s="35" t="n">
        <f aca="false">M34</f>
        <v>0</v>
      </c>
      <c r="N8" s="175"/>
      <c r="O8" s="35" t="n">
        <f aca="false">SUM(I8,K8,M8)</f>
        <v>0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7" customFormat="true" ht="13" hidden="false" customHeight="false" outlineLevel="0" collapsed="false">
      <c r="B9" s="59"/>
      <c r="C9" s="68" t="s">
        <v>36</v>
      </c>
      <c r="D9" s="68"/>
      <c r="E9" s="59"/>
      <c r="F9" s="59"/>
      <c r="G9" s="60"/>
      <c r="H9" s="175"/>
      <c r="I9" s="35" t="n">
        <f aca="false">SUM(I5:I8)</f>
        <v>0</v>
      </c>
      <c r="J9" s="175"/>
      <c r="K9" s="35" t="n">
        <f aca="false">SUM(K5:K8)</f>
        <v>0</v>
      </c>
      <c r="L9" s="175"/>
      <c r="M9" s="35" t="n">
        <f aca="false">SUM(M5:M8)</f>
        <v>0</v>
      </c>
      <c r="N9" s="175"/>
      <c r="O9" s="35" t="n">
        <f aca="false">SUM(I9,K9,M9)</f>
        <v>0</v>
      </c>
    </row>
    <row r="10" customFormat="false" ht="13" hidden="false" customHeight="false" outlineLevel="0" collapsed="false">
      <c r="A10" s="67"/>
      <c r="B10" s="59"/>
      <c r="C10" s="62" t="s">
        <v>37</v>
      </c>
      <c r="D10" s="62"/>
      <c r="E10" s="195"/>
      <c r="F10" s="59"/>
      <c r="G10" s="60"/>
      <c r="H10" s="175"/>
      <c r="I10" s="35" t="n">
        <f aca="false">I9-I7</f>
        <v>0</v>
      </c>
      <c r="J10" s="175"/>
      <c r="K10" s="35" t="n">
        <f aca="false">K9-K7</f>
        <v>0</v>
      </c>
      <c r="L10" s="175"/>
      <c r="M10" s="35" t="n">
        <f aca="false">M9-M7</f>
        <v>0</v>
      </c>
      <c r="N10" s="175"/>
      <c r="O10" s="35" t="n">
        <f aca="false">SUM(I10,K10,M10)</f>
        <v>0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67"/>
      <c r="B11" s="59"/>
      <c r="C11" s="68" t="s">
        <v>38</v>
      </c>
      <c r="D11" s="68"/>
      <c r="E11" s="298" t="n">
        <v>0</v>
      </c>
      <c r="F11" s="60" t="s">
        <v>85</v>
      </c>
      <c r="G11" s="60"/>
      <c r="H11" s="175"/>
      <c r="I11" s="35" t="n">
        <f aca="false">I10*$E$11</f>
        <v>0</v>
      </c>
      <c r="J11" s="175"/>
      <c r="K11" s="35" t="n">
        <f aca="false">K10*$E$11</f>
        <v>0</v>
      </c>
      <c r="L11" s="175"/>
      <c r="M11" s="35" t="n">
        <f aca="false">M10*$E$11</f>
        <v>0</v>
      </c>
      <c r="N11" s="175"/>
      <c r="O11" s="35" t="n">
        <f aca="false">SUM(I11,K11,M11)</f>
        <v>0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3" customFormat="true" ht="17" hidden="false" customHeight="false" outlineLevel="0" collapsed="false">
      <c r="B12" s="59"/>
      <c r="C12" s="73" t="s">
        <v>11</v>
      </c>
      <c r="D12" s="197"/>
      <c r="E12" s="59"/>
      <c r="F12" s="59"/>
      <c r="G12" s="60"/>
      <c r="H12" s="175"/>
      <c r="I12" s="76" t="n">
        <f aca="false">I11+I9</f>
        <v>0</v>
      </c>
      <c r="J12" s="175"/>
      <c r="K12" s="76" t="n">
        <f aca="false">K11+K9</f>
        <v>0</v>
      </c>
      <c r="L12" s="175"/>
      <c r="M12" s="76" t="n">
        <f aca="false">M11+M9</f>
        <v>0</v>
      </c>
      <c r="N12" s="175"/>
      <c r="O12" s="76" t="n">
        <f aca="false">SUM(I12,K12,M12)</f>
        <v>0</v>
      </c>
    </row>
    <row r="13" customFormat="false" ht="14" hidden="false" customHeight="false" outlineLevel="0" collapsed="false">
      <c r="A13" s="33"/>
      <c r="B13" s="59"/>
      <c r="C13" s="59"/>
      <c r="D13" s="59"/>
      <c r="E13" s="59"/>
      <c r="F13" s="59"/>
      <c r="G13" s="60"/>
      <c r="H13" s="168"/>
      <c r="I13" s="169"/>
      <c r="J13" s="168"/>
      <c r="K13" s="169"/>
      <c r="L13" s="168"/>
      <c r="M13" s="169"/>
      <c r="N13" s="168"/>
      <c r="O13" s="169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" hidden="false" customHeight="false" outlineLevel="0" collapsed="false">
      <c r="A14" s="33"/>
      <c r="B14" s="167" t="s">
        <v>86</v>
      </c>
      <c r="C14" s="59"/>
      <c r="D14" s="59"/>
      <c r="E14" s="59"/>
      <c r="F14" s="59"/>
      <c r="G14" s="60"/>
      <c r="H14" s="168"/>
      <c r="I14" s="169"/>
      <c r="J14" s="168"/>
      <c r="K14" s="169"/>
      <c r="L14" s="168"/>
      <c r="M14" s="169"/>
      <c r="N14" s="168"/>
      <c r="O14" s="169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" hidden="false" customHeight="false" outlineLevel="0" collapsed="false">
      <c r="A15" s="0"/>
      <c r="B15" s="5" t="s">
        <v>184</v>
      </c>
      <c r="C15" s="5" t="s">
        <v>185</v>
      </c>
      <c r="D15" s="209" t="s">
        <v>113</v>
      </c>
      <c r="E15" s="232" t="n">
        <v>0</v>
      </c>
      <c r="F15" s="210"/>
      <c r="G15" s="211"/>
      <c r="H15" s="212" t="n">
        <v>0</v>
      </c>
      <c r="I15" s="35" t="n">
        <f aca="false">$E15*H15</f>
        <v>0</v>
      </c>
      <c r="J15" s="212" t="n">
        <v>0</v>
      </c>
      <c r="K15" s="35" t="n">
        <f aca="false">$E15*J15</f>
        <v>0</v>
      </c>
      <c r="L15" s="212" t="n">
        <v>0</v>
      </c>
      <c r="M15" s="35" t="n">
        <f aca="false">$E15*L15</f>
        <v>0</v>
      </c>
      <c r="N15" s="213" t="n">
        <f aca="false">H15+J15+L15</f>
        <v>0</v>
      </c>
      <c r="O15" s="35" t="n">
        <f aca="false">SUM(I15,K15,M15)</f>
        <v>0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" hidden="false" customHeight="false" outlineLevel="0" collapsed="false">
      <c r="A16" s="0"/>
      <c r="B16" s="5" t="s">
        <v>184</v>
      </c>
      <c r="C16" s="5" t="s">
        <v>185</v>
      </c>
      <c r="D16" s="209" t="s">
        <v>113</v>
      </c>
      <c r="E16" s="232" t="n">
        <v>0</v>
      </c>
      <c r="F16" s="210"/>
      <c r="G16" s="211"/>
      <c r="H16" s="212" t="n">
        <v>0</v>
      </c>
      <c r="I16" s="35" t="n">
        <f aca="false">$E16*H16</f>
        <v>0</v>
      </c>
      <c r="J16" s="212" t="n">
        <v>0</v>
      </c>
      <c r="K16" s="35" t="n">
        <f aca="false">$E16*J16</f>
        <v>0</v>
      </c>
      <c r="L16" s="212" t="n">
        <v>0</v>
      </c>
      <c r="M16" s="35" t="n">
        <f aca="false">$E16*L16</f>
        <v>0</v>
      </c>
      <c r="N16" s="213" t="n">
        <f aca="false">H16+J16+L16</f>
        <v>0</v>
      </c>
      <c r="O16" s="35" t="n">
        <f aca="false">SUM(I16,K16,M16)</f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" hidden="false" customHeight="false" outlineLevel="0" collapsed="false">
      <c r="A17" s="0"/>
      <c r="B17" s="29"/>
      <c r="C17" s="217" t="s">
        <v>98</v>
      </c>
      <c r="D17" s="217"/>
      <c r="E17" s="29"/>
      <c r="F17" s="29"/>
      <c r="G17" s="29"/>
      <c r="H17" s="218" t="n">
        <f aca="false">SUM(H15:H16)</f>
        <v>0</v>
      </c>
      <c r="I17" s="219" t="n">
        <f aca="false">SUM(I15:I16)</f>
        <v>0</v>
      </c>
      <c r="J17" s="218" t="n">
        <f aca="false">SUM(J15:J16)</f>
        <v>0</v>
      </c>
      <c r="K17" s="219" t="n">
        <f aca="false">SUM(K15:K16)</f>
        <v>0</v>
      </c>
      <c r="L17" s="218" t="n">
        <f aca="false">SUM(L15:L16)</f>
        <v>0</v>
      </c>
      <c r="M17" s="219" t="n">
        <f aca="false">SUM(M15:M16)</f>
        <v>0</v>
      </c>
      <c r="N17" s="218" t="n">
        <f aca="false">SUM(N15:N16)</f>
        <v>0</v>
      </c>
      <c r="O17" s="219" t="n">
        <f aca="false">SUM(I17,K17,M17)</f>
        <v>0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3"/>
      <c r="L18" s="0"/>
      <c r="M18" s="3"/>
      <c r="N18" s="33"/>
      <c r="O18" s="35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3" customFormat="true" ht="14" hidden="false" customHeight="false" outlineLevel="0" collapsed="false">
      <c r="B19" s="167" t="s">
        <v>99</v>
      </c>
      <c r="C19" s="59"/>
      <c r="D19" s="59"/>
      <c r="E19" s="59"/>
      <c r="F19" s="59"/>
      <c r="G19" s="60"/>
      <c r="H19" s="168"/>
      <c r="I19" s="169"/>
      <c r="J19" s="168"/>
      <c r="K19" s="169"/>
      <c r="L19" s="168"/>
      <c r="M19" s="169"/>
      <c r="N19" s="168"/>
      <c r="O19" s="169"/>
    </row>
    <row r="20" customFormat="false" ht="13" hidden="false" customHeight="false" outlineLevel="0" collapsed="false">
      <c r="A20" s="0"/>
      <c r="B20" s="5" t="str">
        <f aca="false">B15</f>
        <v>Person's Name</v>
      </c>
      <c r="C20" s="5" t="str">
        <f aca="false">C15</f>
        <v>Title </v>
      </c>
      <c r="D20" s="209" t="s">
        <v>100</v>
      </c>
      <c r="E20" s="227" t="n">
        <v>0</v>
      </c>
      <c r="F20" s="211"/>
      <c r="G20" s="211"/>
      <c r="H20" s="78"/>
      <c r="I20" s="35" t="n">
        <f aca="false">I15*$E20</f>
        <v>0</v>
      </c>
      <c r="J20" s="78"/>
      <c r="K20" s="35" t="n">
        <f aca="false">K15*$E20</f>
        <v>0</v>
      </c>
      <c r="L20" s="78"/>
      <c r="M20" s="35" t="n">
        <f aca="false">M15*$E20</f>
        <v>0</v>
      </c>
      <c r="N20" s="215"/>
      <c r="O20" s="35" t="n">
        <f aca="false">SUM(I20,K20,M20)</f>
        <v>0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" hidden="false" customHeight="false" outlineLevel="0" collapsed="false">
      <c r="A21" s="0"/>
      <c r="B21" s="5" t="str">
        <f aca="false">B16</f>
        <v>Person's Name</v>
      </c>
      <c r="C21" s="5" t="str">
        <f aca="false">C16</f>
        <v>Title </v>
      </c>
      <c r="D21" s="209" t="s">
        <v>100</v>
      </c>
      <c r="E21" s="227" t="n">
        <v>0</v>
      </c>
      <c r="F21" s="299"/>
      <c r="G21" s="211"/>
      <c r="H21" s="78"/>
      <c r="I21" s="35" t="n">
        <f aca="false">I16*$E21</f>
        <v>0</v>
      </c>
      <c r="J21" s="78"/>
      <c r="K21" s="35" t="n">
        <f aca="false">K16*$E21</f>
        <v>0</v>
      </c>
      <c r="L21" s="78"/>
      <c r="M21" s="35" t="n">
        <f aca="false">M16*$E21</f>
        <v>0</v>
      </c>
      <c r="N21" s="215"/>
      <c r="O21" s="35" t="n">
        <f aca="false">SUM(I21,K21,M21)</f>
        <v>0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" hidden="false" customHeight="false" outlineLevel="0" collapsed="false">
      <c r="A22" s="0"/>
      <c r="B22" s="29"/>
      <c r="C22" s="217" t="s">
        <v>101</v>
      </c>
      <c r="D22" s="217"/>
      <c r="E22" s="29"/>
      <c r="F22" s="29"/>
      <c r="G22" s="29"/>
      <c r="H22" s="29"/>
      <c r="I22" s="219" t="n">
        <f aca="false">SUM(I20:I21)</f>
        <v>0</v>
      </c>
      <c r="J22" s="29"/>
      <c r="K22" s="219" t="n">
        <f aca="false">SUM(K20:K21)</f>
        <v>0</v>
      </c>
      <c r="L22" s="29"/>
      <c r="M22" s="219" t="n">
        <f aca="false">SUM(M20:M21)</f>
        <v>0</v>
      </c>
      <c r="N22" s="229"/>
      <c r="O22" s="219" t="n">
        <f aca="false">SUM(I22,K22,M22)</f>
        <v>0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3"/>
      <c r="L23" s="0"/>
      <c r="M23" s="3"/>
      <c r="N23" s="33"/>
      <c r="O23" s="35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3" customFormat="true" ht="14" hidden="false" customHeight="false" outlineLevel="0" collapsed="false">
      <c r="B24" s="167" t="s">
        <v>33</v>
      </c>
      <c r="C24" s="230" t="s">
        <v>102</v>
      </c>
      <c r="D24" s="231"/>
      <c r="E24" s="59"/>
      <c r="F24" s="59"/>
      <c r="G24" s="60"/>
      <c r="H24" s="168"/>
      <c r="I24" s="169"/>
      <c r="J24" s="168"/>
      <c r="K24" s="169"/>
      <c r="L24" s="168"/>
      <c r="M24" s="169"/>
      <c r="N24" s="168"/>
      <c r="O24" s="169"/>
    </row>
    <row r="25" customFormat="false" ht="13" hidden="false" customHeight="false" outlineLevel="0" collapsed="false">
      <c r="A25" s="0"/>
      <c r="B25" s="5" t="s">
        <v>107</v>
      </c>
      <c r="C25" s="5" t="s">
        <v>108</v>
      </c>
      <c r="D25" s="209" t="s">
        <v>100</v>
      </c>
      <c r="E25" s="232" t="n">
        <v>0</v>
      </c>
      <c r="F25" s="210"/>
      <c r="G25" s="211"/>
      <c r="H25" s="233" t="n">
        <v>0</v>
      </c>
      <c r="I25" s="35" t="n">
        <f aca="false">$E25*H25</f>
        <v>0</v>
      </c>
      <c r="J25" s="233" t="n">
        <v>0</v>
      </c>
      <c r="K25" s="35" t="n">
        <f aca="false">$E25*J25</f>
        <v>0</v>
      </c>
      <c r="L25" s="233" t="n">
        <v>0</v>
      </c>
      <c r="M25" s="35" t="n">
        <f aca="false">$E25*L25</f>
        <v>0</v>
      </c>
      <c r="N25" s="213" t="n">
        <f aca="false">H25+J25+L25</f>
        <v>0</v>
      </c>
      <c r="O25" s="35" t="n">
        <f aca="false">SUM(I25,K25,M25)</f>
        <v>0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107</v>
      </c>
      <c r="C26" s="5" t="s">
        <v>108</v>
      </c>
      <c r="D26" s="209" t="s">
        <v>100</v>
      </c>
      <c r="E26" s="232" t="n">
        <v>0</v>
      </c>
      <c r="F26" s="210"/>
      <c r="G26" s="211"/>
      <c r="H26" s="233" t="n">
        <v>0</v>
      </c>
      <c r="I26" s="35" t="n">
        <f aca="false">$E26*H26</f>
        <v>0</v>
      </c>
      <c r="J26" s="233" t="n">
        <v>0</v>
      </c>
      <c r="K26" s="35" t="n">
        <f aca="false">$E26*J26</f>
        <v>0</v>
      </c>
      <c r="L26" s="233" t="n">
        <v>0</v>
      </c>
      <c r="M26" s="35" t="n">
        <f aca="false">$E26*L26</f>
        <v>0</v>
      </c>
      <c r="N26" s="213" t="n">
        <f aca="false">H26+J26+L26</f>
        <v>0</v>
      </c>
      <c r="O26" s="35" t="n">
        <f aca="false">SUM(I26,K26,M26)</f>
        <v>0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29"/>
      <c r="C27" s="217" t="s">
        <v>109</v>
      </c>
      <c r="D27" s="217"/>
      <c r="E27" s="234"/>
      <c r="F27" s="29"/>
      <c r="G27" s="29"/>
      <c r="H27" s="235"/>
      <c r="I27" s="219" t="n">
        <f aca="false">SUM(I25:I26)</f>
        <v>0</v>
      </c>
      <c r="J27" s="235"/>
      <c r="K27" s="219" t="n">
        <f aca="false">SUM(K25:K26)</f>
        <v>0</v>
      </c>
      <c r="L27" s="235"/>
      <c r="M27" s="219" t="n">
        <f aca="false">SUM(M25:M26)</f>
        <v>0</v>
      </c>
      <c r="N27" s="236"/>
      <c r="O27" s="219" t="n">
        <f aca="false">SUM(I27,K27,M27)</f>
        <v>0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0"/>
      <c r="B28" s="0"/>
      <c r="C28" s="0"/>
      <c r="D28" s="0"/>
      <c r="E28" s="241"/>
      <c r="F28" s="0"/>
      <c r="G28" s="0"/>
      <c r="H28" s="0"/>
      <c r="I28" s="0"/>
      <c r="J28" s="0"/>
      <c r="K28" s="3"/>
      <c r="L28" s="0"/>
      <c r="M28" s="3"/>
      <c r="N28" s="33"/>
      <c r="O28" s="35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" customFormat="true" ht="14" hidden="false" customHeight="false" outlineLevel="0" collapsed="false">
      <c r="B29" s="167" t="s">
        <v>34</v>
      </c>
      <c r="C29" s="230" t="s">
        <v>110</v>
      </c>
      <c r="D29" s="231"/>
      <c r="E29" s="242"/>
      <c r="F29" s="59"/>
      <c r="G29" s="60"/>
      <c r="H29" s="168"/>
      <c r="I29" s="169"/>
      <c r="J29" s="168"/>
      <c r="K29" s="169"/>
      <c r="L29" s="168"/>
      <c r="M29" s="169"/>
      <c r="N29" s="168"/>
      <c r="O29" s="169"/>
    </row>
    <row r="30" customFormat="false" ht="13" hidden="false" customHeight="false" outlineLevel="0" collapsed="false">
      <c r="B30" s="5" t="s">
        <v>114</v>
      </c>
      <c r="C30" s="5" t="s">
        <v>115</v>
      </c>
      <c r="D30" s="209" t="s">
        <v>113</v>
      </c>
      <c r="E30" s="232" t="n">
        <v>0</v>
      </c>
      <c r="F30" s="210"/>
      <c r="G30" s="211"/>
      <c r="H30" s="233" t="n">
        <v>0</v>
      </c>
      <c r="I30" s="35" t="n">
        <f aca="false">$E30*H30</f>
        <v>0</v>
      </c>
      <c r="J30" s="233" t="n">
        <v>0</v>
      </c>
      <c r="K30" s="35" t="n">
        <f aca="false">$E30*J30</f>
        <v>0</v>
      </c>
      <c r="L30" s="233" t="n">
        <v>0</v>
      </c>
      <c r="M30" s="35" t="n">
        <f aca="false">$E30*L30</f>
        <v>0</v>
      </c>
      <c r="N30" s="213" t="n">
        <f aca="false">H30+J30+L30</f>
        <v>0</v>
      </c>
      <c r="O30" s="35" t="n">
        <f aca="false">SUM(I30,K30,M30)</f>
        <v>0</v>
      </c>
    </row>
    <row r="31" customFormat="false" ht="13" hidden="false" customHeight="false" outlineLevel="0" collapsed="false">
      <c r="B31" s="5" t="s">
        <v>114</v>
      </c>
      <c r="C31" s="5" t="s">
        <v>115</v>
      </c>
      <c r="D31" s="209" t="s">
        <v>113</v>
      </c>
      <c r="E31" s="232" t="n">
        <v>0</v>
      </c>
      <c r="F31" s="210"/>
      <c r="G31" s="211"/>
      <c r="H31" s="233" t="n">
        <v>0</v>
      </c>
      <c r="I31" s="35" t="n">
        <f aca="false">$E31*H31</f>
        <v>0</v>
      </c>
      <c r="J31" s="233" t="n">
        <v>0</v>
      </c>
      <c r="K31" s="35" t="n">
        <f aca="false">$E31*J31</f>
        <v>0</v>
      </c>
      <c r="L31" s="233" t="n">
        <v>0</v>
      </c>
      <c r="M31" s="35" t="n">
        <f aca="false">$E31*L31</f>
        <v>0</v>
      </c>
      <c r="N31" s="213" t="n">
        <f aca="false">H31+J31+L31</f>
        <v>0</v>
      </c>
      <c r="O31" s="35" t="n">
        <f aca="false">SUM(I31,K31,M31)</f>
        <v>0</v>
      </c>
    </row>
    <row r="32" customFormat="false" ht="13" hidden="false" customHeight="false" outlineLevel="0" collapsed="false">
      <c r="B32" s="29"/>
      <c r="C32" s="217" t="s">
        <v>116</v>
      </c>
      <c r="D32" s="217"/>
      <c r="E32" s="234"/>
      <c r="F32" s="29"/>
      <c r="G32" s="29"/>
      <c r="H32" s="29"/>
      <c r="I32" s="219" t="n">
        <f aca="false">SUM(I30:I31)</f>
        <v>0</v>
      </c>
      <c r="J32" s="29"/>
      <c r="K32" s="219" t="n">
        <f aca="false">SUM(K30:K31)</f>
        <v>0</v>
      </c>
      <c r="L32" s="29"/>
      <c r="M32" s="219" t="n">
        <f aca="false">SUM(M30:M31)</f>
        <v>0</v>
      </c>
      <c r="N32" s="229"/>
      <c r="O32" s="219" t="n">
        <f aca="false">SUM(I32,K32,M32)</f>
        <v>0</v>
      </c>
    </row>
    <row r="33" customFormat="false" ht="14" hidden="false" customHeight="false" outlineLevel="0" collapsed="false">
      <c r="B33" s="0"/>
      <c r="E33" s="241"/>
      <c r="I33" s="0"/>
      <c r="J33" s="0"/>
      <c r="K33" s="0"/>
      <c r="L33" s="0"/>
      <c r="M33" s="0"/>
      <c r="N33" s="33"/>
      <c r="O33" s="33"/>
    </row>
    <row r="34" customFormat="false" ht="14" hidden="false" customHeight="false" outlineLevel="0" collapsed="false">
      <c r="B34" s="167" t="s">
        <v>61</v>
      </c>
      <c r="I34" s="35" t="n">
        <f aca="false">'Sub - University XYZ Travel'!P9</f>
        <v>0</v>
      </c>
      <c r="J34" s="33"/>
      <c r="K34" s="35" t="n">
        <f aca="false">'Sub - University XYZ Travel'!P11</f>
        <v>0</v>
      </c>
      <c r="L34" s="33"/>
      <c r="M34" s="35" t="n">
        <f aca="false">'Sub - University XYZ Travel'!P13</f>
        <v>0</v>
      </c>
      <c r="N34" s="33"/>
      <c r="O34" s="35" t="n">
        <f aca="false">SUM(I34,K34,M34)</f>
        <v>0</v>
      </c>
    </row>
    <row r="35" customFormat="false" ht="13" hidden="false" customHeight="false" outlineLevel="0" collapsed="false">
      <c r="B35" s="0"/>
      <c r="I35" s="0"/>
    </row>
    <row r="36" customFormat="false" ht="20" hidden="false" customHeight="false" outlineLevel="0" collapsed="false">
      <c r="B36" s="300" t="s">
        <v>186</v>
      </c>
      <c r="I36" s="0"/>
    </row>
    <row r="37" customFormat="false" ht="13" hidden="false" customHeight="false" outlineLevel="0" collapsed="false">
      <c r="B37" s="0"/>
      <c r="I37" s="0"/>
    </row>
    <row r="38" customFormat="false" ht="13" hidden="false" customHeight="false" outlineLevel="0" collapsed="false">
      <c r="B38" s="301" t="s">
        <v>187</v>
      </c>
      <c r="I38" s="0"/>
    </row>
  </sheetData>
  <mergeCells count="4">
    <mergeCell ref="H1:I2"/>
    <mergeCell ref="J1:K2"/>
    <mergeCell ref="L1:M2"/>
    <mergeCell ref="N1:O2"/>
  </mergeCells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3" activeCellId="0" sqref="H23"/>
    </sheetView>
  </sheetViews>
  <sheetFormatPr defaultRowHeight="13"/>
  <cols>
    <col collapsed="false" hidden="false" max="1" min="1" style="251" width="11.2232142857143"/>
    <col collapsed="false" hidden="false" max="2" min="2" style="252" width="20.0803571428571"/>
    <col collapsed="false" hidden="false" max="4" min="3" style="252" width="15"/>
    <col collapsed="false" hidden="false" max="5" min="5" style="252" width="44.0580357142857"/>
    <col collapsed="false" hidden="false" max="7" min="6" style="253" width="14.4107142857143"/>
    <col collapsed="false" hidden="false" max="13" min="8" style="254" width="14.4107142857143"/>
    <col collapsed="false" hidden="false" max="14" min="14" style="254" width="25.2767857142857"/>
    <col collapsed="false" hidden="false" max="16" min="15" style="254" width="11.6919642857143"/>
    <col collapsed="false" hidden="false" max="1025" min="17" style="252" width="8.62053571428571"/>
  </cols>
  <sheetData>
    <row r="1" s="1" customFormat="true" ht="18" hidden="false" customHeight="false" outlineLevel="0" collapsed="false">
      <c r="A1" s="302" t="s">
        <v>181</v>
      </c>
      <c r="B1" s="303"/>
      <c r="C1" s="303"/>
      <c r="D1" s="304"/>
      <c r="E1" s="40"/>
      <c r="F1" s="40"/>
      <c r="G1" s="40"/>
      <c r="H1" s="40"/>
      <c r="I1" s="40"/>
      <c r="J1" s="40"/>
      <c r="K1" s="2"/>
      <c r="L1" s="40"/>
      <c r="M1" s="40"/>
      <c r="N1" s="40"/>
    </row>
    <row r="2" s="9" customFormat="true" ht="18" hidden="false" customHeight="false" outlineLevel="0" collapsed="false">
      <c r="A2" s="302" t="s">
        <v>182</v>
      </c>
      <c r="B2" s="305"/>
      <c r="C2" s="305"/>
      <c r="D2" s="306"/>
      <c r="E2" s="42"/>
      <c r="F2" s="42"/>
      <c r="G2" s="42"/>
      <c r="H2" s="42"/>
      <c r="I2" s="42"/>
      <c r="J2" s="42"/>
      <c r="K2" s="41"/>
      <c r="L2" s="40"/>
      <c r="M2" s="40"/>
      <c r="N2" s="40"/>
    </row>
    <row r="3" customFormat="false" ht="23" hidden="false" customHeight="false" outlineLevel="0" collapsed="false">
      <c r="A3" s="10" t="s">
        <v>127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  <c r="M3" s="40"/>
      <c r="N3" s="40"/>
      <c r="O3" s="0"/>
      <c r="P3" s="0"/>
    </row>
    <row r="4" customFormat="false" ht="13" hidden="false" customHeight="false" outlineLevel="0" collapsed="false">
      <c r="A4" s="255" t="s">
        <v>128</v>
      </c>
      <c r="B4" s="256"/>
      <c r="C4" s="257"/>
      <c r="D4" s="258"/>
      <c r="E4" s="258"/>
      <c r="F4" s="259"/>
      <c r="G4" s="259"/>
      <c r="K4" s="0"/>
      <c r="L4" s="0"/>
      <c r="M4" s="0"/>
      <c r="N4" s="0"/>
      <c r="O4" s="0"/>
      <c r="P4" s="0"/>
    </row>
    <row r="5" customFormat="false" ht="13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52" hidden="false" customHeight="false" outlineLevel="0" collapsed="false">
      <c r="A6" s="260" t="s">
        <v>129</v>
      </c>
      <c r="B6" s="260" t="s">
        <v>130</v>
      </c>
      <c r="C6" s="260" t="s">
        <v>131</v>
      </c>
      <c r="D6" s="260" t="s">
        <v>132</v>
      </c>
      <c r="E6" s="260" t="s">
        <v>133</v>
      </c>
      <c r="F6" s="261" t="s">
        <v>134</v>
      </c>
      <c r="G6" s="261" t="s">
        <v>135</v>
      </c>
      <c r="H6" s="262" t="s">
        <v>136</v>
      </c>
      <c r="I6" s="263" t="s">
        <v>137</v>
      </c>
      <c r="J6" s="263" t="s">
        <v>138</v>
      </c>
      <c r="K6" s="262" t="s">
        <v>139</v>
      </c>
      <c r="L6" s="262" t="s">
        <v>140</v>
      </c>
      <c r="M6" s="262" t="s">
        <v>141</v>
      </c>
      <c r="N6" s="262" t="s">
        <v>142</v>
      </c>
      <c r="O6" s="262" t="s">
        <v>143</v>
      </c>
      <c r="P6" s="262" t="s">
        <v>144</v>
      </c>
    </row>
    <row r="7" customFormat="false" ht="13" hidden="false" customHeight="false" outlineLevel="0" collapsed="false">
      <c r="A7" s="264"/>
      <c r="B7" s="265"/>
      <c r="C7" s="265"/>
      <c r="D7" s="265"/>
      <c r="E7" s="265"/>
      <c r="F7" s="266"/>
      <c r="G7" s="266"/>
      <c r="H7" s="267"/>
      <c r="I7" s="267"/>
      <c r="J7" s="267"/>
      <c r="K7" s="267"/>
      <c r="L7" s="267"/>
      <c r="M7" s="267" t="n">
        <v>0</v>
      </c>
      <c r="N7" s="267"/>
      <c r="O7" s="268" t="n">
        <f aca="false">SUM(H7:M7)</f>
        <v>0</v>
      </c>
      <c r="P7" s="268" t="n">
        <f aca="false">F7*O7</f>
        <v>0</v>
      </c>
    </row>
    <row r="8" customFormat="false" ht="13" hidden="false" customHeight="false" outlineLevel="0" collapsed="false">
      <c r="A8" s="264"/>
      <c r="B8" s="265"/>
      <c r="C8" s="265"/>
      <c r="D8" s="265"/>
      <c r="E8" s="265"/>
      <c r="F8" s="266"/>
      <c r="G8" s="266"/>
      <c r="H8" s="267"/>
      <c r="I8" s="267"/>
      <c r="J8" s="267"/>
      <c r="K8" s="267"/>
      <c r="L8" s="267"/>
      <c r="M8" s="267"/>
      <c r="N8" s="267"/>
      <c r="O8" s="268" t="n">
        <f aca="false">SUM(H8:M8)</f>
        <v>0</v>
      </c>
      <c r="P8" s="268" t="n">
        <f aca="false">F8*O8</f>
        <v>0</v>
      </c>
    </row>
    <row r="9" customFormat="false" ht="18" hidden="false" customHeight="true" outlineLevel="0" collapsed="false">
      <c r="A9" s="269" t="s">
        <v>153</v>
      </c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70" t="n">
        <f aca="false">SUM(P7:P8)</f>
        <v>0</v>
      </c>
    </row>
    <row r="10" customFormat="false" ht="13" hidden="false" customHeight="false" outlineLevel="0" collapsed="false">
      <c r="A10" s="264"/>
      <c r="B10" s="265"/>
      <c r="C10" s="265"/>
      <c r="D10" s="265"/>
      <c r="E10" s="265"/>
      <c r="F10" s="266"/>
      <c r="G10" s="266"/>
      <c r="H10" s="267"/>
      <c r="I10" s="267"/>
      <c r="J10" s="267"/>
      <c r="K10" s="267"/>
      <c r="L10" s="267"/>
      <c r="M10" s="267"/>
      <c r="N10" s="267"/>
      <c r="O10" s="268" t="n">
        <f aca="false">SUM(H10:M10)</f>
        <v>0</v>
      </c>
      <c r="P10" s="268" t="n">
        <f aca="false">F10*O10</f>
        <v>0</v>
      </c>
    </row>
    <row r="11" customFormat="false" ht="18" hidden="false" customHeight="true" outlineLevel="0" collapsed="false">
      <c r="A11" s="269" t="s">
        <v>155</v>
      </c>
      <c r="B11" s="269"/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269"/>
      <c r="P11" s="270" t="n">
        <f aca="false">SUM(P10:P10)</f>
        <v>0</v>
      </c>
    </row>
    <row r="12" customFormat="false" ht="13" hidden="false" customHeight="false" outlineLevel="0" collapsed="false">
      <c r="A12" s="264"/>
      <c r="B12" s="265"/>
      <c r="C12" s="265"/>
      <c r="D12" s="265"/>
      <c r="E12" s="265"/>
      <c r="F12" s="266"/>
      <c r="G12" s="266"/>
      <c r="H12" s="267"/>
      <c r="I12" s="267"/>
      <c r="J12" s="267"/>
      <c r="K12" s="267"/>
      <c r="L12" s="267"/>
      <c r="M12" s="267"/>
      <c r="N12" s="267"/>
      <c r="O12" s="268" t="n">
        <f aca="false">SUM(H12:M12)</f>
        <v>0</v>
      </c>
      <c r="P12" s="268" t="n">
        <f aca="false">F12*O12</f>
        <v>0</v>
      </c>
    </row>
    <row r="13" customFormat="false" ht="18" hidden="false" customHeight="true" outlineLevel="0" collapsed="false">
      <c r="A13" s="269" t="s">
        <v>157</v>
      </c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70" t="n">
        <f aca="false">SUM(P12:P12)</f>
        <v>0</v>
      </c>
    </row>
  </sheetData>
  <mergeCells count="3">
    <mergeCell ref="A9:O9"/>
    <mergeCell ref="A11:O11"/>
    <mergeCell ref="A13:O1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"/>
  <cols>
    <col collapsed="false" hidden="false" max="1" min="1" style="1" width="8.62053571428571"/>
    <col collapsed="false" hidden="false" max="2" min="2" style="1" width="26.6964285714286"/>
    <col collapsed="false" hidden="false" max="3" min="3" style="1" width="11.4553571428571"/>
    <col collapsed="false" hidden="false" max="4" min="4" style="1" width="11.5758928571429"/>
    <col collapsed="false" hidden="false" max="1025" min="5" style="1" width="8.62053571428571"/>
  </cols>
  <sheetData>
    <row r="1" customFormat="fals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40"/>
      <c r="F1" s="40"/>
      <c r="G1" s="40"/>
      <c r="H1" s="40"/>
      <c r="I1" s="40"/>
      <c r="J1" s="40"/>
      <c r="K1" s="2"/>
      <c r="L1" s="4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3" hidden="false" customHeight="false" outlineLevel="0" collapsed="false">
      <c r="A2" s="4" t="str">
        <f aca="false">'Summary by Task'!A2</f>
        <v>Dr. Jenshan Lin</v>
      </c>
      <c r="B2" s="6"/>
      <c r="C2" s="6"/>
      <c r="D2" s="41"/>
      <c r="E2" s="42"/>
      <c r="F2" s="42"/>
      <c r="G2" s="42"/>
      <c r="H2" s="42"/>
      <c r="I2" s="42"/>
      <c r="J2" s="42"/>
      <c r="K2" s="41"/>
      <c r="L2" s="40"/>
    </row>
    <row r="3" s="9" customFormat="true" ht="23" hidden="false" customHeight="false" outlineLevel="0" collapsed="false">
      <c r="A3" s="10" t="s">
        <v>188</v>
      </c>
      <c r="B3" s="0"/>
      <c r="C3" s="0"/>
      <c r="D3" s="41"/>
      <c r="E3" s="42"/>
      <c r="F3" s="42"/>
      <c r="G3" s="42"/>
      <c r="H3" s="42"/>
      <c r="I3" s="42"/>
      <c r="J3" s="42"/>
      <c r="K3" s="41"/>
      <c r="L3" s="40"/>
    </row>
    <row r="4" s="9" customFormat="true" ht="13" hidden="false" customHeight="false" outlineLevel="0" collapsed="false">
      <c r="A4" s="0"/>
      <c r="B4" s="0"/>
      <c r="C4" s="0"/>
      <c r="D4" s="41"/>
      <c r="E4" s="42"/>
      <c r="F4" s="42"/>
      <c r="G4" s="42"/>
      <c r="H4" s="42"/>
      <c r="I4" s="42"/>
      <c r="J4" s="42"/>
      <c r="K4" s="41"/>
      <c r="L4" s="40"/>
    </row>
    <row r="5" customFormat="false" ht="32" hidden="false" customHeight="false" outlineLevel="0" collapsed="false">
      <c r="A5" s="307" t="s">
        <v>189</v>
      </c>
      <c r="B5" s="307" t="s">
        <v>10</v>
      </c>
      <c r="C5" s="308" t="s">
        <v>190</v>
      </c>
      <c r="D5" s="308" t="s">
        <v>191</v>
      </c>
    </row>
    <row r="6" customFormat="false" ht="16" hidden="false" customHeight="false" outlineLevel="0" collapsed="false">
      <c r="A6" s="309" t="n">
        <v>1</v>
      </c>
      <c r="B6" s="310" t="s">
        <v>14</v>
      </c>
      <c r="C6" s="311"/>
      <c r="D6" s="311"/>
    </row>
    <row r="7" customFormat="false" ht="16" hidden="false" customHeight="false" outlineLevel="0" collapsed="false">
      <c r="A7" s="312" t="n">
        <v>1.1</v>
      </c>
      <c r="B7" s="310" t="s">
        <v>22</v>
      </c>
      <c r="C7" s="311"/>
      <c r="D7" s="311"/>
    </row>
    <row r="8" customFormat="false" ht="16" hidden="false" customHeight="false" outlineLevel="0" collapsed="false">
      <c r="A8" s="312" t="n">
        <v>1.2</v>
      </c>
      <c r="B8" s="310" t="s">
        <v>22</v>
      </c>
      <c r="C8" s="311"/>
      <c r="D8" s="311"/>
    </row>
    <row r="9" customFormat="false" ht="16" hidden="false" customHeight="false" outlineLevel="0" collapsed="false">
      <c r="A9" s="312" t="n">
        <v>1.3</v>
      </c>
      <c r="B9" s="310" t="s">
        <v>22</v>
      </c>
      <c r="C9" s="311"/>
      <c r="D9" s="311"/>
    </row>
    <row r="10" customFormat="false" ht="16" hidden="false" customHeight="false" outlineLevel="0" collapsed="false">
      <c r="A10" s="312" t="n">
        <v>1.4</v>
      </c>
      <c r="B10" s="310" t="s">
        <v>22</v>
      </c>
      <c r="C10" s="311"/>
      <c r="D10" s="311"/>
    </row>
    <row r="11" customFormat="false" ht="16" hidden="false" customHeight="false" outlineLevel="0" collapsed="false">
      <c r="A11" s="312" t="n">
        <v>1.5</v>
      </c>
      <c r="B11" s="310" t="s">
        <v>22</v>
      </c>
      <c r="C11" s="311"/>
      <c r="D11" s="311"/>
    </row>
    <row r="12" customFormat="false" ht="16" hidden="false" customHeight="false" outlineLevel="0" collapsed="false">
      <c r="A12" s="312" t="n">
        <v>1.6</v>
      </c>
      <c r="B12" s="310" t="s">
        <v>22</v>
      </c>
      <c r="C12" s="311"/>
      <c r="D12" s="311"/>
    </row>
    <row r="13" customFormat="false" ht="16" hidden="false" customHeight="false" outlineLevel="0" collapsed="false">
      <c r="A13" s="313" t="n">
        <v>2</v>
      </c>
      <c r="B13" s="310" t="s">
        <v>22</v>
      </c>
      <c r="C13" s="311"/>
      <c r="D13" s="311"/>
    </row>
    <row r="14" customFormat="false" ht="16" hidden="false" customHeight="false" outlineLevel="0" collapsed="false">
      <c r="A14" s="314" t="n">
        <v>2.1</v>
      </c>
      <c r="B14" s="310" t="s">
        <v>22</v>
      </c>
      <c r="C14" s="311"/>
      <c r="D14" s="311"/>
    </row>
    <row r="15" customFormat="false" ht="16" hidden="false" customHeight="false" outlineLevel="0" collapsed="false">
      <c r="A15" s="314" t="n">
        <v>2.2</v>
      </c>
      <c r="B15" s="310" t="s">
        <v>22</v>
      </c>
      <c r="C15" s="311"/>
      <c r="D15" s="311"/>
    </row>
    <row r="16" customFormat="false" ht="16" hidden="false" customHeight="false" outlineLevel="0" collapsed="false">
      <c r="A16" s="314" t="n">
        <v>2.3</v>
      </c>
      <c r="B16" s="310" t="s">
        <v>22</v>
      </c>
      <c r="C16" s="311"/>
      <c r="D16" s="311"/>
    </row>
    <row r="17" customFormat="false" ht="16" hidden="false" customHeight="false" outlineLevel="0" collapsed="false">
      <c r="A17" s="314" t="n">
        <v>2.4</v>
      </c>
      <c r="B17" s="310" t="s">
        <v>22</v>
      </c>
      <c r="C17" s="311"/>
      <c r="D17" s="311"/>
    </row>
    <row r="18" customFormat="false" ht="16" hidden="false" customHeight="false" outlineLevel="0" collapsed="false">
      <c r="A18" s="314" t="n">
        <v>2.5</v>
      </c>
      <c r="B18" s="310" t="s">
        <v>22</v>
      </c>
      <c r="C18" s="311"/>
      <c r="D18" s="311"/>
    </row>
    <row r="19" customFormat="false" ht="16" hidden="false" customHeight="false" outlineLevel="0" collapsed="false">
      <c r="A19" s="314" t="n">
        <v>2.6</v>
      </c>
      <c r="B19" s="310" t="s">
        <v>22</v>
      </c>
      <c r="C19" s="311"/>
      <c r="D19" s="311"/>
    </row>
    <row r="20" customFormat="false" ht="16" hidden="false" customHeight="false" outlineLevel="0" collapsed="false">
      <c r="A20" s="315" t="n">
        <v>3</v>
      </c>
      <c r="B20" s="310" t="s">
        <v>22</v>
      </c>
      <c r="C20" s="311"/>
      <c r="D20" s="311"/>
    </row>
    <row r="21" customFormat="false" ht="16" hidden="false" customHeight="false" outlineLevel="0" collapsed="false">
      <c r="A21" s="316" t="n">
        <v>3.1</v>
      </c>
      <c r="B21" s="310" t="s">
        <v>22</v>
      </c>
      <c r="C21" s="311"/>
      <c r="D21" s="311"/>
    </row>
    <row r="22" customFormat="false" ht="16" hidden="false" customHeight="false" outlineLevel="0" collapsed="false">
      <c r="A22" s="316" t="n">
        <v>3.2</v>
      </c>
      <c r="B22" s="310" t="s">
        <v>22</v>
      </c>
      <c r="C22" s="311"/>
      <c r="D22" s="311"/>
    </row>
    <row r="23" customFormat="false" ht="16" hidden="false" customHeight="false" outlineLevel="0" collapsed="false">
      <c r="A23" s="316" t="n">
        <v>3.3</v>
      </c>
      <c r="B23" s="310" t="s">
        <v>22</v>
      </c>
      <c r="C23" s="311"/>
      <c r="D23" s="311"/>
    </row>
    <row r="24" customFormat="false" ht="16" hidden="false" customHeight="false" outlineLevel="0" collapsed="false">
      <c r="A24" s="316" t="n">
        <v>3.4</v>
      </c>
      <c r="B24" s="310" t="s">
        <v>22</v>
      </c>
      <c r="C24" s="311"/>
      <c r="D24" s="311"/>
    </row>
  </sheetData>
  <conditionalFormatting sqref="C6:D24">
    <cfRule type="containsText" priority="2" aboveAverage="0" equalAverage="0" bottom="0" percent="0" rank="0" text="N" dxfId="0"/>
    <cfRule type="containsText" priority="3" aboveAverage="0" equalAverage="0" bottom="0" percent="0" rank="0" text="Y" dxfId="1"/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pane xSplit="0" ySplit="4" topLeftCell="A5" activePane="bottomLeft" state="frozen"/>
      <selection pane="topLeft" activeCell="C1" activeCellId="0" sqref="C1"/>
      <selection pane="bottomLeft" activeCell="F66" activeCellId="0" sqref="F66"/>
    </sheetView>
  </sheetViews>
  <sheetFormatPr defaultRowHeight="23"/>
  <cols>
    <col collapsed="false" hidden="true" max="2" min="1" style="317" width="0"/>
    <col collapsed="false" hidden="false" max="3" min="3" style="317" width="14.1741071428571"/>
    <col collapsed="false" hidden="false" max="4" min="4" style="318" width="16.0625"/>
    <col collapsed="false" hidden="false" max="5" min="5" style="319" width="39.3348214285714"/>
    <col collapsed="false" hidden="false" max="6" min="6" style="320" width="16.0625"/>
    <col collapsed="false" hidden="false" max="7" min="7" style="317" width="18.0714285714286"/>
    <col collapsed="false" hidden="false" max="8" min="8" style="321" width="54.6875"/>
    <col collapsed="false" hidden="false" max="10" min="9" style="321" width="35.2008928571429"/>
    <col collapsed="false" hidden="false" max="12" min="11" style="322" width="16.1830357142857"/>
    <col collapsed="false" hidden="false" max="13" min="13" style="322" width="18.5446428571429"/>
    <col collapsed="false" hidden="false" max="27" min="14" style="323" width="8.62053571428571"/>
    <col collapsed="false" hidden="false" max="28" min="28" style="323" width="7.91517857142857"/>
    <col collapsed="false" hidden="false" max="54" min="29" style="323" width="8.62053571428571"/>
    <col collapsed="false" hidden="false" max="1025" min="55" style="317" width="8.62053571428571"/>
  </cols>
  <sheetData>
    <row r="1" customFormat="false" ht="37.5" hidden="false" customHeight="true" outlineLevel="0" collapsed="false">
      <c r="A1" s="0"/>
      <c r="B1" s="0"/>
      <c r="C1" s="324" t="s">
        <v>192</v>
      </c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" hidden="false" customHeight="true" outlineLevel="0" collapsed="false">
      <c r="A2" s="0"/>
      <c r="B2" s="0"/>
      <c r="C2" s="325" t="s">
        <v>193</v>
      </c>
      <c r="D2" s="325"/>
      <c r="E2" s="326"/>
      <c r="F2" s="326"/>
      <c r="G2" s="326"/>
      <c r="H2" s="326"/>
      <c r="I2" s="326"/>
      <c r="J2" s="326"/>
      <c r="K2" s="326"/>
      <c r="L2" s="326"/>
      <c r="M2" s="326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true" outlineLevel="0" collapsed="false">
      <c r="A3" s="0"/>
      <c r="B3" s="0"/>
      <c r="C3" s="325" t="s">
        <v>194</v>
      </c>
      <c r="D3" s="325"/>
      <c r="E3" s="326"/>
      <c r="F3" s="326"/>
      <c r="G3" s="326"/>
      <c r="H3" s="326"/>
      <c r="I3" s="326"/>
      <c r="J3" s="326"/>
      <c r="K3" s="326"/>
      <c r="L3" s="326"/>
      <c r="M3" s="326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4" customFormat="true" ht="40" hidden="false" customHeight="false" outlineLevel="0" collapsed="false">
      <c r="A4" s="327" t="s">
        <v>195</v>
      </c>
      <c r="B4" s="328" t="s">
        <v>196</v>
      </c>
      <c r="C4" s="329" t="s">
        <v>195</v>
      </c>
      <c r="D4" s="330" t="s">
        <v>197</v>
      </c>
      <c r="E4" s="329" t="s">
        <v>198</v>
      </c>
      <c r="F4" s="331" t="s">
        <v>199</v>
      </c>
      <c r="G4" s="329" t="s">
        <v>200</v>
      </c>
      <c r="H4" s="329" t="s">
        <v>201</v>
      </c>
      <c r="I4" s="329" t="s">
        <v>202</v>
      </c>
      <c r="J4" s="329" t="s">
        <v>203</v>
      </c>
      <c r="K4" s="332" t="s">
        <v>204</v>
      </c>
      <c r="L4" s="332" t="s">
        <v>205</v>
      </c>
      <c r="M4" s="332" t="s">
        <v>206</v>
      </c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33"/>
      <c r="AT4" s="333"/>
      <c r="AU4" s="333"/>
      <c r="AV4" s="333"/>
      <c r="AW4" s="333"/>
      <c r="AX4" s="333"/>
      <c r="AY4" s="333"/>
      <c r="AZ4" s="333"/>
      <c r="BA4" s="333"/>
      <c r="BB4" s="333"/>
    </row>
    <row r="5" customFormat="false" ht="23.25" hidden="false" customHeight="true" outlineLevel="0" collapsed="false">
      <c r="A5" s="335"/>
      <c r="B5" s="336" t="s">
        <v>207</v>
      </c>
      <c r="C5" s="337" t="s">
        <v>208</v>
      </c>
      <c r="D5" s="338" t="n">
        <v>1</v>
      </c>
      <c r="E5" s="339" t="s">
        <v>22</v>
      </c>
      <c r="F5" s="340" t="n">
        <f aca="false">SUM(F6:F11)</f>
        <v>0</v>
      </c>
      <c r="G5" s="341" t="s">
        <v>209</v>
      </c>
      <c r="H5" s="339" t="s">
        <v>210</v>
      </c>
      <c r="I5" s="339" t="s">
        <v>211</v>
      </c>
      <c r="J5" s="339" t="s">
        <v>211</v>
      </c>
      <c r="K5" s="342" t="s">
        <v>212</v>
      </c>
      <c r="L5" s="342" t="s">
        <v>212</v>
      </c>
      <c r="M5" s="342" t="s">
        <v>212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335"/>
      <c r="B6" s="336" t="s">
        <v>207</v>
      </c>
      <c r="C6" s="337"/>
      <c r="D6" s="343" t="n">
        <v>1.1</v>
      </c>
      <c r="E6" s="344" t="s">
        <v>213</v>
      </c>
      <c r="F6" s="345" t="n">
        <v>0</v>
      </c>
      <c r="G6" s="335" t="s">
        <v>214</v>
      </c>
      <c r="H6" s="344" t="s">
        <v>210</v>
      </c>
      <c r="I6" s="344" t="s">
        <v>211</v>
      </c>
      <c r="J6" s="344" t="s">
        <v>211</v>
      </c>
      <c r="K6" s="346" t="s">
        <v>212</v>
      </c>
      <c r="L6" s="346" t="s">
        <v>212</v>
      </c>
      <c r="M6" s="346" t="s">
        <v>212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347"/>
      <c r="B7" s="347"/>
      <c r="C7" s="337"/>
      <c r="D7" s="343" t="n">
        <v>1.2</v>
      </c>
      <c r="E7" s="344" t="s">
        <v>213</v>
      </c>
      <c r="F7" s="345" t="n">
        <v>0</v>
      </c>
      <c r="G7" s="335" t="s">
        <v>214</v>
      </c>
      <c r="H7" s="344" t="s">
        <v>210</v>
      </c>
      <c r="I7" s="344" t="s">
        <v>211</v>
      </c>
      <c r="J7" s="344" t="s">
        <v>211</v>
      </c>
      <c r="K7" s="346" t="s">
        <v>212</v>
      </c>
      <c r="L7" s="346" t="s">
        <v>212</v>
      </c>
      <c r="M7" s="346" t="s">
        <v>212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347"/>
      <c r="B8" s="347"/>
      <c r="C8" s="337"/>
      <c r="D8" s="343" t="n">
        <v>1.3</v>
      </c>
      <c r="E8" s="344" t="s">
        <v>213</v>
      </c>
      <c r="F8" s="345" t="n">
        <v>0</v>
      </c>
      <c r="G8" s="335" t="s">
        <v>215</v>
      </c>
      <c r="H8" s="344" t="s">
        <v>210</v>
      </c>
      <c r="I8" s="344" t="s">
        <v>211</v>
      </c>
      <c r="J8" s="344" t="s">
        <v>211</v>
      </c>
      <c r="K8" s="346" t="s">
        <v>212</v>
      </c>
      <c r="L8" s="346" t="s">
        <v>212</v>
      </c>
      <c r="M8" s="346" t="s">
        <v>212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347"/>
      <c r="B9" s="347"/>
      <c r="C9" s="337"/>
      <c r="D9" s="343" t="n">
        <v>1.4</v>
      </c>
      <c r="E9" s="344" t="s">
        <v>213</v>
      </c>
      <c r="F9" s="345" t="n">
        <v>0</v>
      </c>
      <c r="G9" s="335" t="s">
        <v>214</v>
      </c>
      <c r="H9" s="344" t="s">
        <v>210</v>
      </c>
      <c r="I9" s="344" t="s">
        <v>211</v>
      </c>
      <c r="J9" s="344" t="s">
        <v>211</v>
      </c>
      <c r="K9" s="346" t="s">
        <v>212</v>
      </c>
      <c r="L9" s="346" t="s">
        <v>212</v>
      </c>
      <c r="M9" s="346" t="s">
        <v>212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347"/>
      <c r="B10" s="347"/>
      <c r="C10" s="337"/>
      <c r="D10" s="343" t="n">
        <v>1.5</v>
      </c>
      <c r="E10" s="344" t="s">
        <v>213</v>
      </c>
      <c r="F10" s="345" t="n">
        <v>0</v>
      </c>
      <c r="G10" s="335" t="s">
        <v>214</v>
      </c>
      <c r="H10" s="344" t="s">
        <v>210</v>
      </c>
      <c r="I10" s="344" t="s">
        <v>211</v>
      </c>
      <c r="J10" s="344" t="s">
        <v>211</v>
      </c>
      <c r="K10" s="346" t="s">
        <v>212</v>
      </c>
      <c r="L10" s="346" t="s">
        <v>212</v>
      </c>
      <c r="M10" s="346" t="s">
        <v>212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347"/>
      <c r="B11" s="347"/>
      <c r="C11" s="337"/>
      <c r="D11" s="343" t="n">
        <v>1.6</v>
      </c>
      <c r="E11" s="344" t="s">
        <v>213</v>
      </c>
      <c r="F11" s="345" t="n">
        <v>0</v>
      </c>
      <c r="G11" s="335" t="s">
        <v>215</v>
      </c>
      <c r="H11" s="344" t="s">
        <v>210</v>
      </c>
      <c r="I11" s="344" t="s">
        <v>211</v>
      </c>
      <c r="J11" s="344" t="s">
        <v>211</v>
      </c>
      <c r="K11" s="346" t="s">
        <v>212</v>
      </c>
      <c r="L11" s="346" t="s">
        <v>212</v>
      </c>
      <c r="M11" s="346" t="s">
        <v>212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347"/>
      <c r="B12" s="347"/>
      <c r="C12" s="337"/>
      <c r="D12" s="338" t="n">
        <v>2</v>
      </c>
      <c r="E12" s="339"/>
      <c r="F12" s="340" t="n">
        <f aca="false">SUM(F13:F18)</f>
        <v>0</v>
      </c>
      <c r="G12" s="341"/>
      <c r="H12" s="339"/>
      <c r="I12" s="339"/>
      <c r="J12" s="339"/>
      <c r="K12" s="342"/>
      <c r="L12" s="342"/>
      <c r="M12" s="342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347"/>
      <c r="B13" s="347"/>
      <c r="C13" s="337"/>
      <c r="D13" s="343" t="n">
        <v>2.1</v>
      </c>
      <c r="E13" s="344"/>
      <c r="F13" s="345" t="n">
        <v>0</v>
      </c>
      <c r="G13" s="335"/>
      <c r="H13" s="344"/>
      <c r="I13" s="344"/>
      <c r="J13" s="344"/>
      <c r="K13" s="346"/>
      <c r="L13" s="346"/>
      <c r="M13" s="346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347"/>
      <c r="B14" s="347"/>
      <c r="C14" s="337"/>
      <c r="D14" s="343" t="n">
        <v>2.2</v>
      </c>
      <c r="E14" s="344"/>
      <c r="F14" s="345" t="n">
        <v>0</v>
      </c>
      <c r="G14" s="335"/>
      <c r="H14" s="344"/>
      <c r="I14" s="344"/>
      <c r="J14" s="344"/>
      <c r="K14" s="346"/>
      <c r="L14" s="346"/>
      <c r="M14" s="346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347"/>
      <c r="B15" s="347"/>
      <c r="C15" s="337"/>
      <c r="D15" s="343" t="n">
        <v>2.3</v>
      </c>
      <c r="E15" s="344"/>
      <c r="F15" s="345" t="n">
        <v>0</v>
      </c>
      <c r="G15" s="335"/>
      <c r="H15" s="344"/>
      <c r="I15" s="344"/>
      <c r="J15" s="344"/>
      <c r="K15" s="346"/>
      <c r="L15" s="346"/>
      <c r="M15" s="346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347"/>
      <c r="B16" s="347"/>
      <c r="C16" s="337"/>
      <c r="D16" s="343" t="n">
        <v>2.4</v>
      </c>
      <c r="E16" s="344"/>
      <c r="F16" s="345" t="n">
        <v>0</v>
      </c>
      <c r="G16" s="335"/>
      <c r="H16" s="344"/>
      <c r="I16" s="344"/>
      <c r="J16" s="344"/>
      <c r="K16" s="346"/>
      <c r="L16" s="346"/>
      <c r="M16" s="346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347"/>
      <c r="B17" s="347"/>
      <c r="C17" s="337"/>
      <c r="D17" s="343" t="n">
        <v>2.5</v>
      </c>
      <c r="E17" s="344"/>
      <c r="F17" s="345" t="n">
        <v>0</v>
      </c>
      <c r="G17" s="335"/>
      <c r="H17" s="344"/>
      <c r="I17" s="344"/>
      <c r="J17" s="344"/>
      <c r="K17" s="346"/>
      <c r="L17" s="346"/>
      <c r="M17" s="346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347"/>
      <c r="B18" s="347"/>
      <c r="C18" s="337"/>
      <c r="D18" s="343" t="n">
        <v>2.6</v>
      </c>
      <c r="E18" s="344"/>
      <c r="F18" s="345" t="n">
        <v>0</v>
      </c>
      <c r="G18" s="335"/>
      <c r="H18" s="344"/>
      <c r="I18" s="344"/>
      <c r="J18" s="344"/>
      <c r="K18" s="346"/>
      <c r="L18" s="346"/>
      <c r="M18" s="346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347"/>
      <c r="B19" s="347"/>
      <c r="C19" s="337"/>
      <c r="D19" s="338" t="n">
        <v>3</v>
      </c>
      <c r="E19" s="339"/>
      <c r="F19" s="340" t="n">
        <f aca="false">SUM(F20:F23)</f>
        <v>0</v>
      </c>
      <c r="G19" s="341"/>
      <c r="H19" s="339"/>
      <c r="I19" s="339"/>
      <c r="J19" s="339"/>
      <c r="K19" s="342"/>
      <c r="L19" s="342"/>
      <c r="M19" s="34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347"/>
      <c r="B20" s="347"/>
      <c r="C20" s="337"/>
      <c r="D20" s="343" t="n">
        <v>3.1</v>
      </c>
      <c r="E20" s="344"/>
      <c r="F20" s="345" t="n">
        <v>0</v>
      </c>
      <c r="G20" s="335"/>
      <c r="H20" s="344"/>
      <c r="I20" s="344"/>
      <c r="J20" s="344"/>
      <c r="K20" s="346"/>
      <c r="L20" s="346"/>
      <c r="M20" s="346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347"/>
      <c r="B21" s="347"/>
      <c r="C21" s="337"/>
      <c r="D21" s="343" t="n">
        <v>3.2</v>
      </c>
      <c r="E21" s="344"/>
      <c r="F21" s="345" t="n">
        <v>0</v>
      </c>
      <c r="G21" s="335"/>
      <c r="H21" s="344"/>
      <c r="I21" s="344"/>
      <c r="J21" s="344"/>
      <c r="K21" s="346"/>
      <c r="L21" s="346"/>
      <c r="M21" s="346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23" customFormat="true" ht="23.25" hidden="false" customHeight="true" outlineLevel="0" collapsed="false">
      <c r="A22" s="347"/>
      <c r="B22" s="347"/>
      <c r="C22" s="337"/>
      <c r="D22" s="343" t="n">
        <v>3.3</v>
      </c>
      <c r="E22" s="344"/>
      <c r="F22" s="345" t="n">
        <v>0</v>
      </c>
      <c r="G22" s="335"/>
      <c r="H22" s="344"/>
      <c r="I22" s="344"/>
      <c r="J22" s="344"/>
      <c r="K22" s="346"/>
      <c r="L22" s="346"/>
      <c r="M22" s="346"/>
    </row>
    <row r="23" customFormat="false" ht="23.25" hidden="false" customHeight="true" outlineLevel="0" collapsed="false">
      <c r="A23" s="347"/>
      <c r="B23" s="347"/>
      <c r="C23" s="348"/>
      <c r="D23" s="343" t="n">
        <v>3.4</v>
      </c>
      <c r="E23" s="344"/>
      <c r="F23" s="345" t="n">
        <v>0</v>
      </c>
      <c r="G23" s="335"/>
      <c r="H23" s="344"/>
      <c r="I23" s="344"/>
      <c r="J23" s="344"/>
      <c r="K23" s="346"/>
      <c r="L23" s="346"/>
      <c r="M23" s="346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2" hidden="false" customHeight="true" outlineLevel="0" collapsed="false">
      <c r="A24" s="349"/>
      <c r="B24" s="347"/>
      <c r="C24" s="350" t="s">
        <v>153</v>
      </c>
      <c r="D24" s="350"/>
      <c r="E24" s="350"/>
      <c r="F24" s="351" t="n">
        <f aca="false">SUM(F5,F12,F19)</f>
        <v>0</v>
      </c>
      <c r="G24" s="351"/>
      <c r="H24" s="352"/>
      <c r="I24" s="352"/>
      <c r="J24" s="352"/>
      <c r="K24" s="352"/>
      <c r="L24" s="352"/>
      <c r="M24" s="352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335"/>
      <c r="B25" s="336" t="s">
        <v>207</v>
      </c>
      <c r="C25" s="353" t="s">
        <v>216</v>
      </c>
      <c r="D25" s="354" t="n">
        <v>1</v>
      </c>
      <c r="E25" s="355"/>
      <c r="F25" s="356" t="n">
        <f aca="false">SUM(F26:F31)</f>
        <v>0</v>
      </c>
      <c r="G25" s="357"/>
      <c r="H25" s="355"/>
      <c r="I25" s="355"/>
      <c r="J25" s="355"/>
      <c r="K25" s="358"/>
      <c r="L25" s="358"/>
      <c r="M25" s="358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5" hidden="false" customHeight="true" outlineLevel="0" collapsed="false">
      <c r="A26" s="335"/>
      <c r="B26" s="336" t="s">
        <v>207</v>
      </c>
      <c r="C26" s="353"/>
      <c r="D26" s="343" t="n">
        <v>1.1</v>
      </c>
      <c r="E26" s="344"/>
      <c r="F26" s="345" t="n">
        <v>0</v>
      </c>
      <c r="G26" s="335"/>
      <c r="H26" s="344"/>
      <c r="I26" s="344"/>
      <c r="J26" s="344"/>
      <c r="K26" s="346"/>
      <c r="L26" s="346"/>
      <c r="M26" s="346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5" hidden="false" customHeight="true" outlineLevel="0" collapsed="false">
      <c r="A27" s="347"/>
      <c r="B27" s="347"/>
      <c r="C27" s="353"/>
      <c r="D27" s="343" t="n">
        <v>1.2</v>
      </c>
      <c r="E27" s="344"/>
      <c r="F27" s="345" t="n">
        <v>0</v>
      </c>
      <c r="G27" s="335"/>
      <c r="H27" s="344"/>
      <c r="I27" s="344"/>
      <c r="J27" s="344"/>
      <c r="K27" s="346"/>
      <c r="L27" s="346"/>
      <c r="M27" s="346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5" hidden="false" customHeight="true" outlineLevel="0" collapsed="false">
      <c r="A28" s="347"/>
      <c r="B28" s="347"/>
      <c r="C28" s="353"/>
      <c r="D28" s="343" t="n">
        <v>1.3</v>
      </c>
      <c r="E28" s="344"/>
      <c r="F28" s="345" t="n">
        <v>0</v>
      </c>
      <c r="G28" s="335"/>
      <c r="H28" s="344"/>
      <c r="I28" s="344"/>
      <c r="J28" s="344"/>
      <c r="K28" s="346"/>
      <c r="L28" s="346"/>
      <c r="M28" s="346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5" hidden="false" customHeight="true" outlineLevel="0" collapsed="false">
      <c r="A29" s="347"/>
      <c r="B29" s="347"/>
      <c r="C29" s="353"/>
      <c r="D29" s="343" t="n">
        <v>1.4</v>
      </c>
      <c r="E29" s="344"/>
      <c r="F29" s="345" t="n">
        <v>0</v>
      </c>
      <c r="G29" s="335"/>
      <c r="H29" s="344"/>
      <c r="I29" s="344"/>
      <c r="J29" s="344"/>
      <c r="K29" s="346"/>
      <c r="L29" s="346"/>
      <c r="M29" s="346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5" hidden="false" customHeight="true" outlineLevel="0" collapsed="false">
      <c r="A30" s="347"/>
      <c r="B30" s="347"/>
      <c r="C30" s="353"/>
      <c r="D30" s="343" t="n">
        <v>1.5</v>
      </c>
      <c r="E30" s="344"/>
      <c r="F30" s="345" t="n">
        <v>0</v>
      </c>
      <c r="G30" s="335"/>
      <c r="H30" s="344"/>
      <c r="I30" s="344"/>
      <c r="J30" s="344"/>
      <c r="K30" s="346"/>
      <c r="L30" s="346"/>
      <c r="M30" s="346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5" hidden="false" customHeight="true" outlineLevel="0" collapsed="false">
      <c r="A31" s="347"/>
      <c r="B31" s="347"/>
      <c r="C31" s="353"/>
      <c r="D31" s="343" t="n">
        <v>1.6</v>
      </c>
      <c r="E31" s="344"/>
      <c r="F31" s="345" t="n">
        <v>0</v>
      </c>
      <c r="G31" s="335"/>
      <c r="H31" s="344"/>
      <c r="I31" s="344"/>
      <c r="J31" s="344"/>
      <c r="K31" s="346"/>
      <c r="L31" s="346"/>
      <c r="M31" s="346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5" hidden="false" customHeight="true" outlineLevel="0" collapsed="false">
      <c r="A32" s="347"/>
      <c r="B32" s="347"/>
      <c r="C32" s="353"/>
      <c r="D32" s="354" t="n">
        <v>2</v>
      </c>
      <c r="E32" s="355"/>
      <c r="F32" s="356" t="n">
        <f aca="false">SUM(F33:F38)</f>
        <v>0</v>
      </c>
      <c r="G32" s="357"/>
      <c r="H32" s="355"/>
      <c r="I32" s="355"/>
      <c r="J32" s="355"/>
      <c r="K32" s="358"/>
      <c r="L32" s="358"/>
      <c r="M32" s="358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5" hidden="false" customHeight="true" outlineLevel="0" collapsed="false">
      <c r="A33" s="347"/>
      <c r="B33" s="347"/>
      <c r="C33" s="353"/>
      <c r="D33" s="343" t="n">
        <v>2.1</v>
      </c>
      <c r="E33" s="344"/>
      <c r="F33" s="345" t="n">
        <v>0</v>
      </c>
      <c r="G33" s="335"/>
      <c r="H33" s="344"/>
      <c r="I33" s="344"/>
      <c r="J33" s="344"/>
      <c r="K33" s="346"/>
      <c r="L33" s="346"/>
      <c r="M33" s="346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347"/>
      <c r="B34" s="347"/>
      <c r="C34" s="353"/>
      <c r="D34" s="343" t="n">
        <v>2.2</v>
      </c>
      <c r="E34" s="344"/>
      <c r="F34" s="345" t="n">
        <v>0</v>
      </c>
      <c r="G34" s="335"/>
      <c r="H34" s="344"/>
      <c r="I34" s="344"/>
      <c r="J34" s="344"/>
      <c r="K34" s="346"/>
      <c r="L34" s="346"/>
      <c r="M34" s="346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347"/>
      <c r="B35" s="347"/>
      <c r="C35" s="353"/>
      <c r="D35" s="343" t="n">
        <v>2.3</v>
      </c>
      <c r="E35" s="344"/>
      <c r="F35" s="345" t="n">
        <v>0</v>
      </c>
      <c r="G35" s="335"/>
      <c r="H35" s="344"/>
      <c r="I35" s="344"/>
      <c r="J35" s="344"/>
      <c r="K35" s="346"/>
      <c r="L35" s="346"/>
      <c r="M35" s="346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347"/>
      <c r="B36" s="347"/>
      <c r="C36" s="353"/>
      <c r="D36" s="343" t="n">
        <v>2.4</v>
      </c>
      <c r="E36" s="344"/>
      <c r="F36" s="345" t="n">
        <v>0</v>
      </c>
      <c r="G36" s="335"/>
      <c r="H36" s="344"/>
      <c r="I36" s="344"/>
      <c r="J36" s="344"/>
      <c r="K36" s="346"/>
      <c r="L36" s="346"/>
      <c r="M36" s="346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347"/>
      <c r="B37" s="347"/>
      <c r="C37" s="353"/>
      <c r="D37" s="343" t="n">
        <v>2.5</v>
      </c>
      <c r="E37" s="344"/>
      <c r="F37" s="345" t="n">
        <v>0</v>
      </c>
      <c r="G37" s="335"/>
      <c r="H37" s="344"/>
      <c r="I37" s="344"/>
      <c r="J37" s="344"/>
      <c r="K37" s="346"/>
      <c r="L37" s="346"/>
      <c r="M37" s="346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347"/>
      <c r="B38" s="347"/>
      <c r="C38" s="353"/>
      <c r="D38" s="343" t="n">
        <v>2.6</v>
      </c>
      <c r="E38" s="344"/>
      <c r="F38" s="345" t="n">
        <v>0</v>
      </c>
      <c r="G38" s="335"/>
      <c r="H38" s="344"/>
      <c r="I38" s="344"/>
      <c r="J38" s="344"/>
      <c r="K38" s="346"/>
      <c r="L38" s="346"/>
      <c r="M38" s="346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347"/>
      <c r="B39" s="347"/>
      <c r="C39" s="353"/>
      <c r="D39" s="354" t="n">
        <v>3</v>
      </c>
      <c r="E39" s="355"/>
      <c r="F39" s="356" t="n">
        <f aca="false">SUM(F40:F43)</f>
        <v>0</v>
      </c>
      <c r="G39" s="357"/>
      <c r="H39" s="355"/>
      <c r="I39" s="355"/>
      <c r="J39" s="355"/>
      <c r="K39" s="358"/>
      <c r="L39" s="358"/>
      <c r="M39" s="358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5" hidden="false" customHeight="true" outlineLevel="0" collapsed="false">
      <c r="A40" s="347"/>
      <c r="B40" s="347"/>
      <c r="C40" s="353"/>
      <c r="D40" s="343" t="n">
        <v>3.1</v>
      </c>
      <c r="E40" s="344"/>
      <c r="F40" s="345" t="n">
        <v>0</v>
      </c>
      <c r="G40" s="335"/>
      <c r="H40" s="344"/>
      <c r="I40" s="344"/>
      <c r="J40" s="344"/>
      <c r="K40" s="346"/>
      <c r="L40" s="346"/>
      <c r="M40" s="346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5" hidden="false" customHeight="true" outlineLevel="0" collapsed="false">
      <c r="A41" s="347"/>
      <c r="B41" s="347"/>
      <c r="C41" s="353"/>
      <c r="D41" s="343" t="n">
        <v>3.2</v>
      </c>
      <c r="E41" s="344"/>
      <c r="F41" s="345" t="n">
        <v>0</v>
      </c>
      <c r="G41" s="335"/>
      <c r="H41" s="344"/>
      <c r="I41" s="344"/>
      <c r="J41" s="344"/>
      <c r="K41" s="346"/>
      <c r="L41" s="346"/>
      <c r="M41" s="346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23" customFormat="true" ht="23.25" hidden="false" customHeight="true" outlineLevel="0" collapsed="false">
      <c r="A42" s="347"/>
      <c r="B42" s="347"/>
      <c r="C42" s="353"/>
      <c r="D42" s="343" t="n">
        <v>3.3</v>
      </c>
      <c r="E42" s="344"/>
      <c r="F42" s="345" t="n">
        <v>0</v>
      </c>
      <c r="G42" s="335"/>
      <c r="H42" s="344"/>
      <c r="I42" s="344"/>
      <c r="J42" s="344"/>
      <c r="K42" s="346"/>
      <c r="L42" s="346"/>
      <c r="M42" s="346"/>
    </row>
    <row r="43" customFormat="false" ht="23.25" hidden="false" customHeight="true" outlineLevel="0" collapsed="false">
      <c r="A43" s="347"/>
      <c r="B43" s="347"/>
      <c r="C43" s="359"/>
      <c r="D43" s="343" t="n">
        <v>3.4</v>
      </c>
      <c r="E43" s="344"/>
      <c r="F43" s="345" t="n">
        <v>0</v>
      </c>
      <c r="G43" s="335"/>
      <c r="H43" s="344"/>
      <c r="I43" s="344"/>
      <c r="J43" s="344"/>
      <c r="K43" s="346"/>
      <c r="L43" s="346"/>
      <c r="M43" s="346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2" hidden="false" customHeight="true" outlineLevel="0" collapsed="false">
      <c r="A44" s="349"/>
      <c r="B44" s="347"/>
      <c r="C44" s="350" t="s">
        <v>155</v>
      </c>
      <c r="D44" s="350"/>
      <c r="E44" s="350"/>
      <c r="F44" s="351" t="n">
        <f aca="false">SUM(F25,F32,F39)</f>
        <v>0</v>
      </c>
      <c r="G44" s="351"/>
      <c r="H44" s="352"/>
      <c r="I44" s="352"/>
      <c r="J44" s="352"/>
      <c r="K44" s="352"/>
      <c r="L44" s="352"/>
      <c r="M44" s="352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5" hidden="false" customHeight="true" outlineLevel="0" collapsed="false">
      <c r="A45" s="335"/>
      <c r="B45" s="336" t="s">
        <v>207</v>
      </c>
      <c r="C45" s="360" t="s">
        <v>217</v>
      </c>
      <c r="D45" s="361" t="n">
        <v>1</v>
      </c>
      <c r="E45" s="362"/>
      <c r="F45" s="363" t="n">
        <f aca="false">SUM(F46:F51)</f>
        <v>0</v>
      </c>
      <c r="G45" s="364"/>
      <c r="H45" s="362"/>
      <c r="I45" s="362"/>
      <c r="J45" s="362"/>
      <c r="K45" s="365"/>
      <c r="L45" s="365"/>
      <c r="M45" s="365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5" hidden="false" customHeight="true" outlineLevel="0" collapsed="false">
      <c r="A46" s="335"/>
      <c r="B46" s="336" t="s">
        <v>207</v>
      </c>
      <c r="C46" s="360"/>
      <c r="D46" s="343" t="n">
        <v>1.1</v>
      </c>
      <c r="E46" s="344"/>
      <c r="F46" s="345" t="n">
        <v>0</v>
      </c>
      <c r="G46" s="335"/>
      <c r="H46" s="344"/>
      <c r="I46" s="344"/>
      <c r="J46" s="344"/>
      <c r="K46" s="346"/>
      <c r="L46" s="346"/>
      <c r="M46" s="346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5" hidden="false" customHeight="true" outlineLevel="0" collapsed="false">
      <c r="A47" s="347"/>
      <c r="B47" s="347"/>
      <c r="C47" s="360"/>
      <c r="D47" s="343" t="n">
        <v>1.2</v>
      </c>
      <c r="E47" s="344"/>
      <c r="F47" s="345" t="n">
        <v>0</v>
      </c>
      <c r="G47" s="335"/>
      <c r="H47" s="344"/>
      <c r="I47" s="344"/>
      <c r="J47" s="344"/>
      <c r="K47" s="346"/>
      <c r="L47" s="346"/>
      <c r="M47" s="346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5" hidden="false" customHeight="true" outlineLevel="0" collapsed="false">
      <c r="A48" s="347"/>
      <c r="B48" s="347"/>
      <c r="C48" s="360"/>
      <c r="D48" s="343" t="n">
        <v>1.3</v>
      </c>
      <c r="E48" s="344"/>
      <c r="F48" s="345" t="n">
        <v>0</v>
      </c>
      <c r="G48" s="335"/>
      <c r="H48" s="344"/>
      <c r="I48" s="344"/>
      <c r="J48" s="344"/>
      <c r="K48" s="346"/>
      <c r="L48" s="346"/>
      <c r="M48" s="346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5" hidden="false" customHeight="true" outlineLevel="0" collapsed="false">
      <c r="A49" s="347"/>
      <c r="B49" s="347"/>
      <c r="C49" s="360"/>
      <c r="D49" s="343" t="n">
        <v>1.4</v>
      </c>
      <c r="E49" s="344"/>
      <c r="F49" s="345" t="n">
        <v>0</v>
      </c>
      <c r="G49" s="335"/>
      <c r="H49" s="344"/>
      <c r="I49" s="344"/>
      <c r="J49" s="344"/>
      <c r="K49" s="346"/>
      <c r="L49" s="346"/>
      <c r="M49" s="346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5" hidden="false" customHeight="true" outlineLevel="0" collapsed="false">
      <c r="A50" s="347"/>
      <c r="B50" s="347"/>
      <c r="C50" s="360"/>
      <c r="D50" s="343" t="n">
        <v>1.5</v>
      </c>
      <c r="E50" s="344"/>
      <c r="F50" s="345" t="n">
        <v>0</v>
      </c>
      <c r="G50" s="335"/>
      <c r="H50" s="344"/>
      <c r="I50" s="344"/>
      <c r="J50" s="344"/>
      <c r="K50" s="346"/>
      <c r="L50" s="346"/>
      <c r="M50" s="346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5" hidden="false" customHeight="true" outlineLevel="0" collapsed="false">
      <c r="A51" s="347"/>
      <c r="B51" s="347"/>
      <c r="C51" s="360"/>
      <c r="D51" s="343" t="n">
        <v>1.6</v>
      </c>
      <c r="E51" s="344"/>
      <c r="F51" s="345" t="n">
        <v>0</v>
      </c>
      <c r="G51" s="335"/>
      <c r="H51" s="344"/>
      <c r="I51" s="344"/>
      <c r="J51" s="344"/>
      <c r="K51" s="346"/>
      <c r="L51" s="346"/>
      <c r="M51" s="346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5" hidden="false" customHeight="true" outlineLevel="0" collapsed="false">
      <c r="A52" s="347"/>
      <c r="B52" s="347"/>
      <c r="C52" s="360"/>
      <c r="D52" s="361" t="n">
        <v>2</v>
      </c>
      <c r="E52" s="362"/>
      <c r="F52" s="363" t="n">
        <f aca="false">SUM(F53:F58)</f>
        <v>0</v>
      </c>
      <c r="G52" s="364"/>
      <c r="H52" s="362"/>
      <c r="I52" s="362"/>
      <c r="J52" s="362"/>
      <c r="K52" s="365"/>
      <c r="L52" s="365"/>
      <c r="M52" s="365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5" hidden="false" customHeight="true" outlineLevel="0" collapsed="false">
      <c r="A53" s="347"/>
      <c r="B53" s="347"/>
      <c r="C53" s="360"/>
      <c r="D53" s="343" t="n">
        <v>2.1</v>
      </c>
      <c r="E53" s="344"/>
      <c r="F53" s="345" t="n">
        <v>0</v>
      </c>
      <c r="G53" s="335"/>
      <c r="H53" s="344"/>
      <c r="I53" s="344"/>
      <c r="J53" s="344"/>
      <c r="K53" s="346"/>
      <c r="L53" s="346"/>
      <c r="M53" s="346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5" hidden="false" customHeight="true" outlineLevel="0" collapsed="false">
      <c r="A54" s="347"/>
      <c r="B54" s="347"/>
      <c r="C54" s="360"/>
      <c r="D54" s="343" t="n">
        <v>2.2</v>
      </c>
      <c r="E54" s="344"/>
      <c r="F54" s="345" t="n">
        <v>0</v>
      </c>
      <c r="G54" s="335"/>
      <c r="H54" s="344"/>
      <c r="I54" s="344"/>
      <c r="J54" s="344"/>
      <c r="K54" s="346"/>
      <c r="L54" s="346"/>
      <c r="M54" s="346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5" hidden="false" customHeight="true" outlineLevel="0" collapsed="false">
      <c r="A55" s="347"/>
      <c r="B55" s="347"/>
      <c r="C55" s="360"/>
      <c r="D55" s="343" t="n">
        <v>2.3</v>
      </c>
      <c r="E55" s="344"/>
      <c r="F55" s="345" t="n">
        <v>0</v>
      </c>
      <c r="G55" s="335"/>
      <c r="H55" s="344"/>
      <c r="I55" s="344"/>
      <c r="J55" s="344"/>
      <c r="K55" s="346"/>
      <c r="L55" s="346"/>
      <c r="M55" s="346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5" hidden="false" customHeight="true" outlineLevel="0" collapsed="false">
      <c r="A56" s="347"/>
      <c r="B56" s="347"/>
      <c r="C56" s="360"/>
      <c r="D56" s="343" t="n">
        <v>2.4</v>
      </c>
      <c r="E56" s="344"/>
      <c r="F56" s="345" t="n">
        <v>0</v>
      </c>
      <c r="G56" s="335"/>
      <c r="H56" s="344"/>
      <c r="I56" s="344"/>
      <c r="J56" s="344"/>
      <c r="K56" s="346"/>
      <c r="L56" s="346"/>
      <c r="M56" s="346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5" hidden="false" customHeight="true" outlineLevel="0" collapsed="false">
      <c r="A57" s="347"/>
      <c r="B57" s="347"/>
      <c r="C57" s="360"/>
      <c r="D57" s="343" t="n">
        <v>2.5</v>
      </c>
      <c r="E57" s="344"/>
      <c r="F57" s="345" t="n">
        <v>0</v>
      </c>
      <c r="G57" s="335"/>
      <c r="H57" s="344"/>
      <c r="I57" s="344"/>
      <c r="J57" s="344"/>
      <c r="K57" s="346"/>
      <c r="L57" s="346"/>
      <c r="M57" s="346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5" hidden="false" customHeight="true" outlineLevel="0" collapsed="false">
      <c r="A58" s="347"/>
      <c r="B58" s="347"/>
      <c r="C58" s="360"/>
      <c r="D58" s="343" t="n">
        <v>2.6</v>
      </c>
      <c r="E58" s="344"/>
      <c r="F58" s="345" t="n">
        <v>0</v>
      </c>
      <c r="G58" s="335"/>
      <c r="H58" s="344"/>
      <c r="I58" s="344"/>
      <c r="J58" s="344"/>
      <c r="K58" s="346"/>
      <c r="L58" s="346"/>
      <c r="M58" s="346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5" hidden="false" customHeight="true" outlineLevel="0" collapsed="false">
      <c r="A59" s="347"/>
      <c r="B59" s="347"/>
      <c r="C59" s="360"/>
      <c r="D59" s="361" t="n">
        <v>3</v>
      </c>
      <c r="E59" s="362"/>
      <c r="F59" s="363" t="n">
        <f aca="false">SUM(F60:F63)</f>
        <v>0</v>
      </c>
      <c r="G59" s="364"/>
      <c r="H59" s="362"/>
      <c r="I59" s="362"/>
      <c r="J59" s="362"/>
      <c r="K59" s="365"/>
      <c r="L59" s="365"/>
      <c r="M59" s="365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5" hidden="false" customHeight="true" outlineLevel="0" collapsed="false">
      <c r="A60" s="347"/>
      <c r="B60" s="347"/>
      <c r="C60" s="360"/>
      <c r="D60" s="343" t="n">
        <v>3.1</v>
      </c>
      <c r="E60" s="344"/>
      <c r="F60" s="345" t="n">
        <v>0</v>
      </c>
      <c r="G60" s="335"/>
      <c r="H60" s="344"/>
      <c r="I60" s="344"/>
      <c r="J60" s="344"/>
      <c r="K60" s="346"/>
      <c r="L60" s="346"/>
      <c r="M60" s="346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5" hidden="false" customHeight="true" outlineLevel="0" collapsed="false">
      <c r="A61" s="347"/>
      <c r="B61" s="347"/>
      <c r="C61" s="360"/>
      <c r="D61" s="343" t="n">
        <v>3.2</v>
      </c>
      <c r="E61" s="344"/>
      <c r="F61" s="345" t="n">
        <v>0</v>
      </c>
      <c r="G61" s="335"/>
      <c r="H61" s="344"/>
      <c r="I61" s="344"/>
      <c r="J61" s="344"/>
      <c r="K61" s="346"/>
      <c r="L61" s="346"/>
      <c r="M61" s="346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323" customFormat="true" ht="23.25" hidden="false" customHeight="true" outlineLevel="0" collapsed="false">
      <c r="A62" s="347"/>
      <c r="B62" s="347"/>
      <c r="C62" s="360"/>
      <c r="D62" s="343" t="n">
        <v>3.3</v>
      </c>
      <c r="E62" s="344"/>
      <c r="F62" s="345" t="n">
        <v>0</v>
      </c>
      <c r="G62" s="335"/>
      <c r="H62" s="344"/>
      <c r="I62" s="344"/>
      <c r="J62" s="344"/>
      <c r="K62" s="346"/>
      <c r="L62" s="346"/>
      <c r="M62" s="346"/>
    </row>
    <row r="63" customFormat="false" ht="23.25" hidden="false" customHeight="true" outlineLevel="0" collapsed="false">
      <c r="A63" s="347"/>
      <c r="B63" s="347"/>
      <c r="C63" s="366"/>
      <c r="D63" s="343" t="n">
        <v>3.4</v>
      </c>
      <c r="E63" s="344"/>
      <c r="F63" s="345" t="n">
        <v>0</v>
      </c>
      <c r="G63" s="335"/>
      <c r="H63" s="344"/>
      <c r="I63" s="344"/>
      <c r="J63" s="344"/>
      <c r="K63" s="346"/>
      <c r="L63" s="346"/>
      <c r="M63" s="346"/>
    </row>
    <row r="64" customFormat="false" ht="31.5" hidden="false" customHeight="true" outlineLevel="0" collapsed="false">
      <c r="A64" s="349"/>
      <c r="B64" s="347"/>
      <c r="C64" s="350" t="s">
        <v>157</v>
      </c>
      <c r="D64" s="350"/>
      <c r="E64" s="350"/>
      <c r="F64" s="351" t="n">
        <f aca="false">SUM(F45,F52,F59)</f>
        <v>0</v>
      </c>
      <c r="G64" s="351"/>
      <c r="H64" s="352"/>
      <c r="I64" s="352"/>
      <c r="J64" s="352"/>
      <c r="K64" s="352"/>
      <c r="L64" s="352"/>
      <c r="M64" s="352"/>
    </row>
    <row r="65" customFormat="false" ht="45" hidden="false" customHeight="true" outlineLevel="0" collapsed="false">
      <c r="C65" s="367" t="s">
        <v>218</v>
      </c>
      <c r="D65" s="367"/>
      <c r="E65" s="367"/>
      <c r="F65" s="368" t="n">
        <f aca="false">SUM(F24,F44,F64)</f>
        <v>0</v>
      </c>
      <c r="G65" s="368"/>
      <c r="H65" s="369"/>
      <c r="I65" s="369"/>
      <c r="J65" s="369"/>
      <c r="K65" s="369"/>
      <c r="L65" s="369"/>
      <c r="M65" s="369"/>
    </row>
  </sheetData>
  <mergeCells count="20">
    <mergeCell ref="C1:M1"/>
    <mergeCell ref="C2:D2"/>
    <mergeCell ref="E2:M2"/>
    <mergeCell ref="C3:D3"/>
    <mergeCell ref="E3:M3"/>
    <mergeCell ref="C5:C22"/>
    <mergeCell ref="C24:E24"/>
    <mergeCell ref="F24:G24"/>
    <mergeCell ref="H24:M24"/>
    <mergeCell ref="C25:C42"/>
    <mergeCell ref="C44:E44"/>
    <mergeCell ref="F44:G44"/>
    <mergeCell ref="H44:M44"/>
    <mergeCell ref="C45:C62"/>
    <mergeCell ref="C64:E64"/>
    <mergeCell ref="F64:G64"/>
    <mergeCell ref="H64:M64"/>
    <mergeCell ref="C65:E65"/>
    <mergeCell ref="F65:G65"/>
    <mergeCell ref="H65:M65"/>
  </mergeCells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2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DARPA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2011-06-16T17:18:10Z</dcterms:created>
  <dc:creator>Jack Judy</dc:creator>
  <dc:description/>
  <dc:language>en-US</dc:language>
  <cp:lastModifiedBy>afds</cp:lastModifiedBy>
  <cp:lastPrinted>2014-03-28T00:32:23Z</cp:lastPrinted>
  <dcterms:modified xsi:type="dcterms:W3CDTF">2017-06-01T13:19:31Z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DARPA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