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-41000" yWindow="0" windowWidth="38760" windowHeight="26600" tabRatio="912" activeTab="2"/>
  </bookViews>
  <sheets>
    <sheet name="Summary by Phase" sheetId="12" r:id="rId1"/>
    <sheet name="Summary by Task" sheetId="10" r:id="rId2"/>
    <sheet name="Phase I" sheetId="5" r:id="rId3"/>
    <sheet name="Phase II" sheetId="41" r:id="rId4"/>
    <sheet name="Phase III" sheetId="42" r:id="rId5"/>
    <sheet name="Travel" sheetId="22" r:id="rId6"/>
    <sheet name="Program-Admin Costs (ODCs)" sheetId="32" r:id="rId7"/>
    <sheet name="Expenditures by Month" sheetId="28" r:id="rId8"/>
    <sheet name="Sub - University XYZ Budget" sheetId="36" r:id="rId9"/>
    <sheet name="Sub - University XYZ Travel" sheetId="37" r:id="rId10"/>
    <sheet name="Animal and Human Use" sheetId="20" r:id="rId11"/>
    <sheet name="Milestones and Deliverables " sheetId="44" r:id="rId12"/>
  </sheets>
  <definedNames>
    <definedName name="_xlnm.Print_Area" localSheetId="0">'Summary by Phase'!$J$12:$J$24</definedName>
    <definedName name="_xlnm.Print_Titles" localSheetId="11">'Milestones and Deliverables '!$2:$4</definedName>
    <definedName name="_xlnm.Print_Titles" localSheetId="2">'Phase I'!$A:$C,'Phase I'!$1:$7</definedName>
    <definedName name="_xlnm.Print_Titles" localSheetId="3">'Phase II'!$A:$C,'Phase II'!$1:$7</definedName>
    <definedName name="_xlnm.Print_Titles" localSheetId="4">'Phase III'!$A:$C,'Phase III'!$1:$7</definedName>
    <definedName name="_xlnm.Print_Titles" localSheetId="8">'Sub - University XYZ Budget'!$A:$C,'Sub - University XYZ Budget'!$1:$3</definedName>
    <definedName name="_xlnm.Print_Titles" localSheetId="0">'Summary by Phase'!$A:$C,'Summary by Phase'!$1:$3</definedName>
    <definedName name="_xlnm.Print_Titles" localSheetId="1">'Summary by Task'!$A:$C,'Summary by Task'!$1:$7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1" i="5" l="1"/>
  <c r="BB20" i="5"/>
  <c r="BC20" i="5"/>
  <c r="BC22" i="5"/>
  <c r="BN22" i="5"/>
  <c r="H16" i="10"/>
  <c r="H15" i="10"/>
  <c r="H13" i="10"/>
  <c r="BB22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BD47" i="42"/>
  <c r="BD48" i="42"/>
  <c r="BD49" i="42"/>
  <c r="BD50" i="42"/>
  <c r="BD51" i="42"/>
  <c r="BD52" i="42"/>
  <c r="BD53" i="42"/>
  <c r="BD54" i="42"/>
  <c r="BD55" i="42"/>
  <c r="BD56" i="42"/>
  <c r="BD57" i="42"/>
  <c r="BD58" i="42"/>
  <c r="BD59" i="42"/>
  <c r="BD60" i="42"/>
  <c r="BD61" i="42"/>
  <c r="BD62" i="42"/>
  <c r="BD63" i="42"/>
  <c r="BD64" i="42"/>
  <c r="BD65" i="42"/>
  <c r="BD66" i="42"/>
  <c r="BD67" i="42"/>
  <c r="BD68" i="42"/>
  <c r="BD69" i="42"/>
  <c r="BD70" i="42"/>
  <c r="BD71" i="42"/>
  <c r="BD72" i="42"/>
  <c r="BD73" i="42"/>
  <c r="BD74" i="42"/>
  <c r="BD75" i="42"/>
  <c r="T76" i="42"/>
  <c r="BC76" i="42"/>
  <c r="BD76" i="42"/>
  <c r="BC47" i="42"/>
  <c r="BC48" i="42"/>
  <c r="BC49" i="42"/>
  <c r="BC50" i="42"/>
  <c r="BC51" i="42"/>
  <c r="BC52" i="42"/>
  <c r="BC53" i="42"/>
  <c r="BC54" i="42"/>
  <c r="BC55" i="42"/>
  <c r="BC56" i="42"/>
  <c r="BC57" i="42"/>
  <c r="BC58" i="42"/>
  <c r="BC59" i="42"/>
  <c r="BC60" i="42"/>
  <c r="BC61" i="42"/>
  <c r="BC62" i="42"/>
  <c r="BC63" i="42"/>
  <c r="BC64" i="42"/>
  <c r="BC65" i="42"/>
  <c r="BC66" i="42"/>
  <c r="BC67" i="42"/>
  <c r="BC68" i="42"/>
  <c r="BC69" i="42"/>
  <c r="BC70" i="42"/>
  <c r="BC71" i="42"/>
  <c r="BC72" i="42"/>
  <c r="BC73" i="42"/>
  <c r="BC74" i="42"/>
  <c r="BC75" i="42"/>
  <c r="BD37" i="42"/>
  <c r="BD38" i="42"/>
  <c r="BD39" i="42"/>
  <c r="BD40" i="42"/>
  <c r="E50" i="41"/>
  <c r="E41" i="42"/>
  <c r="BD41" i="42"/>
  <c r="BD42" i="42"/>
  <c r="BC26" i="42"/>
  <c r="BC27" i="42"/>
  <c r="BC28" i="42"/>
  <c r="BC29" i="42"/>
  <c r="BC30" i="42"/>
  <c r="BC31" i="42"/>
  <c r="BD26" i="42"/>
  <c r="BD27" i="42"/>
  <c r="BD28" i="42"/>
  <c r="BD29" i="42"/>
  <c r="BD30" i="42"/>
  <c r="BD31" i="42"/>
  <c r="BL47" i="42"/>
  <c r="BM47" i="42"/>
  <c r="BL48" i="42"/>
  <c r="BM48" i="42"/>
  <c r="BL49" i="42"/>
  <c r="BM49" i="42"/>
  <c r="BL50" i="42"/>
  <c r="BM50" i="42"/>
  <c r="BL51" i="42"/>
  <c r="BM51" i="42"/>
  <c r="BL52" i="42"/>
  <c r="BM52" i="42"/>
  <c r="BL53" i="42"/>
  <c r="BM53" i="42"/>
  <c r="BL54" i="42"/>
  <c r="BM54" i="42"/>
  <c r="BL55" i="42"/>
  <c r="BM55" i="42"/>
  <c r="BL56" i="42"/>
  <c r="BM56" i="42"/>
  <c r="BL57" i="42"/>
  <c r="BM57" i="42"/>
  <c r="BL58" i="42"/>
  <c r="BM58" i="42"/>
  <c r="BL59" i="42"/>
  <c r="BM59" i="42"/>
  <c r="BL60" i="42"/>
  <c r="BM60" i="42"/>
  <c r="BL61" i="42"/>
  <c r="BM61" i="42"/>
  <c r="BL62" i="42"/>
  <c r="BM62" i="42"/>
  <c r="BL63" i="42"/>
  <c r="BM63" i="42"/>
  <c r="BL64" i="42"/>
  <c r="BM64" i="42"/>
  <c r="BL65" i="42"/>
  <c r="BM65" i="42"/>
  <c r="BL66" i="42"/>
  <c r="BM66" i="42"/>
  <c r="BL67" i="42"/>
  <c r="BM67" i="42"/>
  <c r="BL68" i="42"/>
  <c r="BM68" i="42"/>
  <c r="BL69" i="42"/>
  <c r="BM69" i="42"/>
  <c r="BL70" i="42"/>
  <c r="BM70" i="42"/>
  <c r="BL71" i="42"/>
  <c r="BM71" i="42"/>
  <c r="BL72" i="42"/>
  <c r="BM72" i="42"/>
  <c r="BL73" i="42"/>
  <c r="BM73" i="42"/>
  <c r="BL74" i="42"/>
  <c r="BM74" i="42"/>
  <c r="BL75" i="42"/>
  <c r="BM75" i="42"/>
  <c r="BL76" i="42"/>
  <c r="BM76" i="42"/>
  <c r="BL26" i="42"/>
  <c r="BM26" i="42"/>
  <c r="BM37" i="42"/>
  <c r="BL27" i="42"/>
  <c r="BM27" i="42"/>
  <c r="BM38" i="42"/>
  <c r="BL28" i="42"/>
  <c r="BM28" i="42"/>
  <c r="BM39" i="42"/>
  <c r="BL29" i="42"/>
  <c r="BM29" i="42"/>
  <c r="BM40" i="42"/>
  <c r="BL30" i="42"/>
  <c r="BM30" i="42"/>
  <c r="BM41" i="42"/>
  <c r="BL31" i="42"/>
  <c r="BM31" i="42"/>
  <c r="T67" i="41"/>
  <c r="U67" i="41"/>
  <c r="T68" i="41"/>
  <c r="U68" i="41"/>
  <c r="T69" i="41"/>
  <c r="U69" i="41"/>
  <c r="T70" i="41"/>
  <c r="U70" i="41"/>
  <c r="T71" i="41"/>
  <c r="U71" i="41"/>
  <c r="T72" i="41"/>
  <c r="U72" i="41"/>
  <c r="T73" i="41"/>
  <c r="U73" i="41"/>
  <c r="T74" i="41"/>
  <c r="U74" i="41"/>
  <c r="T75" i="41"/>
  <c r="U75" i="41"/>
  <c r="T76" i="41"/>
  <c r="U76" i="41"/>
  <c r="T77" i="41"/>
  <c r="U77" i="41"/>
  <c r="T78" i="41"/>
  <c r="U78" i="41"/>
  <c r="T79" i="41"/>
  <c r="U79" i="41"/>
  <c r="T80" i="41"/>
  <c r="U80" i="41"/>
  <c r="T81" i="41"/>
  <c r="U81" i="41"/>
  <c r="T82" i="41"/>
  <c r="U82" i="41"/>
  <c r="T83" i="41"/>
  <c r="U83" i="41"/>
  <c r="T84" i="41"/>
  <c r="U84" i="41"/>
  <c r="T85" i="41"/>
  <c r="U85" i="41"/>
  <c r="T86" i="41"/>
  <c r="U86" i="41"/>
  <c r="T87" i="41"/>
  <c r="U87" i="41"/>
  <c r="T88" i="41"/>
  <c r="U88" i="41"/>
  <c r="T89" i="41"/>
  <c r="U89" i="41"/>
  <c r="T90" i="41"/>
  <c r="U90" i="41"/>
  <c r="T91" i="41"/>
  <c r="U91" i="41"/>
  <c r="T92" i="41"/>
  <c r="U92" i="41"/>
  <c r="T93" i="41"/>
  <c r="U93" i="41"/>
  <c r="T94" i="41"/>
  <c r="U94" i="41"/>
  <c r="T95" i="41"/>
  <c r="U95" i="41"/>
  <c r="T96" i="41"/>
  <c r="U96" i="41"/>
  <c r="T97" i="41"/>
  <c r="U97" i="41"/>
  <c r="AT26" i="41"/>
  <c r="BG26" i="41"/>
  <c r="AT27" i="41"/>
  <c r="BG27" i="41"/>
  <c r="AT28" i="41"/>
  <c r="BG28" i="41"/>
  <c r="AT29" i="41"/>
  <c r="BG29" i="41"/>
  <c r="AT30" i="41"/>
  <c r="BG30" i="41"/>
  <c r="AT31" i="41"/>
  <c r="BG31" i="41"/>
  <c r="AT67" i="41"/>
  <c r="BG67" i="41"/>
  <c r="AT68" i="41"/>
  <c r="BG68" i="41"/>
  <c r="AT69" i="41"/>
  <c r="BG69" i="41"/>
  <c r="AT70" i="41"/>
  <c r="BG70" i="41"/>
  <c r="AT71" i="41"/>
  <c r="BG71" i="41"/>
  <c r="AT72" i="41"/>
  <c r="BG72" i="41"/>
  <c r="AT73" i="41"/>
  <c r="BG73" i="41"/>
  <c r="AT74" i="41"/>
  <c r="BG74" i="41"/>
  <c r="AT75" i="41"/>
  <c r="BG75" i="41"/>
  <c r="AT76" i="41"/>
  <c r="BG76" i="41"/>
  <c r="AT77" i="41"/>
  <c r="BG77" i="41"/>
  <c r="AT78" i="41"/>
  <c r="BG78" i="41"/>
  <c r="AT79" i="41"/>
  <c r="BG79" i="41"/>
  <c r="AT80" i="41"/>
  <c r="BG80" i="41"/>
  <c r="AT81" i="41"/>
  <c r="BG81" i="41"/>
  <c r="AT82" i="41"/>
  <c r="BG82" i="41"/>
  <c r="AT83" i="41"/>
  <c r="BG83" i="41"/>
  <c r="AT84" i="41"/>
  <c r="BG84" i="41"/>
  <c r="AT85" i="41"/>
  <c r="BG85" i="41"/>
  <c r="AT86" i="41"/>
  <c r="BG86" i="41"/>
  <c r="AT87" i="41"/>
  <c r="BG87" i="41"/>
  <c r="AT88" i="41"/>
  <c r="BG88" i="41"/>
  <c r="AT89" i="41"/>
  <c r="BG89" i="41"/>
  <c r="AT90" i="41"/>
  <c r="BG90" i="41"/>
  <c r="AT91" i="41"/>
  <c r="BG91" i="41"/>
  <c r="AT92" i="41"/>
  <c r="BG92" i="41"/>
  <c r="AT93" i="41"/>
  <c r="BG93" i="41"/>
  <c r="AT94" i="41"/>
  <c r="BG94" i="41"/>
  <c r="AT95" i="41"/>
  <c r="BG95" i="41"/>
  <c r="AT96" i="41"/>
  <c r="BG96" i="41"/>
  <c r="AT97" i="41"/>
  <c r="BG97" i="41"/>
  <c r="BC67" i="41"/>
  <c r="BC68" i="41"/>
  <c r="BC69" i="41"/>
  <c r="BC70" i="41"/>
  <c r="BC71" i="41"/>
  <c r="BC72" i="41"/>
  <c r="BC73" i="41"/>
  <c r="BC74" i="41"/>
  <c r="BC75" i="41"/>
  <c r="BC76" i="41"/>
  <c r="BC77" i="41"/>
  <c r="BC78" i="41"/>
  <c r="BC79" i="41"/>
  <c r="BC80" i="41"/>
  <c r="BC81" i="41"/>
  <c r="BC82" i="41"/>
  <c r="BC83" i="41"/>
  <c r="BC84" i="41"/>
  <c r="BC85" i="41"/>
  <c r="BC86" i="41"/>
  <c r="BC87" i="41"/>
  <c r="BC88" i="41"/>
  <c r="BC89" i="41"/>
  <c r="BC90" i="41"/>
  <c r="BC91" i="41"/>
  <c r="BC92" i="41"/>
  <c r="BC93" i="41"/>
  <c r="BC94" i="41"/>
  <c r="BC95" i="41"/>
  <c r="BC96" i="41"/>
  <c r="BC97" i="41"/>
  <c r="BH67" i="41"/>
  <c r="BH68" i="41"/>
  <c r="BH69" i="41"/>
  <c r="BH70" i="41"/>
  <c r="BH71" i="41"/>
  <c r="BH72" i="41"/>
  <c r="BH73" i="41"/>
  <c r="BH74" i="41"/>
  <c r="BH75" i="41"/>
  <c r="BH76" i="41"/>
  <c r="BH77" i="41"/>
  <c r="BH78" i="41"/>
  <c r="BH79" i="41"/>
  <c r="BH80" i="41"/>
  <c r="BH81" i="41"/>
  <c r="BH82" i="41"/>
  <c r="BH83" i="41"/>
  <c r="BH84" i="41"/>
  <c r="BH85" i="41"/>
  <c r="BH86" i="41"/>
  <c r="BH87" i="41"/>
  <c r="BH88" i="41"/>
  <c r="BH89" i="41"/>
  <c r="BH90" i="41"/>
  <c r="BH91" i="41"/>
  <c r="BH92" i="41"/>
  <c r="BH93" i="41"/>
  <c r="BH94" i="41"/>
  <c r="BH95" i="41"/>
  <c r="BH96" i="41"/>
  <c r="BH97" i="41"/>
  <c r="BD67" i="41"/>
  <c r="BD68" i="41"/>
  <c r="BD69" i="41"/>
  <c r="BD70" i="41"/>
  <c r="BD71" i="41"/>
  <c r="BD72" i="41"/>
  <c r="BD73" i="41"/>
  <c r="BD74" i="41"/>
  <c r="BD75" i="41"/>
  <c r="BD76" i="41"/>
  <c r="BD77" i="41"/>
  <c r="BD78" i="41"/>
  <c r="BD79" i="41"/>
  <c r="BD80" i="41"/>
  <c r="BD81" i="41"/>
  <c r="BD82" i="41"/>
  <c r="BD83" i="41"/>
  <c r="BD84" i="41"/>
  <c r="BD85" i="41"/>
  <c r="BD86" i="41"/>
  <c r="BD87" i="41"/>
  <c r="BD88" i="41"/>
  <c r="BD89" i="41"/>
  <c r="BD90" i="41"/>
  <c r="BD91" i="41"/>
  <c r="BD92" i="41"/>
  <c r="BD93" i="41"/>
  <c r="BD94" i="41"/>
  <c r="BD95" i="41"/>
  <c r="BD96" i="41"/>
  <c r="BD97" i="41"/>
  <c r="E26" i="41"/>
  <c r="E26" i="42"/>
  <c r="E27" i="41"/>
  <c r="E27" i="42"/>
  <c r="E28" i="41"/>
  <c r="E28" i="42"/>
  <c r="E29" i="41"/>
  <c r="E29" i="42"/>
  <c r="E30" i="41"/>
  <c r="E30" i="42"/>
  <c r="E31" i="41"/>
  <c r="E31" i="42"/>
  <c r="E25" i="41"/>
  <c r="E25" i="42"/>
  <c r="E46" i="41"/>
  <c r="E37" i="42"/>
  <c r="E47" i="41"/>
  <c r="E38" i="42"/>
  <c r="E48" i="41"/>
  <c r="E39" i="42"/>
  <c r="E49" i="41"/>
  <c r="E40" i="42"/>
  <c r="E51" i="41"/>
  <c r="E42" i="42"/>
  <c r="E45" i="41"/>
  <c r="E36" i="42"/>
  <c r="C26" i="41"/>
  <c r="C26" i="42"/>
  <c r="C37" i="42"/>
  <c r="C27" i="41"/>
  <c r="C27" i="42"/>
  <c r="C38" i="42"/>
  <c r="C28" i="41"/>
  <c r="C28" i="42"/>
  <c r="C39" i="42"/>
  <c r="C29" i="41"/>
  <c r="C29" i="42"/>
  <c r="C40" i="42"/>
  <c r="C30" i="41"/>
  <c r="C30" i="42"/>
  <c r="C41" i="42"/>
  <c r="C31" i="41"/>
  <c r="C31" i="42"/>
  <c r="C42" i="42"/>
  <c r="B26" i="41"/>
  <c r="B26" i="42"/>
  <c r="B37" i="42"/>
  <c r="B27" i="41"/>
  <c r="B27" i="42"/>
  <c r="B38" i="42"/>
  <c r="B28" i="41"/>
  <c r="B28" i="42"/>
  <c r="B39" i="42"/>
  <c r="B29" i="41"/>
  <c r="B29" i="42"/>
  <c r="B40" i="42"/>
  <c r="B30" i="41"/>
  <c r="B30" i="42"/>
  <c r="B41" i="42"/>
  <c r="B31" i="41"/>
  <c r="B31" i="42"/>
  <c r="B42" i="42"/>
  <c r="C25" i="41"/>
  <c r="C25" i="42"/>
  <c r="B25" i="41"/>
  <c r="B25" i="42"/>
  <c r="AM112" i="41"/>
  <c r="AM111" i="41"/>
  <c r="AD112" i="41"/>
  <c r="AD111" i="41"/>
  <c r="X112" i="41"/>
  <c r="X111" i="41"/>
  <c r="K112" i="41"/>
  <c r="K111" i="41"/>
  <c r="I111" i="41"/>
  <c r="AB113" i="5"/>
  <c r="AB112" i="5"/>
  <c r="W113" i="5"/>
  <c r="W112" i="5"/>
  <c r="U113" i="5"/>
  <c r="U112" i="5"/>
  <c r="Q113" i="5"/>
  <c r="Q112" i="5"/>
  <c r="O113" i="5"/>
  <c r="O112" i="5"/>
  <c r="M113" i="5"/>
  <c r="M112" i="5"/>
  <c r="K113" i="5"/>
  <c r="K112" i="5"/>
  <c r="I113" i="5"/>
  <c r="I112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X69" i="5"/>
  <c r="AX68" i="5"/>
  <c r="AX67" i="5"/>
  <c r="AX66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AM99" i="5"/>
  <c r="AM98" i="5"/>
  <c r="AM97" i="5"/>
  <c r="AM96" i="5"/>
  <c r="AM95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B114" i="5"/>
  <c r="AB13" i="5"/>
  <c r="AB29" i="5"/>
  <c r="AB25" i="5"/>
  <c r="AB26" i="5"/>
  <c r="AB27" i="5"/>
  <c r="AB28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9" i="5"/>
  <c r="AB45" i="5"/>
  <c r="AB46" i="5"/>
  <c r="AB47" i="5"/>
  <c r="AB48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9" i="5"/>
  <c r="AB65" i="5"/>
  <c r="AB68" i="5"/>
  <c r="AB100" i="5"/>
  <c r="AB10" i="5"/>
  <c r="AB103" i="5"/>
  <c r="AB104" i="5"/>
  <c r="AB11" i="5"/>
  <c r="AB107" i="5"/>
  <c r="AB108" i="5"/>
  <c r="AB109" i="5"/>
  <c r="AB12" i="5"/>
  <c r="AB14" i="5"/>
  <c r="AB18" i="5"/>
  <c r="AB19" i="5"/>
  <c r="AB20" i="5"/>
  <c r="AB21" i="5"/>
  <c r="AB22" i="5"/>
  <c r="D23" i="12"/>
  <c r="AD88" i="5"/>
  <c r="AD95" i="5"/>
  <c r="AD97" i="5"/>
  <c r="AD73" i="5"/>
  <c r="AD74" i="5"/>
  <c r="AD75" i="5"/>
  <c r="AD76" i="5"/>
  <c r="AD79" i="5"/>
  <c r="AD91" i="5"/>
  <c r="AD65" i="5"/>
  <c r="AD66" i="5"/>
  <c r="AD67" i="5"/>
  <c r="AD68" i="5"/>
  <c r="AD69" i="5"/>
  <c r="AD70" i="5"/>
  <c r="AD71" i="5"/>
  <c r="AD72" i="5"/>
  <c r="AD77" i="5"/>
  <c r="AD78" i="5"/>
  <c r="AD80" i="5"/>
  <c r="AD81" i="5"/>
  <c r="AD82" i="5"/>
  <c r="AD83" i="5"/>
  <c r="AD84" i="5"/>
  <c r="AD85" i="5"/>
  <c r="AD86" i="5"/>
  <c r="AD87" i="5"/>
  <c r="AD89" i="5"/>
  <c r="AD90" i="5"/>
  <c r="AD92" i="5"/>
  <c r="AD93" i="5"/>
  <c r="AD94" i="5"/>
  <c r="AD96" i="5"/>
  <c r="AD98" i="5"/>
  <c r="AD99" i="5"/>
  <c r="AD100" i="5"/>
  <c r="AD10" i="5"/>
  <c r="AD29" i="5"/>
  <c r="AD25" i="5"/>
  <c r="AD26" i="5"/>
  <c r="AD27" i="5"/>
  <c r="AD28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9" i="5"/>
  <c r="AD45" i="5"/>
  <c r="AD46" i="5"/>
  <c r="AD47" i="5"/>
  <c r="AD48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9" i="5"/>
  <c r="AD103" i="5"/>
  <c r="AD104" i="5"/>
  <c r="AD11" i="5"/>
  <c r="AD113" i="5"/>
  <c r="AD112" i="5"/>
  <c r="AD114" i="5"/>
  <c r="AD13" i="5"/>
  <c r="AD107" i="5"/>
  <c r="AD108" i="5"/>
  <c r="AD109" i="5"/>
  <c r="AD12" i="5"/>
  <c r="AD14" i="5"/>
  <c r="AD19" i="5"/>
  <c r="AD20" i="5"/>
  <c r="AD21" i="5"/>
  <c r="AD22" i="5"/>
  <c r="D24" i="12"/>
  <c r="AF95" i="5"/>
  <c r="AF97" i="5"/>
  <c r="AF75" i="5"/>
  <c r="AF76" i="5"/>
  <c r="AF91" i="5"/>
  <c r="AF92" i="5"/>
  <c r="AF93" i="5"/>
  <c r="AF94" i="5"/>
  <c r="AF81" i="5"/>
  <c r="AF90" i="5"/>
  <c r="AF82" i="5"/>
  <c r="AF83" i="5"/>
  <c r="AF84" i="5"/>
  <c r="AF85" i="5"/>
  <c r="AF88" i="5"/>
  <c r="AF65" i="5"/>
  <c r="AF66" i="5"/>
  <c r="AF67" i="5"/>
  <c r="AF68" i="5"/>
  <c r="AF69" i="5"/>
  <c r="AF70" i="5"/>
  <c r="AF71" i="5"/>
  <c r="AF72" i="5"/>
  <c r="AF73" i="5"/>
  <c r="AF74" i="5"/>
  <c r="AF77" i="5"/>
  <c r="AF78" i="5"/>
  <c r="AF79" i="5"/>
  <c r="AF80" i="5"/>
  <c r="AF86" i="5"/>
  <c r="AF87" i="5"/>
  <c r="AF89" i="5"/>
  <c r="AF96" i="5"/>
  <c r="AF98" i="5"/>
  <c r="AF99" i="5"/>
  <c r="AF100" i="5"/>
  <c r="AF10" i="5"/>
  <c r="AF29" i="5"/>
  <c r="AF25" i="5"/>
  <c r="AF26" i="5"/>
  <c r="AF27" i="5"/>
  <c r="AF28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9" i="5"/>
  <c r="AF45" i="5"/>
  <c r="AF46" i="5"/>
  <c r="AF47" i="5"/>
  <c r="AF48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9" i="5"/>
  <c r="AF103" i="5"/>
  <c r="AF104" i="5"/>
  <c r="AF11" i="5"/>
  <c r="AF113" i="5"/>
  <c r="AF112" i="5"/>
  <c r="AF114" i="5"/>
  <c r="AF13" i="5"/>
  <c r="AF107" i="5"/>
  <c r="AF108" i="5"/>
  <c r="AF109" i="5"/>
  <c r="AF12" i="5"/>
  <c r="AF14" i="5"/>
  <c r="AF18" i="5"/>
  <c r="AF19" i="5"/>
  <c r="AF20" i="5"/>
  <c r="AF21" i="5"/>
  <c r="AF22" i="5"/>
  <c r="D25" i="12"/>
  <c r="AH95" i="5"/>
  <c r="AH97" i="5"/>
  <c r="AH88" i="5"/>
  <c r="AH91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9" i="5"/>
  <c r="AH90" i="5"/>
  <c r="AH92" i="5"/>
  <c r="AH93" i="5"/>
  <c r="AH94" i="5"/>
  <c r="AH96" i="5"/>
  <c r="AH98" i="5"/>
  <c r="AH99" i="5"/>
  <c r="AH100" i="5"/>
  <c r="AH10" i="5"/>
  <c r="AH29" i="5"/>
  <c r="AH25" i="5"/>
  <c r="AH26" i="5"/>
  <c r="AH27" i="5"/>
  <c r="AH28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9" i="5"/>
  <c r="AH45" i="5"/>
  <c r="AH46" i="5"/>
  <c r="AH47" i="5"/>
  <c r="AH48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9" i="5"/>
  <c r="AH103" i="5"/>
  <c r="AH104" i="5"/>
  <c r="AH11" i="5"/>
  <c r="AH113" i="5"/>
  <c r="AH112" i="5"/>
  <c r="AH114" i="5"/>
  <c r="AH13" i="5"/>
  <c r="AH107" i="5"/>
  <c r="AH108" i="5"/>
  <c r="AH109" i="5"/>
  <c r="AH12" i="5"/>
  <c r="AH14" i="5"/>
  <c r="AH19" i="5"/>
  <c r="AH20" i="5"/>
  <c r="AH21" i="5"/>
  <c r="AH22" i="5"/>
  <c r="D28" i="12"/>
  <c r="AJ95" i="5"/>
  <c r="AJ97" i="5"/>
  <c r="AJ88" i="5"/>
  <c r="AJ91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9" i="5"/>
  <c r="AJ90" i="5"/>
  <c r="AJ92" i="5"/>
  <c r="AJ93" i="5"/>
  <c r="AJ94" i="5"/>
  <c r="AJ96" i="5"/>
  <c r="AJ98" i="5"/>
  <c r="AJ99" i="5"/>
  <c r="AJ100" i="5"/>
  <c r="AJ10" i="5"/>
  <c r="AJ29" i="5"/>
  <c r="AJ25" i="5"/>
  <c r="AJ26" i="5"/>
  <c r="AJ27" i="5"/>
  <c r="AJ28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9" i="5"/>
  <c r="AJ45" i="5"/>
  <c r="AJ46" i="5"/>
  <c r="AJ47" i="5"/>
  <c r="AJ48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9" i="5"/>
  <c r="AJ103" i="5"/>
  <c r="AJ104" i="5"/>
  <c r="AJ11" i="5"/>
  <c r="AJ113" i="5"/>
  <c r="AJ112" i="5"/>
  <c r="AJ114" i="5"/>
  <c r="AJ13" i="5"/>
  <c r="AJ107" i="5"/>
  <c r="AJ108" i="5"/>
  <c r="AJ109" i="5"/>
  <c r="AJ12" i="5"/>
  <c r="AJ14" i="5"/>
  <c r="AJ19" i="5"/>
  <c r="AJ20" i="5"/>
  <c r="AJ21" i="5"/>
  <c r="AJ22" i="5"/>
  <c r="D29" i="12"/>
  <c r="AL95" i="5"/>
  <c r="AL97" i="5"/>
  <c r="AL88" i="5"/>
  <c r="AL91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9" i="5"/>
  <c r="AL90" i="5"/>
  <c r="AL92" i="5"/>
  <c r="AL93" i="5"/>
  <c r="AL94" i="5"/>
  <c r="AL96" i="5"/>
  <c r="AL98" i="5"/>
  <c r="AL99" i="5"/>
  <c r="AL100" i="5"/>
  <c r="AL10" i="5"/>
  <c r="AL29" i="5"/>
  <c r="AL25" i="5"/>
  <c r="AL26" i="5"/>
  <c r="AL27" i="5"/>
  <c r="AL28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9" i="5"/>
  <c r="AL45" i="5"/>
  <c r="AL46" i="5"/>
  <c r="AL47" i="5"/>
  <c r="AL48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9" i="5"/>
  <c r="AL103" i="5"/>
  <c r="AL104" i="5"/>
  <c r="AL11" i="5"/>
  <c r="AL113" i="5"/>
  <c r="AL112" i="5"/>
  <c r="AL114" i="5"/>
  <c r="AL13" i="5"/>
  <c r="AL107" i="5"/>
  <c r="AL108" i="5"/>
  <c r="AL109" i="5"/>
  <c r="AL12" i="5"/>
  <c r="AL14" i="5"/>
  <c r="AL19" i="5"/>
  <c r="AL20" i="5"/>
  <c r="AL21" i="5"/>
  <c r="AL22" i="5"/>
  <c r="D30" i="12"/>
  <c r="D26" i="12"/>
  <c r="D27" i="12"/>
  <c r="I30" i="12"/>
  <c r="O95" i="5"/>
  <c r="O97" i="5"/>
  <c r="O88" i="5"/>
  <c r="O91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9" i="5"/>
  <c r="O90" i="5"/>
  <c r="O92" i="5"/>
  <c r="O93" i="5"/>
  <c r="O94" i="5"/>
  <c r="O96" i="5"/>
  <c r="O98" i="5"/>
  <c r="O99" i="5"/>
  <c r="O100" i="5"/>
  <c r="O10" i="5"/>
  <c r="O29" i="5"/>
  <c r="O25" i="5"/>
  <c r="O26" i="5"/>
  <c r="O27" i="5"/>
  <c r="O28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9" i="5"/>
  <c r="O45" i="5"/>
  <c r="O46" i="5"/>
  <c r="O47" i="5"/>
  <c r="O48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9" i="5"/>
  <c r="O103" i="5"/>
  <c r="O104" i="5"/>
  <c r="O11" i="5"/>
  <c r="O114" i="5"/>
  <c r="O13" i="5"/>
  <c r="O107" i="5"/>
  <c r="O108" i="5"/>
  <c r="O109" i="5"/>
  <c r="O12" i="5"/>
  <c r="O14" i="5"/>
  <c r="O19" i="5"/>
  <c r="O20" i="5"/>
  <c r="O21" i="5"/>
  <c r="O22" i="5"/>
  <c r="D18" i="12"/>
  <c r="S95" i="5"/>
  <c r="S97" i="5"/>
  <c r="S71" i="5"/>
  <c r="S72" i="5"/>
  <c r="S91" i="5"/>
  <c r="S69" i="5"/>
  <c r="S70" i="5"/>
  <c r="S88" i="5"/>
  <c r="S65" i="5"/>
  <c r="S66" i="5"/>
  <c r="S67" i="5"/>
  <c r="S68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9" i="5"/>
  <c r="S90" i="5"/>
  <c r="S92" i="5"/>
  <c r="S93" i="5"/>
  <c r="S94" i="5"/>
  <c r="S96" i="5"/>
  <c r="S98" i="5"/>
  <c r="S99" i="5"/>
  <c r="S100" i="5"/>
  <c r="S10" i="5"/>
  <c r="S29" i="5"/>
  <c r="S25" i="5"/>
  <c r="S26" i="5"/>
  <c r="S27" i="5"/>
  <c r="S28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9" i="5"/>
  <c r="S45" i="5"/>
  <c r="S46" i="5"/>
  <c r="S47" i="5"/>
  <c r="S48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9" i="5"/>
  <c r="S103" i="5"/>
  <c r="S104" i="5"/>
  <c r="S11" i="5"/>
  <c r="S113" i="5"/>
  <c r="S112" i="5"/>
  <c r="S114" i="5"/>
  <c r="S13" i="5"/>
  <c r="S107" i="5"/>
  <c r="S108" i="5"/>
  <c r="S109" i="5"/>
  <c r="S12" i="5"/>
  <c r="S14" i="5"/>
  <c r="S17" i="5"/>
  <c r="S19" i="5"/>
  <c r="S20" i="5"/>
  <c r="S21" i="5"/>
  <c r="S22" i="5"/>
  <c r="D20" i="12"/>
  <c r="I29" i="5"/>
  <c r="I25" i="5"/>
  <c r="I26" i="5"/>
  <c r="I27" i="5"/>
  <c r="I28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9" i="5"/>
  <c r="I45" i="5"/>
  <c r="I46" i="5"/>
  <c r="I47" i="5"/>
  <c r="I48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9" i="5"/>
  <c r="I65" i="5"/>
  <c r="I68" i="5"/>
  <c r="I100" i="5"/>
  <c r="I10" i="5"/>
  <c r="I103" i="5"/>
  <c r="I104" i="5"/>
  <c r="I11" i="5"/>
  <c r="I114" i="5"/>
  <c r="I13" i="5"/>
  <c r="I107" i="5"/>
  <c r="I108" i="5"/>
  <c r="I109" i="5"/>
  <c r="I12" i="5"/>
  <c r="I14" i="5"/>
  <c r="I18" i="5"/>
  <c r="I19" i="5"/>
  <c r="I20" i="5"/>
  <c r="I21" i="5"/>
  <c r="I22" i="5"/>
  <c r="D15" i="12"/>
  <c r="K29" i="5"/>
  <c r="K25" i="5"/>
  <c r="K26" i="5"/>
  <c r="K27" i="5"/>
  <c r="K28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9" i="5"/>
  <c r="K45" i="5"/>
  <c r="K46" i="5"/>
  <c r="K47" i="5"/>
  <c r="K48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9" i="5"/>
  <c r="K65" i="5"/>
  <c r="K100" i="5"/>
  <c r="K10" i="5"/>
  <c r="K103" i="5"/>
  <c r="K104" i="5"/>
  <c r="K11" i="5"/>
  <c r="K114" i="5"/>
  <c r="K13" i="5"/>
  <c r="K107" i="5"/>
  <c r="K108" i="5"/>
  <c r="K109" i="5"/>
  <c r="K12" i="5"/>
  <c r="K14" i="5"/>
  <c r="K18" i="5"/>
  <c r="K19" i="5"/>
  <c r="K20" i="5"/>
  <c r="K21" i="5"/>
  <c r="K22" i="5"/>
  <c r="D16" i="12"/>
  <c r="M29" i="5"/>
  <c r="M25" i="5"/>
  <c r="M26" i="5"/>
  <c r="M27" i="5"/>
  <c r="M28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9" i="5"/>
  <c r="M45" i="5"/>
  <c r="M46" i="5"/>
  <c r="M47" i="5"/>
  <c r="M48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9" i="5"/>
  <c r="M65" i="5"/>
  <c r="M68" i="5"/>
  <c r="M100" i="5"/>
  <c r="M10" i="5"/>
  <c r="M103" i="5"/>
  <c r="M104" i="5"/>
  <c r="M11" i="5"/>
  <c r="M114" i="5"/>
  <c r="M13" i="5"/>
  <c r="M107" i="5"/>
  <c r="M108" i="5"/>
  <c r="M109" i="5"/>
  <c r="M12" i="5"/>
  <c r="M14" i="5"/>
  <c r="M18" i="5"/>
  <c r="M19" i="5"/>
  <c r="M20" i="5"/>
  <c r="M21" i="5"/>
  <c r="M22" i="5"/>
  <c r="D17" i="12"/>
  <c r="Q29" i="5"/>
  <c r="Q25" i="5"/>
  <c r="Q26" i="5"/>
  <c r="Q27" i="5"/>
  <c r="Q28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9" i="5"/>
  <c r="Q45" i="5"/>
  <c r="Q46" i="5"/>
  <c r="Q47" i="5"/>
  <c r="Q48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9" i="5"/>
  <c r="Q65" i="5"/>
  <c r="Q68" i="5"/>
  <c r="Q100" i="5"/>
  <c r="Q10" i="5"/>
  <c r="Q103" i="5"/>
  <c r="Q104" i="5"/>
  <c r="Q11" i="5"/>
  <c r="Q114" i="5"/>
  <c r="Q13" i="5"/>
  <c r="Q107" i="5"/>
  <c r="Q108" i="5"/>
  <c r="Q109" i="5"/>
  <c r="Q12" i="5"/>
  <c r="Q14" i="5"/>
  <c r="Q18" i="5"/>
  <c r="Q19" i="5"/>
  <c r="Q20" i="5"/>
  <c r="Q21" i="5"/>
  <c r="Q22" i="5"/>
  <c r="D19" i="12"/>
  <c r="U29" i="5"/>
  <c r="U25" i="5"/>
  <c r="U26" i="5"/>
  <c r="U27" i="5"/>
  <c r="U28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9" i="5"/>
  <c r="U45" i="5"/>
  <c r="U46" i="5"/>
  <c r="U47" i="5"/>
  <c r="U48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9" i="5"/>
  <c r="U65" i="5"/>
  <c r="U68" i="5"/>
  <c r="U100" i="5"/>
  <c r="U10" i="5"/>
  <c r="U103" i="5"/>
  <c r="U104" i="5"/>
  <c r="U11" i="5"/>
  <c r="U114" i="5"/>
  <c r="U13" i="5"/>
  <c r="U107" i="5"/>
  <c r="U108" i="5"/>
  <c r="U109" i="5"/>
  <c r="U12" i="5"/>
  <c r="U14" i="5"/>
  <c r="U17" i="5"/>
  <c r="U18" i="5"/>
  <c r="U19" i="5"/>
  <c r="U20" i="5"/>
  <c r="U21" i="5"/>
  <c r="U22" i="5"/>
  <c r="D21" i="12"/>
  <c r="W29" i="5"/>
  <c r="W25" i="5"/>
  <c r="W26" i="5"/>
  <c r="W27" i="5"/>
  <c r="W28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9" i="5"/>
  <c r="W45" i="5"/>
  <c r="W46" i="5"/>
  <c r="W47" i="5"/>
  <c r="W48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9" i="5"/>
  <c r="W65" i="5"/>
  <c r="W68" i="5"/>
  <c r="W100" i="5"/>
  <c r="W10" i="5"/>
  <c r="W103" i="5"/>
  <c r="W104" i="5"/>
  <c r="W11" i="5"/>
  <c r="W114" i="5"/>
  <c r="W13" i="5"/>
  <c r="W107" i="5"/>
  <c r="W108" i="5"/>
  <c r="W109" i="5"/>
  <c r="W12" i="5"/>
  <c r="W14" i="5"/>
  <c r="W18" i="5"/>
  <c r="W19" i="5"/>
  <c r="W20" i="5"/>
  <c r="W21" i="5"/>
  <c r="W22" i="5"/>
  <c r="D22" i="12"/>
  <c r="I22" i="12"/>
  <c r="AI97" i="41"/>
  <c r="BE97" i="41"/>
  <c r="BL97" i="41"/>
  <c r="BM97" i="41"/>
  <c r="AI96" i="41"/>
  <c r="BE96" i="41"/>
  <c r="BL96" i="41"/>
  <c r="BM96" i="41"/>
  <c r="AI95" i="41"/>
  <c r="BE95" i="41"/>
  <c r="BL95" i="41"/>
  <c r="BM95" i="41"/>
  <c r="AI94" i="41"/>
  <c r="BE94" i="41"/>
  <c r="BL94" i="41"/>
  <c r="BM94" i="41"/>
  <c r="AI93" i="41"/>
  <c r="BE93" i="41"/>
  <c r="BL93" i="41"/>
  <c r="BM93" i="41"/>
  <c r="AI92" i="41"/>
  <c r="BE92" i="41"/>
  <c r="BL92" i="41"/>
  <c r="BM92" i="41"/>
  <c r="AI91" i="41"/>
  <c r="BE91" i="41"/>
  <c r="BL91" i="41"/>
  <c r="BM91" i="41"/>
  <c r="AI90" i="41"/>
  <c r="BE90" i="41"/>
  <c r="BL90" i="41"/>
  <c r="BM90" i="41"/>
  <c r="AI89" i="41"/>
  <c r="BE89" i="41"/>
  <c r="BL89" i="41"/>
  <c r="BM89" i="41"/>
  <c r="AI88" i="41"/>
  <c r="BE88" i="41"/>
  <c r="BL88" i="41"/>
  <c r="BM88" i="41"/>
  <c r="AI87" i="41"/>
  <c r="BE87" i="41"/>
  <c r="BL87" i="41"/>
  <c r="BM87" i="41"/>
  <c r="AI86" i="41"/>
  <c r="BE86" i="41"/>
  <c r="BL86" i="41"/>
  <c r="BM86" i="41"/>
  <c r="AI85" i="41"/>
  <c r="BE85" i="41"/>
  <c r="BL85" i="41"/>
  <c r="BM85" i="41"/>
  <c r="BF97" i="41"/>
  <c r="BF96" i="41"/>
  <c r="BF95" i="41"/>
  <c r="BF94" i="41"/>
  <c r="BF93" i="41"/>
  <c r="BF92" i="41"/>
  <c r="BF91" i="41"/>
  <c r="BF90" i="41"/>
  <c r="BF89" i="41"/>
  <c r="BF88" i="41"/>
  <c r="BF87" i="41"/>
  <c r="BF86" i="41"/>
  <c r="BF85" i="41"/>
  <c r="AU97" i="41"/>
  <c r="AU96" i="41"/>
  <c r="AU95" i="41"/>
  <c r="AU94" i="41"/>
  <c r="AU93" i="41"/>
  <c r="AU92" i="41"/>
  <c r="AU91" i="41"/>
  <c r="AU90" i="41"/>
  <c r="AU89" i="41"/>
  <c r="AU88" i="41"/>
  <c r="AU87" i="41"/>
  <c r="AU86" i="41"/>
  <c r="AU85" i="41"/>
  <c r="AU84" i="41"/>
  <c r="AJ97" i="41"/>
  <c r="AJ96" i="41"/>
  <c r="AJ95" i="41"/>
  <c r="AJ94" i="41"/>
  <c r="AJ93" i="41"/>
  <c r="AJ92" i="41"/>
  <c r="AJ91" i="41"/>
  <c r="AJ90" i="41"/>
  <c r="AJ89" i="41"/>
  <c r="AJ88" i="41"/>
  <c r="AJ87" i="41"/>
  <c r="AJ86" i="41"/>
  <c r="AJ85" i="41"/>
  <c r="AB96" i="41"/>
  <c r="AB95" i="41"/>
  <c r="AB94" i="41"/>
  <c r="AB93" i="41"/>
  <c r="AB92" i="41"/>
  <c r="AB91" i="41"/>
  <c r="AB90" i="41"/>
  <c r="AB89" i="41"/>
  <c r="AB88" i="41"/>
  <c r="AB87" i="41"/>
  <c r="AB86" i="41"/>
  <c r="AB85" i="41"/>
  <c r="Z96" i="41"/>
  <c r="Z95" i="41"/>
  <c r="Z94" i="41"/>
  <c r="Z93" i="41"/>
  <c r="Z92" i="41"/>
  <c r="Z91" i="41"/>
  <c r="Z90" i="41"/>
  <c r="Z89" i="41"/>
  <c r="Z88" i="41"/>
  <c r="Z87" i="41"/>
  <c r="Z86" i="41"/>
  <c r="Z85" i="41"/>
  <c r="Z84" i="41"/>
  <c r="AB84" i="41"/>
  <c r="AI84" i="41"/>
  <c r="AJ84" i="41"/>
  <c r="BE84" i="41"/>
  <c r="BF84" i="41"/>
  <c r="BL84" i="41"/>
  <c r="BM84" i="41"/>
  <c r="BI99" i="5"/>
  <c r="BG99" i="5"/>
  <c r="BK99" i="5"/>
  <c r="BP99" i="5"/>
  <c r="BI98" i="5"/>
  <c r="BG98" i="5"/>
  <c r="BK98" i="5"/>
  <c r="BP98" i="5"/>
  <c r="BI97" i="5"/>
  <c r="BG97" i="5"/>
  <c r="BP97" i="5"/>
  <c r="BI96" i="5"/>
  <c r="BG96" i="5"/>
  <c r="BP96" i="5"/>
  <c r="BI95" i="5"/>
  <c r="BG95" i="5"/>
  <c r="BP95" i="5"/>
  <c r="BG94" i="5"/>
  <c r="BI94" i="5"/>
  <c r="BK94" i="5"/>
  <c r="BP94" i="5"/>
  <c r="BG93" i="5"/>
  <c r="BI93" i="5"/>
  <c r="BK93" i="5"/>
  <c r="BP93" i="5"/>
  <c r="BG92" i="5"/>
  <c r="BI92" i="5"/>
  <c r="BK92" i="5"/>
  <c r="BP92" i="5"/>
  <c r="BG91" i="5"/>
  <c r="BI91" i="5"/>
  <c r="BK91" i="5"/>
  <c r="BP91" i="5"/>
  <c r="BI90" i="5"/>
  <c r="BG90" i="5"/>
  <c r="BP90" i="5"/>
  <c r="BI89" i="5"/>
  <c r="BG89" i="5"/>
  <c r="BP89" i="5"/>
  <c r="BI88" i="5"/>
  <c r="BG88" i="5"/>
  <c r="BP88" i="5"/>
  <c r="BI87" i="5"/>
  <c r="BG87" i="5"/>
  <c r="BP87" i="5"/>
  <c r="BI86" i="5"/>
  <c r="BG86" i="5"/>
  <c r="BP86" i="5"/>
  <c r="BI85" i="5"/>
  <c r="BG85" i="5"/>
  <c r="BP85" i="5"/>
  <c r="BI84" i="5"/>
  <c r="BG84" i="5"/>
  <c r="BP84" i="5"/>
  <c r="BG83" i="5"/>
  <c r="BI83" i="5"/>
  <c r="BK83" i="5"/>
  <c r="BP83" i="5"/>
  <c r="BI82" i="5"/>
  <c r="BG82" i="5"/>
  <c r="BP82" i="5"/>
  <c r="BI81" i="5"/>
  <c r="BG81" i="5"/>
  <c r="BP81" i="5"/>
  <c r="BG80" i="5"/>
  <c r="BI80" i="5"/>
  <c r="BK80" i="5"/>
  <c r="BP80" i="5"/>
  <c r="BI79" i="5"/>
  <c r="BG79" i="5"/>
  <c r="BK79" i="5"/>
  <c r="BP79" i="5"/>
  <c r="BI78" i="5"/>
  <c r="BG78" i="5"/>
  <c r="BP78" i="5"/>
  <c r="BI77" i="5"/>
  <c r="BG77" i="5"/>
  <c r="BP77" i="5"/>
  <c r="BI76" i="5"/>
  <c r="BG76" i="5"/>
  <c r="BP76" i="5"/>
  <c r="BI75" i="5"/>
  <c r="BG75" i="5"/>
  <c r="BK75" i="5"/>
  <c r="BP75" i="5"/>
  <c r="BG74" i="5"/>
  <c r="BI74" i="5"/>
  <c r="BK74" i="5"/>
  <c r="BP74" i="5"/>
  <c r="BI73" i="5"/>
  <c r="BG73" i="5"/>
  <c r="BK73" i="5"/>
  <c r="BP73" i="5"/>
  <c r="BG72" i="5"/>
  <c r="BI72" i="5"/>
  <c r="BK72" i="5"/>
  <c r="BP72" i="5"/>
  <c r="BI71" i="5"/>
  <c r="BG71" i="5"/>
  <c r="BK71" i="5"/>
  <c r="BP71" i="5"/>
  <c r="BG70" i="5"/>
  <c r="BI70" i="5"/>
  <c r="BK70" i="5"/>
  <c r="BP70" i="5"/>
  <c r="BG69" i="5"/>
  <c r="BI69" i="5"/>
  <c r="BK69" i="5"/>
  <c r="BP69" i="5"/>
  <c r="BG68" i="5"/>
  <c r="BI68" i="5"/>
  <c r="BK68" i="5"/>
  <c r="BP68" i="5"/>
  <c r="BI67" i="5"/>
  <c r="BG67" i="5"/>
  <c r="BK67" i="5"/>
  <c r="BP67" i="5"/>
  <c r="BI66" i="5"/>
  <c r="BG66" i="5"/>
  <c r="BK66" i="5"/>
  <c r="BP66" i="5"/>
  <c r="BQ99" i="5"/>
  <c r="BQ98" i="5"/>
  <c r="BQ97" i="5"/>
  <c r="BQ96" i="5"/>
  <c r="BQ95" i="5"/>
  <c r="BQ94" i="5"/>
  <c r="BQ93" i="5"/>
  <c r="BQ92" i="5"/>
  <c r="BQ91" i="5"/>
  <c r="BQ90" i="5"/>
  <c r="BQ89" i="5"/>
  <c r="BQ88" i="5"/>
  <c r="BQ87" i="5"/>
  <c r="BQ86" i="5"/>
  <c r="BQ85" i="5"/>
  <c r="BQ84" i="5"/>
  <c r="BQ83" i="5"/>
  <c r="BQ82" i="5"/>
  <c r="BQ81" i="5"/>
  <c r="BQ80" i="5"/>
  <c r="BQ79" i="5"/>
  <c r="BQ78" i="5"/>
  <c r="BQ77" i="5"/>
  <c r="BQ76" i="5"/>
  <c r="BQ75" i="5"/>
  <c r="BQ74" i="5"/>
  <c r="BQ73" i="5"/>
  <c r="BQ72" i="5"/>
  <c r="BQ71" i="5"/>
  <c r="BQ70" i="5"/>
  <c r="BQ69" i="5"/>
  <c r="BQ68" i="5"/>
  <c r="BQ67" i="5"/>
  <c r="BQ66" i="5"/>
  <c r="AM65" i="5"/>
  <c r="BI65" i="5"/>
  <c r="X65" i="5"/>
  <c r="BG65" i="5"/>
  <c r="AX65" i="5"/>
  <c r="BK65" i="5"/>
  <c r="BP65" i="5"/>
  <c r="BQ65" i="5"/>
  <c r="BL99" i="5"/>
  <c r="BL98" i="5"/>
  <c r="BL97" i="5"/>
  <c r="BL96" i="5"/>
  <c r="BL95" i="5"/>
  <c r="BL94" i="5"/>
  <c r="BL93" i="5"/>
  <c r="BL92" i="5"/>
  <c r="BL91" i="5"/>
  <c r="BL90" i="5"/>
  <c r="BL89" i="5"/>
  <c r="BL88" i="5"/>
  <c r="BL87" i="5"/>
  <c r="BL86" i="5"/>
  <c r="BL85" i="5"/>
  <c r="BL84" i="5"/>
  <c r="BL83" i="5"/>
  <c r="BL82" i="5"/>
  <c r="BL81" i="5"/>
  <c r="BL80" i="5"/>
  <c r="BL79" i="5"/>
  <c r="BL78" i="5"/>
  <c r="BL77" i="5"/>
  <c r="BL76" i="5"/>
  <c r="BL75" i="5"/>
  <c r="BL74" i="5"/>
  <c r="BL73" i="5"/>
  <c r="BL72" i="5"/>
  <c r="BL71" i="5"/>
  <c r="BL70" i="5"/>
  <c r="BL69" i="5"/>
  <c r="BL68" i="5"/>
  <c r="BL67" i="5"/>
  <c r="BL66" i="5"/>
  <c r="BL65" i="5"/>
  <c r="BJ99" i="5"/>
  <c r="BJ98" i="5"/>
  <c r="BJ97" i="5"/>
  <c r="BJ96" i="5"/>
  <c r="BJ95" i="5"/>
  <c r="BJ94" i="5"/>
  <c r="BJ93" i="5"/>
  <c r="BJ92" i="5"/>
  <c r="BJ91" i="5"/>
  <c r="BJ90" i="5"/>
  <c r="BJ89" i="5"/>
  <c r="BJ88" i="5"/>
  <c r="BJ87" i="5"/>
  <c r="BJ86" i="5"/>
  <c r="BJ85" i="5"/>
  <c r="BJ84" i="5"/>
  <c r="BJ83" i="5"/>
  <c r="BJ82" i="5"/>
  <c r="BJ81" i="5"/>
  <c r="BJ80" i="5"/>
  <c r="BJ79" i="5"/>
  <c r="BJ78" i="5"/>
  <c r="BJ77" i="5"/>
  <c r="BJ76" i="5"/>
  <c r="BJ75" i="5"/>
  <c r="BJ74" i="5"/>
  <c r="BJ73" i="5"/>
  <c r="BJ72" i="5"/>
  <c r="BJ71" i="5"/>
  <c r="BJ70" i="5"/>
  <c r="BJ69" i="5"/>
  <c r="BJ68" i="5"/>
  <c r="BJ67" i="5"/>
  <c r="BJ66" i="5"/>
  <c r="BJ65" i="5"/>
  <c r="BH99" i="5"/>
  <c r="BH98" i="5"/>
  <c r="BH97" i="5"/>
  <c r="BH96" i="5"/>
  <c r="BH95" i="5"/>
  <c r="BH94" i="5"/>
  <c r="BH93" i="5"/>
  <c r="BH92" i="5"/>
  <c r="BH91" i="5"/>
  <c r="BH90" i="5"/>
  <c r="BH89" i="5"/>
  <c r="BH88" i="5"/>
  <c r="BH87" i="5"/>
  <c r="BH86" i="5"/>
  <c r="BH85" i="5"/>
  <c r="BH84" i="5"/>
  <c r="BH83" i="5"/>
  <c r="BH82" i="5"/>
  <c r="BH81" i="5"/>
  <c r="BH80" i="5"/>
  <c r="BH79" i="5"/>
  <c r="BH78" i="5"/>
  <c r="BH77" i="5"/>
  <c r="BH76" i="5"/>
  <c r="BH75" i="5"/>
  <c r="BH74" i="5"/>
  <c r="BH73" i="5"/>
  <c r="BH72" i="5"/>
  <c r="BH71" i="5"/>
  <c r="BH70" i="5"/>
  <c r="BH69" i="5"/>
  <c r="BH68" i="5"/>
  <c r="BH67" i="5"/>
  <c r="BH66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O12" i="22"/>
  <c r="P12" i="22"/>
  <c r="O13" i="22"/>
  <c r="P13" i="22"/>
  <c r="O14" i="22"/>
  <c r="P14" i="22"/>
  <c r="O15" i="22"/>
  <c r="P15" i="22"/>
  <c r="O16" i="22"/>
  <c r="P16" i="22"/>
  <c r="P17" i="22"/>
  <c r="AW8" i="41"/>
  <c r="AW13" i="41"/>
  <c r="AW14" i="41"/>
  <c r="B14" i="32"/>
  <c r="AX8" i="41"/>
  <c r="AX13" i="41"/>
  <c r="AX14" i="41"/>
  <c r="AY14" i="41"/>
  <c r="H23" i="10"/>
  <c r="AY8" i="41"/>
  <c r="BJ8" i="41"/>
  <c r="AX12" i="41"/>
  <c r="AY12" i="41"/>
  <c r="BJ12" i="41"/>
  <c r="BJ11" i="41"/>
  <c r="BJ20" i="41"/>
  <c r="BJ21" i="41"/>
  <c r="H25" i="10"/>
  <c r="H27" i="10"/>
  <c r="AW20" i="41"/>
  <c r="AX20" i="41"/>
  <c r="AY20" i="41"/>
  <c r="AY21" i="41"/>
  <c r="AY22" i="41"/>
  <c r="BJ22" i="41"/>
  <c r="T31" i="41"/>
  <c r="BC31" i="41"/>
  <c r="AI31" i="41"/>
  <c r="BE31" i="41"/>
  <c r="BL31" i="41"/>
  <c r="BM31" i="41"/>
  <c r="T32" i="41"/>
  <c r="BC32" i="41"/>
  <c r="AI32" i="41"/>
  <c r="BE32" i="41"/>
  <c r="BL32" i="41"/>
  <c r="BM32" i="41"/>
  <c r="T33" i="41"/>
  <c r="BC33" i="41"/>
  <c r="AI33" i="41"/>
  <c r="BE33" i="41"/>
  <c r="BL33" i="41"/>
  <c r="BM33" i="41"/>
  <c r="T34" i="41"/>
  <c r="BC34" i="41"/>
  <c r="AI34" i="41"/>
  <c r="BE34" i="41"/>
  <c r="BL34" i="41"/>
  <c r="BM34" i="41"/>
  <c r="T35" i="41"/>
  <c r="BC35" i="41"/>
  <c r="AI35" i="41"/>
  <c r="BE35" i="41"/>
  <c r="BL35" i="41"/>
  <c r="BM35" i="41"/>
  <c r="T36" i="41"/>
  <c r="BC36" i="41"/>
  <c r="AI36" i="41"/>
  <c r="BE36" i="41"/>
  <c r="BL36" i="41"/>
  <c r="BM36" i="41"/>
  <c r="T37" i="41"/>
  <c r="BC37" i="41"/>
  <c r="AI37" i="41"/>
  <c r="BE37" i="41"/>
  <c r="BL37" i="41"/>
  <c r="BM37" i="41"/>
  <c r="T38" i="41"/>
  <c r="BC38" i="41"/>
  <c r="AI38" i="41"/>
  <c r="BE38" i="41"/>
  <c r="BL38" i="41"/>
  <c r="BM38" i="41"/>
  <c r="T25" i="41"/>
  <c r="BC25" i="41"/>
  <c r="AI25" i="41"/>
  <c r="BE25" i="41"/>
  <c r="AT25" i="41"/>
  <c r="BG25" i="41"/>
  <c r="BL25" i="41"/>
  <c r="BM25" i="41"/>
  <c r="T26" i="41"/>
  <c r="BC26" i="41"/>
  <c r="AI26" i="41"/>
  <c r="BE26" i="41"/>
  <c r="BL26" i="41"/>
  <c r="BM26" i="41"/>
  <c r="T27" i="41"/>
  <c r="BC27" i="41"/>
  <c r="AI27" i="41"/>
  <c r="BE27" i="41"/>
  <c r="BL27" i="41"/>
  <c r="BM27" i="41"/>
  <c r="T28" i="41"/>
  <c r="BC28" i="41"/>
  <c r="AI28" i="41"/>
  <c r="BE28" i="41"/>
  <c r="BL28" i="41"/>
  <c r="BM28" i="41"/>
  <c r="T29" i="41"/>
  <c r="BC29" i="41"/>
  <c r="AI29" i="41"/>
  <c r="BE29" i="41"/>
  <c r="BL29" i="41"/>
  <c r="BM29" i="41"/>
  <c r="T30" i="41"/>
  <c r="BC30" i="41"/>
  <c r="AI30" i="41"/>
  <c r="BE30" i="41"/>
  <c r="BL30" i="41"/>
  <c r="BM30" i="41"/>
  <c r="T39" i="41"/>
  <c r="BC39" i="41"/>
  <c r="AI39" i="41"/>
  <c r="BE39" i="41"/>
  <c r="BL39" i="41"/>
  <c r="BM39" i="41"/>
  <c r="T40" i="41"/>
  <c r="BC40" i="41"/>
  <c r="AI40" i="41"/>
  <c r="BE40" i="41"/>
  <c r="BL40" i="41"/>
  <c r="BM40" i="41"/>
  <c r="T41" i="41"/>
  <c r="BC41" i="41"/>
  <c r="AI41" i="41"/>
  <c r="BE41" i="41"/>
  <c r="AT41" i="41"/>
  <c r="BG41" i="41"/>
  <c r="BL41" i="41"/>
  <c r="BM41" i="41"/>
  <c r="BM42" i="41"/>
  <c r="BM51" i="41"/>
  <c r="BM52" i="41"/>
  <c r="BM53" i="41"/>
  <c r="BM54" i="41"/>
  <c r="BM55" i="41"/>
  <c r="BM56" i="41"/>
  <c r="BM57" i="41"/>
  <c r="BM58" i="41"/>
  <c r="BM45" i="41"/>
  <c r="BM46" i="41"/>
  <c r="BM47" i="41"/>
  <c r="BM48" i="41"/>
  <c r="BM49" i="41"/>
  <c r="BM50" i="41"/>
  <c r="BM59" i="41"/>
  <c r="BM60" i="41"/>
  <c r="BM61" i="41"/>
  <c r="BM62" i="41"/>
  <c r="BN63" i="41"/>
  <c r="AY13" i="41"/>
  <c r="O7" i="22"/>
  <c r="P7" i="22"/>
  <c r="O8" i="22"/>
  <c r="P8" i="22"/>
  <c r="O9" i="22"/>
  <c r="P9" i="22"/>
  <c r="O10" i="22"/>
  <c r="P10" i="22"/>
  <c r="P11" i="22"/>
  <c r="BA8" i="5"/>
  <c r="BA13" i="5"/>
  <c r="BA14" i="5"/>
  <c r="BB8" i="5"/>
  <c r="BB13" i="5"/>
  <c r="BB14" i="5"/>
  <c r="BC14" i="5"/>
  <c r="BA20" i="5"/>
  <c r="BB12" i="5"/>
  <c r="BN20" i="5"/>
  <c r="BN21" i="5"/>
  <c r="X31" i="5"/>
  <c r="BG31" i="5"/>
  <c r="BH31" i="5"/>
  <c r="X32" i="5"/>
  <c r="BG32" i="5"/>
  <c r="BH32" i="5"/>
  <c r="X33" i="5"/>
  <c r="BG33" i="5"/>
  <c r="BH33" i="5"/>
  <c r="X34" i="5"/>
  <c r="BG34" i="5"/>
  <c r="BH34" i="5"/>
  <c r="X35" i="5"/>
  <c r="BG35" i="5"/>
  <c r="BH35" i="5"/>
  <c r="X36" i="5"/>
  <c r="BG36" i="5"/>
  <c r="BH36" i="5"/>
  <c r="X37" i="5"/>
  <c r="BG37" i="5"/>
  <c r="BH37" i="5"/>
  <c r="X38" i="5"/>
  <c r="BG38" i="5"/>
  <c r="BH38" i="5"/>
  <c r="X30" i="5"/>
  <c r="BG30" i="5"/>
  <c r="BH30" i="5"/>
  <c r="X41" i="5"/>
  <c r="BG41" i="5"/>
  <c r="BH41" i="5"/>
  <c r="X26" i="5"/>
  <c r="BG26" i="5"/>
  <c r="BH26" i="5"/>
  <c r="X27" i="5"/>
  <c r="BG27" i="5"/>
  <c r="BH27" i="5"/>
  <c r="X28" i="5"/>
  <c r="BG28" i="5"/>
  <c r="BH28" i="5"/>
  <c r="X29" i="5"/>
  <c r="BG29" i="5"/>
  <c r="BH29" i="5"/>
  <c r="X39" i="5"/>
  <c r="BG39" i="5"/>
  <c r="BH39" i="5"/>
  <c r="X40" i="5"/>
  <c r="BG40" i="5"/>
  <c r="BH40" i="5"/>
  <c r="X25" i="5"/>
  <c r="BG25" i="5"/>
  <c r="BH25" i="5"/>
  <c r="BH42" i="5"/>
  <c r="BH51" i="5"/>
  <c r="BH52" i="5"/>
  <c r="BH53" i="5"/>
  <c r="BH54" i="5"/>
  <c r="BH55" i="5"/>
  <c r="BH56" i="5"/>
  <c r="BH57" i="5"/>
  <c r="BH58" i="5"/>
  <c r="BH50" i="5"/>
  <c r="BH61" i="5"/>
  <c r="BH46" i="5"/>
  <c r="BH47" i="5"/>
  <c r="BH48" i="5"/>
  <c r="BH49" i="5"/>
  <c r="BH59" i="5"/>
  <c r="BH60" i="5"/>
  <c r="BH45" i="5"/>
  <c r="BH62" i="5"/>
  <c r="BH9" i="5"/>
  <c r="BH65" i="5"/>
  <c r="BH100" i="5"/>
  <c r="BH10" i="5"/>
  <c r="BG103" i="5"/>
  <c r="BH103" i="5"/>
  <c r="BH104" i="5"/>
  <c r="BH11" i="5"/>
  <c r="X107" i="5"/>
  <c r="BG107" i="5"/>
  <c r="BH107" i="5"/>
  <c r="X108" i="5"/>
  <c r="BG108" i="5"/>
  <c r="BH108" i="5"/>
  <c r="BH109" i="5"/>
  <c r="BH12" i="5"/>
  <c r="Y112" i="5"/>
  <c r="BH112" i="5"/>
  <c r="Y113" i="5"/>
  <c r="BH113" i="5"/>
  <c r="BH114" i="5"/>
  <c r="BH13" i="5"/>
  <c r="BH14" i="5"/>
  <c r="Y16" i="5"/>
  <c r="BH16" i="5"/>
  <c r="Y17" i="5"/>
  <c r="BH17" i="5"/>
  <c r="Y18" i="5"/>
  <c r="BH18" i="5"/>
  <c r="BH19" i="5"/>
  <c r="BH20" i="5"/>
  <c r="BH21" i="5"/>
  <c r="AM31" i="5"/>
  <c r="BI31" i="5"/>
  <c r="BJ31" i="5"/>
  <c r="AM32" i="5"/>
  <c r="BI32" i="5"/>
  <c r="BJ32" i="5"/>
  <c r="AM33" i="5"/>
  <c r="BI33" i="5"/>
  <c r="BJ33" i="5"/>
  <c r="AM34" i="5"/>
  <c r="BI34" i="5"/>
  <c r="BJ34" i="5"/>
  <c r="AM35" i="5"/>
  <c r="BI35" i="5"/>
  <c r="BJ35" i="5"/>
  <c r="AM36" i="5"/>
  <c r="BI36" i="5"/>
  <c r="BJ36" i="5"/>
  <c r="AM37" i="5"/>
  <c r="BI37" i="5"/>
  <c r="BJ37" i="5"/>
  <c r="AM38" i="5"/>
  <c r="BI38" i="5"/>
  <c r="BJ38" i="5"/>
  <c r="AM30" i="5"/>
  <c r="BI30" i="5"/>
  <c r="BJ30" i="5"/>
  <c r="AM41" i="5"/>
  <c r="BI41" i="5"/>
  <c r="BJ41" i="5"/>
  <c r="AM29" i="5"/>
  <c r="BI29" i="5"/>
  <c r="BJ29" i="5"/>
  <c r="AM25" i="5"/>
  <c r="BI25" i="5"/>
  <c r="BJ25" i="5"/>
  <c r="AM26" i="5"/>
  <c r="BI26" i="5"/>
  <c r="BJ26" i="5"/>
  <c r="AM27" i="5"/>
  <c r="BI27" i="5"/>
  <c r="BJ27" i="5"/>
  <c r="AM28" i="5"/>
  <c r="BI28" i="5"/>
  <c r="BJ28" i="5"/>
  <c r="AM39" i="5"/>
  <c r="BI39" i="5"/>
  <c r="BJ39" i="5"/>
  <c r="AM40" i="5"/>
  <c r="BI40" i="5"/>
  <c r="BJ40" i="5"/>
  <c r="BJ42" i="5"/>
  <c r="BJ51" i="5"/>
  <c r="BJ52" i="5"/>
  <c r="BJ53" i="5"/>
  <c r="BJ54" i="5"/>
  <c r="BJ55" i="5"/>
  <c r="BJ56" i="5"/>
  <c r="BJ57" i="5"/>
  <c r="BJ58" i="5"/>
  <c r="BJ50" i="5"/>
  <c r="BJ61" i="5"/>
  <c r="BJ49" i="5"/>
  <c r="BJ45" i="5"/>
  <c r="BJ46" i="5"/>
  <c r="BJ47" i="5"/>
  <c r="BJ48" i="5"/>
  <c r="BJ59" i="5"/>
  <c r="BJ60" i="5"/>
  <c r="BJ62" i="5"/>
  <c r="BJ9" i="5"/>
  <c r="BJ100" i="5"/>
  <c r="BJ10" i="5"/>
  <c r="AM103" i="5"/>
  <c r="BI103" i="5"/>
  <c r="BJ103" i="5"/>
  <c r="BJ104" i="5"/>
  <c r="BJ11" i="5"/>
  <c r="AM107" i="5"/>
  <c r="BI107" i="5"/>
  <c r="BJ107" i="5"/>
  <c r="AM108" i="5"/>
  <c r="BI108" i="5"/>
  <c r="BJ108" i="5"/>
  <c r="BJ109" i="5"/>
  <c r="BJ12" i="5"/>
  <c r="AN112" i="5"/>
  <c r="BJ112" i="5"/>
  <c r="AM113" i="5"/>
  <c r="AN113" i="5"/>
  <c r="BJ113" i="5"/>
  <c r="BJ114" i="5"/>
  <c r="BJ13" i="5"/>
  <c r="BJ14" i="5"/>
  <c r="AN16" i="5"/>
  <c r="BJ16" i="5"/>
  <c r="AN17" i="5"/>
  <c r="BJ17" i="5"/>
  <c r="AN18" i="5"/>
  <c r="BJ18" i="5"/>
  <c r="BJ19" i="5"/>
  <c r="BJ20" i="5"/>
  <c r="BJ21" i="5"/>
  <c r="AX31" i="5"/>
  <c r="BK31" i="5"/>
  <c r="BL31" i="5"/>
  <c r="AX32" i="5"/>
  <c r="BK32" i="5"/>
  <c r="BL32" i="5"/>
  <c r="AX33" i="5"/>
  <c r="BK33" i="5"/>
  <c r="BL33" i="5"/>
  <c r="AX34" i="5"/>
  <c r="BK34" i="5"/>
  <c r="BL34" i="5"/>
  <c r="AX35" i="5"/>
  <c r="BK35" i="5"/>
  <c r="BL35" i="5"/>
  <c r="AX36" i="5"/>
  <c r="BK36" i="5"/>
  <c r="BL36" i="5"/>
  <c r="AX37" i="5"/>
  <c r="BK37" i="5"/>
  <c r="BL37" i="5"/>
  <c r="AX38" i="5"/>
  <c r="BK38" i="5"/>
  <c r="BL38" i="5"/>
  <c r="AX30" i="5"/>
  <c r="BK30" i="5"/>
  <c r="BL30" i="5"/>
  <c r="AX41" i="5"/>
  <c r="BK41" i="5"/>
  <c r="BL41" i="5"/>
  <c r="AX29" i="5"/>
  <c r="BK29" i="5"/>
  <c r="BL29" i="5"/>
  <c r="AX25" i="5"/>
  <c r="BK25" i="5"/>
  <c r="BL25" i="5"/>
  <c r="AX26" i="5"/>
  <c r="BK26" i="5"/>
  <c r="BL26" i="5"/>
  <c r="AX27" i="5"/>
  <c r="BK27" i="5"/>
  <c r="BL27" i="5"/>
  <c r="AX28" i="5"/>
  <c r="BK28" i="5"/>
  <c r="BL28" i="5"/>
  <c r="AX39" i="5"/>
  <c r="BK39" i="5"/>
  <c r="BL39" i="5"/>
  <c r="AX40" i="5"/>
  <c r="BK40" i="5"/>
  <c r="BL40" i="5"/>
  <c r="BL42" i="5"/>
  <c r="BL51" i="5"/>
  <c r="BL52" i="5"/>
  <c r="BL53" i="5"/>
  <c r="BL54" i="5"/>
  <c r="BL55" i="5"/>
  <c r="BL56" i="5"/>
  <c r="BL57" i="5"/>
  <c r="BL58" i="5"/>
  <c r="BL50" i="5"/>
  <c r="BL61" i="5"/>
  <c r="BL49" i="5"/>
  <c r="BL45" i="5"/>
  <c r="BL46" i="5"/>
  <c r="BL47" i="5"/>
  <c r="BL48" i="5"/>
  <c r="BL59" i="5"/>
  <c r="BL60" i="5"/>
  <c r="BL62" i="5"/>
  <c r="BL9" i="5"/>
  <c r="BL100" i="5"/>
  <c r="BL10" i="5"/>
  <c r="AX103" i="5"/>
  <c r="BK103" i="5"/>
  <c r="BL103" i="5"/>
  <c r="BL104" i="5"/>
  <c r="BL11" i="5"/>
  <c r="AX107" i="5"/>
  <c r="BK107" i="5"/>
  <c r="BL107" i="5"/>
  <c r="AX108" i="5"/>
  <c r="BK108" i="5"/>
  <c r="BL108" i="5"/>
  <c r="BL109" i="5"/>
  <c r="BL12" i="5"/>
  <c r="AX112" i="5"/>
  <c r="BK112" i="5"/>
  <c r="BL112" i="5"/>
  <c r="AX113" i="5"/>
  <c r="BK113" i="5"/>
  <c r="BL113" i="5"/>
  <c r="BL114" i="5"/>
  <c r="BL13" i="5"/>
  <c r="BL14" i="5"/>
  <c r="AY16" i="5"/>
  <c r="BL16" i="5"/>
  <c r="AY17" i="5"/>
  <c r="BL17" i="5"/>
  <c r="AQ112" i="5"/>
  <c r="AQ113" i="5"/>
  <c r="AQ114" i="5"/>
  <c r="AQ13" i="5"/>
  <c r="AQ18" i="5"/>
  <c r="AS112" i="5"/>
  <c r="AS113" i="5"/>
  <c r="AS114" i="5"/>
  <c r="AS13" i="5"/>
  <c r="AS18" i="5"/>
  <c r="AY18" i="5"/>
  <c r="BL18" i="5"/>
  <c r="BL19" i="5"/>
  <c r="BL20" i="5"/>
  <c r="BL21" i="5"/>
  <c r="BQ21" i="5"/>
  <c r="J15" i="10"/>
  <c r="BN14" i="5"/>
  <c r="BQ14" i="5"/>
  <c r="J13" i="10"/>
  <c r="BA21" i="5"/>
  <c r="BA22" i="5"/>
  <c r="BH22" i="5"/>
  <c r="BJ22" i="5"/>
  <c r="BL22" i="5"/>
  <c r="BQ22" i="5"/>
  <c r="J16" i="10"/>
  <c r="BC8" i="5"/>
  <c r="BC13" i="5"/>
  <c r="BC12" i="5"/>
  <c r="BN8" i="5"/>
  <c r="U112" i="41"/>
  <c r="BD112" i="41"/>
  <c r="AJ112" i="41"/>
  <c r="BF112" i="41"/>
  <c r="AM113" i="41"/>
  <c r="AU113" i="41"/>
  <c r="BH112" i="41"/>
  <c r="BH116" i="41"/>
  <c r="T66" i="41"/>
  <c r="BC66" i="41"/>
  <c r="BD66" i="41"/>
  <c r="BD98" i="41"/>
  <c r="BD10" i="41"/>
  <c r="BD31" i="41"/>
  <c r="BD32" i="41"/>
  <c r="BD33" i="41"/>
  <c r="BD34" i="41"/>
  <c r="BD35" i="41"/>
  <c r="BD36" i="41"/>
  <c r="BD37" i="41"/>
  <c r="BD38" i="41"/>
  <c r="BD25" i="41"/>
  <c r="BD26" i="41"/>
  <c r="BD27" i="41"/>
  <c r="BD28" i="41"/>
  <c r="BD29" i="41"/>
  <c r="BD30" i="41"/>
  <c r="BD39" i="41"/>
  <c r="BD40" i="41"/>
  <c r="BD41" i="41"/>
  <c r="BD42" i="41"/>
  <c r="BD51" i="41"/>
  <c r="BD52" i="41"/>
  <c r="BD53" i="41"/>
  <c r="BD54" i="41"/>
  <c r="BD55" i="41"/>
  <c r="BD56" i="41"/>
  <c r="BD57" i="41"/>
  <c r="BD58" i="41"/>
  <c r="BD45" i="41"/>
  <c r="BD46" i="41"/>
  <c r="BD47" i="41"/>
  <c r="BD48" i="41"/>
  <c r="BD49" i="41"/>
  <c r="BD50" i="41"/>
  <c r="BD59" i="41"/>
  <c r="BD60" i="41"/>
  <c r="BD61" i="41"/>
  <c r="BD62" i="41"/>
  <c r="BD9" i="41"/>
  <c r="T102" i="41"/>
  <c r="BC102" i="41"/>
  <c r="BD102" i="41"/>
  <c r="T101" i="41"/>
  <c r="BC101" i="41"/>
  <c r="BD101" i="41"/>
  <c r="BD103" i="41"/>
  <c r="BD11" i="41"/>
  <c r="T106" i="41"/>
  <c r="BC106" i="41"/>
  <c r="BD106" i="41"/>
  <c r="T107" i="41"/>
  <c r="BC107" i="41"/>
  <c r="BD107" i="41"/>
  <c r="BD108" i="41"/>
  <c r="BD12" i="41"/>
  <c r="U111" i="41"/>
  <c r="BD111" i="41"/>
  <c r="BD113" i="41"/>
  <c r="BD13" i="41"/>
  <c r="BD14" i="41"/>
  <c r="U16" i="41"/>
  <c r="BD16" i="41"/>
  <c r="U17" i="41"/>
  <c r="BD17" i="41"/>
  <c r="I112" i="41"/>
  <c r="I113" i="41"/>
  <c r="I13" i="41"/>
  <c r="I18" i="41"/>
  <c r="K113" i="41"/>
  <c r="K13" i="41"/>
  <c r="K18" i="41"/>
  <c r="U18" i="41"/>
  <c r="BD18" i="41"/>
  <c r="BD19" i="41"/>
  <c r="BD20" i="41"/>
  <c r="BD21" i="41"/>
  <c r="AI66" i="41"/>
  <c r="BE66" i="41"/>
  <c r="BF66" i="41"/>
  <c r="AI72" i="41"/>
  <c r="BE72" i="41"/>
  <c r="BF72" i="41"/>
  <c r="AI67" i="41"/>
  <c r="BE67" i="41"/>
  <c r="BF67" i="41"/>
  <c r="AI69" i="41"/>
  <c r="BE69" i="41"/>
  <c r="BF69" i="41"/>
  <c r="AI68" i="41"/>
  <c r="BE68" i="41"/>
  <c r="BF68" i="41"/>
  <c r="AI71" i="41"/>
  <c r="BE71" i="41"/>
  <c r="BF71" i="41"/>
  <c r="AI76" i="41"/>
  <c r="BE76" i="41"/>
  <c r="BF76" i="41"/>
  <c r="AI83" i="41"/>
  <c r="BE83" i="41"/>
  <c r="BF83" i="41"/>
  <c r="AI77" i="41"/>
  <c r="BE77" i="41"/>
  <c r="BF77" i="41"/>
  <c r="AI80" i="41"/>
  <c r="BE80" i="41"/>
  <c r="BF80" i="41"/>
  <c r="AI74" i="41"/>
  <c r="BE74" i="41"/>
  <c r="BF74" i="41"/>
  <c r="AI70" i="41"/>
  <c r="BE70" i="41"/>
  <c r="BF70" i="41"/>
  <c r="AI75" i="41"/>
  <c r="BE75" i="41"/>
  <c r="BF75" i="41"/>
  <c r="AI82" i="41"/>
  <c r="BE82" i="41"/>
  <c r="BF82" i="41"/>
  <c r="AI78" i="41"/>
  <c r="BE78" i="41"/>
  <c r="BF78" i="41"/>
  <c r="AI73" i="41"/>
  <c r="BE73" i="41"/>
  <c r="BF73" i="41"/>
  <c r="AI65" i="41"/>
  <c r="BE65" i="41"/>
  <c r="BF65" i="41"/>
  <c r="AI79" i="41"/>
  <c r="BE79" i="41"/>
  <c r="BF79" i="41"/>
  <c r="AI81" i="41"/>
  <c r="BE81" i="41"/>
  <c r="BF81" i="41"/>
  <c r="BF98" i="41"/>
  <c r="BF10" i="41"/>
  <c r="BF31" i="41"/>
  <c r="BF32" i="41"/>
  <c r="BF33" i="41"/>
  <c r="BF34" i="41"/>
  <c r="BF35" i="41"/>
  <c r="BF36" i="41"/>
  <c r="BF37" i="41"/>
  <c r="BF38" i="41"/>
  <c r="BF25" i="41"/>
  <c r="BF26" i="41"/>
  <c r="BF27" i="41"/>
  <c r="BF28" i="41"/>
  <c r="BF29" i="41"/>
  <c r="BF30" i="41"/>
  <c r="BF39" i="41"/>
  <c r="BF40" i="41"/>
  <c r="BF41" i="41"/>
  <c r="BF42" i="41"/>
  <c r="BF51" i="41"/>
  <c r="BF52" i="41"/>
  <c r="BF53" i="41"/>
  <c r="BF54" i="41"/>
  <c r="BF55" i="41"/>
  <c r="BF56" i="41"/>
  <c r="BF57" i="41"/>
  <c r="BF58" i="41"/>
  <c r="BF45" i="41"/>
  <c r="BF46" i="41"/>
  <c r="BF47" i="41"/>
  <c r="BF48" i="41"/>
  <c r="BF49" i="41"/>
  <c r="BF50" i="41"/>
  <c r="BF59" i="41"/>
  <c r="BF60" i="41"/>
  <c r="BF61" i="41"/>
  <c r="BF62" i="41"/>
  <c r="BF9" i="41"/>
  <c r="AI102" i="41"/>
  <c r="BE102" i="41"/>
  <c r="BF102" i="41"/>
  <c r="AI101" i="41"/>
  <c r="BE101" i="41"/>
  <c r="BF101" i="41"/>
  <c r="BF103" i="41"/>
  <c r="BF11" i="41"/>
  <c r="AI106" i="41"/>
  <c r="BE106" i="41"/>
  <c r="BF106" i="41"/>
  <c r="AI107" i="41"/>
  <c r="BE107" i="41"/>
  <c r="BF107" i="41"/>
  <c r="BF108" i="41"/>
  <c r="BF12" i="41"/>
  <c r="AJ111" i="41"/>
  <c r="BF111" i="41"/>
  <c r="BF113" i="41"/>
  <c r="BF13" i="41"/>
  <c r="BF14" i="41"/>
  <c r="Z102" i="41"/>
  <c r="Z101" i="41"/>
  <c r="Z103" i="41"/>
  <c r="Z11" i="41"/>
  <c r="Z17" i="41"/>
  <c r="AJ17" i="41"/>
  <c r="BF17" i="41"/>
  <c r="AJ16" i="41"/>
  <c r="BF16" i="41"/>
  <c r="X113" i="41"/>
  <c r="X13" i="41"/>
  <c r="X18" i="41"/>
  <c r="AD113" i="41"/>
  <c r="AD13" i="41"/>
  <c r="AD18" i="41"/>
  <c r="AF111" i="41"/>
  <c r="AF112" i="41"/>
  <c r="AF113" i="41"/>
  <c r="AF13" i="41"/>
  <c r="AF18" i="41"/>
  <c r="AJ18" i="41"/>
  <c r="BF18" i="41"/>
  <c r="BF19" i="41"/>
  <c r="BF20" i="41"/>
  <c r="BF21" i="41"/>
  <c r="AT66" i="41"/>
  <c r="BG66" i="41"/>
  <c r="BH66" i="41"/>
  <c r="BH98" i="41"/>
  <c r="BH10" i="41"/>
  <c r="BH31" i="41"/>
  <c r="BH32" i="41"/>
  <c r="BH33" i="41"/>
  <c r="BH34" i="41"/>
  <c r="BH35" i="41"/>
  <c r="BH36" i="41"/>
  <c r="BH37" i="41"/>
  <c r="BH38" i="41"/>
  <c r="BH25" i="41"/>
  <c r="BH26" i="41"/>
  <c r="BH27" i="41"/>
  <c r="BH28" i="41"/>
  <c r="BH29" i="41"/>
  <c r="BH30" i="41"/>
  <c r="BH39" i="41"/>
  <c r="BH40" i="41"/>
  <c r="BH41" i="41"/>
  <c r="BH42" i="41"/>
  <c r="BH51" i="41"/>
  <c r="BH52" i="41"/>
  <c r="BH53" i="41"/>
  <c r="BH54" i="41"/>
  <c r="BH55" i="41"/>
  <c r="BH56" i="41"/>
  <c r="BH57" i="41"/>
  <c r="BH58" i="41"/>
  <c r="BH45" i="41"/>
  <c r="BH46" i="41"/>
  <c r="BH47" i="41"/>
  <c r="BH48" i="41"/>
  <c r="BH49" i="41"/>
  <c r="BH50" i="41"/>
  <c r="BH59" i="41"/>
  <c r="BH60" i="41"/>
  <c r="BH61" i="41"/>
  <c r="BH62" i="41"/>
  <c r="BH9" i="41"/>
  <c r="AT102" i="41"/>
  <c r="BG102" i="41"/>
  <c r="BH102" i="41"/>
  <c r="AT101" i="41"/>
  <c r="BG101" i="41"/>
  <c r="BH101" i="41"/>
  <c r="BH103" i="41"/>
  <c r="BH11" i="41"/>
  <c r="AT106" i="41"/>
  <c r="BG106" i="41"/>
  <c r="BH106" i="41"/>
  <c r="AT107" i="41"/>
  <c r="BG107" i="41"/>
  <c r="BH107" i="41"/>
  <c r="BH108" i="41"/>
  <c r="BH12" i="41"/>
  <c r="AT111" i="41"/>
  <c r="BG111" i="41"/>
  <c r="BH111" i="41"/>
  <c r="BH113" i="41"/>
  <c r="BH13" i="41"/>
  <c r="BH14" i="41"/>
  <c r="AU16" i="41"/>
  <c r="BH16" i="41"/>
  <c r="AU17" i="41"/>
  <c r="BH17" i="41"/>
  <c r="AM13" i="41"/>
  <c r="AM18" i="41"/>
  <c r="AO111" i="41"/>
  <c r="AO112" i="41"/>
  <c r="AO113" i="41"/>
  <c r="AO13" i="41"/>
  <c r="AO18" i="41"/>
  <c r="AU18" i="41"/>
  <c r="BH18" i="41"/>
  <c r="BH19" i="41"/>
  <c r="BH20" i="41"/>
  <c r="BH21" i="41"/>
  <c r="BM21" i="41"/>
  <c r="J25" i="10"/>
  <c r="E23" i="10"/>
  <c r="F23" i="10"/>
  <c r="G23" i="10"/>
  <c r="BJ14" i="41"/>
  <c r="BM14" i="41"/>
  <c r="J23" i="10"/>
  <c r="J27" i="10"/>
  <c r="BJ13" i="41"/>
  <c r="H26" i="10"/>
  <c r="BL66" i="41"/>
  <c r="BM66" i="41"/>
  <c r="BL72" i="41"/>
  <c r="BM72" i="41"/>
  <c r="BL67" i="41"/>
  <c r="BM67" i="41"/>
  <c r="BL69" i="41"/>
  <c r="BM69" i="41"/>
  <c r="BL68" i="41"/>
  <c r="BM68" i="41"/>
  <c r="BL71" i="41"/>
  <c r="BM71" i="41"/>
  <c r="BL76" i="41"/>
  <c r="BM76" i="41"/>
  <c r="BL83" i="41"/>
  <c r="BM83" i="41"/>
  <c r="BL77" i="41"/>
  <c r="BM77" i="41"/>
  <c r="BL80" i="41"/>
  <c r="BM80" i="41"/>
  <c r="BL74" i="41"/>
  <c r="BM74" i="41"/>
  <c r="BL70" i="41"/>
  <c r="BM70" i="41"/>
  <c r="BL75" i="41"/>
  <c r="BM75" i="41"/>
  <c r="BL82" i="41"/>
  <c r="BM82" i="41"/>
  <c r="BL78" i="41"/>
  <c r="BM78" i="41"/>
  <c r="BL73" i="41"/>
  <c r="BM73" i="41"/>
  <c r="BL65" i="41"/>
  <c r="BM65" i="41"/>
  <c r="BL79" i="41"/>
  <c r="BM79" i="41"/>
  <c r="BL81" i="41"/>
  <c r="BM81" i="41"/>
  <c r="BM98" i="41"/>
  <c r="BM10" i="41"/>
  <c r="J20" i="10"/>
  <c r="BN12" i="5"/>
  <c r="BP103" i="5"/>
  <c r="BQ103" i="5"/>
  <c r="BQ104" i="5"/>
  <c r="J11" i="10"/>
  <c r="BP31" i="5"/>
  <c r="BQ31" i="5"/>
  <c r="BP32" i="5"/>
  <c r="BQ32" i="5"/>
  <c r="BP33" i="5"/>
  <c r="BQ33" i="5"/>
  <c r="BP34" i="5"/>
  <c r="BQ34" i="5"/>
  <c r="BP35" i="5"/>
  <c r="BQ35" i="5"/>
  <c r="BP36" i="5"/>
  <c r="BQ36" i="5"/>
  <c r="BP37" i="5"/>
  <c r="BQ37" i="5"/>
  <c r="BP38" i="5"/>
  <c r="BQ38" i="5"/>
  <c r="BP30" i="5"/>
  <c r="BQ30" i="5"/>
  <c r="BP41" i="5"/>
  <c r="BQ41" i="5"/>
  <c r="BP29" i="5"/>
  <c r="BQ29" i="5"/>
  <c r="BP26" i="5"/>
  <c r="BQ26" i="5"/>
  <c r="BP25" i="5"/>
  <c r="BQ25" i="5"/>
  <c r="BP27" i="5"/>
  <c r="BQ27" i="5"/>
  <c r="BP28" i="5"/>
  <c r="BQ28" i="5"/>
  <c r="BP39" i="5"/>
  <c r="BQ39" i="5"/>
  <c r="BP40" i="5"/>
  <c r="BQ40" i="5"/>
  <c r="BQ42" i="5"/>
  <c r="BQ51" i="5"/>
  <c r="BQ52" i="5"/>
  <c r="BQ53" i="5"/>
  <c r="BQ54" i="5"/>
  <c r="BQ55" i="5"/>
  <c r="BQ56" i="5"/>
  <c r="BQ57" i="5"/>
  <c r="BQ58" i="5"/>
  <c r="BQ50" i="5"/>
  <c r="BQ61" i="5"/>
  <c r="BQ49" i="5"/>
  <c r="BQ46" i="5"/>
  <c r="BQ45" i="5"/>
  <c r="BQ47" i="5"/>
  <c r="BQ48" i="5"/>
  <c r="BQ59" i="5"/>
  <c r="BQ60" i="5"/>
  <c r="BQ62" i="5"/>
  <c r="X112" i="5"/>
  <c r="BG112" i="5"/>
  <c r="AM112" i="5"/>
  <c r="BI112" i="5"/>
  <c r="BP112" i="5"/>
  <c r="X113" i="5"/>
  <c r="BG113" i="5"/>
  <c r="BI113" i="5"/>
  <c r="BP113" i="5"/>
  <c r="G25" i="10"/>
  <c r="G27" i="10"/>
  <c r="F25" i="10"/>
  <c r="F27" i="10"/>
  <c r="E25" i="10"/>
  <c r="E27" i="10"/>
  <c r="G13" i="10"/>
  <c r="G15" i="10"/>
  <c r="G17" i="10"/>
  <c r="F13" i="10"/>
  <c r="F15" i="10"/>
  <c r="F17" i="10"/>
  <c r="E13" i="10"/>
  <c r="E15" i="10"/>
  <c r="BD22" i="41"/>
  <c r="E26" i="10"/>
  <c r="BF22" i="41"/>
  <c r="F26" i="10"/>
  <c r="BH22" i="41"/>
  <c r="G26" i="10"/>
  <c r="H24" i="10"/>
  <c r="E24" i="10"/>
  <c r="F24" i="10"/>
  <c r="G24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6" i="10"/>
  <c r="F16" i="10"/>
  <c r="G16" i="10"/>
  <c r="H14" i="10"/>
  <c r="E14" i="10"/>
  <c r="F14" i="10"/>
  <c r="G14" i="10"/>
  <c r="E12" i="10"/>
  <c r="F12" i="10"/>
  <c r="G12" i="10"/>
  <c r="E11" i="10"/>
  <c r="F11" i="10"/>
  <c r="G11" i="10"/>
  <c r="F10" i="10"/>
  <c r="E10" i="10"/>
  <c r="G10" i="10"/>
  <c r="E9" i="10"/>
  <c r="F9" i="10"/>
  <c r="G9" i="10"/>
  <c r="J22" i="10"/>
  <c r="J12" i="10"/>
  <c r="AQ31" i="5"/>
  <c r="AQ32" i="5"/>
  <c r="AQ33" i="5"/>
  <c r="AQ34" i="5"/>
  <c r="AQ35" i="5"/>
  <c r="AQ36" i="5"/>
  <c r="AQ37" i="5"/>
  <c r="AQ38" i="5"/>
  <c r="AQ30" i="5"/>
  <c r="AQ41" i="5"/>
  <c r="AQ29" i="5"/>
  <c r="AQ26" i="5"/>
  <c r="AQ27" i="5"/>
  <c r="AQ28" i="5"/>
  <c r="AQ39" i="5"/>
  <c r="AQ40" i="5"/>
  <c r="AQ25" i="5"/>
  <c r="AQ42" i="5"/>
  <c r="AQ51" i="5"/>
  <c r="AQ52" i="5"/>
  <c r="AQ53" i="5"/>
  <c r="AQ54" i="5"/>
  <c r="AQ55" i="5"/>
  <c r="AQ56" i="5"/>
  <c r="AQ57" i="5"/>
  <c r="AQ58" i="5"/>
  <c r="AQ50" i="5"/>
  <c r="AQ61" i="5"/>
  <c r="AQ49" i="5"/>
  <c r="AQ46" i="5"/>
  <c r="AQ47" i="5"/>
  <c r="AQ48" i="5"/>
  <c r="AQ59" i="5"/>
  <c r="AQ60" i="5"/>
  <c r="AQ45" i="5"/>
  <c r="AQ62" i="5"/>
  <c r="AQ9" i="5"/>
  <c r="AQ68" i="5"/>
  <c r="AQ65" i="5"/>
  <c r="AQ100" i="5"/>
  <c r="AQ10" i="5"/>
  <c r="AQ103" i="5"/>
  <c r="AQ104" i="5"/>
  <c r="AQ11" i="5"/>
  <c r="AQ107" i="5"/>
  <c r="AQ108" i="5"/>
  <c r="AQ109" i="5"/>
  <c r="AQ12" i="5"/>
  <c r="AQ14" i="5"/>
  <c r="AQ19" i="5"/>
  <c r="AQ20" i="5"/>
  <c r="AQ21" i="5"/>
  <c r="AQ22" i="5"/>
  <c r="F20" i="44"/>
  <c r="F19" i="44"/>
  <c r="F13" i="44"/>
  <c r="F14" i="44"/>
  <c r="F12" i="44"/>
  <c r="F11" i="44"/>
  <c r="K66" i="41"/>
  <c r="K69" i="41"/>
  <c r="K98" i="41"/>
  <c r="K10" i="41"/>
  <c r="K31" i="41"/>
  <c r="K32" i="41"/>
  <c r="K33" i="41"/>
  <c r="K34" i="41"/>
  <c r="K35" i="41"/>
  <c r="K36" i="41"/>
  <c r="K37" i="41"/>
  <c r="K38" i="41"/>
  <c r="K25" i="41"/>
  <c r="K26" i="41"/>
  <c r="K27" i="41"/>
  <c r="K28" i="41"/>
  <c r="K29" i="41"/>
  <c r="K30" i="41"/>
  <c r="K39" i="41"/>
  <c r="K40" i="41"/>
  <c r="K41" i="41"/>
  <c r="K42" i="41"/>
  <c r="K51" i="41"/>
  <c r="K52" i="41"/>
  <c r="K53" i="41"/>
  <c r="K54" i="41"/>
  <c r="K55" i="41"/>
  <c r="K56" i="41"/>
  <c r="K57" i="41"/>
  <c r="K58" i="41"/>
  <c r="K45" i="41"/>
  <c r="K46" i="41"/>
  <c r="K47" i="41"/>
  <c r="K48" i="41"/>
  <c r="K49" i="41"/>
  <c r="K50" i="41"/>
  <c r="K59" i="41"/>
  <c r="K60" i="41"/>
  <c r="K61" i="41"/>
  <c r="K62" i="41"/>
  <c r="K9" i="41"/>
  <c r="K102" i="41"/>
  <c r="K101" i="41"/>
  <c r="K103" i="41"/>
  <c r="K11" i="41"/>
  <c r="K106" i="41"/>
  <c r="K107" i="41"/>
  <c r="K108" i="41"/>
  <c r="K12" i="41"/>
  <c r="K14" i="41"/>
  <c r="K19" i="41"/>
  <c r="K20" i="41"/>
  <c r="K21" i="41"/>
  <c r="K22" i="41"/>
  <c r="F7" i="44"/>
  <c r="F6" i="44"/>
  <c r="F8" i="44"/>
  <c r="F9" i="44"/>
  <c r="F10" i="44"/>
  <c r="F5" i="44"/>
  <c r="F16" i="44"/>
  <c r="F17" i="44"/>
  <c r="F18" i="44"/>
  <c r="F15" i="44"/>
  <c r="F21" i="44"/>
  <c r="N8" i="28"/>
  <c r="N9" i="28"/>
  <c r="N10" i="28"/>
  <c r="N15" i="28"/>
  <c r="N16" i="28"/>
  <c r="N17" i="28"/>
  <c r="N18" i="28"/>
  <c r="N19" i="28"/>
  <c r="N28" i="28"/>
  <c r="N24" i="28"/>
  <c r="N25" i="28"/>
  <c r="N26" i="28"/>
  <c r="Z111" i="41"/>
  <c r="Z112" i="41"/>
  <c r="Z113" i="41"/>
  <c r="Z13" i="41"/>
  <c r="Z79" i="41"/>
  <c r="Z66" i="41"/>
  <c r="Z69" i="41"/>
  <c r="Z68" i="41"/>
  <c r="Z77" i="41"/>
  <c r="Z83" i="41"/>
  <c r="Z73" i="41"/>
  <c r="Z81" i="41"/>
  <c r="Z65" i="41"/>
  <c r="Z82" i="41"/>
  <c r="Z67" i="41"/>
  <c r="Z72" i="41"/>
  <c r="Z97" i="41"/>
  <c r="Z71" i="41"/>
  <c r="Z76" i="41"/>
  <c r="Z80" i="41"/>
  <c r="Z74" i="41"/>
  <c r="Z70" i="41"/>
  <c r="Z75" i="41"/>
  <c r="Z78" i="41"/>
  <c r="Z98" i="41"/>
  <c r="Z10" i="41"/>
  <c r="Z31" i="41"/>
  <c r="Z32" i="41"/>
  <c r="Z33" i="41"/>
  <c r="Z34" i="41"/>
  <c r="Z35" i="41"/>
  <c r="Z36" i="41"/>
  <c r="Z37" i="41"/>
  <c r="Z38" i="41"/>
  <c r="Z25" i="41"/>
  <c r="Z26" i="41"/>
  <c r="Z27" i="41"/>
  <c r="Z28" i="41"/>
  <c r="Z29" i="41"/>
  <c r="Z30" i="41"/>
  <c r="Z39" i="41"/>
  <c r="Z40" i="41"/>
  <c r="Z41" i="41"/>
  <c r="Z42" i="41"/>
  <c r="Z51" i="41"/>
  <c r="Z52" i="41"/>
  <c r="Z53" i="41"/>
  <c r="Z54" i="41"/>
  <c r="Z55" i="41"/>
  <c r="Z56" i="41"/>
  <c r="Z57" i="41"/>
  <c r="Z58" i="41"/>
  <c r="Z45" i="41"/>
  <c r="Z46" i="41"/>
  <c r="Z47" i="41"/>
  <c r="Z48" i="41"/>
  <c r="Z49" i="41"/>
  <c r="Z50" i="41"/>
  <c r="Z59" i="41"/>
  <c r="Z60" i="41"/>
  <c r="Z61" i="41"/>
  <c r="Z62" i="41"/>
  <c r="Z9" i="41"/>
  <c r="Z106" i="41"/>
  <c r="Z107" i="41"/>
  <c r="Z108" i="41"/>
  <c r="Z12" i="41"/>
  <c r="Z14" i="41"/>
  <c r="Z19" i="41"/>
  <c r="Z20" i="41"/>
  <c r="Z21" i="41"/>
  <c r="Z22" i="41"/>
  <c r="F29" i="44"/>
  <c r="AB111" i="41"/>
  <c r="AB112" i="41"/>
  <c r="AB113" i="41"/>
  <c r="AB13" i="41"/>
  <c r="AB79" i="41"/>
  <c r="AB66" i="41"/>
  <c r="AB72" i="41"/>
  <c r="AB67" i="41"/>
  <c r="AB97" i="41"/>
  <c r="AB69" i="41"/>
  <c r="AB68" i="41"/>
  <c r="AB71" i="41"/>
  <c r="AB76" i="41"/>
  <c r="AB83" i="41"/>
  <c r="AB77" i="41"/>
  <c r="AB80" i="41"/>
  <c r="AB74" i="41"/>
  <c r="AB70" i="41"/>
  <c r="AB75" i="41"/>
  <c r="AB82" i="41"/>
  <c r="AB78" i="41"/>
  <c r="AB73" i="41"/>
  <c r="AB65" i="41"/>
  <c r="AB81" i="41"/>
  <c r="AB98" i="41"/>
  <c r="AB10" i="41"/>
  <c r="AB31" i="41"/>
  <c r="AB32" i="41"/>
  <c r="AB33" i="41"/>
  <c r="AB34" i="41"/>
  <c r="AB35" i="41"/>
  <c r="AB36" i="41"/>
  <c r="AB37" i="41"/>
  <c r="AB38" i="41"/>
  <c r="AB25" i="41"/>
  <c r="AB26" i="41"/>
  <c r="AB27" i="41"/>
  <c r="AB28" i="41"/>
  <c r="AB29" i="41"/>
  <c r="AB30" i="41"/>
  <c r="AB39" i="41"/>
  <c r="AB40" i="41"/>
  <c r="AB41" i="41"/>
  <c r="AB42" i="41"/>
  <c r="AB51" i="41"/>
  <c r="AB52" i="41"/>
  <c r="AB53" i="41"/>
  <c r="AB54" i="41"/>
  <c r="AB55" i="41"/>
  <c r="AB56" i="41"/>
  <c r="AB57" i="41"/>
  <c r="AB58" i="41"/>
  <c r="AB45" i="41"/>
  <c r="AB46" i="41"/>
  <c r="AB47" i="41"/>
  <c r="AB48" i="41"/>
  <c r="AB49" i="41"/>
  <c r="AB50" i="41"/>
  <c r="AB59" i="41"/>
  <c r="AB60" i="41"/>
  <c r="AB61" i="41"/>
  <c r="AB62" i="41"/>
  <c r="AB9" i="41"/>
  <c r="AB102" i="41"/>
  <c r="AB101" i="41"/>
  <c r="AB103" i="41"/>
  <c r="AB11" i="41"/>
  <c r="AB106" i="41"/>
  <c r="AB107" i="41"/>
  <c r="AB108" i="41"/>
  <c r="AB12" i="41"/>
  <c r="AB14" i="41"/>
  <c r="AB19" i="41"/>
  <c r="AB20" i="41"/>
  <c r="AB21" i="41"/>
  <c r="AB22" i="41"/>
  <c r="F30" i="44"/>
  <c r="F27" i="44"/>
  <c r="AD79" i="41"/>
  <c r="AD66" i="41"/>
  <c r="AD72" i="41"/>
  <c r="AD67" i="41"/>
  <c r="AD97" i="41"/>
  <c r="AD69" i="41"/>
  <c r="AD68" i="41"/>
  <c r="AD71" i="41"/>
  <c r="AD76" i="41"/>
  <c r="AD83" i="41"/>
  <c r="AD77" i="41"/>
  <c r="AD80" i="41"/>
  <c r="AD74" i="41"/>
  <c r="AD70" i="41"/>
  <c r="AD75" i="41"/>
  <c r="AD82" i="41"/>
  <c r="AD78" i="41"/>
  <c r="AD73" i="41"/>
  <c r="AD65" i="41"/>
  <c r="AD81" i="41"/>
  <c r="AD98" i="41"/>
  <c r="AD10" i="41"/>
  <c r="AD25" i="41"/>
  <c r="AD31" i="41"/>
  <c r="AD32" i="41"/>
  <c r="AD33" i="41"/>
  <c r="AD34" i="41"/>
  <c r="AD35" i="41"/>
  <c r="AD36" i="41"/>
  <c r="AD37" i="41"/>
  <c r="AD38" i="41"/>
  <c r="AD26" i="41"/>
  <c r="AD27" i="41"/>
  <c r="AD28" i="41"/>
  <c r="AD29" i="41"/>
  <c r="AD30" i="41"/>
  <c r="AD39" i="41"/>
  <c r="AD40" i="41"/>
  <c r="AD41" i="41"/>
  <c r="AD42" i="41"/>
  <c r="AD45" i="41"/>
  <c r="AD51" i="41"/>
  <c r="AD52" i="41"/>
  <c r="AD53" i="41"/>
  <c r="AD54" i="41"/>
  <c r="AD55" i="41"/>
  <c r="AD56" i="41"/>
  <c r="AD57" i="41"/>
  <c r="AD58" i="41"/>
  <c r="AD46" i="41"/>
  <c r="AD47" i="41"/>
  <c r="AD48" i="41"/>
  <c r="AD49" i="41"/>
  <c r="AD50" i="41"/>
  <c r="AD59" i="41"/>
  <c r="AD60" i="41"/>
  <c r="AD61" i="41"/>
  <c r="AD62" i="41"/>
  <c r="AD9" i="41"/>
  <c r="AD102" i="41"/>
  <c r="AD101" i="41"/>
  <c r="AD103" i="41"/>
  <c r="AD11" i="41"/>
  <c r="AD106" i="41"/>
  <c r="AD107" i="41"/>
  <c r="AD108" i="41"/>
  <c r="AD12" i="41"/>
  <c r="AD14" i="41"/>
  <c r="BN11" i="5"/>
  <c r="I66" i="41"/>
  <c r="I69" i="41"/>
  <c r="I98" i="41"/>
  <c r="I10" i="41"/>
  <c r="I31" i="41"/>
  <c r="I32" i="41"/>
  <c r="I33" i="41"/>
  <c r="I34" i="41"/>
  <c r="I35" i="41"/>
  <c r="I36" i="41"/>
  <c r="I37" i="41"/>
  <c r="I38" i="41"/>
  <c r="I25" i="41"/>
  <c r="I26" i="41"/>
  <c r="I27" i="41"/>
  <c r="I28" i="41"/>
  <c r="I29" i="41"/>
  <c r="I30" i="41"/>
  <c r="I39" i="41"/>
  <c r="I40" i="41"/>
  <c r="I41" i="41"/>
  <c r="I42" i="41"/>
  <c r="I51" i="41"/>
  <c r="I52" i="41"/>
  <c r="I53" i="41"/>
  <c r="I54" i="41"/>
  <c r="I55" i="41"/>
  <c r="I56" i="41"/>
  <c r="I57" i="41"/>
  <c r="I58" i="41"/>
  <c r="I45" i="41"/>
  <c r="I46" i="41"/>
  <c r="I47" i="41"/>
  <c r="I48" i="41"/>
  <c r="I49" i="41"/>
  <c r="I50" i="41"/>
  <c r="I59" i="41"/>
  <c r="I60" i="41"/>
  <c r="I61" i="41"/>
  <c r="I62" i="41"/>
  <c r="I9" i="41"/>
  <c r="I102" i="41"/>
  <c r="I101" i="41"/>
  <c r="I103" i="41"/>
  <c r="I11" i="41"/>
  <c r="I106" i="41"/>
  <c r="I107" i="41"/>
  <c r="I108" i="41"/>
  <c r="I12" i="41"/>
  <c r="I14" i="41"/>
  <c r="I19" i="41"/>
  <c r="I20" i="41"/>
  <c r="I21" i="41"/>
  <c r="I22" i="41"/>
  <c r="F23" i="44"/>
  <c r="F24" i="44"/>
  <c r="M111" i="41"/>
  <c r="M112" i="41"/>
  <c r="M113" i="41"/>
  <c r="M13" i="41"/>
  <c r="M66" i="41"/>
  <c r="M69" i="41"/>
  <c r="M98" i="41"/>
  <c r="M10" i="41"/>
  <c r="M31" i="41"/>
  <c r="M32" i="41"/>
  <c r="M33" i="41"/>
  <c r="M34" i="41"/>
  <c r="M35" i="41"/>
  <c r="M36" i="41"/>
  <c r="M37" i="41"/>
  <c r="M38" i="41"/>
  <c r="M25" i="41"/>
  <c r="M26" i="41"/>
  <c r="M27" i="41"/>
  <c r="M28" i="41"/>
  <c r="M29" i="41"/>
  <c r="M30" i="41"/>
  <c r="M39" i="41"/>
  <c r="M40" i="41"/>
  <c r="M41" i="41"/>
  <c r="M42" i="41"/>
  <c r="M51" i="41"/>
  <c r="M52" i="41"/>
  <c r="M53" i="41"/>
  <c r="M54" i="41"/>
  <c r="M55" i="41"/>
  <c r="M56" i="41"/>
  <c r="M57" i="41"/>
  <c r="M58" i="41"/>
  <c r="M45" i="41"/>
  <c r="M46" i="41"/>
  <c r="M47" i="41"/>
  <c r="M48" i="41"/>
  <c r="M49" i="41"/>
  <c r="M50" i="41"/>
  <c r="M59" i="41"/>
  <c r="M60" i="41"/>
  <c r="M61" i="41"/>
  <c r="M62" i="41"/>
  <c r="M9" i="41"/>
  <c r="M102" i="41"/>
  <c r="M101" i="41"/>
  <c r="M103" i="41"/>
  <c r="M11" i="41"/>
  <c r="M106" i="41"/>
  <c r="M107" i="41"/>
  <c r="M108" i="41"/>
  <c r="M12" i="41"/>
  <c r="M14" i="41"/>
  <c r="M19" i="41"/>
  <c r="M20" i="41"/>
  <c r="M21" i="41"/>
  <c r="M22" i="41"/>
  <c r="F25" i="44"/>
  <c r="O111" i="41"/>
  <c r="O112" i="41"/>
  <c r="O113" i="41"/>
  <c r="O13" i="41"/>
  <c r="O66" i="41"/>
  <c r="O69" i="41"/>
  <c r="O98" i="41"/>
  <c r="O10" i="41"/>
  <c r="O31" i="41"/>
  <c r="O32" i="41"/>
  <c r="O33" i="41"/>
  <c r="O34" i="41"/>
  <c r="O35" i="41"/>
  <c r="O36" i="41"/>
  <c r="O37" i="41"/>
  <c r="O38" i="41"/>
  <c r="O25" i="41"/>
  <c r="O26" i="41"/>
  <c r="O27" i="41"/>
  <c r="O28" i="41"/>
  <c r="O29" i="41"/>
  <c r="O30" i="41"/>
  <c r="O39" i="41"/>
  <c r="O40" i="41"/>
  <c r="O41" i="41"/>
  <c r="O42" i="41"/>
  <c r="O51" i="41"/>
  <c r="O52" i="41"/>
  <c r="O53" i="41"/>
  <c r="O54" i="41"/>
  <c r="O55" i="41"/>
  <c r="O56" i="41"/>
  <c r="O57" i="41"/>
  <c r="O58" i="41"/>
  <c r="O45" i="41"/>
  <c r="O46" i="41"/>
  <c r="O47" i="41"/>
  <c r="O48" i="41"/>
  <c r="O49" i="41"/>
  <c r="O50" i="41"/>
  <c r="O59" i="41"/>
  <c r="O60" i="41"/>
  <c r="O61" i="41"/>
  <c r="O62" i="41"/>
  <c r="O9" i="41"/>
  <c r="O102" i="41"/>
  <c r="O101" i="41"/>
  <c r="O103" i="41"/>
  <c r="O11" i="41"/>
  <c r="O106" i="41"/>
  <c r="O107" i="41"/>
  <c r="O108" i="41"/>
  <c r="O12" i="41"/>
  <c r="O14" i="41"/>
  <c r="O19" i="41"/>
  <c r="O20" i="41"/>
  <c r="O21" i="41"/>
  <c r="O22" i="41"/>
  <c r="F26" i="44"/>
  <c r="AM66" i="41"/>
  <c r="AM69" i="41"/>
  <c r="AM98" i="41"/>
  <c r="AM10" i="41"/>
  <c r="AM31" i="41"/>
  <c r="AM32" i="41"/>
  <c r="AM33" i="41"/>
  <c r="AM34" i="41"/>
  <c r="AM35" i="41"/>
  <c r="AM36" i="41"/>
  <c r="AM37" i="41"/>
  <c r="AM38" i="41"/>
  <c r="AM25" i="41"/>
  <c r="AM26" i="41"/>
  <c r="AM27" i="41"/>
  <c r="AM28" i="41"/>
  <c r="AM29" i="41"/>
  <c r="AM30" i="41"/>
  <c r="AM39" i="41"/>
  <c r="AM40" i="41"/>
  <c r="AM41" i="41"/>
  <c r="AM42" i="41"/>
  <c r="AM51" i="41"/>
  <c r="AM52" i="41"/>
  <c r="AM53" i="41"/>
  <c r="AM54" i="41"/>
  <c r="AM55" i="41"/>
  <c r="AM56" i="41"/>
  <c r="AM57" i="41"/>
  <c r="AM58" i="41"/>
  <c r="AM45" i="41"/>
  <c r="AM46" i="41"/>
  <c r="AM47" i="41"/>
  <c r="AM48" i="41"/>
  <c r="AM49" i="41"/>
  <c r="AM50" i="41"/>
  <c r="AM59" i="41"/>
  <c r="AM60" i="41"/>
  <c r="AM61" i="41"/>
  <c r="AM62" i="41"/>
  <c r="AM9" i="41"/>
  <c r="AM102" i="41"/>
  <c r="AM101" i="41"/>
  <c r="AM103" i="41"/>
  <c r="AM11" i="41"/>
  <c r="AM106" i="41"/>
  <c r="AM107" i="41"/>
  <c r="AM108" i="41"/>
  <c r="AM12" i="41"/>
  <c r="AM14" i="41"/>
  <c r="AM19" i="41"/>
  <c r="AM20" i="41"/>
  <c r="AM21" i="41"/>
  <c r="AM22" i="41"/>
  <c r="F33" i="44"/>
  <c r="F32" i="44"/>
  <c r="F22" i="44"/>
  <c r="F34" i="44"/>
  <c r="P9" i="28"/>
  <c r="P7" i="28"/>
  <c r="D8" i="12"/>
  <c r="D7" i="12"/>
  <c r="D9" i="12"/>
  <c r="D10" i="12"/>
  <c r="D11" i="12"/>
  <c r="BM22" i="41"/>
  <c r="AF39" i="41"/>
  <c r="AF25" i="41"/>
  <c r="AF31" i="41"/>
  <c r="AF32" i="41"/>
  <c r="AF33" i="41"/>
  <c r="AF34" i="41"/>
  <c r="AF35" i="41"/>
  <c r="AF36" i="41"/>
  <c r="AF37" i="41"/>
  <c r="AF38" i="41"/>
  <c r="AF26" i="41"/>
  <c r="AF27" i="41"/>
  <c r="AF28" i="41"/>
  <c r="AF29" i="41"/>
  <c r="AF30" i="41"/>
  <c r="AF40" i="41"/>
  <c r="AF41" i="41"/>
  <c r="AF42" i="41"/>
  <c r="AF59" i="41"/>
  <c r="AF45" i="41"/>
  <c r="AF51" i="41"/>
  <c r="AF52" i="41"/>
  <c r="AF53" i="41"/>
  <c r="AF54" i="41"/>
  <c r="AF55" i="41"/>
  <c r="AF56" i="41"/>
  <c r="AF57" i="41"/>
  <c r="AF58" i="41"/>
  <c r="AF46" i="41"/>
  <c r="AF47" i="41"/>
  <c r="AF48" i="41"/>
  <c r="AF49" i="41"/>
  <c r="AF50" i="41"/>
  <c r="AF60" i="41"/>
  <c r="AF61" i="41"/>
  <c r="AF62" i="41"/>
  <c r="AF9" i="41"/>
  <c r="AF66" i="41"/>
  <c r="AF69" i="41"/>
  <c r="AF98" i="41"/>
  <c r="AF10" i="41"/>
  <c r="AF102" i="41"/>
  <c r="AF101" i="41"/>
  <c r="AF103" i="41"/>
  <c r="AF11" i="41"/>
  <c r="AF106" i="41"/>
  <c r="AF107" i="41"/>
  <c r="AF108" i="41"/>
  <c r="AF12" i="41"/>
  <c r="AF14" i="41"/>
  <c r="AF19" i="41"/>
  <c r="AF20" i="41"/>
  <c r="AF21" i="41"/>
  <c r="AF22" i="41"/>
  <c r="X29" i="41"/>
  <c r="X31" i="41"/>
  <c r="X32" i="41"/>
  <c r="X33" i="41"/>
  <c r="X34" i="41"/>
  <c r="X35" i="41"/>
  <c r="X36" i="41"/>
  <c r="X37" i="41"/>
  <c r="X38" i="41"/>
  <c r="X25" i="41"/>
  <c r="X26" i="41"/>
  <c r="X27" i="41"/>
  <c r="X28" i="41"/>
  <c r="X30" i="41"/>
  <c r="X39" i="41"/>
  <c r="X40" i="41"/>
  <c r="X41" i="41"/>
  <c r="X42" i="41"/>
  <c r="X49" i="41"/>
  <c r="X51" i="41"/>
  <c r="X52" i="41"/>
  <c r="X53" i="41"/>
  <c r="X54" i="41"/>
  <c r="X55" i="41"/>
  <c r="X56" i="41"/>
  <c r="X57" i="41"/>
  <c r="X58" i="41"/>
  <c r="X45" i="41"/>
  <c r="X46" i="41"/>
  <c r="X47" i="41"/>
  <c r="X48" i="41"/>
  <c r="X50" i="41"/>
  <c r="X59" i="41"/>
  <c r="X60" i="41"/>
  <c r="X61" i="41"/>
  <c r="X62" i="41"/>
  <c r="X9" i="41"/>
  <c r="X66" i="41"/>
  <c r="X69" i="41"/>
  <c r="X98" i="41"/>
  <c r="X10" i="41"/>
  <c r="X102" i="41"/>
  <c r="X101" i="41"/>
  <c r="X103" i="41"/>
  <c r="X11" i="41"/>
  <c r="X106" i="41"/>
  <c r="X107" i="41"/>
  <c r="X108" i="41"/>
  <c r="X12" i="41"/>
  <c r="X14" i="41"/>
  <c r="X19" i="41"/>
  <c r="X20" i="41"/>
  <c r="X21" i="41"/>
  <c r="X22" i="41"/>
  <c r="E28" i="12"/>
  <c r="E29" i="12"/>
  <c r="F26" i="12"/>
  <c r="F27" i="12"/>
  <c r="AD19" i="41"/>
  <c r="AD20" i="41"/>
  <c r="AD21" i="41"/>
  <c r="AD22" i="41"/>
  <c r="E26" i="12"/>
  <c r="G26" i="12"/>
  <c r="E17" i="12"/>
  <c r="M46" i="42"/>
  <c r="M76" i="42"/>
  <c r="M77" i="42"/>
  <c r="M10" i="42"/>
  <c r="M25" i="42"/>
  <c r="M32" i="42"/>
  <c r="M33" i="42"/>
  <c r="M36" i="42"/>
  <c r="M42" i="42"/>
  <c r="M43" i="42"/>
  <c r="M9" i="42"/>
  <c r="M90" i="42"/>
  <c r="M92" i="42"/>
  <c r="M13" i="42"/>
  <c r="M14" i="42"/>
  <c r="M20" i="42"/>
  <c r="M21" i="42"/>
  <c r="M22" i="42"/>
  <c r="F17" i="12"/>
  <c r="G17" i="12"/>
  <c r="E18" i="12"/>
  <c r="O46" i="42"/>
  <c r="O76" i="42"/>
  <c r="O77" i="42"/>
  <c r="O10" i="42"/>
  <c r="O25" i="42"/>
  <c r="O32" i="42"/>
  <c r="O33" i="42"/>
  <c r="O36" i="42"/>
  <c r="O42" i="42"/>
  <c r="O43" i="42"/>
  <c r="O9" i="42"/>
  <c r="O90" i="42"/>
  <c r="O92" i="42"/>
  <c r="O13" i="42"/>
  <c r="O14" i="42"/>
  <c r="O20" i="42"/>
  <c r="O21" i="42"/>
  <c r="O22" i="42"/>
  <c r="F18" i="12"/>
  <c r="G18" i="12"/>
  <c r="Q29" i="41"/>
  <c r="Q39" i="41"/>
  <c r="Q31" i="41"/>
  <c r="Q32" i="41"/>
  <c r="Q33" i="41"/>
  <c r="Q34" i="41"/>
  <c r="Q35" i="41"/>
  <c r="Q36" i="41"/>
  <c r="Q37" i="41"/>
  <c r="Q38" i="41"/>
  <c r="Q25" i="41"/>
  <c r="Q26" i="41"/>
  <c r="Q27" i="41"/>
  <c r="Q28" i="41"/>
  <c r="Q30" i="41"/>
  <c r="Q40" i="41"/>
  <c r="Q41" i="41"/>
  <c r="Q42" i="41"/>
  <c r="Q49" i="41"/>
  <c r="Q59" i="41"/>
  <c r="Q51" i="41"/>
  <c r="Q52" i="41"/>
  <c r="Q53" i="41"/>
  <c r="Q54" i="41"/>
  <c r="Q55" i="41"/>
  <c r="Q56" i="41"/>
  <c r="Q57" i="41"/>
  <c r="Q58" i="41"/>
  <c r="Q45" i="41"/>
  <c r="Q46" i="41"/>
  <c r="Q47" i="41"/>
  <c r="Q48" i="41"/>
  <c r="Q50" i="41"/>
  <c r="Q60" i="41"/>
  <c r="Q61" i="41"/>
  <c r="Q62" i="41"/>
  <c r="Q9" i="41"/>
  <c r="Q66" i="41"/>
  <c r="Q69" i="41"/>
  <c r="Q98" i="41"/>
  <c r="Q10" i="41"/>
  <c r="Q111" i="41"/>
  <c r="Q112" i="41"/>
  <c r="Q113" i="41"/>
  <c r="Q13" i="41"/>
  <c r="Q102" i="41"/>
  <c r="Q101" i="41"/>
  <c r="Q103" i="41"/>
  <c r="Q11" i="41"/>
  <c r="Q106" i="41"/>
  <c r="Q107" i="41"/>
  <c r="Q108" i="41"/>
  <c r="Q12" i="41"/>
  <c r="Q14" i="41"/>
  <c r="Q19" i="41"/>
  <c r="Q20" i="41"/>
  <c r="Q21" i="41"/>
  <c r="Q22" i="41"/>
  <c r="E19" i="12"/>
  <c r="Q46" i="42"/>
  <c r="Q76" i="42"/>
  <c r="Q77" i="42"/>
  <c r="Q10" i="42"/>
  <c r="Q25" i="42"/>
  <c r="Q32" i="42"/>
  <c r="Q33" i="42"/>
  <c r="Q36" i="42"/>
  <c r="Q42" i="42"/>
  <c r="Q43" i="42"/>
  <c r="Q9" i="42"/>
  <c r="Q90" i="42"/>
  <c r="Q92" i="42"/>
  <c r="Q13" i="42"/>
  <c r="Q14" i="42"/>
  <c r="Q20" i="42"/>
  <c r="Q21" i="42"/>
  <c r="Q22" i="42"/>
  <c r="F19" i="12"/>
  <c r="G19" i="12"/>
  <c r="S29" i="41"/>
  <c r="S39" i="41"/>
  <c r="S31" i="41"/>
  <c r="S32" i="41"/>
  <c r="S33" i="41"/>
  <c r="S34" i="41"/>
  <c r="S35" i="41"/>
  <c r="S36" i="41"/>
  <c r="S37" i="41"/>
  <c r="S38" i="41"/>
  <c r="S25" i="41"/>
  <c r="S26" i="41"/>
  <c r="S27" i="41"/>
  <c r="S28" i="41"/>
  <c r="S30" i="41"/>
  <c r="S40" i="41"/>
  <c r="S41" i="41"/>
  <c r="S42" i="41"/>
  <c r="S49" i="41"/>
  <c r="S59" i="41"/>
  <c r="S51" i="41"/>
  <c r="S52" i="41"/>
  <c r="S53" i="41"/>
  <c r="S54" i="41"/>
  <c r="S55" i="41"/>
  <c r="S56" i="41"/>
  <c r="S57" i="41"/>
  <c r="S58" i="41"/>
  <c r="S45" i="41"/>
  <c r="S46" i="41"/>
  <c r="S47" i="41"/>
  <c r="S48" i="41"/>
  <c r="S50" i="41"/>
  <c r="S60" i="41"/>
  <c r="S61" i="41"/>
  <c r="S62" i="41"/>
  <c r="S9" i="41"/>
  <c r="S66" i="41"/>
  <c r="S69" i="41"/>
  <c r="S98" i="41"/>
  <c r="S10" i="41"/>
  <c r="S111" i="41"/>
  <c r="S112" i="41"/>
  <c r="S113" i="41"/>
  <c r="S13" i="41"/>
  <c r="S102" i="41"/>
  <c r="S101" i="41"/>
  <c r="S103" i="41"/>
  <c r="S11" i="41"/>
  <c r="S106" i="41"/>
  <c r="S107" i="41"/>
  <c r="S108" i="41"/>
  <c r="S12" i="41"/>
  <c r="S14" i="41"/>
  <c r="S19" i="41"/>
  <c r="S20" i="41"/>
  <c r="S21" i="41"/>
  <c r="S22" i="41"/>
  <c r="E20" i="12"/>
  <c r="S46" i="42"/>
  <c r="S76" i="42"/>
  <c r="S77" i="42"/>
  <c r="S10" i="42"/>
  <c r="S25" i="42"/>
  <c r="S32" i="42"/>
  <c r="S33" i="42"/>
  <c r="S36" i="42"/>
  <c r="S42" i="42"/>
  <c r="S43" i="42"/>
  <c r="S9" i="42"/>
  <c r="S90" i="42"/>
  <c r="S92" i="42"/>
  <c r="S13" i="42"/>
  <c r="S14" i="42"/>
  <c r="S20" i="42"/>
  <c r="S21" i="42"/>
  <c r="S22" i="42"/>
  <c r="F20" i="12"/>
  <c r="G20" i="12"/>
  <c r="E21" i="12"/>
  <c r="F21" i="12"/>
  <c r="G21" i="12"/>
  <c r="E22" i="12"/>
  <c r="F22" i="12"/>
  <c r="G22" i="12"/>
  <c r="E23" i="12"/>
  <c r="X25" i="42"/>
  <c r="X32" i="42"/>
  <c r="X33" i="42"/>
  <c r="X36" i="42"/>
  <c r="X42" i="42"/>
  <c r="X43" i="42"/>
  <c r="X9" i="42"/>
  <c r="X46" i="42"/>
  <c r="X47" i="42"/>
  <c r="X48" i="42"/>
  <c r="X50" i="42"/>
  <c r="X49" i="42"/>
  <c r="X69" i="42"/>
  <c r="X70" i="42"/>
  <c r="X71" i="42"/>
  <c r="X74" i="42"/>
  <c r="X51" i="42"/>
  <c r="X52" i="42"/>
  <c r="X53" i="42"/>
  <c r="X54" i="42"/>
  <c r="X55" i="42"/>
  <c r="X56" i="42"/>
  <c r="X57" i="42"/>
  <c r="X58" i="42"/>
  <c r="X59" i="42"/>
  <c r="X60" i="42"/>
  <c r="X61" i="42"/>
  <c r="X62" i="42"/>
  <c r="X63" i="42"/>
  <c r="X64" i="42"/>
  <c r="X65" i="42"/>
  <c r="X66" i="42"/>
  <c r="X67" i="42"/>
  <c r="X68" i="42"/>
  <c r="X72" i="42"/>
  <c r="X73" i="42"/>
  <c r="X75" i="42"/>
  <c r="X76" i="42"/>
  <c r="X77" i="42"/>
  <c r="X10" i="42"/>
  <c r="X90" i="42"/>
  <c r="X92" i="42"/>
  <c r="X13" i="42"/>
  <c r="X14" i="42"/>
  <c r="X20" i="42"/>
  <c r="X21" i="42"/>
  <c r="X22" i="42"/>
  <c r="F23" i="12"/>
  <c r="G23" i="12"/>
  <c r="E24" i="12"/>
  <c r="Z46" i="42"/>
  <c r="Z76" i="42"/>
  <c r="Z77" i="42"/>
  <c r="Z10" i="42"/>
  <c r="Z25" i="42"/>
  <c r="Z32" i="42"/>
  <c r="Z33" i="42"/>
  <c r="Z36" i="42"/>
  <c r="Z42" i="42"/>
  <c r="Z43" i="42"/>
  <c r="Z9" i="42"/>
  <c r="Z90" i="42"/>
  <c r="Z92" i="42"/>
  <c r="Z13" i="42"/>
  <c r="Z14" i="42"/>
  <c r="Z20" i="42"/>
  <c r="Z21" i="42"/>
  <c r="Z22" i="42"/>
  <c r="F24" i="12"/>
  <c r="G24" i="12"/>
  <c r="E25" i="12"/>
  <c r="AB46" i="42"/>
  <c r="AB76" i="42"/>
  <c r="AB77" i="42"/>
  <c r="AB10" i="42"/>
  <c r="AB25" i="42"/>
  <c r="AB32" i="42"/>
  <c r="AB33" i="42"/>
  <c r="AB36" i="42"/>
  <c r="AB42" i="42"/>
  <c r="AB43" i="42"/>
  <c r="AB9" i="42"/>
  <c r="AB90" i="42"/>
  <c r="AB92" i="42"/>
  <c r="AB13" i="42"/>
  <c r="AB14" i="42"/>
  <c r="AB20" i="42"/>
  <c r="AB21" i="42"/>
  <c r="AB22" i="42"/>
  <c r="F25" i="12"/>
  <c r="G25" i="12"/>
  <c r="E27" i="12"/>
  <c r="G27" i="12"/>
  <c r="AD46" i="42"/>
  <c r="AD76" i="42"/>
  <c r="AD77" i="42"/>
  <c r="AD10" i="42"/>
  <c r="AD25" i="42"/>
  <c r="AD32" i="42"/>
  <c r="AD33" i="42"/>
  <c r="AD36" i="42"/>
  <c r="AD42" i="42"/>
  <c r="AD43" i="42"/>
  <c r="AD9" i="42"/>
  <c r="AD90" i="42"/>
  <c r="AD92" i="42"/>
  <c r="AD13" i="42"/>
  <c r="AD14" i="42"/>
  <c r="AD20" i="42"/>
  <c r="AD21" i="42"/>
  <c r="AD22" i="42"/>
  <c r="F28" i="12"/>
  <c r="G28" i="12"/>
  <c r="AF46" i="42"/>
  <c r="AF76" i="42"/>
  <c r="AF77" i="42"/>
  <c r="AF10" i="42"/>
  <c r="AF25" i="42"/>
  <c r="AF32" i="42"/>
  <c r="AF33" i="42"/>
  <c r="AF36" i="42"/>
  <c r="AF42" i="42"/>
  <c r="AF43" i="42"/>
  <c r="AF9" i="42"/>
  <c r="AF90" i="42"/>
  <c r="AF92" i="42"/>
  <c r="AF13" i="42"/>
  <c r="AF14" i="42"/>
  <c r="AF20" i="42"/>
  <c r="AF21" i="42"/>
  <c r="AF22" i="42"/>
  <c r="F29" i="12"/>
  <c r="G29" i="12"/>
  <c r="AH29" i="41"/>
  <c r="AH39" i="41"/>
  <c r="AH31" i="41"/>
  <c r="AH32" i="41"/>
  <c r="AH33" i="41"/>
  <c r="AH34" i="41"/>
  <c r="AH35" i="41"/>
  <c r="AH36" i="41"/>
  <c r="AH37" i="41"/>
  <c r="AH38" i="41"/>
  <c r="AH25" i="41"/>
  <c r="AH26" i="41"/>
  <c r="AH27" i="41"/>
  <c r="AH28" i="41"/>
  <c r="AH30" i="41"/>
  <c r="AH40" i="41"/>
  <c r="AH41" i="41"/>
  <c r="AH42" i="41"/>
  <c r="AH49" i="41"/>
  <c r="AH59" i="41"/>
  <c r="AH51" i="41"/>
  <c r="AH52" i="41"/>
  <c r="AH53" i="41"/>
  <c r="AH54" i="41"/>
  <c r="AH55" i="41"/>
  <c r="AH56" i="41"/>
  <c r="AH57" i="41"/>
  <c r="AH58" i="41"/>
  <c r="AH45" i="41"/>
  <c r="AH46" i="41"/>
  <c r="AH47" i="41"/>
  <c r="AH48" i="41"/>
  <c r="AH50" i="41"/>
  <c r="AH60" i="41"/>
  <c r="AH61" i="41"/>
  <c r="AH62" i="41"/>
  <c r="AH9" i="41"/>
  <c r="AH66" i="41"/>
  <c r="AH69" i="41"/>
  <c r="AH98" i="41"/>
  <c r="AH10" i="41"/>
  <c r="AH111" i="41"/>
  <c r="AH112" i="41"/>
  <c r="AH113" i="41"/>
  <c r="AH13" i="41"/>
  <c r="AH102" i="41"/>
  <c r="AH101" i="41"/>
  <c r="AH103" i="41"/>
  <c r="AH11" i="41"/>
  <c r="AH106" i="41"/>
  <c r="AH107" i="41"/>
  <c r="AH108" i="41"/>
  <c r="AH12" i="41"/>
  <c r="AH14" i="41"/>
  <c r="AH19" i="41"/>
  <c r="AH20" i="41"/>
  <c r="AH21" i="41"/>
  <c r="AH22" i="41"/>
  <c r="E30" i="12"/>
  <c r="AH46" i="42"/>
  <c r="AH76" i="42"/>
  <c r="AH77" i="42"/>
  <c r="AH10" i="42"/>
  <c r="AH25" i="42"/>
  <c r="AH32" i="42"/>
  <c r="AH33" i="42"/>
  <c r="AH36" i="42"/>
  <c r="AH42" i="42"/>
  <c r="AH43" i="42"/>
  <c r="AH9" i="42"/>
  <c r="AH90" i="42"/>
  <c r="AH92" i="42"/>
  <c r="AH13" i="42"/>
  <c r="AH14" i="42"/>
  <c r="AH20" i="42"/>
  <c r="AH21" i="42"/>
  <c r="AH22" i="42"/>
  <c r="F30" i="12"/>
  <c r="G30" i="12"/>
  <c r="D31" i="12"/>
  <c r="E31" i="12"/>
  <c r="AM90" i="42"/>
  <c r="AM92" i="42"/>
  <c r="AM13" i="42"/>
  <c r="AM46" i="42"/>
  <c r="AM76" i="42"/>
  <c r="AM77" i="42"/>
  <c r="AM10" i="42"/>
  <c r="AM25" i="42"/>
  <c r="AM32" i="42"/>
  <c r="AM33" i="42"/>
  <c r="AM36" i="42"/>
  <c r="AM42" i="42"/>
  <c r="AM43" i="42"/>
  <c r="AM9" i="42"/>
  <c r="AM14" i="42"/>
  <c r="AM18" i="42"/>
  <c r="AM19" i="42"/>
  <c r="AM20" i="42"/>
  <c r="AM21" i="42"/>
  <c r="AM22" i="42"/>
  <c r="F31" i="12"/>
  <c r="G31" i="12"/>
  <c r="AS29" i="5"/>
  <c r="AS25" i="5"/>
  <c r="AS26" i="5"/>
  <c r="AS27" i="5"/>
  <c r="AS28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9" i="5"/>
  <c r="AS45" i="5"/>
  <c r="AS46" i="5"/>
  <c r="AS47" i="5"/>
  <c r="AS48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9" i="5"/>
  <c r="AS68" i="5"/>
  <c r="AS65" i="5"/>
  <c r="AS100" i="5"/>
  <c r="AS10" i="5"/>
  <c r="AS103" i="5"/>
  <c r="AS104" i="5"/>
  <c r="AS11" i="5"/>
  <c r="AS107" i="5"/>
  <c r="AS108" i="5"/>
  <c r="AS109" i="5"/>
  <c r="AS12" i="5"/>
  <c r="AS14" i="5"/>
  <c r="AS19" i="5"/>
  <c r="AS20" i="5"/>
  <c r="AS21" i="5"/>
  <c r="AS22" i="5"/>
  <c r="D32" i="12"/>
  <c r="AO29" i="41"/>
  <c r="AO39" i="41"/>
  <c r="AO31" i="41"/>
  <c r="AO32" i="41"/>
  <c r="AO33" i="41"/>
  <c r="AO34" i="41"/>
  <c r="AO35" i="41"/>
  <c r="AO36" i="41"/>
  <c r="AO37" i="41"/>
  <c r="AO38" i="41"/>
  <c r="AO25" i="41"/>
  <c r="AO26" i="41"/>
  <c r="AO27" i="41"/>
  <c r="AO28" i="41"/>
  <c r="AO30" i="41"/>
  <c r="AO40" i="41"/>
  <c r="AO41" i="41"/>
  <c r="AO42" i="41"/>
  <c r="AO49" i="41"/>
  <c r="AO59" i="41"/>
  <c r="AO51" i="41"/>
  <c r="AO52" i="41"/>
  <c r="AO53" i="41"/>
  <c r="AO54" i="41"/>
  <c r="AO55" i="41"/>
  <c r="AO56" i="41"/>
  <c r="AO57" i="41"/>
  <c r="AO58" i="41"/>
  <c r="AO45" i="41"/>
  <c r="AO46" i="41"/>
  <c r="AO47" i="41"/>
  <c r="AO48" i="41"/>
  <c r="AO50" i="41"/>
  <c r="AO60" i="41"/>
  <c r="AO61" i="41"/>
  <c r="AO62" i="41"/>
  <c r="AO9" i="41"/>
  <c r="AO66" i="41"/>
  <c r="AO69" i="41"/>
  <c r="AO98" i="41"/>
  <c r="AO10" i="41"/>
  <c r="AO102" i="41"/>
  <c r="AO101" i="41"/>
  <c r="AO103" i="41"/>
  <c r="AO11" i="41"/>
  <c r="AO106" i="41"/>
  <c r="AO107" i="41"/>
  <c r="AO108" i="41"/>
  <c r="AO12" i="41"/>
  <c r="AO14" i="41"/>
  <c r="AO19" i="41"/>
  <c r="AO20" i="41"/>
  <c r="AO21" i="41"/>
  <c r="AO22" i="41"/>
  <c r="E32" i="12"/>
  <c r="AO32" i="42"/>
  <c r="AO25" i="42"/>
  <c r="AO33" i="42"/>
  <c r="AO42" i="42"/>
  <c r="AO36" i="42"/>
  <c r="AO43" i="42"/>
  <c r="AO9" i="42"/>
  <c r="AO46" i="42"/>
  <c r="AO76" i="42"/>
  <c r="AO77" i="42"/>
  <c r="AO10" i="42"/>
  <c r="AO90" i="42"/>
  <c r="AO92" i="42"/>
  <c r="AO13" i="42"/>
  <c r="AO14" i="42"/>
  <c r="AO20" i="42"/>
  <c r="AO21" i="42"/>
  <c r="AO22" i="42"/>
  <c r="F32" i="12"/>
  <c r="G32" i="12"/>
  <c r="AU31" i="5"/>
  <c r="AU29" i="5"/>
  <c r="AU25" i="5"/>
  <c r="AU26" i="5"/>
  <c r="AU27" i="5"/>
  <c r="AU28" i="5"/>
  <c r="AU30" i="5"/>
  <c r="AU32" i="5"/>
  <c r="AU33" i="5"/>
  <c r="AU34" i="5"/>
  <c r="AU35" i="5"/>
  <c r="AU36" i="5"/>
  <c r="AU37" i="5"/>
  <c r="AU38" i="5"/>
  <c r="AU39" i="5"/>
  <c r="AU40" i="5"/>
  <c r="AU41" i="5"/>
  <c r="AU42" i="5"/>
  <c r="AU51" i="5"/>
  <c r="AU49" i="5"/>
  <c r="AU45" i="5"/>
  <c r="AU46" i="5"/>
  <c r="AU47" i="5"/>
  <c r="AU48" i="5"/>
  <c r="AU50" i="5"/>
  <c r="AU52" i="5"/>
  <c r="AU53" i="5"/>
  <c r="AU54" i="5"/>
  <c r="AU55" i="5"/>
  <c r="AU56" i="5"/>
  <c r="AU57" i="5"/>
  <c r="AU58" i="5"/>
  <c r="AU59" i="5"/>
  <c r="AU60" i="5"/>
  <c r="AU61" i="5"/>
  <c r="AU62" i="5"/>
  <c r="AU9" i="5"/>
  <c r="AU112" i="5"/>
  <c r="AU113" i="5"/>
  <c r="AU114" i="5"/>
  <c r="AU13" i="5"/>
  <c r="AU68" i="5"/>
  <c r="AU65" i="5"/>
  <c r="AU100" i="5"/>
  <c r="AU10" i="5"/>
  <c r="AU103" i="5"/>
  <c r="AU104" i="5"/>
  <c r="AU11" i="5"/>
  <c r="AU107" i="5"/>
  <c r="AU108" i="5"/>
  <c r="AU109" i="5"/>
  <c r="AU12" i="5"/>
  <c r="AU14" i="5"/>
  <c r="AU19" i="5"/>
  <c r="AU20" i="5"/>
  <c r="AU21" i="5"/>
  <c r="AU22" i="5"/>
  <c r="D33" i="12"/>
  <c r="AQ29" i="41"/>
  <c r="AQ39" i="41"/>
  <c r="AQ31" i="41"/>
  <c r="AQ32" i="41"/>
  <c r="AQ33" i="41"/>
  <c r="AQ34" i="41"/>
  <c r="AQ35" i="41"/>
  <c r="AQ36" i="41"/>
  <c r="AQ37" i="41"/>
  <c r="AQ38" i="41"/>
  <c r="AQ25" i="41"/>
  <c r="AQ26" i="41"/>
  <c r="AQ27" i="41"/>
  <c r="AQ28" i="41"/>
  <c r="AQ30" i="41"/>
  <c r="AQ40" i="41"/>
  <c r="AQ41" i="41"/>
  <c r="AQ42" i="41"/>
  <c r="AQ49" i="41"/>
  <c r="AQ59" i="41"/>
  <c r="AQ51" i="41"/>
  <c r="AQ52" i="41"/>
  <c r="AQ53" i="41"/>
  <c r="AQ54" i="41"/>
  <c r="AQ55" i="41"/>
  <c r="AQ56" i="41"/>
  <c r="AQ57" i="41"/>
  <c r="AQ58" i="41"/>
  <c r="AQ45" i="41"/>
  <c r="AQ46" i="41"/>
  <c r="AQ47" i="41"/>
  <c r="AQ48" i="41"/>
  <c r="AQ50" i="41"/>
  <c r="AQ60" i="41"/>
  <c r="AQ61" i="41"/>
  <c r="AQ62" i="41"/>
  <c r="AQ9" i="41"/>
  <c r="AQ66" i="41"/>
  <c r="AQ69" i="41"/>
  <c r="AQ98" i="41"/>
  <c r="AQ10" i="41"/>
  <c r="AQ111" i="41"/>
  <c r="AQ112" i="41"/>
  <c r="AQ113" i="41"/>
  <c r="AQ13" i="41"/>
  <c r="AQ102" i="41"/>
  <c r="AQ101" i="41"/>
  <c r="AQ103" i="41"/>
  <c r="AQ11" i="41"/>
  <c r="AQ106" i="41"/>
  <c r="AQ107" i="41"/>
  <c r="AQ108" i="41"/>
  <c r="AQ12" i="41"/>
  <c r="AQ14" i="41"/>
  <c r="AQ19" i="41"/>
  <c r="AQ20" i="41"/>
  <c r="AQ21" i="41"/>
  <c r="AQ22" i="41"/>
  <c r="E33" i="12"/>
  <c r="AQ46" i="42"/>
  <c r="AQ76" i="42"/>
  <c r="AQ77" i="42"/>
  <c r="AQ10" i="42"/>
  <c r="AQ25" i="42"/>
  <c r="AQ32" i="42"/>
  <c r="AQ33" i="42"/>
  <c r="AQ36" i="42"/>
  <c r="AQ42" i="42"/>
  <c r="AQ43" i="42"/>
  <c r="AQ9" i="42"/>
  <c r="AQ90" i="42"/>
  <c r="AQ92" i="42"/>
  <c r="AQ13" i="42"/>
  <c r="AQ14" i="42"/>
  <c r="AQ20" i="42"/>
  <c r="AQ21" i="42"/>
  <c r="AQ22" i="42"/>
  <c r="F33" i="12"/>
  <c r="G33" i="12"/>
  <c r="AW28" i="5"/>
  <c r="AW31" i="5"/>
  <c r="AW29" i="5"/>
  <c r="AW25" i="5"/>
  <c r="AW26" i="5"/>
  <c r="AW27" i="5"/>
  <c r="AW30" i="5"/>
  <c r="AW32" i="5"/>
  <c r="AW33" i="5"/>
  <c r="AW34" i="5"/>
  <c r="AW35" i="5"/>
  <c r="AW36" i="5"/>
  <c r="AW37" i="5"/>
  <c r="AW38" i="5"/>
  <c r="AW39" i="5"/>
  <c r="AW40" i="5"/>
  <c r="AW41" i="5"/>
  <c r="AW42" i="5"/>
  <c r="AW48" i="5"/>
  <c r="AW51" i="5"/>
  <c r="AW49" i="5"/>
  <c r="AW45" i="5"/>
  <c r="AW46" i="5"/>
  <c r="AW47" i="5"/>
  <c r="AW50" i="5"/>
  <c r="AW52" i="5"/>
  <c r="AW53" i="5"/>
  <c r="AW54" i="5"/>
  <c r="AW55" i="5"/>
  <c r="AW56" i="5"/>
  <c r="AW57" i="5"/>
  <c r="AW58" i="5"/>
  <c r="AW59" i="5"/>
  <c r="AW60" i="5"/>
  <c r="AW61" i="5"/>
  <c r="AW62" i="5"/>
  <c r="AW9" i="5"/>
  <c r="AW112" i="5"/>
  <c r="AW113" i="5"/>
  <c r="AW114" i="5"/>
  <c r="AW13" i="5"/>
  <c r="AW68" i="5"/>
  <c r="AW65" i="5"/>
  <c r="AW100" i="5"/>
  <c r="AW10" i="5"/>
  <c r="AW103" i="5"/>
  <c r="AW104" i="5"/>
  <c r="AW11" i="5"/>
  <c r="AW107" i="5"/>
  <c r="AW108" i="5"/>
  <c r="AW109" i="5"/>
  <c r="AW12" i="5"/>
  <c r="AW14" i="5"/>
  <c r="AW19" i="5"/>
  <c r="AW20" i="5"/>
  <c r="AW21" i="5"/>
  <c r="AW22" i="5"/>
  <c r="D34" i="12"/>
  <c r="AS66" i="41"/>
  <c r="AS69" i="41"/>
  <c r="AS98" i="41"/>
  <c r="AS10" i="41"/>
  <c r="AS111" i="41"/>
  <c r="AS112" i="41"/>
  <c r="AS113" i="41"/>
  <c r="AS13" i="41"/>
  <c r="AS102" i="41"/>
  <c r="AS101" i="41"/>
  <c r="AS103" i="41"/>
  <c r="AS11" i="41"/>
  <c r="AS25" i="41"/>
  <c r="AS41" i="41"/>
  <c r="AS42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9" i="41"/>
  <c r="AS106" i="41"/>
  <c r="AS107" i="41"/>
  <c r="AS108" i="41"/>
  <c r="AS12" i="41"/>
  <c r="AS14" i="41"/>
  <c r="AS19" i="41"/>
  <c r="AS20" i="41"/>
  <c r="AS21" i="41"/>
  <c r="AS22" i="41"/>
  <c r="E34" i="12"/>
  <c r="AS46" i="42"/>
  <c r="AS76" i="42"/>
  <c r="AS77" i="42"/>
  <c r="AS10" i="42"/>
  <c r="AS25" i="42"/>
  <c r="AS32" i="42"/>
  <c r="AS33" i="42"/>
  <c r="AS36" i="42"/>
  <c r="AS42" i="42"/>
  <c r="AS43" i="42"/>
  <c r="AS9" i="42"/>
  <c r="AS90" i="42"/>
  <c r="AS92" i="42"/>
  <c r="AS13" i="42"/>
  <c r="AS14" i="42"/>
  <c r="AS20" i="42"/>
  <c r="AS21" i="42"/>
  <c r="AS22" i="42"/>
  <c r="F34" i="12"/>
  <c r="G34" i="12"/>
  <c r="D35" i="12"/>
  <c r="E35" i="12"/>
  <c r="B18" i="32"/>
  <c r="AX14" i="42"/>
  <c r="O18" i="22"/>
  <c r="P18" i="22"/>
  <c r="O19" i="22"/>
  <c r="P19" i="22"/>
  <c r="P20" i="22"/>
  <c r="AW14" i="42"/>
  <c r="AY14" i="42"/>
  <c r="AY20" i="42"/>
  <c r="AY21" i="42"/>
  <c r="AY13" i="42"/>
  <c r="AY22" i="42"/>
  <c r="F35" i="12"/>
  <c r="G35" i="12"/>
  <c r="E15" i="12"/>
  <c r="I90" i="42"/>
  <c r="I92" i="42"/>
  <c r="I13" i="42"/>
  <c r="I46" i="42"/>
  <c r="I76" i="42"/>
  <c r="I77" i="42"/>
  <c r="I10" i="42"/>
  <c r="I25" i="42"/>
  <c r="I32" i="42"/>
  <c r="I33" i="42"/>
  <c r="I36" i="42"/>
  <c r="I42" i="42"/>
  <c r="I43" i="42"/>
  <c r="I9" i="42"/>
  <c r="I14" i="42"/>
  <c r="I18" i="42"/>
  <c r="I19" i="42"/>
  <c r="I20" i="42"/>
  <c r="I21" i="42"/>
  <c r="I22" i="42"/>
  <c r="F15" i="12"/>
  <c r="G15" i="12"/>
  <c r="E16" i="12"/>
  <c r="K46" i="42"/>
  <c r="K76" i="42"/>
  <c r="K77" i="42"/>
  <c r="K10" i="42"/>
  <c r="K25" i="42"/>
  <c r="K32" i="42"/>
  <c r="K33" i="42"/>
  <c r="K36" i="42"/>
  <c r="K42" i="42"/>
  <c r="K43" i="42"/>
  <c r="K9" i="42"/>
  <c r="K90" i="42"/>
  <c r="K92" i="42"/>
  <c r="K13" i="42"/>
  <c r="K14" i="42"/>
  <c r="K20" i="42"/>
  <c r="K21" i="42"/>
  <c r="K22" i="42"/>
  <c r="F16" i="12"/>
  <c r="G16" i="12"/>
  <c r="G36" i="12"/>
  <c r="H26" i="12"/>
  <c r="H27" i="12"/>
  <c r="H28" i="12"/>
  <c r="AJ66" i="41"/>
  <c r="AJ81" i="41"/>
  <c r="AJ65" i="41"/>
  <c r="AJ82" i="41"/>
  <c r="AJ70" i="41"/>
  <c r="AJ73" i="41"/>
  <c r="AJ79" i="41"/>
  <c r="AJ78" i="41"/>
  <c r="AJ74" i="41"/>
  <c r="AJ71" i="41"/>
  <c r="AJ83" i="41"/>
  <c r="AJ75" i="41"/>
  <c r="AJ76" i="41"/>
  <c r="AJ80" i="41"/>
  <c r="AJ67" i="41"/>
  <c r="AJ72" i="41"/>
  <c r="AJ77" i="41"/>
  <c r="AJ68" i="41"/>
  <c r="AI47" i="42"/>
  <c r="BE47" i="42"/>
  <c r="BF47" i="42"/>
  <c r="AI48" i="42"/>
  <c r="BE48" i="42"/>
  <c r="BF48" i="42"/>
  <c r="AI49" i="42"/>
  <c r="BE49" i="42"/>
  <c r="BF49" i="42"/>
  <c r="AI50" i="42"/>
  <c r="BE50" i="42"/>
  <c r="BF50" i="42"/>
  <c r="BF51" i="42"/>
  <c r="BF52" i="42"/>
  <c r="BF53" i="42"/>
  <c r="BF54" i="42"/>
  <c r="BF55" i="42"/>
  <c r="BF56" i="42"/>
  <c r="BF57" i="42"/>
  <c r="BF58" i="42"/>
  <c r="BF59" i="42"/>
  <c r="BF60" i="42"/>
  <c r="BF61" i="42"/>
  <c r="BF62" i="42"/>
  <c r="BF63" i="42"/>
  <c r="BF64" i="42"/>
  <c r="BF65" i="42"/>
  <c r="BF66" i="42"/>
  <c r="BF67" i="42"/>
  <c r="BF68" i="42"/>
  <c r="AI69" i="42"/>
  <c r="BE69" i="42"/>
  <c r="BF69" i="42"/>
  <c r="AI70" i="42"/>
  <c r="BE70" i="42"/>
  <c r="BF70" i="42"/>
  <c r="AI71" i="42"/>
  <c r="BE71" i="42"/>
  <c r="BF71" i="42"/>
  <c r="BF72" i="42"/>
  <c r="BF73" i="42"/>
  <c r="AI74" i="42"/>
  <c r="BE74" i="42"/>
  <c r="BF74" i="42"/>
  <c r="BF75" i="42"/>
  <c r="BF76" i="42"/>
  <c r="BE51" i="42"/>
  <c r="BE52" i="42"/>
  <c r="BE53" i="42"/>
  <c r="BE54" i="42"/>
  <c r="BE55" i="42"/>
  <c r="BE56" i="42"/>
  <c r="BE57" i="42"/>
  <c r="BE58" i="42"/>
  <c r="BE59" i="42"/>
  <c r="BE60" i="42"/>
  <c r="BE61" i="42"/>
  <c r="BE62" i="42"/>
  <c r="BE63" i="42"/>
  <c r="BE64" i="42"/>
  <c r="BE65" i="42"/>
  <c r="BE66" i="42"/>
  <c r="BE67" i="42"/>
  <c r="BE68" i="42"/>
  <c r="BE72" i="42"/>
  <c r="BE73" i="42"/>
  <c r="BE75" i="42"/>
  <c r="BE76" i="42"/>
  <c r="AU68" i="41"/>
  <c r="AU77" i="41"/>
  <c r="AU72" i="41"/>
  <c r="AU67" i="41"/>
  <c r="AU80" i="41"/>
  <c r="AU76" i="41"/>
  <c r="AU75" i="41"/>
  <c r="AU83" i="41"/>
  <c r="AU71" i="41"/>
  <c r="AU74" i="41"/>
  <c r="AU78" i="41"/>
  <c r="AU79" i="41"/>
  <c r="AU73" i="41"/>
  <c r="AU70" i="41"/>
  <c r="AU82" i="41"/>
  <c r="AT65" i="41"/>
  <c r="AU65" i="41"/>
  <c r="AU81" i="41"/>
  <c r="AU66" i="41"/>
  <c r="AI51" i="42"/>
  <c r="AI52" i="42"/>
  <c r="AI53" i="42"/>
  <c r="AI54" i="42"/>
  <c r="AI55" i="42"/>
  <c r="AI56" i="42"/>
  <c r="AI57" i="42"/>
  <c r="AI58" i="42"/>
  <c r="AI59" i="42"/>
  <c r="AI60" i="42"/>
  <c r="AI61" i="42"/>
  <c r="AI62" i="42"/>
  <c r="AI63" i="42"/>
  <c r="AI64" i="42"/>
  <c r="AI65" i="42"/>
  <c r="AI66" i="42"/>
  <c r="AI67" i="42"/>
  <c r="AI68" i="42"/>
  <c r="AI72" i="42"/>
  <c r="AI73" i="42"/>
  <c r="AI75" i="42"/>
  <c r="AI76" i="42"/>
  <c r="AJ80" i="42"/>
  <c r="AJ81" i="42"/>
  <c r="AJ47" i="42"/>
  <c r="AJ48" i="42"/>
  <c r="AJ49" i="42"/>
  <c r="AJ50" i="42"/>
  <c r="AJ51" i="42"/>
  <c r="AJ52" i="42"/>
  <c r="AJ53" i="42"/>
  <c r="AJ54" i="42"/>
  <c r="AJ55" i="42"/>
  <c r="AJ56" i="42"/>
  <c r="AJ57" i="42"/>
  <c r="AJ58" i="42"/>
  <c r="AJ59" i="42"/>
  <c r="AJ60" i="42"/>
  <c r="AJ61" i="42"/>
  <c r="AJ62" i="42"/>
  <c r="AJ63" i="42"/>
  <c r="AJ64" i="42"/>
  <c r="AJ65" i="42"/>
  <c r="AJ66" i="42"/>
  <c r="AJ67" i="42"/>
  <c r="AJ68" i="42"/>
  <c r="AJ69" i="42"/>
  <c r="AJ70" i="42"/>
  <c r="AJ71" i="42"/>
  <c r="AJ72" i="42"/>
  <c r="AJ73" i="42"/>
  <c r="AJ74" i="42"/>
  <c r="AJ75" i="42"/>
  <c r="AJ76" i="42"/>
  <c r="T46" i="42"/>
  <c r="BC46" i="42"/>
  <c r="BD46" i="42"/>
  <c r="BD77" i="42"/>
  <c r="BD10" i="42"/>
  <c r="T25" i="42"/>
  <c r="BC25" i="42"/>
  <c r="BD25" i="42"/>
  <c r="T32" i="42"/>
  <c r="BC32" i="42"/>
  <c r="BD32" i="42"/>
  <c r="BD33" i="42"/>
  <c r="BD36" i="42"/>
  <c r="BD43" i="42"/>
  <c r="BD9" i="42"/>
  <c r="T80" i="42"/>
  <c r="BC80" i="42"/>
  <c r="BD80" i="42"/>
  <c r="T81" i="42"/>
  <c r="BC81" i="42"/>
  <c r="BD81" i="42"/>
  <c r="BD82" i="42"/>
  <c r="BD11" i="42"/>
  <c r="T85" i="42"/>
  <c r="BC85" i="42"/>
  <c r="BD85" i="42"/>
  <c r="T86" i="42"/>
  <c r="BC86" i="42"/>
  <c r="BD86" i="42"/>
  <c r="BD87" i="42"/>
  <c r="BD12" i="42"/>
  <c r="T90" i="42"/>
  <c r="BC90" i="42"/>
  <c r="BD90" i="42"/>
  <c r="T91" i="42"/>
  <c r="BC91" i="42"/>
  <c r="BD91" i="42"/>
  <c r="BD92" i="42"/>
  <c r="BD13" i="42"/>
  <c r="BD14" i="42"/>
  <c r="U16" i="42"/>
  <c r="BD16" i="42"/>
  <c r="U17" i="42"/>
  <c r="BD17" i="42"/>
  <c r="I91" i="42"/>
  <c r="U18" i="42"/>
  <c r="BD18" i="42"/>
  <c r="BD19" i="42"/>
  <c r="BD20" i="42"/>
  <c r="BD21" i="42"/>
  <c r="BD22" i="42"/>
  <c r="AI25" i="42"/>
  <c r="BE25" i="42"/>
  <c r="BF25" i="42"/>
  <c r="AI32" i="42"/>
  <c r="BE32" i="42"/>
  <c r="BF32" i="42"/>
  <c r="BF33" i="42"/>
  <c r="BF36" i="42"/>
  <c r="BF42" i="42"/>
  <c r="BF43" i="42"/>
  <c r="BF9" i="42"/>
  <c r="AI46" i="42"/>
  <c r="BE46" i="42"/>
  <c r="BF46" i="42"/>
  <c r="BF77" i="42"/>
  <c r="BF10" i="42"/>
  <c r="AI80" i="42"/>
  <c r="BE80" i="42"/>
  <c r="BF80" i="42"/>
  <c r="AI81" i="42"/>
  <c r="BE81" i="42"/>
  <c r="BF81" i="42"/>
  <c r="BF82" i="42"/>
  <c r="BF11" i="42"/>
  <c r="AI85" i="42"/>
  <c r="BE85" i="42"/>
  <c r="BF85" i="42"/>
  <c r="AI86" i="42"/>
  <c r="BE86" i="42"/>
  <c r="BF86" i="42"/>
  <c r="BF87" i="42"/>
  <c r="BF12" i="42"/>
  <c r="AI90" i="42"/>
  <c r="BE90" i="42"/>
  <c r="BF90" i="42"/>
  <c r="AI91" i="42"/>
  <c r="BE91" i="42"/>
  <c r="BF91" i="42"/>
  <c r="BF92" i="42"/>
  <c r="BF13" i="42"/>
  <c r="BF14" i="42"/>
  <c r="AJ16" i="42"/>
  <c r="BF16" i="42"/>
  <c r="AJ17" i="42"/>
  <c r="BF17" i="42"/>
  <c r="AJ18" i="42"/>
  <c r="BF18" i="42"/>
  <c r="BF19" i="42"/>
  <c r="BF20" i="42"/>
  <c r="BF21" i="42"/>
  <c r="BF22" i="42"/>
  <c r="AT25" i="42"/>
  <c r="BG25" i="42"/>
  <c r="BH25" i="42"/>
  <c r="AT32" i="42"/>
  <c r="BG32" i="42"/>
  <c r="BH32" i="42"/>
  <c r="BH33" i="42"/>
  <c r="BH36" i="42"/>
  <c r="BH42" i="42"/>
  <c r="BH43" i="42"/>
  <c r="BH9" i="42"/>
  <c r="AT46" i="42"/>
  <c r="BG46" i="42"/>
  <c r="BH46" i="42"/>
  <c r="AT76" i="42"/>
  <c r="BG76" i="42"/>
  <c r="BH76" i="42"/>
  <c r="BH77" i="42"/>
  <c r="BH10" i="42"/>
  <c r="AT80" i="42"/>
  <c r="BG80" i="42"/>
  <c r="BH80" i="42"/>
  <c r="AT81" i="42"/>
  <c r="BG81" i="42"/>
  <c r="BH81" i="42"/>
  <c r="BH82" i="42"/>
  <c r="BH11" i="42"/>
  <c r="AT85" i="42"/>
  <c r="BG85" i="42"/>
  <c r="BH85" i="42"/>
  <c r="AT86" i="42"/>
  <c r="BG86" i="42"/>
  <c r="BH86" i="42"/>
  <c r="BH87" i="42"/>
  <c r="BH12" i="42"/>
  <c r="AT90" i="42"/>
  <c r="BG90" i="42"/>
  <c r="BH90" i="42"/>
  <c r="AT91" i="42"/>
  <c r="BG91" i="42"/>
  <c r="BH91" i="42"/>
  <c r="BH92" i="42"/>
  <c r="BH13" i="42"/>
  <c r="BH14" i="42"/>
  <c r="AU16" i="42"/>
  <c r="BH16" i="42"/>
  <c r="AU17" i="42"/>
  <c r="BH17" i="42"/>
  <c r="AM91" i="42"/>
  <c r="AU18" i="42"/>
  <c r="BH18" i="42"/>
  <c r="BH19" i="42"/>
  <c r="BH20" i="42"/>
  <c r="BH21" i="42"/>
  <c r="BH22" i="42"/>
  <c r="BJ14" i="42"/>
  <c r="BJ11" i="42"/>
  <c r="BJ20" i="42"/>
  <c r="BJ21" i="42"/>
  <c r="BJ22" i="42"/>
  <c r="BM22" i="42"/>
  <c r="T112" i="41"/>
  <c r="BC112" i="41"/>
  <c r="T111" i="41"/>
  <c r="BC111" i="41"/>
  <c r="AI112" i="41"/>
  <c r="BE112" i="41"/>
  <c r="AI111" i="41"/>
  <c r="BE111" i="41"/>
  <c r="AT112" i="41"/>
  <c r="BG112" i="41"/>
  <c r="AX20" i="42"/>
  <c r="AX21" i="42"/>
  <c r="AX22" i="42"/>
  <c r="AW20" i="42"/>
  <c r="AW21" i="42"/>
  <c r="AW22" i="42"/>
  <c r="AX21" i="41"/>
  <c r="AX22" i="41"/>
  <c r="AW21" i="41"/>
  <c r="AW22" i="41"/>
  <c r="X91" i="42"/>
  <c r="X80" i="42"/>
  <c r="X81" i="42"/>
  <c r="X82" i="42"/>
  <c r="X11" i="42"/>
  <c r="X85" i="42"/>
  <c r="X86" i="42"/>
  <c r="X87" i="42"/>
  <c r="X12" i="42"/>
  <c r="X19" i="42"/>
  <c r="Z91" i="42"/>
  <c r="Z80" i="42"/>
  <c r="Z81" i="42"/>
  <c r="Z82" i="42"/>
  <c r="Z11" i="42"/>
  <c r="Z85" i="42"/>
  <c r="Z86" i="42"/>
  <c r="Z87" i="42"/>
  <c r="Z12" i="42"/>
  <c r="Z19" i="42"/>
  <c r="AB91" i="42"/>
  <c r="AB80" i="42"/>
  <c r="AB81" i="42"/>
  <c r="AB82" i="42"/>
  <c r="AB11" i="42"/>
  <c r="AB85" i="42"/>
  <c r="AB86" i="42"/>
  <c r="AB87" i="42"/>
  <c r="AB12" i="42"/>
  <c r="AB19" i="42"/>
  <c r="AD91" i="42"/>
  <c r="AD80" i="42"/>
  <c r="AD81" i="42"/>
  <c r="AD82" i="42"/>
  <c r="AD11" i="42"/>
  <c r="AD85" i="42"/>
  <c r="AD86" i="42"/>
  <c r="AD87" i="42"/>
  <c r="AD12" i="42"/>
  <c r="AD19" i="42"/>
  <c r="AF91" i="42"/>
  <c r="AF80" i="42"/>
  <c r="AF81" i="42"/>
  <c r="AF82" i="42"/>
  <c r="AF11" i="42"/>
  <c r="AF85" i="42"/>
  <c r="AF86" i="42"/>
  <c r="AF87" i="42"/>
  <c r="AF12" i="42"/>
  <c r="AF19" i="42"/>
  <c r="AH91" i="42"/>
  <c r="AH80" i="42"/>
  <c r="AH81" i="42"/>
  <c r="AH82" i="42"/>
  <c r="AH11" i="42"/>
  <c r="AH85" i="42"/>
  <c r="AH86" i="42"/>
  <c r="AH87" i="42"/>
  <c r="AH12" i="42"/>
  <c r="AH19" i="42"/>
  <c r="O91" i="42"/>
  <c r="O80" i="42"/>
  <c r="O81" i="42"/>
  <c r="O82" i="42"/>
  <c r="O11" i="42"/>
  <c r="O85" i="42"/>
  <c r="O86" i="42"/>
  <c r="O87" i="42"/>
  <c r="O12" i="42"/>
  <c r="O19" i="42"/>
  <c r="M91" i="42"/>
  <c r="M80" i="42"/>
  <c r="M81" i="42"/>
  <c r="M82" i="42"/>
  <c r="M11" i="42"/>
  <c r="M85" i="42"/>
  <c r="M86" i="42"/>
  <c r="M87" i="42"/>
  <c r="M12" i="42"/>
  <c r="M19" i="42"/>
  <c r="I80" i="42"/>
  <c r="I81" i="42"/>
  <c r="I82" i="42"/>
  <c r="I11" i="42"/>
  <c r="I85" i="42"/>
  <c r="I86" i="42"/>
  <c r="I87" i="42"/>
  <c r="I12" i="42"/>
  <c r="K91" i="42"/>
  <c r="K80" i="42"/>
  <c r="K81" i="42"/>
  <c r="K82" i="42"/>
  <c r="K11" i="42"/>
  <c r="K85" i="42"/>
  <c r="K86" i="42"/>
  <c r="K87" i="42"/>
  <c r="K12" i="42"/>
  <c r="K19" i="42"/>
  <c r="Q91" i="42"/>
  <c r="Q80" i="42"/>
  <c r="Q81" i="42"/>
  <c r="Q82" i="42"/>
  <c r="Q11" i="42"/>
  <c r="Q85" i="42"/>
  <c r="Q86" i="42"/>
  <c r="Q87" i="42"/>
  <c r="Q12" i="42"/>
  <c r="Q19" i="42"/>
  <c r="S91" i="42"/>
  <c r="S80" i="42"/>
  <c r="S81" i="42"/>
  <c r="S82" i="42"/>
  <c r="S11" i="42"/>
  <c r="S85" i="42"/>
  <c r="S86" i="42"/>
  <c r="S87" i="42"/>
  <c r="S12" i="42"/>
  <c r="S19" i="42"/>
  <c r="AM80" i="42"/>
  <c r="AM81" i="42"/>
  <c r="AM82" i="42"/>
  <c r="AM11" i="42"/>
  <c r="AM85" i="42"/>
  <c r="AM86" i="42"/>
  <c r="AM87" i="42"/>
  <c r="AM12" i="42"/>
  <c r="AO91" i="42"/>
  <c r="AO80" i="42"/>
  <c r="AO81" i="42"/>
  <c r="AO82" i="42"/>
  <c r="AO11" i="42"/>
  <c r="AO85" i="42"/>
  <c r="AO86" i="42"/>
  <c r="AO87" i="42"/>
  <c r="AO12" i="42"/>
  <c r="AO19" i="42"/>
  <c r="AQ91" i="42"/>
  <c r="AQ80" i="42"/>
  <c r="AQ81" i="42"/>
  <c r="AQ82" i="42"/>
  <c r="AQ11" i="42"/>
  <c r="AQ85" i="42"/>
  <c r="AQ86" i="42"/>
  <c r="AQ87" i="42"/>
  <c r="AQ12" i="42"/>
  <c r="AQ19" i="42"/>
  <c r="AS91" i="42"/>
  <c r="AS80" i="42"/>
  <c r="AS81" i="42"/>
  <c r="AS82" i="42"/>
  <c r="AS11" i="42"/>
  <c r="AS85" i="42"/>
  <c r="AS86" i="42"/>
  <c r="AS87" i="42"/>
  <c r="AS12" i="42"/>
  <c r="AS19" i="42"/>
  <c r="H21" i="12"/>
  <c r="H22" i="12"/>
  <c r="BL10" i="41"/>
  <c r="BL11" i="41"/>
  <c r="BL12" i="41"/>
  <c r="BL13" i="41"/>
  <c r="BL14" i="41"/>
  <c r="BL15" i="41"/>
  <c r="BL16" i="41"/>
  <c r="BL17" i="41"/>
  <c r="BL18" i="41"/>
  <c r="BL19" i="41"/>
  <c r="BL20" i="41"/>
  <c r="BL21" i="41"/>
  <c r="BL22" i="41"/>
  <c r="AU26" i="41"/>
  <c r="AU46" i="41"/>
  <c r="AU27" i="41"/>
  <c r="AU47" i="41"/>
  <c r="AU28" i="41"/>
  <c r="AU48" i="41"/>
  <c r="AU29" i="41"/>
  <c r="AU49" i="41"/>
  <c r="AU30" i="41"/>
  <c r="AU50" i="41"/>
  <c r="AU31" i="41"/>
  <c r="AU51" i="41"/>
  <c r="AT32" i="41"/>
  <c r="AU32" i="41"/>
  <c r="AU52" i="41"/>
  <c r="AT33" i="41"/>
  <c r="AU33" i="41"/>
  <c r="AU53" i="41"/>
  <c r="AT34" i="41"/>
  <c r="AU34" i="41"/>
  <c r="AU54" i="41"/>
  <c r="AT35" i="41"/>
  <c r="AU35" i="41"/>
  <c r="AU55" i="41"/>
  <c r="AT36" i="41"/>
  <c r="AU36" i="41"/>
  <c r="AU56" i="41"/>
  <c r="AT37" i="41"/>
  <c r="AU37" i="41"/>
  <c r="AU57" i="41"/>
  <c r="AT38" i="41"/>
  <c r="AU38" i="41"/>
  <c r="AU58" i="41"/>
  <c r="AT39" i="41"/>
  <c r="AU39" i="41"/>
  <c r="AU59" i="41"/>
  <c r="AT40" i="41"/>
  <c r="AU40" i="41"/>
  <c r="AU60" i="41"/>
  <c r="AU41" i="41"/>
  <c r="AU61" i="41"/>
  <c r="AJ26" i="41"/>
  <c r="AJ46" i="41"/>
  <c r="AJ27" i="41"/>
  <c r="AJ47" i="41"/>
  <c r="AJ28" i="41"/>
  <c r="AJ48" i="41"/>
  <c r="AJ29" i="41"/>
  <c r="AJ49" i="41"/>
  <c r="AJ30" i="41"/>
  <c r="AJ50" i="41"/>
  <c r="AJ31" i="41"/>
  <c r="AJ51" i="41"/>
  <c r="AJ32" i="41"/>
  <c r="AJ52" i="41"/>
  <c r="AJ33" i="41"/>
  <c r="AJ53" i="41"/>
  <c r="AJ34" i="41"/>
  <c r="AJ54" i="41"/>
  <c r="AJ35" i="41"/>
  <c r="AJ55" i="41"/>
  <c r="AJ36" i="41"/>
  <c r="AJ56" i="41"/>
  <c r="AJ37" i="41"/>
  <c r="AJ57" i="41"/>
  <c r="AJ38" i="41"/>
  <c r="AJ58" i="41"/>
  <c r="AJ39" i="41"/>
  <c r="AJ59" i="41"/>
  <c r="AJ40" i="41"/>
  <c r="AJ60" i="41"/>
  <c r="AJ41" i="41"/>
  <c r="AJ61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C46" i="41"/>
  <c r="C47" i="41"/>
  <c r="C48" i="41"/>
  <c r="C49" i="41"/>
  <c r="C50" i="41"/>
  <c r="C51" i="41"/>
  <c r="B46" i="41"/>
  <c r="B47" i="41"/>
  <c r="B48" i="41"/>
  <c r="B49" i="41"/>
  <c r="B50" i="41"/>
  <c r="B51" i="41"/>
  <c r="AY26" i="5"/>
  <c r="AY46" i="5"/>
  <c r="AY27" i="5"/>
  <c r="AY47" i="5"/>
  <c r="AY28" i="5"/>
  <c r="AY48" i="5"/>
  <c r="AY29" i="5"/>
  <c r="AY49" i="5"/>
  <c r="AY30" i="5"/>
  <c r="AY50" i="5"/>
  <c r="AY31" i="5"/>
  <c r="AY51" i="5"/>
  <c r="AY32" i="5"/>
  <c r="AY52" i="5"/>
  <c r="AY33" i="5"/>
  <c r="AY53" i="5"/>
  <c r="AY34" i="5"/>
  <c r="AY54" i="5"/>
  <c r="AY35" i="5"/>
  <c r="AY55" i="5"/>
  <c r="AY36" i="5"/>
  <c r="AY56" i="5"/>
  <c r="AY37" i="5"/>
  <c r="AY57" i="5"/>
  <c r="AY38" i="5"/>
  <c r="AY58" i="5"/>
  <c r="AY39" i="5"/>
  <c r="AY59" i="5"/>
  <c r="AY40" i="5"/>
  <c r="AY60" i="5"/>
  <c r="AY41" i="5"/>
  <c r="AY61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H42" i="5"/>
  <c r="J42" i="5"/>
  <c r="L42" i="5"/>
  <c r="N42" i="5"/>
  <c r="P42" i="5"/>
  <c r="R42" i="5"/>
  <c r="T42" i="5"/>
  <c r="V42" i="5"/>
  <c r="X42" i="5"/>
  <c r="Y26" i="5"/>
  <c r="Y46" i="5"/>
  <c r="Y27" i="5"/>
  <c r="Y47" i="5"/>
  <c r="Y28" i="5"/>
  <c r="Y48" i="5"/>
  <c r="Y29" i="5"/>
  <c r="Y49" i="5"/>
  <c r="Y30" i="5"/>
  <c r="Y50" i="5"/>
  <c r="Y31" i="5"/>
  <c r="Y51" i="5"/>
  <c r="Y32" i="5"/>
  <c r="Y52" i="5"/>
  <c r="Y33" i="5"/>
  <c r="Y53" i="5"/>
  <c r="Y34" i="5"/>
  <c r="Y54" i="5"/>
  <c r="Y35" i="5"/>
  <c r="Y55" i="5"/>
  <c r="Y36" i="5"/>
  <c r="Y56" i="5"/>
  <c r="Y37" i="5"/>
  <c r="Y57" i="5"/>
  <c r="Y38" i="5"/>
  <c r="Y58" i="5"/>
  <c r="Y39" i="5"/>
  <c r="Y59" i="5"/>
  <c r="Y40" i="5"/>
  <c r="Y60" i="5"/>
  <c r="Y41" i="5"/>
  <c r="Y61" i="5"/>
  <c r="Y25" i="5"/>
  <c r="Y45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N31" i="36"/>
  <c r="N30" i="36"/>
  <c r="N26" i="36"/>
  <c r="N25" i="36"/>
  <c r="N16" i="36"/>
  <c r="N15" i="36"/>
  <c r="G34" i="10"/>
  <c r="F34" i="10"/>
  <c r="E34" i="10"/>
  <c r="G33" i="10"/>
  <c r="F33" i="10"/>
  <c r="E33" i="10"/>
  <c r="BL90" i="42"/>
  <c r="BM90" i="42"/>
  <c r="BL91" i="42"/>
  <c r="BM91" i="42"/>
  <c r="BM92" i="42"/>
  <c r="BM13" i="42"/>
  <c r="J32" i="10"/>
  <c r="G32" i="10"/>
  <c r="F32" i="10"/>
  <c r="E32" i="10"/>
  <c r="BL80" i="42"/>
  <c r="BM80" i="42"/>
  <c r="BL81" i="42"/>
  <c r="BM81" i="42"/>
  <c r="BM82" i="42"/>
  <c r="BM11" i="42"/>
  <c r="J31" i="10"/>
  <c r="G31" i="10"/>
  <c r="F31" i="10"/>
  <c r="E31" i="10"/>
  <c r="BL46" i="42"/>
  <c r="BM46" i="42"/>
  <c r="BM77" i="42"/>
  <c r="J30" i="10"/>
  <c r="G30" i="10"/>
  <c r="F30" i="10"/>
  <c r="E30" i="10"/>
  <c r="BL25" i="42"/>
  <c r="BM25" i="42"/>
  <c r="BL32" i="42"/>
  <c r="BM32" i="42"/>
  <c r="BM33" i="42"/>
  <c r="BM36" i="42"/>
  <c r="BM42" i="42"/>
  <c r="BM43" i="42"/>
  <c r="BM9" i="42"/>
  <c r="J29" i="10"/>
  <c r="G29" i="10"/>
  <c r="F29" i="10"/>
  <c r="E29" i="10"/>
  <c r="BL111" i="41"/>
  <c r="BM111" i="41"/>
  <c r="BL112" i="41"/>
  <c r="BM112" i="41"/>
  <c r="BM113" i="41"/>
  <c r="BM13" i="41"/>
  <c r="BM101" i="41"/>
  <c r="BL102" i="41"/>
  <c r="BM102" i="41"/>
  <c r="BM103" i="41"/>
  <c r="BM11" i="41"/>
  <c r="J21" i="10"/>
  <c r="BM9" i="41"/>
  <c r="J19" i="10"/>
  <c r="AU90" i="42"/>
  <c r="AU91" i="42"/>
  <c r="AU92" i="42"/>
  <c r="AJ91" i="42"/>
  <c r="U91" i="42"/>
  <c r="AJ90" i="42"/>
  <c r="AJ92" i="42"/>
  <c r="AJ13" i="42"/>
  <c r="U90" i="42"/>
  <c r="U92" i="42"/>
  <c r="U13" i="42"/>
  <c r="AV87" i="42"/>
  <c r="U86" i="42"/>
  <c r="AU85" i="42"/>
  <c r="U81" i="42"/>
  <c r="AU80" i="42"/>
  <c r="AU76" i="42"/>
  <c r="AU46" i="42"/>
  <c r="AJ46" i="42"/>
  <c r="U46" i="42"/>
  <c r="U25" i="42"/>
  <c r="U36" i="42"/>
  <c r="U32" i="42"/>
  <c r="U42" i="42"/>
  <c r="U43" i="42"/>
  <c r="C36" i="42"/>
  <c r="B36" i="42"/>
  <c r="AR33" i="42"/>
  <c r="AP33" i="42"/>
  <c r="AP9" i="42"/>
  <c r="AN33" i="42"/>
  <c r="AL33" i="42"/>
  <c r="AG33" i="42"/>
  <c r="AE33" i="42"/>
  <c r="AE9" i="42"/>
  <c r="AC33" i="42"/>
  <c r="AA33" i="42"/>
  <c r="Y33" i="42"/>
  <c r="W33" i="42"/>
  <c r="W9" i="42"/>
  <c r="R33" i="42"/>
  <c r="P33" i="42"/>
  <c r="P9" i="42"/>
  <c r="N33" i="42"/>
  <c r="L33" i="42"/>
  <c r="J33" i="42"/>
  <c r="H33" i="42"/>
  <c r="H9" i="42"/>
  <c r="AJ25" i="42"/>
  <c r="BM17" i="42"/>
  <c r="H33" i="10"/>
  <c r="AU13" i="42"/>
  <c r="BJ12" i="42"/>
  <c r="BJ10" i="42"/>
  <c r="BJ9" i="42"/>
  <c r="BI9" i="42"/>
  <c r="AR9" i="42"/>
  <c r="AN9" i="42"/>
  <c r="AL9" i="42"/>
  <c r="AG9" i="42"/>
  <c r="AC9" i="42"/>
  <c r="AA9" i="42"/>
  <c r="Y9" i="42"/>
  <c r="R9" i="42"/>
  <c r="N9" i="42"/>
  <c r="L9" i="42"/>
  <c r="J9" i="42"/>
  <c r="AU112" i="41"/>
  <c r="AU111" i="41"/>
  <c r="AU13" i="41"/>
  <c r="U113" i="41"/>
  <c r="U13" i="41"/>
  <c r="AV108" i="41"/>
  <c r="U106" i="41"/>
  <c r="U107" i="41"/>
  <c r="U108" i="41"/>
  <c r="U12" i="41"/>
  <c r="AU106" i="41"/>
  <c r="AJ106" i="41"/>
  <c r="AJ102" i="41"/>
  <c r="AU101" i="41"/>
  <c r="U101" i="41"/>
  <c r="U66" i="41"/>
  <c r="AU69" i="41"/>
  <c r="AU98" i="41"/>
  <c r="AJ69" i="41"/>
  <c r="AJ98" i="41"/>
  <c r="AJ10" i="41"/>
  <c r="U98" i="41"/>
  <c r="U10" i="41"/>
  <c r="U25" i="41"/>
  <c r="U45" i="41"/>
  <c r="C45" i="41"/>
  <c r="B45" i="41"/>
  <c r="BE42" i="41"/>
  <c r="AR42" i="41"/>
  <c r="AP42" i="41"/>
  <c r="AP9" i="41"/>
  <c r="AN42" i="41"/>
  <c r="AN9" i="41"/>
  <c r="AL42" i="41"/>
  <c r="AT42" i="41"/>
  <c r="AT9" i="41"/>
  <c r="BG9" i="41"/>
  <c r="AG42" i="41"/>
  <c r="AG9" i="41"/>
  <c r="AE42" i="41"/>
  <c r="AC42" i="41"/>
  <c r="AA42" i="41"/>
  <c r="Y42" i="41"/>
  <c r="W42" i="41"/>
  <c r="R42" i="41"/>
  <c r="P42" i="41"/>
  <c r="N42" i="41"/>
  <c r="N9" i="41"/>
  <c r="L42" i="41"/>
  <c r="J42" i="41"/>
  <c r="H42" i="41"/>
  <c r="U61" i="41"/>
  <c r="U62" i="41"/>
  <c r="AJ25" i="41"/>
  <c r="AU19" i="41"/>
  <c r="AJ19" i="41"/>
  <c r="BM16" i="41"/>
  <c r="U19" i="41"/>
  <c r="BJ10" i="41"/>
  <c r="AU10" i="41"/>
  <c r="BJ9" i="41"/>
  <c r="BI9" i="41"/>
  <c r="AR9" i="41"/>
  <c r="AL9" i="41"/>
  <c r="AE9" i="41"/>
  <c r="AC9" i="41"/>
  <c r="AA9" i="41"/>
  <c r="Y9" i="41"/>
  <c r="W9" i="41"/>
  <c r="R9" i="41"/>
  <c r="P9" i="41"/>
  <c r="L9" i="41"/>
  <c r="J9" i="41"/>
  <c r="H9" i="41"/>
  <c r="BG33" i="42"/>
  <c r="AJ77" i="42"/>
  <c r="AJ10" i="42"/>
  <c r="U19" i="42"/>
  <c r="U33" i="42"/>
  <c r="U9" i="42"/>
  <c r="U76" i="42"/>
  <c r="U77" i="42"/>
  <c r="U10" i="42"/>
  <c r="U80" i="42"/>
  <c r="U82" i="42"/>
  <c r="U11" i="42"/>
  <c r="U85" i="42"/>
  <c r="U87" i="42"/>
  <c r="U12" i="42"/>
  <c r="U14" i="42"/>
  <c r="U20" i="42"/>
  <c r="U21" i="42"/>
  <c r="U22" i="42"/>
  <c r="BM18" i="42"/>
  <c r="AU25" i="42"/>
  <c r="AU77" i="42"/>
  <c r="AU10" i="42"/>
  <c r="AJ86" i="42"/>
  <c r="AJ19" i="42"/>
  <c r="AJ32" i="42"/>
  <c r="AJ42" i="42"/>
  <c r="BL86" i="42"/>
  <c r="BM86" i="42"/>
  <c r="T33" i="42"/>
  <c r="T9" i="42"/>
  <c r="AI33" i="42"/>
  <c r="AI9" i="42"/>
  <c r="BE9" i="42"/>
  <c r="AU19" i="42"/>
  <c r="AU86" i="42"/>
  <c r="AU87" i="42"/>
  <c r="AU12" i="42"/>
  <c r="BL85" i="42"/>
  <c r="BM85" i="42"/>
  <c r="BM87" i="42"/>
  <c r="BM12" i="42"/>
  <c r="BM16" i="42"/>
  <c r="BM19" i="42"/>
  <c r="AJ36" i="42"/>
  <c r="AJ43" i="42"/>
  <c r="AU32" i="42"/>
  <c r="AU42" i="42"/>
  <c r="AT33" i="42"/>
  <c r="AT9" i="42"/>
  <c r="BG9" i="42"/>
  <c r="AJ85" i="42"/>
  <c r="AJ87" i="42"/>
  <c r="AJ12" i="42"/>
  <c r="AU81" i="42"/>
  <c r="AU82" i="42"/>
  <c r="AU11" i="42"/>
  <c r="BG42" i="41"/>
  <c r="AU102" i="41"/>
  <c r="AU103" i="41"/>
  <c r="AU11" i="41"/>
  <c r="BM18" i="41"/>
  <c r="U42" i="41"/>
  <c r="U9" i="41"/>
  <c r="AU107" i="41"/>
  <c r="AU108" i="41"/>
  <c r="AU12" i="41"/>
  <c r="AJ42" i="41"/>
  <c r="U102" i="41"/>
  <c r="U103" i="41"/>
  <c r="U11" i="41"/>
  <c r="AU25" i="41"/>
  <c r="AI42" i="41"/>
  <c r="AI9" i="41"/>
  <c r="BE9" i="41"/>
  <c r="AJ101" i="41"/>
  <c r="AJ103" i="41"/>
  <c r="AJ11" i="41"/>
  <c r="AJ113" i="41"/>
  <c r="AJ13" i="41"/>
  <c r="T42" i="41"/>
  <c r="T9" i="41"/>
  <c r="AJ107" i="41"/>
  <c r="AJ108" i="41"/>
  <c r="AJ12" i="41"/>
  <c r="AJ45" i="41"/>
  <c r="O7" i="37"/>
  <c r="H35" i="10"/>
  <c r="H34" i="10"/>
  <c r="F36" i="12"/>
  <c r="F10" i="12"/>
  <c r="H36" i="10"/>
  <c r="AU36" i="42"/>
  <c r="AU43" i="42"/>
  <c r="AU33" i="42"/>
  <c r="BE33" i="42"/>
  <c r="BC33" i="42"/>
  <c r="BC9" i="42"/>
  <c r="AJ33" i="42"/>
  <c r="AJ9" i="42"/>
  <c r="AJ82" i="42"/>
  <c r="AJ11" i="42"/>
  <c r="BL106" i="41"/>
  <c r="BM106" i="41"/>
  <c r="BM19" i="41"/>
  <c r="BC42" i="41"/>
  <c r="BC9" i="41"/>
  <c r="AJ62" i="41"/>
  <c r="AU45" i="41"/>
  <c r="AU62" i="41"/>
  <c r="AU42" i="41"/>
  <c r="AU9" i="41"/>
  <c r="AU14" i="41"/>
  <c r="AU20" i="41"/>
  <c r="AU21" i="41"/>
  <c r="AU22" i="41"/>
  <c r="BM17" i="41"/>
  <c r="AJ9" i="41"/>
  <c r="AJ14" i="41"/>
  <c r="AJ20" i="41"/>
  <c r="AJ21" i="41"/>
  <c r="AJ22" i="41"/>
  <c r="BL107" i="41"/>
  <c r="BM107" i="41"/>
  <c r="U14" i="41"/>
  <c r="U20" i="41"/>
  <c r="U21" i="41"/>
  <c r="U22" i="41"/>
  <c r="AY113" i="5"/>
  <c r="AY108" i="5"/>
  <c r="AY103" i="5"/>
  <c r="AY68" i="5"/>
  <c r="AY65" i="5"/>
  <c r="AV42" i="5"/>
  <c r="AV9" i="5"/>
  <c r="AT42" i="5"/>
  <c r="AT9" i="5"/>
  <c r="AR42" i="5"/>
  <c r="AR9" i="5"/>
  <c r="AP42" i="5"/>
  <c r="AP9" i="5"/>
  <c r="AN108" i="5"/>
  <c r="AN107" i="5"/>
  <c r="AK42" i="5"/>
  <c r="AK9" i="5"/>
  <c r="AI42" i="5"/>
  <c r="AI9" i="5"/>
  <c r="AG42" i="5"/>
  <c r="AG9" i="5"/>
  <c r="AE42" i="5"/>
  <c r="AE9" i="5"/>
  <c r="AC42" i="5"/>
  <c r="AC9" i="5"/>
  <c r="AA42" i="5"/>
  <c r="AA9" i="5"/>
  <c r="E36" i="12"/>
  <c r="E10" i="12"/>
  <c r="BL33" i="42"/>
  <c r="BL9" i="42"/>
  <c r="AJ14" i="42"/>
  <c r="AJ20" i="42"/>
  <c r="AJ21" i="42"/>
  <c r="AJ22" i="42"/>
  <c r="AU9" i="42"/>
  <c r="AU14" i="42"/>
  <c r="AU20" i="42"/>
  <c r="AU21" i="42"/>
  <c r="AU22" i="42"/>
  <c r="BL42" i="41"/>
  <c r="BL9" i="41"/>
  <c r="BM108" i="41"/>
  <c r="BM12" i="41"/>
  <c r="AY107" i="5"/>
  <c r="AN103" i="5"/>
  <c r="AN104" i="5"/>
  <c r="AN11" i="5"/>
  <c r="AY25" i="5"/>
  <c r="AY45" i="5"/>
  <c r="AN25" i="5"/>
  <c r="AN42" i="5"/>
  <c r="AX42" i="5"/>
  <c r="AX9" i="5"/>
  <c r="BK9" i="5"/>
  <c r="AY100" i="5"/>
  <c r="AY10" i="5"/>
  <c r="AY109" i="5"/>
  <c r="AY12" i="5"/>
  <c r="AN100" i="5"/>
  <c r="AN10" i="5"/>
  <c r="AN109" i="5"/>
  <c r="AN12" i="5"/>
  <c r="AM42" i="5"/>
  <c r="AM9" i="5"/>
  <c r="BI9" i="5"/>
  <c r="G35" i="10"/>
  <c r="F35" i="10"/>
  <c r="E9" i="12"/>
  <c r="E8" i="12"/>
  <c r="BM20" i="41"/>
  <c r="J24" i="10"/>
  <c r="AY104" i="5"/>
  <c r="AY11" i="5"/>
  <c r="Y107" i="5"/>
  <c r="AN45" i="5"/>
  <c r="AN62" i="5"/>
  <c r="AN9" i="5"/>
  <c r="AY62" i="5"/>
  <c r="Y108" i="5"/>
  <c r="AY42" i="5"/>
  <c r="BP107" i="5"/>
  <c r="BQ107" i="5"/>
  <c r="F36" i="10"/>
  <c r="F8" i="12"/>
  <c r="G36" i="10"/>
  <c r="F9" i="12"/>
  <c r="BM20" i="42"/>
  <c r="J34" i="10"/>
  <c r="E35" i="10"/>
  <c r="BM14" i="42"/>
  <c r="J33" i="10"/>
  <c r="Y109" i="5"/>
  <c r="Y12" i="5"/>
  <c r="AY9" i="5"/>
  <c r="BG42" i="5"/>
  <c r="BP108" i="5"/>
  <c r="BQ108" i="5"/>
  <c r="AY19" i="5"/>
  <c r="AN19" i="5"/>
  <c r="P9" i="5"/>
  <c r="N9" i="5"/>
  <c r="AZ109" i="5"/>
  <c r="J26" i="10"/>
  <c r="E7" i="12"/>
  <c r="E11" i="12"/>
  <c r="BM21" i="42"/>
  <c r="O12" i="37"/>
  <c r="O10" i="37"/>
  <c r="O8" i="37"/>
  <c r="F7" i="12"/>
  <c r="F11" i="12"/>
  <c r="E36" i="10"/>
  <c r="J36" i="10"/>
  <c r="J35" i="10"/>
  <c r="A2" i="20"/>
  <c r="A1" i="20"/>
  <c r="M30" i="36"/>
  <c r="N17" i="36"/>
  <c r="N5" i="36"/>
  <c r="M31" i="36"/>
  <c r="M26" i="36"/>
  <c r="M25" i="36"/>
  <c r="L17" i="36"/>
  <c r="L5" i="36"/>
  <c r="M16" i="36"/>
  <c r="M21" i="36"/>
  <c r="M15" i="36"/>
  <c r="M20" i="36"/>
  <c r="K31" i="36"/>
  <c r="K26" i="36"/>
  <c r="K25" i="36"/>
  <c r="J17" i="36"/>
  <c r="J5" i="36"/>
  <c r="K16" i="36"/>
  <c r="K21" i="36"/>
  <c r="K15" i="36"/>
  <c r="K20" i="36"/>
  <c r="K30" i="36"/>
  <c r="I30" i="36"/>
  <c r="M32" i="36"/>
  <c r="M7" i="36"/>
  <c r="O30" i="36"/>
  <c r="M27" i="36"/>
  <c r="M6" i="36"/>
  <c r="P7" i="37"/>
  <c r="P8" i="37"/>
  <c r="P10" i="37"/>
  <c r="P11" i="37"/>
  <c r="K34" i="36"/>
  <c r="K8" i="36"/>
  <c r="P12" i="37"/>
  <c r="P13" i="37"/>
  <c r="M34" i="36"/>
  <c r="M8" i="36"/>
  <c r="K27" i="36"/>
  <c r="K6" i="36"/>
  <c r="K22" i="36"/>
  <c r="M22" i="36"/>
  <c r="K32" i="36"/>
  <c r="K7" i="36"/>
  <c r="M17" i="36"/>
  <c r="K17" i="36"/>
  <c r="I31" i="36"/>
  <c r="O31" i="36"/>
  <c r="I26" i="36"/>
  <c r="O26" i="36"/>
  <c r="I25" i="36"/>
  <c r="O25" i="36"/>
  <c r="C21" i="36"/>
  <c r="B21" i="36"/>
  <c r="C20" i="36"/>
  <c r="B20" i="36"/>
  <c r="H17" i="36"/>
  <c r="H5" i="36"/>
  <c r="I16" i="36"/>
  <c r="I15" i="36"/>
  <c r="I20" i="36"/>
  <c r="O20" i="36"/>
  <c r="O15" i="36"/>
  <c r="I21" i="36"/>
  <c r="O21" i="36"/>
  <c r="O16" i="36"/>
  <c r="M5" i="36"/>
  <c r="P9" i="37"/>
  <c r="I34" i="36"/>
  <c r="K5" i="36"/>
  <c r="K9" i="36"/>
  <c r="I27" i="36"/>
  <c r="I32" i="36"/>
  <c r="I17" i="36"/>
  <c r="O17" i="36"/>
  <c r="BN10" i="5"/>
  <c r="BM9" i="5"/>
  <c r="I22" i="36"/>
  <c r="O22" i="36"/>
  <c r="M9" i="36"/>
  <c r="M10" i="36"/>
  <c r="M11" i="36"/>
  <c r="M12" i="36"/>
  <c r="K10" i="36"/>
  <c r="K11" i="36"/>
  <c r="K12" i="36"/>
  <c r="I8" i="36"/>
  <c r="O8" i="36"/>
  <c r="O34" i="36"/>
  <c r="I6" i="36"/>
  <c r="O6" i="36"/>
  <c r="O27" i="36"/>
  <c r="I7" i="36"/>
  <c r="O32" i="36"/>
  <c r="BN9" i="5"/>
  <c r="I5" i="36"/>
  <c r="O5" i="36"/>
  <c r="O7" i="36"/>
  <c r="I9" i="36"/>
  <c r="O9" i="36"/>
  <c r="H9" i="5"/>
  <c r="I10" i="36"/>
  <c r="I11" i="36"/>
  <c r="O10" i="36"/>
  <c r="I12" i="36"/>
  <c r="O11" i="36"/>
  <c r="O12" i="36"/>
  <c r="AY112" i="5"/>
  <c r="AY114" i="5"/>
  <c r="AY13" i="5"/>
  <c r="AY14" i="5"/>
  <c r="AY20" i="5"/>
  <c r="AY21" i="5"/>
  <c r="AY22" i="5"/>
  <c r="AN114" i="5"/>
  <c r="AN13" i="5"/>
  <c r="AN14" i="5"/>
  <c r="AN20" i="5"/>
  <c r="AN21" i="5"/>
  <c r="AN22" i="5"/>
  <c r="G10" i="12"/>
  <c r="X9" i="5"/>
  <c r="J9" i="5"/>
  <c r="E7" i="10"/>
  <c r="G7" i="10"/>
  <c r="F7" i="10"/>
  <c r="A2" i="10"/>
  <c r="A1" i="10"/>
  <c r="H39" i="10"/>
  <c r="BQ18" i="5"/>
  <c r="BQ17" i="5"/>
  <c r="Y103" i="5"/>
  <c r="L9" i="5"/>
  <c r="Y104" i="5"/>
  <c r="Y11" i="5"/>
  <c r="Y100" i="5"/>
  <c r="Y10" i="5"/>
  <c r="Y42" i="5"/>
  <c r="BI42" i="5"/>
  <c r="Y114" i="5"/>
  <c r="Y13" i="5"/>
  <c r="BQ11" i="5"/>
  <c r="BQ112" i="5"/>
  <c r="BQ113" i="5"/>
  <c r="BK42" i="5"/>
  <c r="BG9" i="5"/>
  <c r="Y19" i="5"/>
  <c r="Y62" i="5"/>
  <c r="Y9" i="5"/>
  <c r="Y14" i="5"/>
  <c r="BP42" i="5"/>
  <c r="BP9" i="5"/>
  <c r="BQ100" i="5"/>
  <c r="BQ114" i="5"/>
  <c r="BQ13" i="5"/>
  <c r="Y20" i="5"/>
  <c r="Y21" i="5"/>
  <c r="Y22" i="5"/>
  <c r="BQ16" i="5"/>
  <c r="BQ19" i="5"/>
  <c r="BQ10" i="5"/>
  <c r="J10" i="10"/>
  <c r="BQ9" i="5"/>
  <c r="J9" i="10"/>
  <c r="BQ20" i="5"/>
  <c r="D36" i="12"/>
  <c r="J14" i="10"/>
  <c r="E39" i="10"/>
  <c r="H31" i="12"/>
  <c r="H33" i="12"/>
  <c r="H32" i="12"/>
  <c r="H34" i="12"/>
  <c r="H19" i="12"/>
  <c r="H29" i="12"/>
  <c r="H23" i="12"/>
  <c r="H18" i="12"/>
  <c r="H25" i="12"/>
  <c r="H20" i="12"/>
  <c r="H30" i="12"/>
  <c r="H24" i="12"/>
  <c r="H35" i="12"/>
  <c r="H16" i="12"/>
  <c r="H17" i="12"/>
  <c r="J39" i="10"/>
  <c r="G8" i="12"/>
  <c r="G39" i="10"/>
  <c r="G9" i="12"/>
  <c r="G7" i="12"/>
  <c r="G11" i="12"/>
  <c r="H15" i="12"/>
  <c r="F39" i="10"/>
  <c r="H36" i="12"/>
  <c r="H7" i="12"/>
  <c r="H9" i="12"/>
  <c r="H8" i="12"/>
  <c r="H10" i="12"/>
  <c r="H11" i="12"/>
  <c r="F35" i="44"/>
</calcChain>
</file>

<file path=xl/sharedStrings.xml><?xml version="1.0" encoding="utf-8"?>
<sst xmlns="http://schemas.openxmlformats.org/spreadsheetml/2006/main" count="1191" uniqueCount="386">
  <si>
    <t>Short TA text identifier</t>
    <phoneticPr fontId="8" type="noConversion"/>
  </si>
  <si>
    <t>Enter Text (Editable)</t>
    <phoneticPr fontId="8" type="noConversion"/>
  </si>
  <si>
    <t>Calculated (Do not edit)</t>
    <phoneticPr fontId="8" type="noConversion"/>
  </si>
  <si>
    <t>Person's Name</t>
    <phoneticPr fontId="8" type="noConversion"/>
  </si>
  <si>
    <t>Total</t>
    <phoneticPr fontId="8" type="noConversion"/>
  </si>
  <si>
    <t>number</t>
    <phoneticPr fontId="8" type="noConversion"/>
  </si>
  <si>
    <t>number</t>
    <phoneticPr fontId="8" type="noConversion"/>
  </si>
  <si>
    <t>cost</t>
    <phoneticPr fontId="8" type="noConversion"/>
  </si>
  <si>
    <t>Item Name</t>
    <phoneticPr fontId="8" type="noConversion"/>
  </si>
  <si>
    <t>Cost</t>
  </si>
  <si>
    <t>All cells are automatically calculated.</t>
  </si>
  <si>
    <t>Do not edit this tab.</t>
  </si>
  <si>
    <t>Cell Color Legend:</t>
  </si>
  <si>
    <t>Total</t>
    <phoneticPr fontId="8" type="noConversion"/>
  </si>
  <si>
    <t>cost</t>
    <phoneticPr fontId="8" type="noConversion"/>
  </si>
  <si>
    <t>Personnel</t>
    <phoneticPr fontId="8" type="noConversion"/>
  </si>
  <si>
    <t>Personnel Total</t>
    <phoneticPr fontId="8" type="noConversion"/>
  </si>
  <si>
    <t>Benefits</t>
    <phoneticPr fontId="8" type="noConversion"/>
  </si>
  <si>
    <t>Item Description</t>
    <phoneticPr fontId="8" type="noConversion"/>
  </si>
  <si>
    <t>Unit</t>
    <phoneticPr fontId="8" type="noConversion"/>
  </si>
  <si>
    <t>Personnel + Benefits</t>
    <phoneticPr fontId="8" type="noConversion"/>
  </si>
  <si>
    <t>Total Costs</t>
    <phoneticPr fontId="8" type="noConversion"/>
  </si>
  <si>
    <t>Modified Total Direct Costs</t>
    <phoneticPr fontId="8" type="noConversion"/>
  </si>
  <si>
    <t>Sub-Total: Indirect Costs</t>
    <phoneticPr fontId="8" type="noConversion"/>
  </si>
  <si>
    <t>Sub-Total: Direct Costs</t>
    <phoneticPr fontId="8" type="noConversion"/>
  </si>
  <si>
    <t>negotiated rate</t>
    <phoneticPr fontId="8" type="noConversion"/>
  </si>
  <si>
    <t>Descriptive Text</t>
    <phoneticPr fontId="8" type="noConversion"/>
  </si>
  <si>
    <t>Short task text identifier</t>
    <phoneticPr fontId="8" type="noConversion"/>
  </si>
  <si>
    <t>Total:</t>
    <phoneticPr fontId="8" type="noConversion"/>
  </si>
  <si>
    <t>%</t>
    <phoneticPr fontId="8" type="noConversion"/>
  </si>
  <si>
    <t>Total</t>
    <phoneticPr fontId="8" type="noConversion"/>
  </si>
  <si>
    <t>Subcontract</t>
    <phoneticPr fontId="8" type="noConversion"/>
  </si>
  <si>
    <t>Total</t>
    <phoneticPr fontId="8" type="noConversion"/>
  </si>
  <si>
    <t>cost</t>
    <phoneticPr fontId="8" type="noConversion"/>
  </si>
  <si>
    <t>Total</t>
    <phoneticPr fontId="8" type="noConversion"/>
  </si>
  <si>
    <t>cost</t>
    <phoneticPr fontId="8" type="noConversion"/>
  </si>
  <si>
    <t>Summary</t>
    <phoneticPr fontId="8" type="noConversion"/>
  </si>
  <si>
    <t>Supplies</t>
    <phoneticPr fontId="8" type="noConversion"/>
  </si>
  <si>
    <t>Equipment</t>
    <phoneticPr fontId="8" type="noConversion"/>
  </si>
  <si>
    <t>Total Costs</t>
  </si>
  <si>
    <t>Benefits Total</t>
    <phoneticPr fontId="8" type="noConversion"/>
  </si>
  <si>
    <t>Supplies Total</t>
    <phoneticPr fontId="8" type="noConversion"/>
  </si>
  <si>
    <t>Equipment</t>
    <phoneticPr fontId="8" type="noConversion"/>
  </si>
  <si>
    <t>Equipment Total</t>
    <phoneticPr fontId="8" type="noConversion"/>
  </si>
  <si>
    <t>Task 1</t>
  </si>
  <si>
    <t>Task 2</t>
  </si>
  <si>
    <t>Task 2.1</t>
  </si>
  <si>
    <t>Task 2.2</t>
  </si>
  <si>
    <t>Task 2.3</t>
  </si>
  <si>
    <t>Task 3</t>
  </si>
  <si>
    <t>Task 3.1</t>
  </si>
  <si>
    <t>Task 3.2</t>
  </si>
  <si>
    <t>Task 3.3</t>
  </si>
  <si>
    <t>Task</t>
  </si>
  <si>
    <t>Subtask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</si>
  <si>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</si>
  <si>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</si>
  <si>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</si>
  <si>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</si>
  <si>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</si>
  <si>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</si>
  <si>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</si>
  <si>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</si>
  <si>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</si>
  <si>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</si>
  <si>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</si>
  <si>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</si>
  <si>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</si>
  <si>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Phase 2</t>
  </si>
  <si>
    <t>Phase 3</t>
  </si>
  <si>
    <t xml:space="preserve">   Organization Name</t>
  </si>
  <si>
    <t xml:space="preserve">   PI Name</t>
  </si>
  <si>
    <t>Phase</t>
  </si>
  <si>
    <t>FY</t>
  </si>
  <si>
    <t>Cost ($)</t>
  </si>
  <si>
    <t>Organization</t>
  </si>
  <si>
    <t>Description/Approach</t>
  </si>
  <si>
    <t>Exit Criteria/Metrics</t>
  </si>
  <si>
    <t>Milestones/Deliverables 
(if applicable)</t>
  </si>
  <si>
    <t>Task/Subtask 
Start Date</t>
  </si>
  <si>
    <t>Task/Subtask 
End Date</t>
  </si>
  <si>
    <t>Milestone Date
(if applicable)</t>
  </si>
  <si>
    <t>FY13</t>
  </si>
  <si>
    <t>PHASE 1</t>
  </si>
  <si>
    <t>Phase 1 Total</t>
  </si>
  <si>
    <t>PHASE 2</t>
  </si>
  <si>
    <t>Phase 2 Total</t>
  </si>
  <si>
    <t>Phase 3 Total</t>
  </si>
  <si>
    <t>Animal Use (Y/N)</t>
  </si>
  <si>
    <t>Human Use (Y/N)</t>
  </si>
  <si>
    <t>TCV</t>
  </si>
  <si>
    <t>Phase 1</t>
  </si>
  <si>
    <t>All Phases</t>
  </si>
  <si>
    <t xml:space="preserve">Length: </t>
  </si>
  <si>
    <t>18 months</t>
  </si>
  <si>
    <t xml:space="preserve">Year </t>
  </si>
  <si>
    <t>Total</t>
  </si>
  <si>
    <t>Airfare</t>
  </si>
  <si>
    <t>Title of Event</t>
  </si>
  <si>
    <t>Rental Car</t>
  </si>
  <si>
    <t>Number of Travelers</t>
  </si>
  <si>
    <t>Number of Days</t>
  </si>
  <si>
    <t>Registration Fees</t>
  </si>
  <si>
    <t>Cost for one person</t>
  </si>
  <si>
    <t>Total Cost</t>
  </si>
  <si>
    <t xml:space="preserve">Phase </t>
  </si>
  <si>
    <t>ODCs</t>
  </si>
  <si>
    <t>Subcontractors</t>
  </si>
  <si>
    <t>Travel</t>
  </si>
  <si>
    <t>Cost Per 
or Rate</t>
  </si>
  <si>
    <t>To</t>
  </si>
  <si>
    <t>From</t>
  </si>
  <si>
    <t>Lodging (GSA Rates)
=Rate*Nights</t>
  </si>
  <si>
    <t>M&amp;IE 
(GSA Rates)
=Rate*Days</t>
  </si>
  <si>
    <t>Lodging and Meals &amp; Incidentals Expenses (M&amp;IE) must comply with GSA rates.  You can access GSA rates at: www.gsa.gov/perdiem</t>
  </si>
  <si>
    <r>
      <t xml:space="preserve">Justification
</t>
    </r>
    <r>
      <rPr>
        <i/>
        <sz val="8"/>
        <rFont val="Verdana"/>
        <family val="2"/>
      </rPr>
      <t>Conference attendance must be justified, 
explain how it is in the best interest of the project</t>
    </r>
  </si>
  <si>
    <t>Subcontractors Total</t>
  </si>
  <si>
    <t>Proposal Reference (pg #)</t>
  </si>
  <si>
    <t>Description</t>
  </si>
  <si>
    <t>Travel and ODCs</t>
  </si>
  <si>
    <t xml:space="preserve">Travel and </t>
  </si>
  <si>
    <t>N/A</t>
  </si>
  <si>
    <t>Supplies</t>
  </si>
  <si>
    <t>***must provide supporting documentation (e.g., quote)</t>
  </si>
  <si>
    <t>***must be broken out individually - see below</t>
  </si>
  <si>
    <t>Summary by Phase</t>
  </si>
  <si>
    <t>Summary by Task</t>
  </si>
  <si>
    <t>Travel Summary</t>
  </si>
  <si>
    <t>Expenditures by Month</t>
  </si>
  <si>
    <t>Animal/Human Use Summary</t>
  </si>
  <si>
    <t>Milestones and Deliverables</t>
  </si>
  <si>
    <t xml:space="preserve">  </t>
  </si>
  <si>
    <t>Less Exclusions:</t>
  </si>
  <si>
    <t xml:space="preserve">   Subcontracts &gt; $25K</t>
  </si>
  <si>
    <t xml:space="preserve">   GSR fringe benefits</t>
  </si>
  <si>
    <t>Sub-Total: Exclusions</t>
  </si>
  <si>
    <t xml:space="preserve">   Capital Equipment (unit Cost &gt; $5K)</t>
  </si>
  <si>
    <t>Effort/ Unit Cost</t>
  </si>
  <si>
    <t>Effort/Qty</t>
  </si>
  <si>
    <t>Patient Related</t>
  </si>
  <si>
    <t>Program or Administrative costs</t>
  </si>
  <si>
    <t>Other 
(mileage, baggage fees, etc.)</t>
  </si>
  <si>
    <t>Define "other"</t>
  </si>
  <si>
    <t xml:space="preserve">Patient Related </t>
  </si>
  <si>
    <t>TA/Task 2</t>
  </si>
  <si>
    <t>TA/Task 3</t>
  </si>
  <si>
    <t>Task 1.5</t>
  </si>
  <si>
    <t>Task 1.6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</si>
  <si>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1</t>
    </r>
  </si>
  <si>
    <t>Patient Related Total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</si>
  <si>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2</t>
    </r>
  </si>
  <si>
    <t>Task 2.4</t>
  </si>
  <si>
    <t>Task 2.5</t>
  </si>
  <si>
    <t>Task 2.6</t>
  </si>
  <si>
    <t xml:space="preserve">per phase 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</si>
  <si>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3</t>
    </r>
  </si>
  <si>
    <t>Task 3.4</t>
  </si>
  <si>
    <t>Effort/ Qty</t>
  </si>
  <si>
    <t>Travel and Admin Costs</t>
  </si>
  <si>
    <t>TA/Task 1</t>
  </si>
  <si>
    <t>All TAs/Tasks</t>
  </si>
  <si>
    <t>Phase I</t>
  </si>
  <si>
    <t>Phase II</t>
  </si>
  <si>
    <t>Phase III</t>
  </si>
  <si>
    <t>for any costs that do not cleanly fit under a task/subtask</t>
  </si>
  <si>
    <t>TA/Task</t>
  </si>
  <si>
    <t>Admin Costs</t>
  </si>
  <si>
    <t>Travel and Admin Costs/ODCs</t>
  </si>
  <si>
    <t>Travel and Program/Admin Costs (ODCs)</t>
  </si>
  <si>
    <t>30 months</t>
  </si>
  <si>
    <t xml:space="preserve">Title </t>
  </si>
  <si>
    <t>Vol, pg #</t>
  </si>
  <si>
    <t>Supply name</t>
  </si>
  <si>
    <t>description</t>
  </si>
  <si>
    <t>Equipment name</t>
  </si>
  <si>
    <t xml:space="preserve">description </t>
  </si>
  <si>
    <t>Name</t>
  </si>
  <si>
    <t xml:space="preserve">Name </t>
  </si>
  <si>
    <r>
      <t xml:space="preserve">***If a subcontractor costs more than $500,000 per phase, proposers </t>
    </r>
    <r>
      <rPr>
        <b/>
        <i/>
        <u/>
        <sz val="16"/>
        <color rgb="FFFF0000"/>
        <rFont val="Verdana"/>
        <family val="2"/>
      </rPr>
      <t>must</t>
    </r>
    <r>
      <rPr>
        <b/>
        <sz val="16"/>
        <color rgb="FFFF0000"/>
        <rFont val="Verdana"/>
        <family val="2"/>
      </rPr>
      <t xml:space="preserve"> use the more detailed format for the subcontractor budget breakdown (as seen in the tabs titled Phase I, II &amp; III)</t>
    </r>
  </si>
  <si>
    <t>University XYZ - Subcontractor Budget</t>
  </si>
  <si>
    <t>University XYZ POC Name</t>
  </si>
  <si>
    <t xml:space="preserve">***Add other fields (e.g., Program-Admin Costs, patient related, etc.) as applicable </t>
  </si>
  <si>
    <t>TA/Task/
Subtask #</t>
  </si>
  <si>
    <t>TA/Task/Subtask Title</t>
  </si>
  <si>
    <t>Co-PI</t>
  </si>
  <si>
    <t>Principle Investigator</t>
  </si>
  <si>
    <t>Task 1.1.5</t>
  </si>
  <si>
    <t>Task 1.2.1</t>
  </si>
  <si>
    <t>Task 1.2.3</t>
  </si>
  <si>
    <t>Task 1.2.2</t>
  </si>
  <si>
    <t>IMEC</t>
  </si>
  <si>
    <t>Task 2.1.1</t>
  </si>
  <si>
    <t>Task 2.1.2</t>
  </si>
  <si>
    <t>Task 2.1.3</t>
  </si>
  <si>
    <t>Task 2.2.1</t>
  </si>
  <si>
    <t>Task 2.2.2</t>
  </si>
  <si>
    <t>Task 2.2.3</t>
  </si>
  <si>
    <t>Calendar Year</t>
  </si>
  <si>
    <t>Task 2.1.4</t>
  </si>
  <si>
    <t>Task 2.1.5</t>
  </si>
  <si>
    <t>Task 2.1.6</t>
  </si>
  <si>
    <t>Task 1.1.6</t>
  </si>
  <si>
    <t>Tuition waiver for Research Assistants</t>
  </si>
  <si>
    <t>Administrator management costs personnel</t>
  </si>
  <si>
    <t>PI Administrator management costs</t>
  </si>
  <si>
    <t>Tuitioin Waiver</t>
  </si>
  <si>
    <t>Implantable Multimodal peripheral recording and stimulation system (IMPRESS)</t>
  </si>
  <si>
    <t>1.1.1</t>
  </si>
  <si>
    <t>ASIC for hd-time</t>
  </si>
  <si>
    <t xml:space="preserve">IMEC-MEDIC </t>
  </si>
  <si>
    <t>To design, fabricate, and test CMOS electronics for flexible high-density TIME probes.</t>
  </si>
  <si>
    <t>Functional Wafer and report</t>
  </si>
  <si>
    <t>GDS submission to foundry, functional wafer, and report</t>
  </si>
  <si>
    <t>1.1.2</t>
  </si>
  <si>
    <t>Flex integrator for hd-time</t>
  </si>
  <si>
    <t xml:space="preserve">IMEC-CMST </t>
  </si>
  <si>
    <t>To post-process the CMOS hd-probes for embedding and encapsulation to fabricate a biocompatible hermetic polyimide-based packaged with optimized electrode metallization</t>
  </si>
  <si>
    <t>Wafer fabrication process and probe</t>
  </si>
  <si>
    <t>Complete wafer-level processing and connectorize active high density probes</t>
  </si>
  <si>
    <t>1.1.3</t>
  </si>
  <si>
    <t>hd-TIME characterization</t>
  </si>
  <si>
    <t>To perform electrical battery tests on IMPRESS electrodes</t>
  </si>
  <si>
    <t>in-vivo tested probes for iEMG electrode integration and electrical performance report</t>
  </si>
  <si>
    <t>Evaluation of electrical performance at stimulation sites and noise characterization</t>
  </si>
  <si>
    <t>1.1.4</t>
  </si>
  <si>
    <t>iEMG and hd-TIME integration</t>
  </si>
  <si>
    <t>UF</t>
  </si>
  <si>
    <t>To integrate iEMG electrodes with hd-TIME; to submit design standards IMPRESS electrode</t>
  </si>
  <si>
    <t>Connectorized hd-time and EMG electrodes, and report</t>
  </si>
  <si>
    <t>Complete assembly of IMPRESS electrode and design standards report</t>
  </si>
  <si>
    <t>1.1.5</t>
  </si>
  <si>
    <t>IMPRESS electrode evaluation in-vivo</t>
  </si>
  <si>
    <t>UMG</t>
  </si>
  <si>
    <t>To validate IMPRESS in-vivo both acute and demi-chronic animal implanation in rats</t>
  </si>
  <si>
    <t>In-vivo electrode evaluation in the rat model</t>
  </si>
  <si>
    <t>Evaluation of acute functionality and long term safety, stability, and system functionality</t>
  </si>
  <si>
    <t>Encoding and Decoding Methods</t>
  </si>
  <si>
    <t>1.2.1</t>
  </si>
  <si>
    <t>Interface with Phase 1 virtual prosthesis stimulator</t>
  </si>
  <si>
    <t>To build a test interface using functions and routines provided by DARPA API for virtual mechatronic prosthetic control.</t>
  </si>
  <si>
    <t>Communication link between software algorithms and FPGA for bidirectional data transfer</t>
  </si>
  <si>
    <t>1.2.2</t>
  </si>
  <si>
    <t>Multi-modal decoding algorithm for control</t>
  </si>
  <si>
    <t>UF and UMG</t>
  </si>
  <si>
    <t>To develop decoding algorithms to transform the multi-site ENG and EMG derivation into a set of few control signs for the prosthesis</t>
  </si>
  <si>
    <t>Feed Forward Control algorithm and report</t>
  </si>
  <si>
    <t>Control method for signals collected from IMPRESS electrodes</t>
  </si>
  <si>
    <t>1.2.3</t>
  </si>
  <si>
    <t>Encoding algorithms for patterned stimulation sensory feedback</t>
  </si>
  <si>
    <t>To develop decoding algorithms for intuitive, natural, robust control of multiple degrees of freedom in a continuous space of combinations of degrees of freedom</t>
  </si>
  <si>
    <t>Software packages for FES stimulation and extraction of control signals</t>
  </si>
  <si>
    <t>Software for extraction of control signals and stimulation models</t>
  </si>
  <si>
    <t>IMPRESS node electronics</t>
  </si>
  <si>
    <t>2.1.1</t>
  </si>
  <si>
    <t>AFE ASIC for IMPRESS node</t>
  </si>
  <si>
    <t>To develop a mixed-signal core for processing the recording and stimulating signals</t>
  </si>
  <si>
    <t>Analog to digital conversion hardware</t>
  </si>
  <si>
    <t>ATD conversion hardware and specification report</t>
  </si>
  <si>
    <t>2.1.2</t>
  </si>
  <si>
    <t>To develop a wireless interface to supply implants power and low power radio to support communication functions for IMPRESS</t>
  </si>
  <si>
    <t>GDS design submission and documentation</t>
  </si>
  <si>
    <t>GDS submission of power and telemetry ASIC, evaluation and experimental characterization</t>
  </si>
  <si>
    <t>2.1.3</t>
  </si>
  <si>
    <t>To develop detailed assembly procedures for integration, testing, and hermetic encapsulation of IMPRESS nodes</t>
  </si>
  <si>
    <t>Implant ready IMPRESS electrode capsule</t>
  </si>
  <si>
    <t>Design, assembly, and fabrication of ferrite coil, substrate, capsule, and end-cap design</t>
  </si>
  <si>
    <t>2.2.1</t>
  </si>
  <si>
    <t>2.2.2</t>
  </si>
  <si>
    <t>2.2.3</t>
  </si>
  <si>
    <t>Design and planning of Human Trials</t>
  </si>
  <si>
    <t>3.1.1</t>
  </si>
  <si>
    <t>To conduct human testing of electrode technology and implanation procedure in a clinical acute setting</t>
  </si>
  <si>
    <t>Report of first use of IMPRESS in humans</t>
  </si>
  <si>
    <t>Evaluation of implantation procedure, electrode performance, and safety</t>
  </si>
  <si>
    <t>3.1.2</t>
  </si>
  <si>
    <t>3.1.3</t>
  </si>
  <si>
    <t>3.1.4</t>
  </si>
  <si>
    <t>Electrode Scale up and Algorithm refinement</t>
  </si>
  <si>
    <t>hd-TIME scale-up</t>
  </si>
  <si>
    <t>IMEC-CMST</t>
  </si>
  <si>
    <t>To scale-up processing for fabrication of 40 hd-TIMEs</t>
  </si>
  <si>
    <t>Deliver 40 probes</t>
  </si>
  <si>
    <t>Fabricate 40 probes, characterize electrical performance</t>
  </si>
  <si>
    <t>To validate IMPRESS in-vivo both with acute and demi-chronic animal implantations in sheep</t>
  </si>
  <si>
    <t>Report of in-vivo electrode evaluation in sheep</t>
  </si>
  <si>
    <t>Evaluation of acute functionality and long term functionality, safety, and stability in sheep</t>
  </si>
  <si>
    <t>Optimization of decoding algorithms based on multimodal recordings</t>
  </si>
  <si>
    <t>To Develop novel algorithms for adaptation of patterned stimulation for graded sensory perception</t>
  </si>
  <si>
    <t>Decoding Algorithms and summary Report</t>
  </si>
  <si>
    <t>Develop decoding algorithms, summary of algorithms</t>
  </si>
  <si>
    <t>Sensory encoding algorithms</t>
  </si>
  <si>
    <t>To develop algorithms which convert sensor signals such as force measurements into a domain that is understandable by the cnetral nervous system</t>
  </si>
  <si>
    <t>ASIC refinement, system integration and packaging, and complete functional validation</t>
  </si>
  <si>
    <t>AFE ASIC optimization and refinement</t>
  </si>
  <si>
    <t>To refine and optimize the mixed-signal core (MSC ASIC)</t>
  </si>
  <si>
    <t>Report on Electrical Characterization</t>
  </si>
  <si>
    <t>GDA submission and design documentation</t>
  </si>
  <si>
    <t>To refine and optimize power/data telemtry ASICs and meet FCC complicance standards</t>
  </si>
  <si>
    <t>Reference designs and technical performance report</t>
  </si>
  <si>
    <t>GDS submission of power and telemtry ASIC, evaluation, and experimental characterization</t>
  </si>
  <si>
    <t>System design optimization, software interface and integration</t>
  </si>
  <si>
    <t>To system integrate, optimize and validate IMPRESS components and develop software for control and interfacing with mechatronic arm</t>
  </si>
  <si>
    <t>System integrate IMPRESS electronics and validate functionality</t>
  </si>
  <si>
    <t>2.1.4</t>
  </si>
  <si>
    <t>2.1.5</t>
  </si>
  <si>
    <t>Safety testing, Investigational Device Exemption (IDE) processes, and outcome metric validation</t>
  </si>
  <si>
    <r>
      <t>*</t>
    </r>
    <r>
      <rPr>
        <b/>
        <sz val="18"/>
        <color theme="1"/>
        <rFont val="Calibri"/>
        <family val="2"/>
        <scheme val="minor"/>
      </rPr>
      <t xml:space="preserve"> Date for the longest milestone</t>
    </r>
  </si>
  <si>
    <t>Task 3.1.1</t>
  </si>
  <si>
    <t>Task 3.1.2</t>
  </si>
  <si>
    <t>Task 3.1.3</t>
  </si>
  <si>
    <t>Task 3.1.4</t>
  </si>
  <si>
    <t>Tuition Waiver</t>
  </si>
  <si>
    <t>52% of first 25k for each subcontract</t>
  </si>
  <si>
    <t>New rates</t>
  </si>
  <si>
    <t>5% increase in tuition annually</t>
  </si>
  <si>
    <t>IFC ASIC for IMRPESS node</t>
  </si>
  <si>
    <t>IMPRESS integration and packaging</t>
  </si>
  <si>
    <t>IFC ASIC Refinement and optimization</t>
  </si>
  <si>
    <t>M1</t>
  </si>
  <si>
    <t>M15</t>
  </si>
  <si>
    <t>M4, M7, M12, M15</t>
  </si>
  <si>
    <t>M18</t>
  </si>
  <si>
    <t>M3, M10, M12, M16, M18</t>
  </si>
  <si>
    <t>M7</t>
  </si>
  <si>
    <t>M16, M17, M18</t>
  </si>
  <si>
    <t>M3, M16,  M18</t>
  </si>
  <si>
    <t>M9, M17, M18</t>
  </si>
  <si>
    <t>Record Data transfer protocol, and generation of closed loop model to handle system data transfer and latencies</t>
  </si>
  <si>
    <t>M6, M12, M18</t>
  </si>
  <si>
    <t>M6, M12, M16, M18</t>
  </si>
  <si>
    <t>M16</t>
  </si>
  <si>
    <t>M3, M12, M15, M16</t>
  </si>
  <si>
    <t>M16, M18</t>
  </si>
  <si>
    <t>M19</t>
  </si>
  <si>
    <t>M27</t>
  </si>
  <si>
    <t>M19, M27</t>
  </si>
  <si>
    <t>M36</t>
  </si>
  <si>
    <t>M24, M36</t>
  </si>
  <si>
    <t>M48</t>
  </si>
  <si>
    <t>M24, M30, M36, M48</t>
  </si>
  <si>
    <t>M24, M30, M36, M42, M48</t>
  </si>
  <si>
    <t>M30</t>
  </si>
  <si>
    <t>M24, M27, M30</t>
  </si>
  <si>
    <t>M33</t>
  </si>
  <si>
    <t>M27, M30, M33</t>
  </si>
  <si>
    <t>M36, M42, M48</t>
  </si>
  <si>
    <t>M42, M48</t>
  </si>
  <si>
    <t xml:space="preserve">Impress validation in-vivo </t>
  </si>
  <si>
    <t>To optimize all IMPRESS components for electrical and mechanical functionality, safety and reliability</t>
  </si>
  <si>
    <t>Technical report</t>
  </si>
  <si>
    <t>In-vivo electrode evaluation in the sheep model</t>
  </si>
  <si>
    <t>M42</t>
  </si>
  <si>
    <t>12 - 18 months</t>
  </si>
  <si>
    <t>University of Florida</t>
  </si>
  <si>
    <t>Rizwan Bashirullah</t>
  </si>
  <si>
    <t>ASIC for hd-TIME</t>
  </si>
  <si>
    <t>Flex integration for hd-TIME</t>
  </si>
  <si>
    <t>Interface with Phase I virtual prosthesis simulator</t>
  </si>
  <si>
    <t>Multi-modality decoding algorithms for control</t>
  </si>
  <si>
    <t>Encoding algorithms for sensory stimulation</t>
  </si>
  <si>
    <t>MSC ASIC for IMPRESS node</t>
  </si>
  <si>
    <t>IFC Stimulation ASIC for IMPRESS node</t>
  </si>
  <si>
    <t>IMPRESS integration</t>
  </si>
  <si>
    <t>Electrodes and Algorithms</t>
  </si>
  <si>
    <t>Electronics and Packaging</t>
  </si>
  <si>
    <t>Human Use Testing</t>
  </si>
  <si>
    <t>DEMOVE IRB and IMPRESS IDE planning</t>
  </si>
  <si>
    <t>Design and Planning of Human Trials</t>
  </si>
  <si>
    <t>To obtain DEMOVE IRB/DoD secondary approval and plan for IMPRESS IDE</t>
  </si>
  <si>
    <t>Submit/compile IRB documents</t>
  </si>
  <si>
    <t>Submission of DEMOVE IRB/IDE package</t>
  </si>
  <si>
    <t xml:space="preserve">DEMOVE IRB and IMPRESS IDE pre-submission planning </t>
  </si>
  <si>
    <t>Prime Travel + ODC</t>
  </si>
  <si>
    <t>Dr. Jin</t>
  </si>
  <si>
    <t>Dr. Casanova</t>
  </si>
  <si>
    <t>Dr. Yoon</t>
  </si>
  <si>
    <t>Graduate Student</t>
  </si>
  <si>
    <t>Graduate Student (Lin)</t>
  </si>
  <si>
    <t>Graduate Student (Yoon)</t>
  </si>
  <si>
    <t>Undergraduate Student</t>
  </si>
  <si>
    <t>Undergraduate Student (Lin)</t>
  </si>
  <si>
    <t>Texas Tech</t>
  </si>
  <si>
    <t>hourly rate</t>
  </si>
  <si>
    <t>Task 4</t>
  </si>
  <si>
    <t>Yoon supplies</t>
  </si>
  <si>
    <t>Yoon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</si>
</sst>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m/d/yy;@"/>
    <numFmt numFmtId="167" formatCode="&quot;$&quot;#,##0"/>
    <numFmt numFmtId="168" formatCode="0.0%"/>
  </numFmts>
  <fonts count="65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8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b/>
      <i/>
      <sz val="10"/>
      <color indexed="10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4"/>
      <color theme="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8"/>
      <name val="Verdana"/>
      <family val="2"/>
    </font>
    <font>
      <b/>
      <sz val="11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Verdan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i/>
      <sz val="8"/>
      <name val="Verdana"/>
      <family val="2"/>
    </font>
    <font>
      <b/>
      <sz val="14"/>
      <name val="Verdana"/>
      <family val="2"/>
    </font>
    <font>
      <b/>
      <sz val="26"/>
      <color theme="0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i/>
      <sz val="14"/>
      <color theme="0"/>
      <name val="Verdana"/>
      <family val="2"/>
    </font>
    <font>
      <b/>
      <i/>
      <sz val="14"/>
      <name val="Verdana"/>
      <family val="2"/>
    </font>
    <font>
      <b/>
      <sz val="16"/>
      <color rgb="FFFF0000"/>
      <name val="Verdana"/>
      <family val="2"/>
    </font>
    <font>
      <b/>
      <i/>
      <u/>
      <sz val="16"/>
      <color rgb="FFFF0000"/>
      <name val="Verdan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Verdana"/>
    </font>
    <font>
      <u/>
      <sz val="10"/>
      <color theme="11"/>
      <name val="Verdana"/>
    </font>
    <font>
      <sz val="11"/>
      <name val="Arial"/>
      <family val="2"/>
    </font>
    <font>
      <sz val="10"/>
      <color theme="1"/>
      <name val="Verdana"/>
    </font>
    <font>
      <sz val="1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98">
    <xf numFmtId="0" fontId="0" fillId="0" borderId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7" fillId="0" borderId="0"/>
    <xf numFmtId="0" fontId="1" fillId="0" borderId="0"/>
    <xf numFmtId="44" fontId="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</cellStyleXfs>
  <cellXfs count="472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4" fillId="9" borderId="4" xfId="0" applyNumberFormat="1" applyFont="1" applyFill="1" applyBorder="1" applyAlignment="1">
      <alignment horizontal="center" vertical="center"/>
    </xf>
    <xf numFmtId="0" fontId="27" fillId="2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65" fontId="24" fillId="1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165" fontId="24" fillId="13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5" fontId="5" fillId="1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65" fontId="24" fillId="6" borderId="1" xfId="0" applyNumberFormat="1" applyFont="1" applyFill="1" applyBorder="1" applyAlignment="1">
      <alignment horizontal="center" vertical="center"/>
    </xf>
    <xf numFmtId="0" fontId="32" fillId="2" borderId="4" xfId="0" applyNumberFormat="1" applyFont="1" applyFill="1" applyBorder="1" applyAlignment="1">
      <alignment horizontal="center" vertical="center"/>
    </xf>
    <xf numFmtId="0" fontId="27" fillId="9" borderId="4" xfId="0" applyNumberFormat="1" applyFont="1" applyFill="1" applyBorder="1" applyAlignment="1">
      <alignment horizontal="center" vertical="center"/>
    </xf>
    <xf numFmtId="0" fontId="35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33" fillId="0" borderId="4" xfId="5" applyFont="1" applyBorder="1" applyAlignment="1">
      <alignment vertical="center"/>
    </xf>
    <xf numFmtId="165" fontId="33" fillId="0" borderId="4" xfId="6" applyNumberFormat="1" applyFont="1" applyBorder="1" applyAlignment="1">
      <alignment vertical="center"/>
    </xf>
    <xf numFmtId="0" fontId="33" fillId="0" borderId="4" xfId="5" applyFont="1" applyBorder="1" applyAlignment="1">
      <alignment horizontal="center" vertical="center"/>
    </xf>
    <xf numFmtId="165" fontId="33" fillId="0" borderId="4" xfId="6" applyNumberFormat="1" applyFont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9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left" vertical="center"/>
    </xf>
    <xf numFmtId="2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left" vertical="center"/>
    </xf>
    <xf numFmtId="165" fontId="19" fillId="16" borderId="0" xfId="0" applyNumberFormat="1" applyFont="1" applyFill="1" applyAlignment="1">
      <alignment horizontal="left" vertical="center"/>
    </xf>
    <xf numFmtId="165" fontId="19" fillId="15" borderId="0" xfId="0" applyNumberFormat="1" applyFont="1" applyFill="1" applyAlignment="1">
      <alignment horizontal="left" vertical="center"/>
    </xf>
    <xf numFmtId="165" fontId="19" fillId="17" borderId="0" xfId="0" applyNumberFormat="1" applyFont="1" applyFill="1" applyAlignment="1">
      <alignment horizontal="left" vertical="center"/>
    </xf>
    <xf numFmtId="2" fontId="30" fillId="8" borderId="0" xfId="0" applyNumberFormat="1" applyFont="1" applyFill="1" applyAlignment="1">
      <alignment horizontal="center" vertical="center"/>
    </xf>
    <xf numFmtId="165" fontId="23" fillId="8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9" fontId="7" fillId="0" borderId="0" xfId="0" applyNumberFormat="1" applyFont="1" applyFill="1" applyAlignment="1">
      <alignment horizontal="center" vertical="center"/>
    </xf>
    <xf numFmtId="9" fontId="7" fillId="9" borderId="0" xfId="0" applyNumberFormat="1" applyFont="1" applyFill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65" fontId="21" fillId="16" borderId="3" xfId="0" applyNumberFormat="1" applyFont="1" applyFill="1" applyBorder="1" applyAlignment="1">
      <alignment horizontal="left" vertical="center"/>
    </xf>
    <xf numFmtId="165" fontId="21" fillId="15" borderId="3" xfId="0" applyNumberFormat="1" applyFont="1" applyFill="1" applyBorder="1" applyAlignment="1">
      <alignment horizontal="left" vertical="center"/>
    </xf>
    <xf numFmtId="165" fontId="21" fillId="17" borderId="3" xfId="0" applyNumberFormat="1" applyFont="1" applyFill="1" applyBorder="1" applyAlignment="1">
      <alignment horizontal="left" vertical="center"/>
    </xf>
    <xf numFmtId="165" fontId="0" fillId="9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5" fontId="19" fillId="16" borderId="2" xfId="0" applyNumberFormat="1" applyFont="1" applyFill="1" applyBorder="1" applyAlignment="1">
      <alignment horizontal="left" vertical="center"/>
    </xf>
    <xf numFmtId="165" fontId="19" fillId="15" borderId="2" xfId="0" applyNumberFormat="1" applyFont="1" applyFill="1" applyBorder="1" applyAlignment="1">
      <alignment horizontal="left" vertical="center"/>
    </xf>
    <xf numFmtId="165" fontId="19" fillId="17" borderId="2" xfId="0" applyNumberFormat="1" applyFont="1" applyFill="1" applyBorder="1" applyAlignment="1">
      <alignment horizontal="left" vertical="center"/>
    </xf>
    <xf numFmtId="2" fontId="30" fillId="8" borderId="2" xfId="0" applyNumberFormat="1" applyFont="1" applyFill="1" applyBorder="1" applyAlignment="1">
      <alignment horizontal="center" vertical="center"/>
    </xf>
    <xf numFmtId="165" fontId="23" fillId="8" borderId="2" xfId="0" applyNumberFormat="1" applyFont="1" applyFill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0" fontId="0" fillId="9" borderId="0" xfId="0" applyNumberFormat="1" applyFill="1" applyAlignment="1">
      <alignment horizontal="center" vertical="center"/>
    </xf>
    <xf numFmtId="10" fontId="30" fillId="8" borderId="0" xfId="0" applyNumberFormat="1" applyFont="1" applyFill="1" applyAlignment="1">
      <alignment horizontal="center" vertical="center"/>
    </xf>
    <xf numFmtId="44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vertical="center"/>
    </xf>
    <xf numFmtId="2" fontId="0" fillId="9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2" fontId="19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2" fontId="23" fillId="8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Fill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1" fillId="10" borderId="0" xfId="0" applyNumberFormat="1" applyFont="1" applyFill="1" applyBorder="1" applyAlignment="1">
      <alignment horizontal="center" vertical="center"/>
    </xf>
    <xf numFmtId="0" fontId="12" fillId="9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 vertical="center"/>
    </xf>
    <xf numFmtId="9" fontId="10" fillId="0" borderId="5" xfId="0" applyNumberFormat="1" applyFont="1" applyFill="1" applyBorder="1" applyAlignment="1">
      <alignment horizontal="center" vertical="center"/>
    </xf>
    <xf numFmtId="0" fontId="31" fillId="13" borderId="0" xfId="0" applyNumberFormat="1" applyFont="1" applyFill="1" applyBorder="1" applyAlignment="1">
      <alignment horizontal="center" vertical="center"/>
    </xf>
    <xf numFmtId="0" fontId="31" fillId="6" borderId="0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right" vertical="center"/>
    </xf>
    <xf numFmtId="165" fontId="10" fillId="0" borderId="4" xfId="0" applyNumberFormat="1" applyFont="1" applyFill="1" applyBorder="1" applyAlignment="1">
      <alignment vertical="center"/>
    </xf>
    <xf numFmtId="9" fontId="10" fillId="0" borderId="1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1" fillId="10" borderId="0" xfId="0" applyNumberFormat="1" applyFont="1" applyFill="1" applyAlignment="1">
      <alignment horizontal="center" vertical="center"/>
    </xf>
    <xf numFmtId="0" fontId="31" fillId="13" borderId="0" xfId="0" applyNumberFormat="1" applyFont="1" applyFill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left" vertical="center"/>
    </xf>
    <xf numFmtId="165" fontId="7" fillId="0" borderId="14" xfId="0" applyNumberFormat="1" applyFont="1" applyFill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165" fontId="7" fillId="0" borderId="8" xfId="0" applyNumberFormat="1" applyFont="1" applyFill="1" applyBorder="1" applyAlignment="1">
      <alignment horizontal="left" vertical="center"/>
    </xf>
    <xf numFmtId="165" fontId="7" fillId="0" borderId="9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left" vertical="center"/>
    </xf>
    <xf numFmtId="165" fontId="4" fillId="0" borderId="13" xfId="0" applyNumberFormat="1" applyFont="1" applyFill="1" applyBorder="1" applyAlignment="1">
      <alignment horizontal="left" vertical="center"/>
    </xf>
    <xf numFmtId="165" fontId="4" fillId="0" borderId="10" xfId="0" applyNumberFormat="1" applyFont="1" applyFill="1" applyBorder="1" applyAlignment="1">
      <alignment horizontal="left" vertical="center"/>
    </xf>
    <xf numFmtId="165" fontId="10" fillId="0" borderId="12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1" fillId="10" borderId="4" xfId="0" applyNumberFormat="1" applyFont="1" applyFill="1" applyBorder="1" applyAlignment="1">
      <alignment horizontal="center" vertical="center"/>
    </xf>
    <xf numFmtId="0" fontId="12" fillId="9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5" fillId="5" borderId="4" xfId="0" applyNumberFormat="1" applyFont="1" applyFill="1" applyBorder="1" applyAlignment="1">
      <alignment horizontal="center" vertical="center"/>
    </xf>
    <xf numFmtId="0" fontId="31" fillId="13" borderId="4" xfId="0" applyNumberFormat="1" applyFont="1" applyFill="1" applyBorder="1" applyAlignment="1">
      <alignment horizontal="center" vertical="center"/>
    </xf>
    <xf numFmtId="0" fontId="45" fillId="14" borderId="4" xfId="0" applyNumberFormat="1" applyFont="1" applyFill="1" applyBorder="1" applyAlignment="1">
      <alignment horizontal="center" vertical="center"/>
    </xf>
    <xf numFmtId="0" fontId="31" fillId="6" borderId="4" xfId="0" applyNumberFormat="1" applyFont="1" applyFill="1" applyBorder="1" applyAlignment="1">
      <alignment horizontal="center" vertical="center"/>
    </xf>
    <xf numFmtId="0" fontId="2" fillId="0" borderId="0" xfId="5" applyAlignment="1">
      <alignment vertical="center"/>
    </xf>
    <xf numFmtId="0" fontId="2" fillId="0" borderId="4" xfId="5" applyBorder="1" applyAlignment="1">
      <alignment vertical="center"/>
    </xf>
    <xf numFmtId="165" fontId="46" fillId="0" borderId="4" xfId="6" applyNumberFormat="1" applyFont="1" applyBorder="1" applyAlignment="1">
      <alignment vertical="center"/>
    </xf>
    <xf numFmtId="165" fontId="0" fillId="0" borderId="4" xfId="6" applyNumberFormat="1" applyFont="1" applyFill="1" applyBorder="1" applyAlignment="1">
      <alignment vertical="center"/>
    </xf>
    <xf numFmtId="165" fontId="0" fillId="0" borderId="0" xfId="6" applyNumberFormat="1" applyFont="1" applyFill="1" applyAlignment="1">
      <alignment vertical="center"/>
    </xf>
    <xf numFmtId="165" fontId="33" fillId="0" borderId="0" xfId="6" applyNumberFormat="1" applyFont="1" applyAlignment="1">
      <alignment vertical="center"/>
    </xf>
    <xf numFmtId="165" fontId="0" fillId="0" borderId="0" xfId="6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37" fontId="0" fillId="0" borderId="0" xfId="4" applyNumberFormat="1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37" fontId="19" fillId="0" borderId="4" xfId="4" applyNumberFormat="1" applyFont="1" applyBorder="1" applyAlignment="1">
      <alignment horizontal="center" vertical="center" wrapText="1"/>
    </xf>
    <xf numFmtId="165" fontId="19" fillId="0" borderId="4" xfId="4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37" fontId="0" fillId="0" borderId="4" xfId="4" applyNumberFormat="1" applyFont="1" applyBorder="1" applyAlignment="1">
      <alignment horizontal="center" vertical="center" wrapText="1"/>
    </xf>
    <xf numFmtId="165" fontId="0" fillId="0" borderId="4" xfId="4" applyNumberFormat="1" applyFont="1" applyBorder="1" applyAlignment="1">
      <alignment vertical="center" wrapText="1"/>
    </xf>
    <xf numFmtId="165" fontId="0" fillId="9" borderId="4" xfId="4" applyNumberFormat="1" applyFont="1" applyFill="1" applyBorder="1" applyAlignment="1">
      <alignment vertical="center" wrapText="1"/>
    </xf>
    <xf numFmtId="0" fontId="19" fillId="18" borderId="0" xfId="0" applyFont="1" applyFill="1" applyAlignment="1">
      <alignment vertical="center"/>
    </xf>
    <xf numFmtId="0" fontId="0" fillId="18" borderId="0" xfId="0" applyFill="1" applyAlignment="1">
      <alignment vertical="center" wrapText="1"/>
    </xf>
    <xf numFmtId="37" fontId="0" fillId="18" borderId="0" xfId="4" applyNumberFormat="1" applyFont="1" applyFill="1" applyAlignment="1">
      <alignment horizontal="center" vertical="center" wrapText="1"/>
    </xf>
    <xf numFmtId="165" fontId="19" fillId="18" borderId="4" xfId="4" applyNumberFormat="1" applyFont="1" applyFill="1" applyBorder="1" applyAlignment="1">
      <alignment horizontal="center" vertical="center" wrapText="1"/>
    </xf>
    <xf numFmtId="165" fontId="23" fillId="22" borderId="4" xfId="4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Alignment="1">
      <alignment vertical="center"/>
    </xf>
    <xf numFmtId="165" fontId="0" fillId="0" borderId="0" xfId="4" applyNumberFormat="1" applyFont="1"/>
    <xf numFmtId="0" fontId="49" fillId="0" borderId="0" xfId="0" applyFont="1"/>
    <xf numFmtId="0" fontId="49" fillId="0" borderId="4" xfId="0" applyFont="1" applyBorder="1" applyAlignment="1">
      <alignment horizontal="center" vertical="center"/>
    </xf>
    <xf numFmtId="165" fontId="49" fillId="0" borderId="4" xfId="4" applyNumberFormat="1" applyFont="1" applyBorder="1" applyAlignment="1">
      <alignment horizontal="center" vertical="center"/>
    </xf>
    <xf numFmtId="165" fontId="0" fillId="0" borderId="4" xfId="4" applyNumberFormat="1" applyFont="1" applyBorder="1"/>
    <xf numFmtId="0" fontId="29" fillId="22" borderId="4" xfId="0" applyFont="1" applyFill="1" applyBorder="1" applyAlignment="1">
      <alignment horizontal="right" vertical="center" wrapText="1"/>
    </xf>
    <xf numFmtId="165" fontId="29" fillId="22" borderId="4" xfId="0" applyNumberFormat="1" applyFont="1" applyFill="1" applyBorder="1" applyAlignment="1">
      <alignment vertical="center" wrapText="1"/>
    </xf>
    <xf numFmtId="165" fontId="9" fillId="9" borderId="0" xfId="0" applyNumberFormat="1" applyFont="1" applyFill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5" fontId="19" fillId="24" borderId="0" xfId="0" applyNumberFormat="1" applyFont="1" applyFill="1" applyAlignment="1">
      <alignment horizontal="left" vertical="center"/>
    </xf>
    <xf numFmtId="165" fontId="21" fillId="24" borderId="3" xfId="0" applyNumberFormat="1" applyFont="1" applyFill="1" applyBorder="1" applyAlignment="1">
      <alignment horizontal="left" vertical="center"/>
    </xf>
    <xf numFmtId="0" fontId="31" fillId="8" borderId="0" xfId="0" applyNumberFormat="1" applyFont="1" applyFill="1" applyAlignment="1">
      <alignment horizontal="center" vertical="center"/>
    </xf>
    <xf numFmtId="0" fontId="31" fillId="8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2" fillId="9" borderId="0" xfId="0" applyFont="1" applyFill="1" applyAlignment="1">
      <alignment vertical="center"/>
    </xf>
    <xf numFmtId="0" fontId="19" fillId="18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9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27" fillId="18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vertical="center" wrapText="1"/>
    </xf>
    <xf numFmtId="165" fontId="0" fillId="0" borderId="0" xfId="4" applyNumberFormat="1" applyFont="1" applyFill="1" applyAlignment="1">
      <alignment vertical="center" wrapText="1"/>
    </xf>
    <xf numFmtId="165" fontId="51" fillId="0" borderId="0" xfId="4" applyNumberFormat="1" applyFont="1" applyAlignment="1">
      <alignment vertical="center" wrapText="1"/>
    </xf>
    <xf numFmtId="165" fontId="52" fillId="0" borderId="0" xfId="0" applyNumberFormat="1" applyFont="1" applyAlignment="1">
      <alignment horizontal="left" vertical="center"/>
    </xf>
    <xf numFmtId="0" fontId="51" fillId="0" borderId="0" xfId="0" applyFont="1" applyAlignment="1">
      <alignment vertical="center"/>
    </xf>
    <xf numFmtId="165" fontId="51" fillId="0" borderId="0" xfId="0" applyNumberFormat="1" applyFont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52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2" fontId="52" fillId="0" borderId="0" xfId="0" applyNumberFormat="1" applyFont="1" applyFill="1" applyAlignment="1">
      <alignment horizontal="center" vertical="center"/>
    </xf>
    <xf numFmtId="165" fontId="52" fillId="0" borderId="0" xfId="0" applyNumberFormat="1" applyFont="1" applyFill="1" applyAlignment="1">
      <alignment horizontal="left" vertical="center"/>
    </xf>
    <xf numFmtId="0" fontId="51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165" fontId="4" fillId="0" borderId="4" xfId="4" applyNumberFormat="1" applyFont="1" applyBorder="1" applyAlignment="1">
      <alignment horizontal="center" vertical="center" wrapText="1"/>
    </xf>
    <xf numFmtId="165" fontId="7" fillId="0" borderId="4" xfId="4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165" fontId="24" fillId="2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2" fillId="9" borderId="0" xfId="0" applyNumberFormat="1" applyFont="1" applyFill="1" applyAlignment="1">
      <alignment horizontal="left" vertical="center"/>
    </xf>
    <xf numFmtId="0" fontId="53" fillId="9" borderId="0" xfId="0" applyFont="1" applyFill="1" applyAlignment="1">
      <alignment horizontal="left" vertical="center"/>
    </xf>
    <xf numFmtId="44" fontId="7" fillId="9" borderId="0" xfId="0" applyNumberFormat="1" applyFont="1" applyFill="1" applyAlignment="1">
      <alignment vertical="center"/>
    </xf>
    <xf numFmtId="0" fontId="24" fillId="27" borderId="1" xfId="0" applyFont="1" applyFill="1" applyBorder="1" applyAlignment="1">
      <alignment horizontal="center" vertical="center"/>
    </xf>
    <xf numFmtId="165" fontId="24" fillId="2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65" fontId="5" fillId="17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165" fontId="24" fillId="25" borderId="1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left" vertical="center"/>
    </xf>
    <xf numFmtId="165" fontId="13" fillId="16" borderId="0" xfId="0" applyNumberFormat="1" applyFont="1" applyFill="1" applyAlignment="1">
      <alignment horizontal="center" vertical="center"/>
    </xf>
    <xf numFmtId="165" fontId="6" fillId="16" borderId="0" xfId="0" applyNumberFormat="1" applyFont="1" applyFill="1" applyAlignment="1">
      <alignment horizontal="left" vertical="center"/>
    </xf>
    <xf numFmtId="165" fontId="9" fillId="16" borderId="0" xfId="0" applyNumberFormat="1" applyFont="1" applyFill="1" applyAlignment="1">
      <alignment horizontal="left" vertical="center"/>
    </xf>
    <xf numFmtId="165" fontId="4" fillId="16" borderId="0" xfId="0" applyNumberFormat="1" applyFont="1" applyFill="1" applyAlignment="1">
      <alignment horizontal="left" vertical="center"/>
    </xf>
    <xf numFmtId="165" fontId="9" fillId="16" borderId="3" xfId="0" applyNumberFormat="1" applyFont="1" applyFill="1" applyBorder="1" applyAlignment="1">
      <alignment horizontal="left" vertical="center"/>
    </xf>
    <xf numFmtId="165" fontId="4" fillId="16" borderId="2" xfId="0" applyNumberFormat="1" applyFont="1" applyFill="1" applyBorder="1" applyAlignment="1">
      <alignment horizontal="left" vertical="center"/>
    </xf>
    <xf numFmtId="165" fontId="4" fillId="16" borderId="0" xfId="0" applyNumberFormat="1" applyFont="1" applyFill="1" applyBorder="1" applyAlignment="1">
      <alignment horizontal="left" vertical="center"/>
    </xf>
    <xf numFmtId="165" fontId="13" fillId="17" borderId="0" xfId="0" applyNumberFormat="1" applyFont="1" applyFill="1" applyAlignment="1">
      <alignment horizontal="center" vertical="center"/>
    </xf>
    <xf numFmtId="165" fontId="6" fillId="17" borderId="0" xfId="0" applyNumberFormat="1" applyFont="1" applyFill="1" applyAlignment="1">
      <alignment horizontal="left" vertical="center"/>
    </xf>
    <xf numFmtId="165" fontId="9" fillId="17" borderId="0" xfId="0" applyNumberFormat="1" applyFont="1" applyFill="1" applyAlignment="1">
      <alignment horizontal="left" vertical="center"/>
    </xf>
    <xf numFmtId="165" fontId="4" fillId="17" borderId="0" xfId="0" applyNumberFormat="1" applyFont="1" applyFill="1" applyAlignment="1">
      <alignment horizontal="left" vertical="center"/>
    </xf>
    <xf numFmtId="165" fontId="9" fillId="17" borderId="3" xfId="0" applyNumberFormat="1" applyFont="1" applyFill="1" applyBorder="1" applyAlignment="1">
      <alignment horizontal="left" vertical="center"/>
    </xf>
    <xf numFmtId="165" fontId="4" fillId="17" borderId="2" xfId="0" applyNumberFormat="1" applyFont="1" applyFill="1" applyBorder="1" applyAlignment="1">
      <alignment horizontal="left" vertical="center"/>
    </xf>
    <xf numFmtId="165" fontId="4" fillId="17" borderId="0" xfId="0" applyNumberFormat="1" applyFont="1" applyFill="1" applyBorder="1" applyAlignment="1">
      <alignment horizontal="left" vertical="center"/>
    </xf>
    <xf numFmtId="165" fontId="13" fillId="15" borderId="0" xfId="0" applyNumberFormat="1" applyFont="1" applyFill="1" applyAlignment="1">
      <alignment horizontal="center" vertical="center"/>
    </xf>
    <xf numFmtId="165" fontId="6" fillId="15" borderId="0" xfId="0" applyNumberFormat="1" applyFont="1" applyFill="1" applyAlignment="1">
      <alignment horizontal="left" vertical="center"/>
    </xf>
    <xf numFmtId="165" fontId="9" fillId="15" borderId="0" xfId="0" applyNumberFormat="1" applyFont="1" applyFill="1" applyAlignment="1">
      <alignment horizontal="left" vertical="center"/>
    </xf>
    <xf numFmtId="165" fontId="4" fillId="15" borderId="0" xfId="0" applyNumberFormat="1" applyFont="1" applyFill="1" applyAlignment="1">
      <alignment horizontal="left" vertical="center"/>
    </xf>
    <xf numFmtId="165" fontId="9" fillId="15" borderId="3" xfId="0" applyNumberFormat="1" applyFont="1" applyFill="1" applyBorder="1" applyAlignment="1">
      <alignment horizontal="left" vertical="center"/>
    </xf>
    <xf numFmtId="165" fontId="4" fillId="15" borderId="2" xfId="0" applyNumberFormat="1" applyFont="1" applyFill="1" applyBorder="1" applyAlignment="1">
      <alignment horizontal="left" vertical="center"/>
    </xf>
    <xf numFmtId="165" fontId="4" fillId="15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55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165" fontId="0" fillId="9" borderId="4" xfId="6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5" fillId="17" borderId="4" xfId="0" applyNumberFormat="1" applyFont="1" applyFill="1" applyBorder="1" applyAlignment="1">
      <alignment horizontal="center" vertical="center"/>
    </xf>
    <xf numFmtId="0" fontId="10" fillId="16" borderId="0" xfId="0" applyNumberFormat="1" applyFont="1" applyFill="1" applyBorder="1" applyAlignment="1">
      <alignment horizontal="center" vertical="center"/>
    </xf>
    <xf numFmtId="0" fontId="10" fillId="14" borderId="0" xfId="0" applyNumberFormat="1" applyFont="1" applyFill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0" fontId="1" fillId="0" borderId="0" xfId="8" applyBorder="1" applyAlignment="1">
      <alignment vertical="center" wrapText="1"/>
    </xf>
    <xf numFmtId="0" fontId="1" fillId="0" borderId="0" xfId="8" applyFill="1" applyBorder="1" applyAlignment="1">
      <alignment vertical="center" wrapText="1"/>
    </xf>
    <xf numFmtId="0" fontId="40" fillId="0" borderId="4" xfId="8" applyFont="1" applyBorder="1" applyAlignment="1">
      <alignment vertical="center" wrapText="1"/>
    </xf>
    <xf numFmtId="0" fontId="40" fillId="0" borderId="4" xfId="8" applyFont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center" vertical="center" wrapText="1"/>
    </xf>
    <xf numFmtId="0" fontId="41" fillId="8" borderId="4" xfId="8" applyFont="1" applyFill="1" applyBorder="1" applyAlignment="1">
      <alignment horizontal="center" vertical="center" wrapText="1"/>
    </xf>
    <xf numFmtId="165" fontId="38" fillId="8" borderId="4" xfId="9" applyNumberFormat="1" applyFont="1" applyFill="1" applyBorder="1" applyAlignment="1">
      <alignment horizontal="center" vertical="center" wrapText="1"/>
    </xf>
    <xf numFmtId="166" fontId="38" fillId="8" borderId="4" xfId="8" applyNumberFormat="1" applyFont="1" applyFill="1" applyBorder="1" applyAlignment="1">
      <alignment horizontal="center" vertical="center" wrapText="1"/>
    </xf>
    <xf numFmtId="0" fontId="40" fillId="0" borderId="0" xfId="8" applyFont="1" applyFill="1" applyBorder="1" applyAlignment="1">
      <alignment vertical="center" wrapText="1"/>
    </xf>
    <xf numFmtId="0" fontId="40" fillId="0" borderId="0" xfId="8" applyFont="1" applyBorder="1" applyAlignment="1">
      <alignment vertical="center" wrapText="1"/>
    </xf>
    <xf numFmtId="0" fontId="1" fillId="0" borderId="4" xfId="8" applyFont="1" applyFill="1" applyBorder="1" applyAlignment="1">
      <alignment vertical="center" wrapText="1"/>
    </xf>
    <xf numFmtId="0" fontId="33" fillId="0" borderId="4" xfId="8" applyFont="1" applyFill="1" applyBorder="1" applyAlignment="1">
      <alignment vertical="center" wrapText="1"/>
    </xf>
    <xf numFmtId="0" fontId="43" fillId="5" borderId="4" xfId="8" applyFont="1" applyFill="1" applyBorder="1" applyAlignment="1">
      <alignment horizontal="center" vertical="center" wrapText="1"/>
    </xf>
    <xf numFmtId="0" fontId="1" fillId="5" borderId="4" xfId="8" applyFont="1" applyFill="1" applyBorder="1" applyAlignment="1">
      <alignment horizontal="left" vertical="center" wrapText="1"/>
    </xf>
    <xf numFmtId="165" fontId="33" fillId="5" borderId="4" xfId="9" applyNumberFormat="1" applyFont="1" applyFill="1" applyBorder="1" applyAlignment="1">
      <alignment vertical="center" wrapText="1"/>
    </xf>
    <xf numFmtId="0" fontId="1" fillId="5" borderId="4" xfId="8" applyFont="1" applyFill="1" applyBorder="1" applyAlignment="1">
      <alignment vertical="center" wrapText="1"/>
    </xf>
    <xf numFmtId="166" fontId="1" fillId="5" borderId="4" xfId="8" applyNumberFormat="1" applyFont="1" applyFill="1" applyBorder="1" applyAlignment="1">
      <alignment horizontal="left" vertical="center" wrapText="1"/>
    </xf>
    <xf numFmtId="0" fontId="43" fillId="0" borderId="4" xfId="8" applyFont="1" applyFill="1" applyBorder="1" applyAlignment="1">
      <alignment horizontal="center" vertical="center" wrapText="1"/>
    </xf>
    <xf numFmtId="0" fontId="1" fillId="0" borderId="4" xfId="8" applyFont="1" applyFill="1" applyBorder="1" applyAlignment="1">
      <alignment horizontal="left" vertical="center" wrapText="1"/>
    </xf>
    <xf numFmtId="166" fontId="1" fillId="0" borderId="4" xfId="8" applyNumberFormat="1" applyFont="1" applyFill="1" applyBorder="1" applyAlignment="1">
      <alignment horizontal="left" vertical="center" wrapText="1"/>
    </xf>
    <xf numFmtId="0" fontId="1" fillId="0" borderId="4" xfId="8" applyFill="1" applyBorder="1" applyAlignment="1">
      <alignment vertical="center" wrapText="1"/>
    </xf>
    <xf numFmtId="0" fontId="1" fillId="0" borderId="4" xfId="8" applyBorder="1" applyAlignment="1">
      <alignment vertical="center" wrapText="1"/>
    </xf>
    <xf numFmtId="0" fontId="43" fillId="14" borderId="4" xfId="8" applyFont="1" applyFill="1" applyBorder="1" applyAlignment="1">
      <alignment horizontal="center" vertical="center" wrapText="1"/>
    </xf>
    <xf numFmtId="0" fontId="1" fillId="14" borderId="4" xfId="8" applyFont="1" applyFill="1" applyBorder="1" applyAlignment="1">
      <alignment horizontal="left" vertical="center" wrapText="1"/>
    </xf>
    <xf numFmtId="0" fontId="1" fillId="14" borderId="4" xfId="8" applyFont="1" applyFill="1" applyBorder="1" applyAlignment="1">
      <alignment vertical="center" wrapText="1"/>
    </xf>
    <xf numFmtId="166" fontId="1" fillId="14" borderId="4" xfId="8" applyNumberFormat="1" applyFont="1" applyFill="1" applyBorder="1" applyAlignment="1">
      <alignment horizontal="left" vertical="center" wrapText="1"/>
    </xf>
    <xf numFmtId="0" fontId="43" fillId="0" borderId="0" xfId="8" applyFont="1" applyBorder="1" applyAlignment="1">
      <alignment horizontal="center" vertical="center" wrapText="1"/>
    </xf>
    <xf numFmtId="0" fontId="39" fillId="0" borderId="0" xfId="8" applyFont="1" applyBorder="1" applyAlignment="1">
      <alignment horizontal="left" vertical="center" wrapText="1"/>
    </xf>
    <xf numFmtId="165" fontId="0" fillId="0" borderId="0" xfId="9" applyNumberFormat="1" applyFont="1" applyBorder="1" applyAlignment="1">
      <alignment vertical="center" wrapText="1"/>
    </xf>
    <xf numFmtId="0" fontId="1" fillId="0" borderId="0" xfId="8" applyFont="1" applyBorder="1" applyAlignment="1">
      <alignment horizontal="left" vertical="center" wrapText="1"/>
    </xf>
    <xf numFmtId="166" fontId="1" fillId="0" borderId="0" xfId="8" applyNumberFormat="1" applyFont="1" applyBorder="1" applyAlignment="1">
      <alignment horizontal="left" vertical="center" wrapText="1"/>
    </xf>
    <xf numFmtId="0" fontId="4" fillId="2" borderId="0" xfId="0" applyNumberFormat="1" applyFont="1" applyFill="1" applyAlignment="1">
      <alignment horizontal="center" vertical="center"/>
    </xf>
    <xf numFmtId="0" fontId="44" fillId="8" borderId="7" xfId="8" applyFont="1" applyFill="1" applyBorder="1" applyAlignment="1">
      <alignment horizontal="right" vertical="center" wrapText="1"/>
    </xf>
    <xf numFmtId="0" fontId="44" fillId="8" borderId="16" xfId="8" applyFont="1" applyFill="1" applyBorder="1" applyAlignment="1">
      <alignment horizontal="right" vertical="center" wrapText="1"/>
    </xf>
    <xf numFmtId="0" fontId="44" fillId="8" borderId="15" xfId="8" applyFont="1" applyFill="1" applyBorder="1" applyAlignment="1">
      <alignment horizontal="right" vertical="center" wrapText="1"/>
    </xf>
    <xf numFmtId="165" fontId="44" fillId="8" borderId="4" xfId="9" applyNumberFormat="1" applyFont="1" applyFill="1" applyBorder="1" applyAlignment="1">
      <alignment horizontal="center" vertical="center" wrapText="1"/>
    </xf>
    <xf numFmtId="0" fontId="34" fillId="8" borderId="7" xfId="8" applyFont="1" applyFill="1" applyBorder="1" applyAlignment="1">
      <alignment horizontal="center" vertical="center" wrapText="1"/>
    </xf>
    <xf numFmtId="0" fontId="34" fillId="8" borderId="16" xfId="8" applyFont="1" applyFill="1" applyBorder="1" applyAlignment="1">
      <alignment horizontal="center" vertical="center" wrapText="1"/>
    </xf>
    <xf numFmtId="0" fontId="42" fillId="19" borderId="14" xfId="8" applyFont="1" applyFill="1" applyBorder="1" applyAlignment="1">
      <alignment horizontal="center" vertical="center" wrapText="1"/>
    </xf>
    <xf numFmtId="0" fontId="42" fillId="19" borderId="8" xfId="8" applyFont="1" applyFill="1" applyBorder="1" applyAlignment="1">
      <alignment horizontal="center" vertical="center" wrapText="1"/>
    </xf>
    <xf numFmtId="0" fontId="42" fillId="20" borderId="7" xfId="8" applyFont="1" applyFill="1" applyBorder="1" applyAlignment="1">
      <alignment horizontal="right" vertical="center" wrapText="1"/>
    </xf>
    <xf numFmtId="0" fontId="42" fillId="20" borderId="16" xfId="8" applyFont="1" applyFill="1" applyBorder="1" applyAlignment="1">
      <alignment horizontal="right" vertical="center" wrapText="1"/>
    </xf>
    <xf numFmtId="0" fontId="42" fillId="20" borderId="15" xfId="8" applyFont="1" applyFill="1" applyBorder="1" applyAlignment="1">
      <alignment horizontal="right" vertical="center" wrapText="1"/>
    </xf>
    <xf numFmtId="165" fontId="42" fillId="20" borderId="4" xfId="9" applyNumberFormat="1" applyFont="1" applyFill="1" applyBorder="1" applyAlignment="1">
      <alignment horizontal="center" vertical="center" wrapText="1"/>
    </xf>
    <xf numFmtId="0" fontId="34" fillId="20" borderId="7" xfId="8" applyFont="1" applyFill="1" applyBorder="1" applyAlignment="1">
      <alignment horizontal="center" vertical="center" wrapText="1"/>
    </xf>
    <xf numFmtId="0" fontId="34" fillId="20" borderId="16" xfId="8" applyFont="1" applyFill="1" applyBorder="1" applyAlignment="1">
      <alignment horizontal="center" vertical="center" wrapText="1"/>
    </xf>
    <xf numFmtId="0" fontId="34" fillId="20" borderId="15" xfId="8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0" fillId="28" borderId="0" xfId="0" applyNumberFormat="1" applyFill="1" applyAlignment="1">
      <alignment horizontal="center" vertical="center"/>
    </xf>
    <xf numFmtId="164" fontId="0" fillId="28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165" fontId="4" fillId="0" borderId="0" xfId="0" applyNumberFormat="1" applyFont="1"/>
    <xf numFmtId="14" fontId="1" fillId="0" borderId="4" xfId="8" applyNumberFormat="1" applyFont="1" applyFill="1" applyBorder="1" applyAlignment="1">
      <alignment horizontal="left" vertical="center" wrapText="1"/>
    </xf>
    <xf numFmtId="14" fontId="1" fillId="5" borderId="4" xfId="8" applyNumberFormat="1" applyFont="1" applyFill="1" applyBorder="1" applyAlignment="1">
      <alignment horizontal="left" vertical="center" wrapText="1"/>
    </xf>
    <xf numFmtId="0" fontId="43" fillId="2" borderId="4" xfId="8" applyFont="1" applyFill="1" applyBorder="1" applyAlignment="1">
      <alignment horizontal="center" vertical="center" wrapText="1"/>
    </xf>
    <xf numFmtId="0" fontId="1" fillId="2" borderId="4" xfId="8" applyFont="1" applyFill="1" applyBorder="1" applyAlignment="1">
      <alignment horizontal="left" vertical="center" wrapText="1"/>
    </xf>
    <xf numFmtId="0" fontId="1" fillId="2" borderId="4" xfId="8" applyFont="1" applyFill="1" applyBorder="1" applyAlignment="1">
      <alignment vertical="center" wrapText="1"/>
    </xf>
    <xf numFmtId="14" fontId="34" fillId="8" borderId="16" xfId="8" applyNumberFormat="1" applyFont="1" applyFill="1" applyBorder="1" applyAlignment="1">
      <alignment horizontal="center" vertical="center" wrapText="1"/>
    </xf>
    <xf numFmtId="14" fontId="34" fillId="8" borderId="15" xfId="8" applyNumberFormat="1" applyFont="1" applyFill="1" applyBorder="1" applyAlignment="1">
      <alignment horizontal="center" vertical="center" wrapText="1"/>
    </xf>
    <xf numFmtId="14" fontId="1" fillId="14" borderId="4" xfId="8" applyNumberFormat="1" applyFont="1" applyFill="1" applyBorder="1" applyAlignment="1">
      <alignment horizontal="left" vertical="center" wrapText="1"/>
    </xf>
    <xf numFmtId="0" fontId="33" fillId="0" borderId="0" xfId="8" applyFont="1" applyBorder="1" applyAlignment="1">
      <alignment horizontal="left" vertical="center" wrapText="1"/>
    </xf>
    <xf numFmtId="166" fontId="1" fillId="0" borderId="0" xfId="8" applyNumberFormat="1" applyFont="1" applyFill="1" applyBorder="1" applyAlignment="1">
      <alignment horizontal="left" vertical="center" wrapText="1"/>
    </xf>
    <xf numFmtId="165" fontId="59" fillId="5" borderId="4" xfId="9" applyNumberFormat="1" applyFont="1" applyFill="1" applyBorder="1" applyAlignment="1">
      <alignment vertical="center" wrapText="1"/>
    </xf>
    <xf numFmtId="165" fontId="59" fillId="5" borderId="14" xfId="9" applyNumberFormat="1" applyFont="1" applyFill="1" applyBorder="1" applyAlignment="1">
      <alignment horizontal="center" vertical="center" wrapText="1"/>
    </xf>
    <xf numFmtId="165" fontId="59" fillId="0" borderId="14" xfId="9" applyNumberFormat="1" applyFont="1" applyFill="1" applyBorder="1" applyAlignment="1">
      <alignment horizontal="center" vertical="center" wrapText="1"/>
    </xf>
    <xf numFmtId="165" fontId="58" fillId="8" borderId="4" xfId="9" applyNumberFormat="1" applyFont="1" applyFill="1" applyBorder="1" applyAlignment="1">
      <alignment horizontal="center" vertical="center" wrapText="1"/>
    </xf>
    <xf numFmtId="165" fontId="59" fillId="14" borderId="4" xfId="9" applyNumberFormat="1" applyFont="1" applyFill="1" applyBorder="1" applyAlignment="1">
      <alignment vertical="center" wrapText="1"/>
    </xf>
    <xf numFmtId="165" fontId="59" fillId="14" borderId="14" xfId="9" applyNumberFormat="1" applyFont="1" applyFill="1" applyBorder="1" applyAlignment="1">
      <alignment horizontal="center" vertical="center" wrapText="1"/>
    </xf>
    <xf numFmtId="165" fontId="59" fillId="2" borderId="4" xfId="9" applyNumberFormat="1" applyFont="1" applyFill="1" applyBorder="1" applyAlignment="1">
      <alignment vertical="center" wrapText="1"/>
    </xf>
    <xf numFmtId="165" fontId="58" fillId="20" borderId="4" xfId="9" applyNumberFormat="1" applyFont="1" applyFill="1" applyBorder="1" applyAlignment="1">
      <alignment horizontal="center" vertical="center" wrapText="1"/>
    </xf>
    <xf numFmtId="165" fontId="31" fillId="8" borderId="4" xfId="9" applyNumberFormat="1" applyFont="1" applyFill="1" applyBorder="1" applyAlignment="1">
      <alignment horizontal="center" vertical="center" wrapText="1"/>
    </xf>
    <xf numFmtId="165" fontId="9" fillId="0" borderId="0" xfId="0" applyNumberFormat="1" applyFont="1"/>
    <xf numFmtId="0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horizontal="left" vertical="center"/>
    </xf>
    <xf numFmtId="0" fontId="0" fillId="9" borderId="0" xfId="0" applyFont="1" applyFill="1" applyAlignment="1">
      <alignment vertical="center"/>
    </xf>
    <xf numFmtId="0" fontId="0" fillId="28" borderId="0" xfId="0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8" fontId="0" fillId="0" borderId="0" xfId="0" applyNumberFormat="1"/>
    <xf numFmtId="10" fontId="0" fillId="0" borderId="0" xfId="0" applyNumberFormat="1"/>
    <xf numFmtId="14" fontId="0" fillId="0" borderId="0" xfId="0" applyNumberFormat="1"/>
    <xf numFmtId="6" fontId="2" fillId="0" borderId="0" xfId="5" applyNumberFormat="1" applyAlignment="1">
      <alignment vertical="center"/>
    </xf>
    <xf numFmtId="8" fontId="2" fillId="0" borderId="0" xfId="5" applyNumberFormat="1" applyAlignment="1">
      <alignment vertical="center"/>
    </xf>
    <xf numFmtId="0" fontId="42" fillId="10" borderId="17" xfId="8" applyFont="1" applyFill="1" applyBorder="1" applyAlignment="1">
      <alignment horizontal="center" vertical="center" wrapText="1"/>
    </xf>
    <xf numFmtId="0" fontId="42" fillId="10" borderId="5" xfId="8" applyFont="1" applyFill="1" applyBorder="1" applyAlignment="1">
      <alignment horizontal="center" vertical="center" wrapText="1"/>
    </xf>
    <xf numFmtId="44" fontId="0" fillId="0" borderId="0" xfId="0" applyNumberFormat="1"/>
    <xf numFmtId="165" fontId="0" fillId="0" borderId="0" xfId="0" applyNumberFormat="1"/>
    <xf numFmtId="165" fontId="0" fillId="0" borderId="4" xfId="9" applyNumberFormat="1" applyFont="1" applyBorder="1" applyAlignment="1">
      <alignment vertical="center" wrapText="1"/>
    </xf>
    <xf numFmtId="0" fontId="1" fillId="0" borderId="4" xfId="8" applyFont="1" applyBorder="1" applyAlignment="1">
      <alignment horizontal="left" vertical="center" wrapText="1"/>
    </xf>
    <xf numFmtId="166" fontId="1" fillId="0" borderId="4" xfId="8" applyNumberFormat="1" applyFont="1" applyBorder="1" applyAlignment="1">
      <alignment horizontal="left" vertical="center" wrapText="1"/>
    </xf>
    <xf numFmtId="0" fontId="2" fillId="0" borderId="7" xfId="5" applyBorder="1" applyAlignment="1">
      <alignment vertical="center"/>
    </xf>
    <xf numFmtId="165" fontId="0" fillId="0" borderId="16" xfId="6" applyNumberFormat="1" applyFont="1" applyFill="1" applyBorder="1" applyAlignment="1">
      <alignment vertical="center"/>
    </xf>
    <xf numFmtId="165" fontId="0" fillId="0" borderId="15" xfId="6" applyNumberFormat="1" applyFont="1" applyFill="1" applyBorder="1" applyAlignment="1">
      <alignment vertical="center"/>
    </xf>
    <xf numFmtId="6" fontId="0" fillId="0" borderId="0" xfId="0" applyNumberFormat="1" applyFill="1" applyAlignment="1">
      <alignment vertical="center"/>
    </xf>
    <xf numFmtId="0" fontId="12" fillId="9" borderId="0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vertical="center"/>
    </xf>
    <xf numFmtId="167" fontId="0" fillId="0" borderId="0" xfId="0" applyNumberFormat="1"/>
    <xf numFmtId="167" fontId="4" fillId="0" borderId="0" xfId="0" applyNumberFormat="1" applyFont="1"/>
    <xf numFmtId="167" fontId="4" fillId="0" borderId="0" xfId="0" applyNumberFormat="1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4" fillId="28" borderId="0" xfId="0" applyFont="1" applyFill="1" applyAlignment="1">
      <alignment vertical="center"/>
    </xf>
    <xf numFmtId="0" fontId="0" fillId="9" borderId="0" xfId="0" applyFill="1"/>
    <xf numFmtId="0" fontId="64" fillId="29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63" fillId="0" borderId="0" xfId="0" applyFont="1" applyFill="1" applyAlignment="1">
      <alignment horizontal="left"/>
    </xf>
    <xf numFmtId="0" fontId="6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4" fillId="0" borderId="0" xfId="0" applyFont="1" applyFill="1" applyAlignment="1">
      <alignment horizontal="left"/>
    </xf>
    <xf numFmtId="165" fontId="0" fillId="28" borderId="0" xfId="0" applyNumberFormat="1" applyFill="1" applyAlignment="1">
      <alignment vertical="center"/>
    </xf>
    <xf numFmtId="0" fontId="25" fillId="8" borderId="0" xfId="0" applyNumberFormat="1" applyFont="1" applyFill="1" applyAlignment="1">
      <alignment horizontal="center" vertical="center"/>
    </xf>
    <xf numFmtId="0" fontId="23" fillId="6" borderId="0" xfId="0" applyNumberFormat="1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5" fontId="23" fillId="25" borderId="0" xfId="0" applyNumberFormat="1" applyFont="1" applyFill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7" borderId="0" xfId="0" applyNumberFormat="1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/>
    </xf>
    <xf numFmtId="0" fontId="23" fillId="13" borderId="0" xfId="0" applyNumberFormat="1" applyFont="1" applyFill="1" applyAlignment="1">
      <alignment horizontal="center" vertical="center"/>
    </xf>
    <xf numFmtId="0" fontId="23" fillId="27" borderId="0" xfId="0" applyFont="1" applyFill="1" applyAlignment="1">
      <alignment horizontal="center" vertical="center"/>
    </xf>
    <xf numFmtId="165" fontId="23" fillId="27" borderId="0" xfId="0" applyNumberFormat="1" applyFont="1" applyFill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3" fillId="10" borderId="0" xfId="0" applyNumberFormat="1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165" fontId="23" fillId="26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16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5" fontId="19" fillId="11" borderId="0" xfId="0" applyNumberFormat="1" applyFont="1" applyFill="1" applyAlignment="1">
      <alignment horizontal="center" vertical="center"/>
    </xf>
    <xf numFmtId="0" fontId="25" fillId="8" borderId="0" xfId="0" applyNumberFormat="1" applyFont="1" applyFill="1" applyAlignment="1">
      <alignment horizontal="center" vertical="center" wrapText="1"/>
    </xf>
    <xf numFmtId="0" fontId="23" fillId="8" borderId="0" xfId="0" applyNumberFormat="1" applyFont="1" applyFill="1" applyBorder="1" applyAlignment="1">
      <alignment horizontal="center" vertical="center"/>
    </xf>
    <xf numFmtId="0" fontId="23" fillId="8" borderId="1" xfId="0" applyNumberFormat="1" applyFont="1" applyFill="1" applyBorder="1" applyAlignment="1">
      <alignment horizontal="center" vertical="center"/>
    </xf>
    <xf numFmtId="0" fontId="19" fillId="23" borderId="0" xfId="0" applyNumberFormat="1" applyFont="1" applyFill="1" applyBorder="1" applyAlignment="1">
      <alignment horizontal="center" vertical="center"/>
    </xf>
    <xf numFmtId="0" fontId="19" fillId="23" borderId="1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10" borderId="0" xfId="0" applyNumberFormat="1" applyFont="1" applyFill="1" applyAlignment="1">
      <alignment horizontal="center" vertical="center"/>
    </xf>
    <xf numFmtId="0" fontId="29" fillId="13" borderId="0" xfId="0" applyNumberFormat="1" applyFont="1" applyFill="1" applyAlignment="1">
      <alignment horizontal="center" vertical="center"/>
    </xf>
    <xf numFmtId="0" fontId="29" fillId="6" borderId="0" xfId="0" applyNumberFormat="1" applyFont="1" applyFill="1" applyAlignment="1">
      <alignment horizontal="center" vertical="center"/>
    </xf>
    <xf numFmtId="0" fontId="29" fillId="8" borderId="0" xfId="0" applyNumberFormat="1" applyFont="1" applyFill="1" applyAlignment="1">
      <alignment horizontal="center" vertical="center"/>
    </xf>
    <xf numFmtId="0" fontId="25" fillId="22" borderId="4" xfId="0" applyFont="1" applyFill="1" applyBorder="1" applyAlignment="1">
      <alignment horizontal="right" vertical="center" wrapText="1"/>
    </xf>
    <xf numFmtId="0" fontId="46" fillId="21" borderId="7" xfId="5" applyFont="1" applyFill="1" applyBorder="1" applyAlignment="1">
      <alignment horizontal="right" vertical="center"/>
    </xf>
    <xf numFmtId="0" fontId="46" fillId="21" borderId="16" xfId="5" applyFont="1" applyFill="1" applyBorder="1" applyAlignment="1">
      <alignment horizontal="right" vertical="center"/>
    </xf>
    <xf numFmtId="0" fontId="46" fillId="21" borderId="15" xfId="5" applyFont="1" applyFill="1" applyBorder="1" applyAlignment="1">
      <alignment horizontal="right" vertical="center"/>
    </xf>
    <xf numFmtId="0" fontId="41" fillId="8" borderId="4" xfId="5" applyFont="1" applyFill="1" applyBorder="1" applyAlignment="1">
      <alignment horizontal="center" vertical="center"/>
    </xf>
    <xf numFmtId="165" fontId="4" fillId="0" borderId="4" xfId="6" applyNumberFormat="1" applyFont="1" applyBorder="1" applyAlignment="1">
      <alignment horizontal="left" vertical="center"/>
    </xf>
    <xf numFmtId="0" fontId="49" fillId="12" borderId="0" xfId="0" applyNumberFormat="1" applyFont="1" applyFill="1" applyAlignment="1">
      <alignment horizontal="center" vertical="center"/>
    </xf>
    <xf numFmtId="0" fontId="49" fillId="7" borderId="0" xfId="0" applyNumberFormat="1" applyFont="1" applyFill="1" applyAlignment="1">
      <alignment horizontal="center" vertical="center"/>
    </xf>
    <xf numFmtId="0" fontId="25" fillId="25" borderId="0" xfId="0" applyNumberFormat="1" applyFont="1" applyFill="1" applyAlignment="1">
      <alignment horizontal="center" vertical="center"/>
    </xf>
    <xf numFmtId="0" fontId="50" fillId="8" borderId="7" xfId="8" applyFont="1" applyFill="1" applyBorder="1" applyAlignment="1">
      <alignment horizontal="center" vertical="center" wrapText="1"/>
    </xf>
    <xf numFmtId="0" fontId="50" fillId="8" borderId="16" xfId="8" applyFont="1" applyFill="1" applyBorder="1" applyAlignment="1">
      <alignment horizontal="center" vertical="center" wrapText="1"/>
    </xf>
    <xf numFmtId="0" fontId="50" fillId="8" borderId="15" xfId="8" applyFont="1" applyFill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left" vertical="center" wrapText="1"/>
    </xf>
    <xf numFmtId="0" fontId="39" fillId="0" borderId="4" xfId="8" applyFont="1" applyBorder="1" applyAlignment="1">
      <alignment horizontal="left" vertical="center" wrapText="1"/>
    </xf>
    <xf numFmtId="6" fontId="4" fillId="0" borderId="0" xfId="0" applyNumberFormat="1" applyFont="1" applyFill="1"/>
    <xf numFmtId="0" fontId="4" fillId="0" borderId="0" xfId="0" applyFont="1" applyFill="1"/>
    <xf numFmtId="165" fontId="0" fillId="0" borderId="0" xfId="0" applyNumberFormat="1" applyFill="1"/>
    <xf numFmtId="168" fontId="7" fillId="0" borderId="0" xfId="0" applyNumberFormat="1" applyFont="1" applyFill="1" applyAlignment="1">
      <alignment horizontal="center" vertical="center"/>
    </xf>
    <xf numFmtId="168" fontId="7" fillId="9" borderId="0" xfId="0" applyNumberFormat="1" applyFont="1" applyFill="1" applyAlignment="1">
      <alignment horizontal="center" vertical="center"/>
    </xf>
  </cellXfs>
  <cellStyles count="498">
    <cellStyle name="Currency" xfId="4" builtinId="4"/>
    <cellStyle name="Currency 2" xfId="3"/>
    <cellStyle name="Currency 2 2" xfId="9"/>
    <cellStyle name="Currency 3" xfId="6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Normal" xfId="0" builtinId="0"/>
    <cellStyle name="Normal 2" xfId="1"/>
    <cellStyle name="Normal 3" xfId="2"/>
    <cellStyle name="Normal 3 2" xfId="8"/>
    <cellStyle name="Normal 4" xfId="5"/>
    <cellStyle name="Normal 5" xfId="7"/>
  </cellStyles>
  <dxfs count="13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Medium4"/>
  <colors>
    <mruColors>
      <color rgb="FFFFFFCC"/>
      <color rgb="FFCCFFCC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pane xSplit="3" ySplit="6" topLeftCell="D7" activePane="bottomRight" state="frozenSplit"/>
      <selection pane="topRight" activeCell="D1" sqref="D1"/>
      <selection pane="bottomLeft" activeCell="A10" sqref="A10"/>
      <selection pane="bottomRight" activeCell="C54" sqref="C54"/>
    </sheetView>
  </sheetViews>
  <sheetFormatPr baseColWidth="10" defaultColWidth="11" defaultRowHeight="13" x14ac:dyDescent="0"/>
  <cols>
    <col min="1" max="1" width="1.7109375" style="36" customWidth="1"/>
    <col min="2" max="2" width="14.42578125" style="36" customWidth="1"/>
    <col min="3" max="3" width="45.28515625" style="36" customWidth="1"/>
    <col min="4" max="4" width="17.42578125" style="36" bestFit="1" customWidth="1"/>
    <col min="5" max="5" width="17.42578125" style="41" bestFit="1" customWidth="1"/>
    <col min="6" max="6" width="17.42578125" style="109" bestFit="1" customWidth="1"/>
    <col min="7" max="7" width="21.7109375" style="109" bestFit="1" customWidth="1"/>
    <col min="8" max="8" width="10.42578125" style="109" bestFit="1" customWidth="1"/>
    <col min="9" max="20" width="14.140625" style="109" customWidth="1"/>
    <col min="21" max="21" width="3.5703125" style="36" customWidth="1"/>
    <col min="22" max="16384" width="11" style="36"/>
  </cols>
  <sheetData>
    <row r="1" spans="1:20" ht="23">
      <c r="A1" s="34" t="s">
        <v>353</v>
      </c>
      <c r="B1" s="35"/>
      <c r="C1" s="35"/>
    </row>
    <row r="2" spans="1:20" s="37" customFormat="1" ht="23">
      <c r="A2" s="34" t="s">
        <v>354</v>
      </c>
      <c r="B2" s="42"/>
      <c r="C2" s="42"/>
      <c r="D2" s="7" t="s">
        <v>12</v>
      </c>
      <c r="E2" s="23" t="s">
        <v>1</v>
      </c>
    </row>
    <row r="3" spans="1:20" s="37" customFormat="1" ht="23">
      <c r="A3" s="46" t="s">
        <v>125</v>
      </c>
      <c r="E3" s="22" t="s">
        <v>2</v>
      </c>
    </row>
    <row r="4" spans="1:20">
      <c r="A4" s="124"/>
      <c r="B4" s="125"/>
    </row>
    <row r="5" spans="1:20" ht="16">
      <c r="A5" s="124"/>
      <c r="B5" s="126"/>
      <c r="C5" s="126"/>
      <c r="D5" s="127" t="s">
        <v>91</v>
      </c>
      <c r="E5" s="127" t="s">
        <v>68</v>
      </c>
      <c r="F5" s="127" t="s">
        <v>69</v>
      </c>
      <c r="G5" s="201" t="s">
        <v>92</v>
      </c>
      <c r="H5" s="128"/>
    </row>
    <row r="6" spans="1:20" ht="16">
      <c r="A6" s="124"/>
      <c r="B6" s="130" t="s">
        <v>96</v>
      </c>
      <c r="C6" s="130" t="s">
        <v>26</v>
      </c>
      <c r="D6" s="131" t="s">
        <v>39</v>
      </c>
      <c r="E6" s="131" t="s">
        <v>39</v>
      </c>
      <c r="F6" s="131" t="s">
        <v>39</v>
      </c>
      <c r="G6" s="132" t="s">
        <v>39</v>
      </c>
      <c r="H6" s="132" t="s">
        <v>29</v>
      </c>
    </row>
    <row r="7" spans="1:20" ht="16">
      <c r="A7" s="124"/>
      <c r="B7" s="133" t="s">
        <v>96</v>
      </c>
      <c r="C7" s="134" t="s">
        <v>363</v>
      </c>
      <c r="D7" s="135">
        <f>'Phase I'!$BH22</f>
        <v>246663.24143024994</v>
      </c>
      <c r="E7" s="135">
        <f>'Phase II'!$BD22</f>
        <v>0</v>
      </c>
      <c r="F7" s="135">
        <f>'Phase III'!$BD22</f>
        <v>0</v>
      </c>
      <c r="G7" s="136">
        <f>SUM(D7:F7)</f>
        <v>246663.24143024994</v>
      </c>
      <c r="H7" s="137">
        <f>G7/G$11</f>
        <v>0.86952685820098086</v>
      </c>
    </row>
    <row r="8" spans="1:20" ht="16" hidden="1">
      <c r="A8" s="124"/>
      <c r="B8" s="138">
        <v>2</v>
      </c>
      <c r="C8" s="134" t="s">
        <v>364</v>
      </c>
      <c r="D8" s="135">
        <f>'Phase I'!$BJ22</f>
        <v>0</v>
      </c>
      <c r="E8" s="135">
        <f>'Phase II'!$BF22</f>
        <v>0</v>
      </c>
      <c r="F8" s="135">
        <f>'Phase III'!$BF22</f>
        <v>0</v>
      </c>
      <c r="G8" s="136">
        <f>SUM(D8:F8)</f>
        <v>0</v>
      </c>
      <c r="H8" s="137">
        <f>G8/G$11</f>
        <v>0</v>
      </c>
      <c r="M8" s="93"/>
    </row>
    <row r="9" spans="1:20" ht="16" hidden="1">
      <c r="A9" s="124"/>
      <c r="B9" s="139">
        <v>3</v>
      </c>
      <c r="C9" s="134" t="s">
        <v>365</v>
      </c>
      <c r="D9" s="135">
        <f>'Phase I'!$BL22</f>
        <v>0</v>
      </c>
      <c r="E9" s="135">
        <f>'Phase II'!$BH22</f>
        <v>0</v>
      </c>
      <c r="F9" s="135">
        <f>'Phase III'!$BH22</f>
        <v>0</v>
      </c>
      <c r="G9" s="136">
        <f>SUM(D9:F9)</f>
        <v>0</v>
      </c>
      <c r="H9" s="137">
        <f>G9/G$11</f>
        <v>0</v>
      </c>
      <c r="M9" s="93"/>
    </row>
    <row r="10" spans="1:20" ht="16">
      <c r="A10" s="124"/>
      <c r="B10" s="218"/>
      <c r="C10" s="219" t="s">
        <v>119</v>
      </c>
      <c r="D10" s="135">
        <f>'Phase I'!$BC$22</f>
        <v>37012</v>
      </c>
      <c r="E10" s="135">
        <f>'Phase II'!$AY$22</f>
        <v>0</v>
      </c>
      <c r="F10" s="135">
        <f>'Phase III'!$AY$22</f>
        <v>0</v>
      </c>
      <c r="G10" s="136">
        <f>SUM(D10:F10)</f>
        <v>37012</v>
      </c>
      <c r="H10" s="137">
        <f>G10/G$11</f>
        <v>0.13047314179901917</v>
      </c>
      <c r="M10" s="93"/>
    </row>
    <row r="11" spans="1:20" ht="16">
      <c r="A11" s="124"/>
      <c r="B11" s="98"/>
      <c r="C11" s="140" t="s">
        <v>28</v>
      </c>
      <c r="D11" s="141">
        <f>SUM(D7:D10)</f>
        <v>283675.24143024994</v>
      </c>
      <c r="E11" s="141">
        <f>SUM(E7:E10)</f>
        <v>0</v>
      </c>
      <c r="F11" s="141">
        <f>SUM(F7:F10)</f>
        <v>0</v>
      </c>
      <c r="G11" s="141">
        <f>SUM(G7:G10)</f>
        <v>283675.24143024994</v>
      </c>
      <c r="H11" s="142">
        <f>SUM(H7:H10)</f>
        <v>1</v>
      </c>
      <c r="M11" s="93"/>
    </row>
    <row r="12" spans="1:20">
      <c r="A12" s="124"/>
      <c r="D12" s="61"/>
      <c r="E12" s="143"/>
      <c r="F12" s="72"/>
      <c r="G12" s="72"/>
      <c r="H12" s="72"/>
      <c r="M12" s="93"/>
    </row>
    <row r="13" spans="1:20" ht="16">
      <c r="A13" s="124"/>
      <c r="B13" s="126"/>
      <c r="C13" s="126"/>
      <c r="D13" s="127" t="s">
        <v>91</v>
      </c>
      <c r="E13" s="127" t="s">
        <v>68</v>
      </c>
      <c r="F13" s="127" t="s">
        <v>69</v>
      </c>
      <c r="G13" s="201" t="s">
        <v>92</v>
      </c>
      <c r="H13" s="128"/>
      <c r="M13" s="93"/>
    </row>
    <row r="14" spans="1:20" ht="16">
      <c r="A14" s="124"/>
      <c r="B14" s="129" t="s">
        <v>54</v>
      </c>
      <c r="C14" s="130" t="s">
        <v>26</v>
      </c>
      <c r="D14" s="131" t="s">
        <v>39</v>
      </c>
      <c r="E14" s="131" t="s">
        <v>39</v>
      </c>
      <c r="F14" s="131" t="s">
        <v>39</v>
      </c>
      <c r="G14" s="132" t="s">
        <v>39</v>
      </c>
      <c r="H14" s="132" t="s">
        <v>29</v>
      </c>
      <c r="M14" s="93"/>
    </row>
    <row r="15" spans="1:20" ht="16">
      <c r="A15" s="124"/>
      <c r="B15" s="299" t="s">
        <v>44</v>
      </c>
      <c r="C15" s="397" t="s">
        <v>355</v>
      </c>
      <c r="D15" s="135">
        <f>'Phase I'!I22</f>
        <v>0</v>
      </c>
      <c r="E15" s="135">
        <f>'Phase II'!$I22</f>
        <v>0</v>
      </c>
      <c r="F15" s="135">
        <f>'Phase III'!$I22</f>
        <v>0</v>
      </c>
      <c r="G15" s="136">
        <f>SUM(D15:F15)</f>
        <v>0</v>
      </c>
      <c r="H15" s="137">
        <f t="shared" ref="H15:H20" si="0">G15/G$36</f>
        <v>0</v>
      </c>
      <c r="M15" s="93"/>
    </row>
    <row r="16" spans="1:20" ht="16">
      <c r="A16" s="124"/>
      <c r="B16" s="299" t="s">
        <v>45</v>
      </c>
      <c r="C16" s="397" t="s">
        <v>356</v>
      </c>
      <c r="D16" s="135">
        <f>'Phase I'!K22</f>
        <v>246663.24143024994</v>
      </c>
      <c r="E16" s="135">
        <f>'Phase II'!$K22</f>
        <v>0</v>
      </c>
      <c r="F16" s="135">
        <f>'Phase III'!$K22</f>
        <v>0</v>
      </c>
      <c r="G16" s="136">
        <f>SUM(D16:F16)</f>
        <v>246663.24143024994</v>
      </c>
      <c r="H16" s="137">
        <f t="shared" si="0"/>
        <v>0.86952685820098086</v>
      </c>
      <c r="M16" s="93"/>
      <c r="T16" s="36"/>
    </row>
    <row r="17" spans="1:20" ht="16">
      <c r="A17" s="124"/>
      <c r="B17" s="299" t="s">
        <v>49</v>
      </c>
      <c r="C17" s="397" t="s">
        <v>220</v>
      </c>
      <c r="D17" s="135">
        <f>'Phase I'!$M22</f>
        <v>0</v>
      </c>
      <c r="E17" s="135">
        <f>'Phase II'!$M22</f>
        <v>0</v>
      </c>
      <c r="F17" s="135">
        <f>'Phase III'!$M22</f>
        <v>0</v>
      </c>
      <c r="G17" s="136">
        <f t="shared" ref="G17:G35" si="1">SUM(D17:F17)</f>
        <v>0</v>
      </c>
      <c r="H17" s="137">
        <f t="shared" si="0"/>
        <v>0</v>
      </c>
      <c r="M17" s="93"/>
      <c r="T17" s="36"/>
    </row>
    <row r="18" spans="1:20" ht="16">
      <c r="A18" s="124"/>
      <c r="B18" s="299" t="s">
        <v>383</v>
      </c>
      <c r="C18" s="397" t="s">
        <v>225</v>
      </c>
      <c r="D18" s="135">
        <f>'Phase I'!$O22</f>
        <v>0</v>
      </c>
      <c r="E18" s="135">
        <f>'Phase II'!$O22</f>
        <v>0</v>
      </c>
      <c r="F18" s="135">
        <f>'Phase III'!$O22</f>
        <v>0</v>
      </c>
      <c r="G18" s="136">
        <f t="shared" si="1"/>
        <v>0</v>
      </c>
      <c r="H18" s="137">
        <f t="shared" si="0"/>
        <v>0</v>
      </c>
      <c r="M18" s="93"/>
      <c r="T18" s="36"/>
    </row>
    <row r="19" spans="1:20" ht="16" hidden="1">
      <c r="A19" s="124"/>
      <c r="B19" s="299" t="s">
        <v>230</v>
      </c>
      <c r="C19" s="397" t="s">
        <v>231</v>
      </c>
      <c r="D19" s="135">
        <f>'Phase I'!$Q22</f>
        <v>0</v>
      </c>
      <c r="E19" s="135">
        <f>'Phase II'!$Q22</f>
        <v>0</v>
      </c>
      <c r="F19" s="135">
        <f>'Phase III'!$Q22</f>
        <v>0</v>
      </c>
      <c r="G19" s="136">
        <f t="shared" si="1"/>
        <v>0</v>
      </c>
      <c r="H19" s="137">
        <f t="shared" si="0"/>
        <v>0</v>
      </c>
      <c r="M19" s="93"/>
      <c r="T19" s="36"/>
    </row>
    <row r="20" spans="1:20" ht="16" hidden="1">
      <c r="A20" s="124"/>
      <c r="B20" s="299" t="s">
        <v>237</v>
      </c>
      <c r="C20" s="397" t="s">
        <v>357</v>
      </c>
      <c r="D20" s="135">
        <f>'Phase I'!$S22</f>
        <v>0</v>
      </c>
      <c r="E20" s="135">
        <f>'Phase II'!$S22</f>
        <v>0</v>
      </c>
      <c r="F20" s="135">
        <f>'Phase III'!$S22</f>
        <v>0</v>
      </c>
      <c r="G20" s="136">
        <f t="shared" si="1"/>
        <v>0</v>
      </c>
      <c r="H20" s="137">
        <f t="shared" si="0"/>
        <v>0</v>
      </c>
      <c r="M20" s="93"/>
      <c r="T20" s="36"/>
    </row>
    <row r="21" spans="1:20" ht="16" hidden="1">
      <c r="A21" s="124"/>
      <c r="B21" s="299" t="s">
        <v>241</v>
      </c>
      <c r="C21" s="397" t="s">
        <v>358</v>
      </c>
      <c r="D21" s="135">
        <f>'Phase I'!U22</f>
        <v>0</v>
      </c>
      <c r="E21" s="135">
        <f>'Phase II'!$S23</f>
        <v>0</v>
      </c>
      <c r="F21" s="135">
        <f>'Phase III'!$S23</f>
        <v>0</v>
      </c>
      <c r="G21" s="136">
        <f t="shared" si="1"/>
        <v>0</v>
      </c>
      <c r="H21" s="137">
        <f>G21/G$36</f>
        <v>0</v>
      </c>
      <c r="M21" s="93"/>
      <c r="T21" s="36"/>
    </row>
    <row r="22" spans="1:20" ht="16" hidden="1">
      <c r="A22" s="124"/>
      <c r="B22" s="299" t="s">
        <v>247</v>
      </c>
      <c r="C22" s="397" t="s">
        <v>359</v>
      </c>
      <c r="D22" s="135">
        <f>'Phase I'!W22</f>
        <v>0</v>
      </c>
      <c r="E22" s="135">
        <f>'Phase II'!$S24</f>
        <v>0</v>
      </c>
      <c r="F22" s="135">
        <f>'Phase III'!$S24</f>
        <v>0</v>
      </c>
      <c r="G22" s="136">
        <f t="shared" si="1"/>
        <v>0</v>
      </c>
      <c r="H22" s="137">
        <f>G22/G$36</f>
        <v>0</v>
      </c>
      <c r="I22" s="109">
        <f>SUM(D15:D22)</f>
        <v>246663.24143024994</v>
      </c>
      <c r="M22" s="93"/>
      <c r="T22" s="36"/>
    </row>
    <row r="23" spans="1:20" ht="16" hidden="1">
      <c r="A23" s="124"/>
      <c r="B23" s="300" t="s">
        <v>253</v>
      </c>
      <c r="C23" s="397" t="s">
        <v>360</v>
      </c>
      <c r="D23" s="135">
        <f>'Phase I'!AB22</f>
        <v>0</v>
      </c>
      <c r="E23" s="135">
        <f>'Phase II'!$X22</f>
        <v>0</v>
      </c>
      <c r="F23" s="135">
        <f>'Phase III'!$X22</f>
        <v>0</v>
      </c>
      <c r="G23" s="136">
        <f t="shared" si="1"/>
        <v>0</v>
      </c>
      <c r="H23" s="137">
        <f t="shared" ref="H23:H35" si="2">G23/G$36</f>
        <v>0</v>
      </c>
      <c r="M23" s="93"/>
      <c r="T23" s="36"/>
    </row>
    <row r="24" spans="1:20" ht="16" hidden="1">
      <c r="A24" s="124"/>
      <c r="B24" s="300" t="s">
        <v>258</v>
      </c>
      <c r="C24" s="397" t="s">
        <v>361</v>
      </c>
      <c r="D24" s="135">
        <f>'Phase I'!$AD22</f>
        <v>0</v>
      </c>
      <c r="E24" s="135">
        <f>'Phase II'!$Z22</f>
        <v>0</v>
      </c>
      <c r="F24" s="135">
        <f>'Phase III'!$Z22</f>
        <v>0</v>
      </c>
      <c r="G24" s="136">
        <f t="shared" si="1"/>
        <v>0</v>
      </c>
      <c r="H24" s="137">
        <f t="shared" si="2"/>
        <v>0</v>
      </c>
      <c r="M24" s="93"/>
      <c r="O24" s="377"/>
      <c r="T24" s="36"/>
    </row>
    <row r="25" spans="1:20" ht="16" hidden="1">
      <c r="B25" s="300" t="s">
        <v>262</v>
      </c>
      <c r="C25" s="397" t="s">
        <v>362</v>
      </c>
      <c r="D25" s="135">
        <f>'Phase I'!$AF22</f>
        <v>0</v>
      </c>
      <c r="E25" s="135">
        <f>'Phase II'!$AB22</f>
        <v>0</v>
      </c>
      <c r="F25" s="135">
        <f>'Phase III'!$AB22</f>
        <v>0</v>
      </c>
      <c r="G25" s="136">
        <f t="shared" si="1"/>
        <v>0</v>
      </c>
      <c r="H25" s="137">
        <f t="shared" si="2"/>
        <v>0</v>
      </c>
      <c r="M25" s="93"/>
      <c r="T25" s="36"/>
    </row>
    <row r="26" spans="1:20" ht="16" hidden="1">
      <c r="B26" s="300" t="s">
        <v>303</v>
      </c>
      <c r="C26" s="397"/>
      <c r="D26" s="135">
        <f>'Phase I'!$AF23</f>
        <v>0</v>
      </c>
      <c r="E26" s="135">
        <f>'Phase II'!$AD22</f>
        <v>0</v>
      </c>
      <c r="F26" s="135">
        <f>'Phase III'!$AB23</f>
        <v>0</v>
      </c>
      <c r="G26" s="136">
        <f t="shared" si="1"/>
        <v>0</v>
      </c>
      <c r="H26" s="137">
        <f t="shared" si="2"/>
        <v>0</v>
      </c>
      <c r="T26" s="36"/>
    </row>
    <row r="27" spans="1:20" ht="16" hidden="1">
      <c r="B27" s="300" t="s">
        <v>304</v>
      </c>
      <c r="C27" s="397"/>
      <c r="D27" s="135">
        <f>'Phase I'!$AF24</f>
        <v>0</v>
      </c>
      <c r="E27" s="135">
        <f>'Phase II'!$AF22</f>
        <v>0</v>
      </c>
      <c r="F27" s="135">
        <f>'Phase III'!$AB24</f>
        <v>0</v>
      </c>
      <c r="G27" s="136">
        <f t="shared" si="1"/>
        <v>0</v>
      </c>
      <c r="H27" s="137">
        <f t="shared" si="2"/>
        <v>0</v>
      </c>
      <c r="T27" s="36"/>
    </row>
    <row r="28" spans="1:20" ht="16" hidden="1">
      <c r="B28" s="300" t="s">
        <v>266</v>
      </c>
      <c r="C28" s="397"/>
      <c r="D28" s="135">
        <f>'Phase I'!$AH22</f>
        <v>0</v>
      </c>
      <c r="E28" s="135">
        <f>'Phase II'!$AF23</f>
        <v>0</v>
      </c>
      <c r="F28" s="135">
        <f>'Phase III'!$AD22</f>
        <v>0</v>
      </c>
      <c r="G28" s="136">
        <f t="shared" si="1"/>
        <v>0</v>
      </c>
      <c r="H28" s="137">
        <f t="shared" si="2"/>
        <v>0</v>
      </c>
      <c r="T28" s="36"/>
    </row>
    <row r="29" spans="1:20" ht="16" hidden="1">
      <c r="B29" s="300" t="s">
        <v>267</v>
      </c>
      <c r="C29" s="397"/>
      <c r="D29" s="135">
        <f>'Phase I'!$AJ22</f>
        <v>0</v>
      </c>
      <c r="E29" s="135">
        <f>'Phase II'!$AF24</f>
        <v>0</v>
      </c>
      <c r="F29" s="135">
        <f>'Phase III'!$AF22</f>
        <v>0</v>
      </c>
      <c r="G29" s="136">
        <f t="shared" si="1"/>
        <v>0</v>
      </c>
      <c r="H29" s="137">
        <f t="shared" si="2"/>
        <v>0</v>
      </c>
      <c r="T29" s="36"/>
    </row>
    <row r="30" spans="1:20" ht="16" hidden="1">
      <c r="B30" s="300" t="s">
        <v>268</v>
      </c>
      <c r="C30" s="397"/>
      <c r="D30" s="135">
        <f>'Phase I'!$AL22</f>
        <v>0</v>
      </c>
      <c r="E30" s="135">
        <f>'Phase II'!$AH22</f>
        <v>0</v>
      </c>
      <c r="F30" s="135">
        <f>'Phase III'!$AH22</f>
        <v>0</v>
      </c>
      <c r="G30" s="136">
        <f t="shared" si="1"/>
        <v>0</v>
      </c>
      <c r="H30" s="137">
        <f t="shared" si="2"/>
        <v>0</v>
      </c>
      <c r="I30" s="109">
        <f>SUM(D23:D30)</f>
        <v>0</v>
      </c>
      <c r="T30" s="36"/>
    </row>
    <row r="31" spans="1:20" ht="16" hidden="1">
      <c r="B31" s="301" t="s">
        <v>270</v>
      </c>
      <c r="C31" s="397" t="s">
        <v>366</v>
      </c>
      <c r="D31" s="135">
        <f>'Phase I'!$AQ22</f>
        <v>0</v>
      </c>
      <c r="E31" s="135">
        <f>'Phase II'!$AM22</f>
        <v>0</v>
      </c>
      <c r="F31" s="135">
        <f>'Phase III'!$AM22</f>
        <v>0</v>
      </c>
      <c r="G31" s="136">
        <f t="shared" si="1"/>
        <v>0</v>
      </c>
      <c r="H31" s="137">
        <f t="shared" si="2"/>
        <v>0</v>
      </c>
      <c r="T31" s="36"/>
    </row>
    <row r="32" spans="1:20" ht="16" hidden="1">
      <c r="B32" s="301" t="s">
        <v>274</v>
      </c>
      <c r="C32" s="397"/>
      <c r="D32" s="135">
        <f>'Phase I'!$AS22</f>
        <v>0</v>
      </c>
      <c r="E32" s="135">
        <f>'Phase II'!$AO22</f>
        <v>0</v>
      </c>
      <c r="F32" s="135">
        <f>'Phase III'!$AO22</f>
        <v>0</v>
      </c>
      <c r="G32" s="136">
        <f t="shared" si="1"/>
        <v>0</v>
      </c>
      <c r="H32" s="137">
        <f t="shared" si="2"/>
        <v>0</v>
      </c>
      <c r="T32" s="36"/>
    </row>
    <row r="33" spans="2:20" ht="16" hidden="1">
      <c r="B33" s="301" t="s">
        <v>275</v>
      </c>
      <c r="C33" s="397"/>
      <c r="D33" s="135">
        <f>'Phase I'!$AU22</f>
        <v>0</v>
      </c>
      <c r="E33" s="135">
        <f>'Phase II'!$AQ22</f>
        <v>0</v>
      </c>
      <c r="F33" s="135">
        <f>'Phase III'!$AQ22</f>
        <v>0</v>
      </c>
      <c r="G33" s="136">
        <f t="shared" si="1"/>
        <v>0</v>
      </c>
      <c r="H33" s="137">
        <f t="shared" si="2"/>
        <v>0</v>
      </c>
      <c r="T33" s="36"/>
    </row>
    <row r="34" spans="2:20" ht="16" hidden="1">
      <c r="B34" s="301" t="s">
        <v>276</v>
      </c>
      <c r="C34" s="397"/>
      <c r="D34" s="135">
        <f>'Phase I'!$AW22</f>
        <v>0</v>
      </c>
      <c r="E34" s="135">
        <f>'Phase II'!$AS22</f>
        <v>0</v>
      </c>
      <c r="F34" s="135">
        <f>'Phase III'!$AS22</f>
        <v>0</v>
      </c>
      <c r="G34" s="136">
        <f t="shared" si="1"/>
        <v>0</v>
      </c>
      <c r="H34" s="137">
        <f t="shared" si="2"/>
        <v>0</v>
      </c>
      <c r="T34" s="36"/>
    </row>
    <row r="35" spans="2:20" ht="16">
      <c r="B35" s="218"/>
      <c r="C35" s="294" t="s">
        <v>167</v>
      </c>
      <c r="D35" s="135">
        <f>'Phase I'!$BC$22</f>
        <v>37012</v>
      </c>
      <c r="E35" s="135">
        <f>'Phase II'!$AY$22</f>
        <v>0</v>
      </c>
      <c r="F35" s="135">
        <f>'Phase III'!$AY$22</f>
        <v>0</v>
      </c>
      <c r="G35" s="136">
        <f t="shared" si="1"/>
        <v>37012</v>
      </c>
      <c r="H35" s="137">
        <f t="shared" si="2"/>
        <v>0.13047314179901917</v>
      </c>
      <c r="T35" s="36"/>
    </row>
    <row r="36" spans="2:20" ht="16">
      <c r="B36" s="98"/>
      <c r="C36" s="140" t="s">
        <v>28</v>
      </c>
      <c r="D36" s="141">
        <f>SUM(D15:D35)</f>
        <v>283675.24143024994</v>
      </c>
      <c r="E36" s="141">
        <f>SUM(E15:E35)</f>
        <v>0</v>
      </c>
      <c r="F36" s="141">
        <f>SUM(F15:F35)</f>
        <v>0</v>
      </c>
      <c r="G36" s="141">
        <f>SUM(G15:G35)</f>
        <v>283675.24143024994</v>
      </c>
      <c r="H36" s="144">
        <f>SUM(H15:H35)</f>
        <v>1</v>
      </c>
      <c r="I36" s="36"/>
      <c r="K36" s="36"/>
      <c r="L36" s="36"/>
      <c r="N36" s="36"/>
      <c r="O36" s="36"/>
      <c r="P36" s="36"/>
      <c r="Q36" s="36"/>
      <c r="R36" s="36"/>
      <c r="S36" s="36"/>
      <c r="T36" s="36"/>
    </row>
    <row r="38" spans="2:20">
      <c r="C38" s="36" t="s">
        <v>131</v>
      </c>
    </row>
    <row r="39" spans="2:20">
      <c r="B39" s="36" t="s">
        <v>131</v>
      </c>
    </row>
  </sheetData>
  <phoneticPr fontId="8" type="noConversion"/>
  <printOptions horizontalCentered="1" verticalCentered="1"/>
  <pageMargins left="0.5" right="0.5" top="0.5" bottom="0.5" header="0.5" footer="0.5"/>
  <pageSetup scale="54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topLeftCell="E1" zoomScale="80" zoomScaleNormal="80" zoomScalePageLayoutView="80" workbookViewId="0">
      <selection activeCell="G27" sqref="G27"/>
    </sheetView>
  </sheetViews>
  <sheetFormatPr baseColWidth="10" defaultColWidth="8.7109375" defaultRowHeight="13" x14ac:dyDescent="0"/>
  <cols>
    <col min="1" max="1" width="11.42578125" style="181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2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18">
      <c r="A1" s="225" t="s">
        <v>179</v>
      </c>
      <c r="B1" s="226"/>
      <c r="C1" s="226"/>
      <c r="D1" s="227"/>
      <c r="E1" s="145"/>
      <c r="F1" s="145"/>
      <c r="G1" s="145"/>
      <c r="H1" s="145"/>
      <c r="I1" s="145"/>
      <c r="J1" s="145"/>
      <c r="K1" s="41"/>
      <c r="L1" s="145"/>
      <c r="M1" s="145"/>
      <c r="N1" s="145"/>
    </row>
    <row r="2" spans="1:16" s="37" customFormat="1" ht="18">
      <c r="A2" s="225" t="s">
        <v>180</v>
      </c>
      <c r="B2" s="228"/>
      <c r="C2" s="228"/>
      <c r="D2" s="229"/>
      <c r="E2" s="146"/>
      <c r="F2" s="146"/>
      <c r="G2" s="146"/>
      <c r="H2" s="146"/>
      <c r="I2" s="146"/>
      <c r="J2" s="146"/>
      <c r="K2" s="44"/>
      <c r="L2" s="145"/>
      <c r="M2" s="145"/>
      <c r="N2" s="145"/>
    </row>
    <row r="3" spans="1:16" s="37" customFormat="1" ht="23">
      <c r="A3" s="46" t="s">
        <v>127</v>
      </c>
      <c r="D3" s="44"/>
      <c r="E3" s="146"/>
      <c r="F3" s="146"/>
      <c r="G3" s="146"/>
      <c r="H3" s="146"/>
      <c r="I3" s="146"/>
      <c r="J3" s="146"/>
      <c r="K3" s="44"/>
      <c r="L3" s="145"/>
      <c r="M3" s="145"/>
      <c r="N3" s="145"/>
    </row>
    <row r="4" spans="1:16">
      <c r="A4" s="191" t="s">
        <v>114</v>
      </c>
      <c r="B4" s="230"/>
      <c r="C4" s="231"/>
      <c r="D4" s="192"/>
      <c r="E4" s="192"/>
      <c r="F4" s="193"/>
      <c r="G4" s="193"/>
      <c r="H4" s="232"/>
      <c r="I4" s="232"/>
      <c r="J4" s="232"/>
    </row>
    <row r="6" spans="1:16" ht="52">
      <c r="A6" s="183" t="s">
        <v>105</v>
      </c>
      <c r="B6" s="183" t="s">
        <v>98</v>
      </c>
      <c r="C6" s="183" t="s">
        <v>111</v>
      </c>
      <c r="D6" s="183" t="s">
        <v>110</v>
      </c>
      <c r="E6" s="183" t="s">
        <v>115</v>
      </c>
      <c r="F6" s="184" t="s">
        <v>100</v>
      </c>
      <c r="G6" s="184" t="s">
        <v>101</v>
      </c>
      <c r="H6" s="185" t="s">
        <v>97</v>
      </c>
      <c r="I6" s="194" t="s">
        <v>112</v>
      </c>
      <c r="J6" s="194" t="s">
        <v>113</v>
      </c>
      <c r="K6" s="185" t="s">
        <v>99</v>
      </c>
      <c r="L6" s="185" t="s">
        <v>102</v>
      </c>
      <c r="M6" s="245" t="s">
        <v>141</v>
      </c>
      <c r="N6" s="245" t="s">
        <v>142</v>
      </c>
      <c r="O6" s="185" t="s">
        <v>103</v>
      </c>
      <c r="P6" s="185" t="s">
        <v>104</v>
      </c>
    </row>
    <row r="7" spans="1:16">
      <c r="A7" s="186"/>
      <c r="B7" s="187"/>
      <c r="C7" s="187"/>
      <c r="D7" s="187"/>
      <c r="E7" s="187"/>
      <c r="F7" s="188"/>
      <c r="G7" s="188"/>
      <c r="H7" s="189"/>
      <c r="I7" s="189"/>
      <c r="J7" s="189"/>
      <c r="K7" s="189"/>
      <c r="L7" s="189"/>
      <c r="M7" s="189"/>
      <c r="N7" s="246"/>
      <c r="O7" s="190">
        <f>SUM(H7:M7)</f>
        <v>0</v>
      </c>
      <c r="P7" s="190">
        <f>F7*O7</f>
        <v>0</v>
      </c>
    </row>
    <row r="8" spans="1:16">
      <c r="A8" s="186"/>
      <c r="B8" s="187"/>
      <c r="C8" s="187"/>
      <c r="D8" s="187"/>
      <c r="E8" s="187"/>
      <c r="F8" s="188"/>
      <c r="G8" s="188"/>
      <c r="H8" s="189"/>
      <c r="I8" s="189"/>
      <c r="J8" s="189"/>
      <c r="K8" s="189"/>
      <c r="L8" s="189"/>
      <c r="M8" s="189"/>
      <c r="N8" s="246"/>
      <c r="O8" s="190">
        <f>SUM(H8:M8)</f>
        <v>0</v>
      </c>
      <c r="P8" s="190">
        <f>F8*O8</f>
        <v>0</v>
      </c>
    </row>
    <row r="9" spans="1:16" ht="18">
      <c r="A9" s="453" t="s">
        <v>84</v>
      </c>
      <c r="B9" s="453"/>
      <c r="C9" s="453"/>
      <c r="D9" s="453"/>
      <c r="E9" s="453"/>
      <c r="F9" s="453"/>
      <c r="G9" s="453"/>
      <c r="H9" s="453"/>
      <c r="I9" s="453"/>
      <c r="J9" s="453"/>
      <c r="K9" s="453"/>
      <c r="L9" s="453"/>
      <c r="M9" s="453"/>
      <c r="N9" s="453"/>
      <c r="O9" s="453"/>
      <c r="P9" s="195">
        <f>SUM(P7:P8)</f>
        <v>0</v>
      </c>
    </row>
    <row r="10" spans="1:16">
      <c r="A10" s="186"/>
      <c r="B10" s="187"/>
      <c r="C10" s="187"/>
      <c r="D10" s="187"/>
      <c r="E10" s="187"/>
      <c r="F10" s="188"/>
      <c r="G10" s="188"/>
      <c r="H10" s="189"/>
      <c r="I10" s="189"/>
      <c r="J10" s="189"/>
      <c r="K10" s="189"/>
      <c r="L10" s="189"/>
      <c r="M10" s="189"/>
      <c r="N10" s="246"/>
      <c r="O10" s="190">
        <f>SUM(H10:M10)</f>
        <v>0</v>
      </c>
      <c r="P10" s="190">
        <f>F10*O10</f>
        <v>0</v>
      </c>
    </row>
    <row r="11" spans="1:16" ht="18" customHeight="1">
      <c r="A11" s="453" t="s">
        <v>86</v>
      </c>
      <c r="B11" s="453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453"/>
      <c r="N11" s="453"/>
      <c r="O11" s="453"/>
      <c r="P11" s="195">
        <f>SUM(P10:P10)</f>
        <v>0</v>
      </c>
    </row>
    <row r="12" spans="1:16">
      <c r="A12" s="186"/>
      <c r="B12" s="187"/>
      <c r="C12" s="187"/>
      <c r="D12" s="187"/>
      <c r="E12" s="187"/>
      <c r="F12" s="188"/>
      <c r="G12" s="188"/>
      <c r="H12" s="189"/>
      <c r="I12" s="189"/>
      <c r="J12" s="189"/>
      <c r="K12" s="189"/>
      <c r="L12" s="189"/>
      <c r="M12" s="189"/>
      <c r="N12" s="246"/>
      <c r="O12" s="190">
        <f>SUM(H12:M12)</f>
        <v>0</v>
      </c>
      <c r="P12" s="190">
        <f>F12*O12</f>
        <v>0</v>
      </c>
    </row>
    <row r="13" spans="1:16" ht="18" customHeight="1">
      <c r="A13" s="453" t="s">
        <v>87</v>
      </c>
      <c r="B13" s="453"/>
      <c r="C13" s="453"/>
      <c r="D13" s="453"/>
      <c r="E13" s="453"/>
      <c r="F13" s="453"/>
      <c r="G13" s="453"/>
      <c r="H13" s="453"/>
      <c r="I13" s="453"/>
      <c r="J13" s="453"/>
      <c r="K13" s="453"/>
      <c r="L13" s="453"/>
      <c r="M13" s="453"/>
      <c r="N13" s="453"/>
      <c r="O13" s="453"/>
      <c r="P13" s="195">
        <f>SUM(P12:P12)</f>
        <v>0</v>
      </c>
    </row>
    <row r="15" spans="1:16">
      <c r="E15" s="233"/>
    </row>
  </sheetData>
  <mergeCells count="3">
    <mergeCell ref="A9:O9"/>
    <mergeCell ref="A11:O11"/>
    <mergeCell ref="A13:O13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4"/>
  <sheetViews>
    <sheetView workbookViewId="0">
      <selection activeCell="G19" sqref="G19"/>
    </sheetView>
  </sheetViews>
  <sheetFormatPr baseColWidth="10" defaultColWidth="8.7109375" defaultRowHeight="13" x14ac:dyDescent="0"/>
  <cols>
    <col min="1" max="1" width="8.7109375" style="36"/>
    <col min="2" max="2" width="27" style="36" bestFit="1" customWidth="1"/>
    <col min="3" max="3" width="11.5703125" style="36" bestFit="1" customWidth="1"/>
    <col min="4" max="4" width="11.7109375" style="36" bestFit="1" customWidth="1"/>
    <col min="5" max="16384" width="8.7109375" style="36"/>
  </cols>
  <sheetData>
    <row r="1" spans="1:12" ht="23">
      <c r="A1" s="34" t="str">
        <f>'Summary by Phase'!A1</f>
        <v>University of Florida</v>
      </c>
      <c r="B1" s="35"/>
      <c r="C1" s="35"/>
      <c r="D1" s="41"/>
      <c r="E1" s="145"/>
      <c r="F1" s="145"/>
      <c r="G1" s="145"/>
      <c r="H1" s="145"/>
      <c r="I1" s="145"/>
      <c r="J1" s="145"/>
      <c r="K1" s="41"/>
      <c r="L1" s="145"/>
    </row>
    <row r="2" spans="1:12" s="37" customFormat="1" ht="23">
      <c r="A2" s="34" t="str">
        <f>'Summary by Phase'!A2</f>
        <v>Rizwan Bashirullah</v>
      </c>
      <c r="B2" s="42"/>
      <c r="C2" s="42"/>
      <c r="D2" s="44"/>
      <c r="E2" s="146"/>
      <c r="F2" s="146"/>
      <c r="G2" s="146"/>
      <c r="H2" s="146"/>
      <c r="I2" s="146"/>
      <c r="J2" s="146"/>
      <c r="K2" s="44"/>
      <c r="L2" s="145"/>
    </row>
    <row r="3" spans="1:12" s="37" customFormat="1" ht="23">
      <c r="A3" s="46" t="s">
        <v>129</v>
      </c>
      <c r="D3" s="44"/>
      <c r="E3" s="146"/>
      <c r="F3" s="146"/>
      <c r="G3" s="146"/>
      <c r="H3" s="146"/>
      <c r="I3" s="146"/>
      <c r="J3" s="146"/>
      <c r="K3" s="44"/>
      <c r="L3" s="145"/>
    </row>
    <row r="4" spans="1:12" s="37" customFormat="1">
      <c r="D4" s="44"/>
      <c r="E4" s="146"/>
      <c r="F4" s="146"/>
      <c r="G4" s="146"/>
      <c r="H4" s="146"/>
      <c r="I4" s="146"/>
      <c r="J4" s="146"/>
      <c r="K4" s="44"/>
      <c r="L4" s="145"/>
    </row>
    <row r="5" spans="1:12" ht="32">
      <c r="A5" s="25" t="s">
        <v>53</v>
      </c>
      <c r="B5" s="26" t="s">
        <v>26</v>
      </c>
      <c r="C5" s="27" t="s">
        <v>88</v>
      </c>
      <c r="D5" s="27" t="s">
        <v>89</v>
      </c>
    </row>
    <row r="6" spans="1:12" ht="16">
      <c r="A6" s="167">
        <v>1</v>
      </c>
      <c r="B6" s="168" t="s">
        <v>0</v>
      </c>
      <c r="C6" s="169"/>
      <c r="D6" s="169"/>
    </row>
    <row r="7" spans="1:12" ht="16">
      <c r="A7" s="170">
        <v>1.1000000000000001</v>
      </c>
      <c r="B7" s="168" t="s">
        <v>27</v>
      </c>
      <c r="C7" s="169"/>
      <c r="D7" s="169"/>
    </row>
    <row r="8" spans="1:12" ht="16">
      <c r="A8" s="170">
        <v>1.2</v>
      </c>
      <c r="B8" s="168" t="s">
        <v>27</v>
      </c>
      <c r="C8" s="169"/>
      <c r="D8" s="169"/>
    </row>
    <row r="9" spans="1:12" ht="16">
      <c r="A9" s="170">
        <v>1.3</v>
      </c>
      <c r="B9" s="168" t="s">
        <v>27</v>
      </c>
      <c r="C9" s="169"/>
      <c r="D9" s="169"/>
    </row>
    <row r="10" spans="1:12" ht="16">
      <c r="A10" s="170">
        <v>1.4</v>
      </c>
      <c r="B10" s="168" t="s">
        <v>27</v>
      </c>
      <c r="C10" s="169"/>
      <c r="D10" s="169"/>
    </row>
    <row r="11" spans="1:12" ht="16">
      <c r="A11" s="170">
        <v>1.5</v>
      </c>
      <c r="B11" s="168" t="s">
        <v>27</v>
      </c>
      <c r="C11" s="169"/>
      <c r="D11" s="169"/>
    </row>
    <row r="12" spans="1:12" ht="16">
      <c r="A12" s="170">
        <v>1.6</v>
      </c>
      <c r="B12" s="168" t="s">
        <v>27</v>
      </c>
      <c r="C12" s="169"/>
      <c r="D12" s="169"/>
    </row>
    <row r="13" spans="1:12" ht="16">
      <c r="A13" s="171">
        <v>2</v>
      </c>
      <c r="B13" s="168" t="s">
        <v>27</v>
      </c>
      <c r="C13" s="169"/>
      <c r="D13" s="169"/>
    </row>
    <row r="14" spans="1:12" ht="16">
      <c r="A14" s="172">
        <v>2.1</v>
      </c>
      <c r="B14" s="168" t="s">
        <v>27</v>
      </c>
      <c r="C14" s="169"/>
      <c r="D14" s="169"/>
    </row>
    <row r="15" spans="1:12" ht="16">
      <c r="A15" s="172">
        <v>2.2000000000000002</v>
      </c>
      <c r="B15" s="168" t="s">
        <v>27</v>
      </c>
      <c r="C15" s="169"/>
      <c r="D15" s="169"/>
    </row>
    <row r="16" spans="1:12" ht="16">
      <c r="A16" s="172">
        <v>2.2999999999999998</v>
      </c>
      <c r="B16" s="168" t="s">
        <v>27</v>
      </c>
      <c r="C16" s="169"/>
      <c r="D16" s="169"/>
    </row>
    <row r="17" spans="1:4" ht="16">
      <c r="A17" s="172">
        <v>2.4</v>
      </c>
      <c r="B17" s="168" t="s">
        <v>27</v>
      </c>
      <c r="C17" s="169"/>
      <c r="D17" s="169"/>
    </row>
    <row r="18" spans="1:4" ht="16">
      <c r="A18" s="172">
        <v>2.5</v>
      </c>
      <c r="B18" s="168" t="s">
        <v>27</v>
      </c>
      <c r="C18" s="169"/>
      <c r="D18" s="169"/>
    </row>
    <row r="19" spans="1:4" ht="16">
      <c r="A19" s="172">
        <v>2.6</v>
      </c>
      <c r="B19" s="168" t="s">
        <v>27</v>
      </c>
      <c r="C19" s="169"/>
      <c r="D19" s="169"/>
    </row>
    <row r="20" spans="1:4" ht="16">
      <c r="A20" s="173">
        <v>3</v>
      </c>
      <c r="B20" s="168" t="s">
        <v>27</v>
      </c>
      <c r="C20" s="169"/>
      <c r="D20" s="169"/>
    </row>
    <row r="21" spans="1:4" ht="16">
      <c r="A21" s="298">
        <v>3.1</v>
      </c>
      <c r="B21" s="168" t="s">
        <v>27</v>
      </c>
      <c r="C21" s="169"/>
      <c r="D21" s="169"/>
    </row>
    <row r="22" spans="1:4" ht="16">
      <c r="A22" s="298">
        <v>3.2</v>
      </c>
      <c r="B22" s="168" t="s">
        <v>27</v>
      </c>
      <c r="C22" s="169"/>
      <c r="D22" s="169"/>
    </row>
    <row r="23" spans="1:4" ht="16">
      <c r="A23" s="298">
        <v>3.3</v>
      </c>
      <c r="B23" s="168" t="s">
        <v>27</v>
      </c>
      <c r="C23" s="169"/>
      <c r="D23" s="169"/>
    </row>
    <row r="24" spans="1:4" ht="16">
      <c r="A24" s="298">
        <v>3.4</v>
      </c>
      <c r="B24" s="168" t="s">
        <v>27</v>
      </c>
      <c r="C24" s="169"/>
      <c r="D24" s="169"/>
    </row>
  </sheetData>
  <conditionalFormatting sqref="C6:D24">
    <cfRule type="containsText" dxfId="1" priority="1" operator="containsText" text="N">
      <formula>NOT(ISERROR(SEARCH("N",C6)))</formula>
    </cfRule>
    <cfRule type="containsText" dxfId="0" priority="2" operator="containsText" text="Y">
      <formula>NOT(ISERROR(SEARCH("Y",C6)))</formula>
    </cfRule>
  </conditionalFormatting>
  <pageMargins left="0.7" right="0.7" top="0.75" bottom="0.75" header="0.3" footer="0.3"/>
  <pageSetup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A50"/>
  <sheetViews>
    <sheetView workbookViewId="0">
      <pane ySplit="4" topLeftCell="A28" activePane="bottomLeft" state="frozen"/>
      <selection pane="bottomLeft" activeCell="F9" sqref="F9"/>
    </sheetView>
  </sheetViews>
  <sheetFormatPr baseColWidth="10" defaultColWidth="8.7109375" defaultRowHeight="41" customHeight="1" x14ac:dyDescent="0"/>
  <cols>
    <col min="1" max="2" width="0" style="302" hidden="1" customWidth="1"/>
    <col min="3" max="3" width="14.42578125" style="302" bestFit="1" customWidth="1"/>
    <col min="4" max="4" width="16.28515625" style="328" customWidth="1"/>
    <col min="5" max="5" width="39.85546875" style="329" customWidth="1"/>
    <col min="6" max="6" width="14.85546875" style="330" customWidth="1"/>
    <col min="7" max="7" width="18.42578125" style="302" customWidth="1"/>
    <col min="8" max="8" width="55.42578125" style="331" customWidth="1"/>
    <col min="9" max="10" width="35.5703125" style="331" customWidth="1"/>
    <col min="11" max="12" width="16.42578125" style="332" customWidth="1"/>
    <col min="13" max="13" width="18.7109375" style="332" bestFit="1" customWidth="1"/>
    <col min="14" max="14" width="10.5703125" style="303" customWidth="1"/>
    <col min="15" max="15" width="18.28515625" style="303" customWidth="1"/>
    <col min="16" max="26" width="8.7109375" style="303"/>
    <col min="27" max="27" width="8" style="303" customWidth="1"/>
    <col min="28" max="53" width="8.7109375" style="303"/>
    <col min="54" max="16384" width="8.7109375" style="302"/>
  </cols>
  <sheetData>
    <row r="1" spans="1:53" ht="41" customHeight="1">
      <c r="C1" s="462" t="s">
        <v>130</v>
      </c>
      <c r="D1" s="463"/>
      <c r="E1" s="463"/>
      <c r="F1" s="463"/>
      <c r="G1" s="463"/>
      <c r="H1" s="463"/>
      <c r="I1" s="463"/>
      <c r="J1" s="463"/>
      <c r="K1" s="463"/>
      <c r="L1" s="463"/>
      <c r="M1" s="464"/>
    </row>
    <row r="2" spans="1:53" ht="41" customHeight="1">
      <c r="C2" s="465" t="s">
        <v>70</v>
      </c>
      <c r="D2" s="465"/>
      <c r="E2" s="466"/>
      <c r="F2" s="466"/>
      <c r="G2" s="466"/>
      <c r="H2" s="466"/>
      <c r="I2" s="466"/>
      <c r="J2" s="466"/>
      <c r="K2" s="466"/>
      <c r="L2" s="466"/>
      <c r="M2" s="466"/>
    </row>
    <row r="3" spans="1:53" ht="41" customHeight="1">
      <c r="C3" s="465" t="s">
        <v>71</v>
      </c>
      <c r="D3" s="465"/>
      <c r="E3" s="466"/>
      <c r="F3" s="466"/>
      <c r="G3" s="466"/>
      <c r="H3" s="466"/>
      <c r="I3" s="466"/>
      <c r="J3" s="466"/>
      <c r="K3" s="466"/>
      <c r="L3" s="466"/>
      <c r="M3" s="466"/>
    </row>
    <row r="4" spans="1:53" s="311" customFormat="1" ht="41" customHeight="1">
      <c r="A4" s="304" t="s">
        <v>72</v>
      </c>
      <c r="B4" s="305" t="s">
        <v>73</v>
      </c>
      <c r="C4" s="306" t="s">
        <v>72</v>
      </c>
      <c r="D4" s="307" t="s">
        <v>182</v>
      </c>
      <c r="E4" s="306" t="s">
        <v>183</v>
      </c>
      <c r="F4" s="308" t="s">
        <v>74</v>
      </c>
      <c r="G4" s="306" t="s">
        <v>75</v>
      </c>
      <c r="H4" s="306" t="s">
        <v>76</v>
      </c>
      <c r="I4" s="306" t="s">
        <v>77</v>
      </c>
      <c r="J4" s="306" t="s">
        <v>78</v>
      </c>
      <c r="K4" s="309" t="s">
        <v>79</v>
      </c>
      <c r="L4" s="309" t="s">
        <v>80</v>
      </c>
      <c r="M4" s="309" t="s">
        <v>81</v>
      </c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</row>
    <row r="5" spans="1:53" ht="41" customHeight="1">
      <c r="A5" s="312"/>
      <c r="B5" s="313" t="s">
        <v>82</v>
      </c>
      <c r="C5" s="386" t="s">
        <v>83</v>
      </c>
      <c r="D5" s="314">
        <v>1.1000000000000001</v>
      </c>
      <c r="E5" s="315" t="s">
        <v>206</v>
      </c>
      <c r="F5" s="316">
        <f>SUM(F6:F10)</f>
        <v>0</v>
      </c>
      <c r="G5" s="317"/>
      <c r="H5" s="315"/>
      <c r="I5" s="315"/>
      <c r="J5" s="315"/>
      <c r="K5" s="318"/>
      <c r="L5" s="318"/>
      <c r="M5" s="318"/>
    </row>
    <row r="6" spans="1:53" ht="41" customHeight="1">
      <c r="A6" s="312"/>
      <c r="B6" s="313" t="s">
        <v>82</v>
      </c>
      <c r="C6" s="387"/>
      <c r="D6" s="319" t="s">
        <v>207</v>
      </c>
      <c r="E6" s="320" t="s">
        <v>208</v>
      </c>
      <c r="F6" s="135">
        <f>'Phase I'!I22</f>
        <v>0</v>
      </c>
      <c r="G6" s="312" t="s">
        <v>209</v>
      </c>
      <c r="H6" s="320" t="s">
        <v>210</v>
      </c>
      <c r="I6" s="320" t="s">
        <v>211</v>
      </c>
      <c r="J6" s="320" t="s">
        <v>212</v>
      </c>
      <c r="K6" s="321" t="s">
        <v>318</v>
      </c>
      <c r="L6" s="356" t="s">
        <v>319</v>
      </c>
      <c r="M6" s="356" t="s">
        <v>320</v>
      </c>
    </row>
    <row r="7" spans="1:53" ht="41" customHeight="1">
      <c r="A7" s="322"/>
      <c r="B7" s="322"/>
      <c r="C7" s="387"/>
      <c r="D7" s="319" t="s">
        <v>213</v>
      </c>
      <c r="E7" s="320" t="s">
        <v>214</v>
      </c>
      <c r="F7" s="135">
        <f>'Phase II'!K22</f>
        <v>0</v>
      </c>
      <c r="G7" s="312" t="s">
        <v>215</v>
      </c>
      <c r="H7" s="320" t="s">
        <v>216</v>
      </c>
      <c r="I7" s="320" t="s">
        <v>217</v>
      </c>
      <c r="J7" s="320" t="s">
        <v>218</v>
      </c>
      <c r="K7" s="321" t="s">
        <v>318</v>
      </c>
      <c r="L7" s="356" t="s">
        <v>321</v>
      </c>
      <c r="M7" s="356" t="s">
        <v>322</v>
      </c>
    </row>
    <row r="8" spans="1:53" ht="41" customHeight="1">
      <c r="A8" s="322"/>
      <c r="B8" s="322"/>
      <c r="C8" s="387"/>
      <c r="D8" s="319" t="s">
        <v>219</v>
      </c>
      <c r="E8" s="320" t="s">
        <v>220</v>
      </c>
      <c r="F8" s="135">
        <f>'Phase I'!M22</f>
        <v>0</v>
      </c>
      <c r="G8" s="312" t="s">
        <v>215</v>
      </c>
      <c r="H8" s="320" t="s">
        <v>221</v>
      </c>
      <c r="I8" s="320" t="s">
        <v>222</v>
      </c>
      <c r="J8" s="320" t="s">
        <v>223</v>
      </c>
      <c r="K8" s="321" t="s">
        <v>323</v>
      </c>
      <c r="L8" s="356" t="s">
        <v>321</v>
      </c>
      <c r="M8" s="356" t="s">
        <v>326</v>
      </c>
    </row>
    <row r="9" spans="1:53" ht="41" customHeight="1">
      <c r="A9" s="322"/>
      <c r="B9" s="322"/>
      <c r="C9" s="387"/>
      <c r="D9" s="319" t="s">
        <v>224</v>
      </c>
      <c r="E9" s="320" t="s">
        <v>225</v>
      </c>
      <c r="F9" s="135">
        <f>'Phase I'!O22</f>
        <v>0</v>
      </c>
      <c r="G9" s="312" t="s">
        <v>226</v>
      </c>
      <c r="H9" s="320" t="s">
        <v>227</v>
      </c>
      <c r="I9" s="320" t="s">
        <v>228</v>
      </c>
      <c r="J9" s="320" t="s">
        <v>229</v>
      </c>
      <c r="K9" s="321" t="s">
        <v>318</v>
      </c>
      <c r="L9" s="356" t="s">
        <v>321</v>
      </c>
      <c r="M9" s="356" t="s">
        <v>325</v>
      </c>
    </row>
    <row r="10" spans="1:53" ht="41" customHeight="1">
      <c r="A10" s="322"/>
      <c r="B10" s="322"/>
      <c r="C10" s="387"/>
      <c r="D10" s="319" t="s">
        <v>230</v>
      </c>
      <c r="E10" s="320" t="s">
        <v>231</v>
      </c>
      <c r="F10" s="135">
        <f>'Phase I'!AB22</f>
        <v>0</v>
      </c>
      <c r="G10" s="312" t="s">
        <v>232</v>
      </c>
      <c r="H10" s="320" t="s">
        <v>233</v>
      </c>
      <c r="I10" s="320" t="s">
        <v>234</v>
      </c>
      <c r="J10" s="320" t="s">
        <v>235</v>
      </c>
      <c r="K10" s="321" t="s">
        <v>318</v>
      </c>
      <c r="L10" s="356" t="s">
        <v>321</v>
      </c>
      <c r="M10" s="356" t="s">
        <v>324</v>
      </c>
    </row>
    <row r="11" spans="1:53" ht="41" customHeight="1">
      <c r="A11" s="322"/>
      <c r="B11" s="322"/>
      <c r="C11" s="387"/>
      <c r="D11" s="314">
        <v>1.2</v>
      </c>
      <c r="E11" s="315" t="s">
        <v>236</v>
      </c>
      <c r="F11" s="366">
        <f>SUM(F12:F14)</f>
        <v>0</v>
      </c>
      <c r="G11" s="317"/>
      <c r="H11" s="315"/>
      <c r="I11" s="315"/>
      <c r="J11" s="315"/>
      <c r="K11" s="318"/>
      <c r="L11" s="357"/>
      <c r="M11" s="357"/>
    </row>
    <row r="12" spans="1:53" ht="41" customHeight="1">
      <c r="A12" s="322"/>
      <c r="B12" s="322"/>
      <c r="C12" s="387"/>
      <c r="D12" s="319" t="s">
        <v>237</v>
      </c>
      <c r="E12" s="320" t="s">
        <v>238</v>
      </c>
      <c r="F12" s="135">
        <f>'Phase I'!S22</f>
        <v>0</v>
      </c>
      <c r="G12" s="312" t="s">
        <v>226</v>
      </c>
      <c r="H12" s="320" t="s">
        <v>239</v>
      </c>
      <c r="I12" s="320" t="s">
        <v>240</v>
      </c>
      <c r="J12" s="320" t="s">
        <v>327</v>
      </c>
      <c r="K12" s="321" t="s">
        <v>318</v>
      </c>
      <c r="L12" s="356" t="s">
        <v>321</v>
      </c>
      <c r="M12" s="356" t="s">
        <v>328</v>
      </c>
    </row>
    <row r="13" spans="1:53" ht="41" customHeight="1">
      <c r="A13" s="322"/>
      <c r="B13" s="322"/>
      <c r="C13" s="387"/>
      <c r="D13" s="319" t="s">
        <v>241</v>
      </c>
      <c r="E13" s="320" t="s">
        <v>242</v>
      </c>
      <c r="F13" s="135">
        <f>'Phase I'!U22</f>
        <v>0</v>
      </c>
      <c r="G13" s="312" t="s">
        <v>243</v>
      </c>
      <c r="H13" s="320" t="s">
        <v>244</v>
      </c>
      <c r="I13" s="320" t="s">
        <v>245</v>
      </c>
      <c r="J13" s="320" t="s">
        <v>246</v>
      </c>
      <c r="K13" s="321" t="s">
        <v>318</v>
      </c>
      <c r="L13" s="356" t="s">
        <v>321</v>
      </c>
      <c r="M13" s="356" t="s">
        <v>329</v>
      </c>
    </row>
    <row r="14" spans="1:53" ht="41" customHeight="1">
      <c r="A14" s="322"/>
      <c r="B14" s="322"/>
      <c r="C14" s="387"/>
      <c r="D14" s="319" t="s">
        <v>247</v>
      </c>
      <c r="E14" s="320" t="s">
        <v>248</v>
      </c>
      <c r="F14" s="135">
        <f>'Phase I'!W22</f>
        <v>0</v>
      </c>
      <c r="G14" s="312" t="s">
        <v>243</v>
      </c>
      <c r="H14" s="320" t="s">
        <v>249</v>
      </c>
      <c r="I14" s="320" t="s">
        <v>250</v>
      </c>
      <c r="J14" s="320" t="s">
        <v>251</v>
      </c>
      <c r="K14" s="321" t="s">
        <v>318</v>
      </c>
      <c r="L14" s="356" t="s">
        <v>321</v>
      </c>
      <c r="M14" s="356" t="s">
        <v>329</v>
      </c>
    </row>
    <row r="15" spans="1:53" ht="41" customHeight="1">
      <c r="A15" s="322"/>
      <c r="B15" s="322"/>
      <c r="C15" s="387"/>
      <c r="D15" s="314">
        <v>2.1</v>
      </c>
      <c r="E15" s="315" t="s">
        <v>252</v>
      </c>
      <c r="F15" s="367">
        <f>SUM(F16:F18)</f>
        <v>0</v>
      </c>
      <c r="G15" s="317"/>
      <c r="H15" s="315"/>
      <c r="I15" s="315"/>
      <c r="J15" s="315"/>
      <c r="K15" s="318"/>
      <c r="L15" s="357"/>
      <c r="M15" s="357"/>
    </row>
    <row r="16" spans="1:53" ht="41" customHeight="1">
      <c r="A16" s="322"/>
      <c r="B16" s="322"/>
      <c r="C16" s="387"/>
      <c r="D16" s="319" t="s">
        <v>253</v>
      </c>
      <c r="E16" s="320" t="s">
        <v>254</v>
      </c>
      <c r="F16" s="135">
        <f>'Phase I'!AB22</f>
        <v>0</v>
      </c>
      <c r="G16" s="312" t="s">
        <v>190</v>
      </c>
      <c r="H16" s="320" t="s">
        <v>255</v>
      </c>
      <c r="I16" s="320" t="s">
        <v>256</v>
      </c>
      <c r="J16" s="320" t="s">
        <v>257</v>
      </c>
      <c r="K16" s="321" t="s">
        <v>318</v>
      </c>
      <c r="L16" s="356" t="s">
        <v>330</v>
      </c>
      <c r="M16" s="356" t="s">
        <v>331</v>
      </c>
    </row>
    <row r="17" spans="1:13" ht="41" customHeight="1">
      <c r="A17" s="322"/>
      <c r="B17" s="322"/>
      <c r="C17" s="387"/>
      <c r="D17" s="319" t="s">
        <v>258</v>
      </c>
      <c r="E17" s="320" t="s">
        <v>315</v>
      </c>
      <c r="F17" s="135">
        <f>'Phase I'!AD22</f>
        <v>0</v>
      </c>
      <c r="G17" s="312" t="s">
        <v>226</v>
      </c>
      <c r="H17" s="320" t="s">
        <v>259</v>
      </c>
      <c r="I17" s="320" t="s">
        <v>260</v>
      </c>
      <c r="J17" s="320" t="s">
        <v>261</v>
      </c>
      <c r="K17" s="321" t="s">
        <v>318</v>
      </c>
      <c r="L17" s="356" t="s">
        <v>321</v>
      </c>
      <c r="M17" s="356" t="s">
        <v>331</v>
      </c>
    </row>
    <row r="18" spans="1:13" ht="41" customHeight="1">
      <c r="A18" s="322"/>
      <c r="B18" s="322"/>
      <c r="C18" s="387"/>
      <c r="D18" s="358" t="s">
        <v>262</v>
      </c>
      <c r="E18" s="359" t="s">
        <v>316</v>
      </c>
      <c r="F18" s="135">
        <f>'Phase I'!AF22</f>
        <v>0</v>
      </c>
      <c r="G18" s="360" t="s">
        <v>226</v>
      </c>
      <c r="H18" s="359" t="s">
        <v>263</v>
      </c>
      <c r="I18" s="359" t="s">
        <v>264</v>
      </c>
      <c r="J18" s="359" t="s">
        <v>265</v>
      </c>
      <c r="K18" s="321" t="s">
        <v>318</v>
      </c>
      <c r="L18" s="356" t="s">
        <v>321</v>
      </c>
      <c r="M18" s="356" t="s">
        <v>332</v>
      </c>
    </row>
    <row r="19" spans="1:13" ht="41" customHeight="1">
      <c r="A19" s="322"/>
      <c r="B19" s="322"/>
      <c r="C19" s="387"/>
      <c r="D19" s="314">
        <v>3.1</v>
      </c>
      <c r="E19" s="315" t="s">
        <v>367</v>
      </c>
      <c r="F19" s="367">
        <f>SUM(F20)</f>
        <v>0</v>
      </c>
      <c r="G19" s="317"/>
      <c r="H19" s="315"/>
      <c r="I19" s="315"/>
      <c r="J19" s="315"/>
      <c r="K19" s="318"/>
      <c r="L19" s="357"/>
      <c r="M19" s="357"/>
    </row>
    <row r="20" spans="1:13" ht="41" customHeight="1">
      <c r="A20" s="322"/>
      <c r="B20" s="322"/>
      <c r="C20" s="387"/>
      <c r="D20" s="358" t="s">
        <v>270</v>
      </c>
      <c r="E20" s="359" t="s">
        <v>371</v>
      </c>
      <c r="F20" s="135">
        <f>'Phase I'!AQ22</f>
        <v>0</v>
      </c>
      <c r="G20" s="360" t="s">
        <v>226</v>
      </c>
      <c r="H20" s="359" t="s">
        <v>368</v>
      </c>
      <c r="I20" s="359" t="s">
        <v>370</v>
      </c>
      <c r="J20" s="359" t="s">
        <v>369</v>
      </c>
      <c r="K20" s="321" t="s">
        <v>318</v>
      </c>
      <c r="L20" s="356" t="s">
        <v>321</v>
      </c>
      <c r="M20" s="356" t="s">
        <v>332</v>
      </c>
    </row>
    <row r="21" spans="1:13" ht="41" customHeight="1">
      <c r="A21" s="322"/>
      <c r="B21" s="322"/>
      <c r="C21" s="334" t="s">
        <v>84</v>
      </c>
      <c r="D21" s="335"/>
      <c r="E21" s="336"/>
      <c r="F21" s="374">
        <f>F5+F11+F15+F19</f>
        <v>0</v>
      </c>
      <c r="G21" s="337"/>
      <c r="H21" s="338"/>
      <c r="I21" s="339"/>
      <c r="J21" s="339"/>
      <c r="K21" s="339"/>
      <c r="L21" s="361"/>
      <c r="M21" s="362"/>
    </row>
    <row r="22" spans="1:13" ht="41" customHeight="1">
      <c r="A22" s="322"/>
      <c r="B22" s="322"/>
      <c r="C22" s="340" t="s">
        <v>85</v>
      </c>
      <c r="D22" s="324">
        <v>1.1000000000000001</v>
      </c>
      <c r="E22" s="325" t="s">
        <v>277</v>
      </c>
      <c r="F22" s="370">
        <f>SUM(F23:F26)</f>
        <v>0</v>
      </c>
      <c r="G22" s="326"/>
      <c r="H22" s="325"/>
      <c r="I22" s="325"/>
      <c r="J22" s="325"/>
      <c r="K22" s="327"/>
      <c r="L22" s="363"/>
      <c r="M22" s="363"/>
    </row>
    <row r="23" spans="1:13" s="303" customFormat="1" ht="41" customHeight="1">
      <c r="A23" s="322"/>
      <c r="B23" s="322"/>
      <c r="C23" s="341"/>
      <c r="D23" s="319" t="s">
        <v>207</v>
      </c>
      <c r="E23" s="320" t="s">
        <v>278</v>
      </c>
      <c r="F23" s="368">
        <f>'Phase II'!I22</f>
        <v>0</v>
      </c>
      <c r="G23" s="312" t="s">
        <v>279</v>
      </c>
      <c r="H23" s="320" t="s">
        <v>280</v>
      </c>
      <c r="I23" s="320" t="s">
        <v>281</v>
      </c>
      <c r="J23" s="320" t="s">
        <v>282</v>
      </c>
      <c r="K23" s="321" t="s">
        <v>321</v>
      </c>
      <c r="L23" s="356" t="s">
        <v>334</v>
      </c>
      <c r="M23" s="356" t="s">
        <v>335</v>
      </c>
    </row>
    <row r="24" spans="1:13" s="303" customFormat="1" ht="41" customHeight="1">
      <c r="A24" s="322"/>
      <c r="B24" s="322"/>
      <c r="C24" s="341"/>
      <c r="D24" s="319" t="s">
        <v>213</v>
      </c>
      <c r="E24" s="320" t="s">
        <v>231</v>
      </c>
      <c r="F24" s="368">
        <f>'Phase II'!K22</f>
        <v>0</v>
      </c>
      <c r="G24" s="312" t="s">
        <v>232</v>
      </c>
      <c r="H24" s="320" t="s">
        <v>283</v>
      </c>
      <c r="I24" s="320" t="s">
        <v>284</v>
      </c>
      <c r="J24" s="320" t="s">
        <v>285</v>
      </c>
      <c r="K24" s="321" t="s">
        <v>333</v>
      </c>
      <c r="L24" s="356" t="s">
        <v>336</v>
      </c>
      <c r="M24" s="356" t="s">
        <v>337</v>
      </c>
    </row>
    <row r="25" spans="1:13" s="303" customFormat="1" ht="41" customHeight="1">
      <c r="A25" s="323"/>
      <c r="B25" s="322"/>
      <c r="C25" s="341"/>
      <c r="D25" s="319" t="s">
        <v>219</v>
      </c>
      <c r="E25" s="320" t="s">
        <v>286</v>
      </c>
      <c r="F25" s="368">
        <f>'Phase II'!M22</f>
        <v>0</v>
      </c>
      <c r="G25" s="312" t="s">
        <v>243</v>
      </c>
      <c r="H25" s="320" t="s">
        <v>287</v>
      </c>
      <c r="I25" s="320" t="s">
        <v>288</v>
      </c>
      <c r="J25" s="320" t="s">
        <v>289</v>
      </c>
      <c r="K25" s="321" t="s">
        <v>321</v>
      </c>
      <c r="L25" s="356" t="s">
        <v>338</v>
      </c>
      <c r="M25" s="356" t="s">
        <v>339</v>
      </c>
    </row>
    <row r="26" spans="1:13" ht="41" customHeight="1">
      <c r="A26" s="312"/>
      <c r="B26" s="313" t="s">
        <v>82</v>
      </c>
      <c r="C26" s="341"/>
      <c r="D26" s="319" t="s">
        <v>224</v>
      </c>
      <c r="E26" s="320" t="s">
        <v>290</v>
      </c>
      <c r="F26" s="368">
        <f>'Phase II'!O22</f>
        <v>0</v>
      </c>
      <c r="G26" s="312" t="s">
        <v>243</v>
      </c>
      <c r="H26" s="320" t="s">
        <v>291</v>
      </c>
      <c r="I26" s="320" t="s">
        <v>288</v>
      </c>
      <c r="J26" s="320" t="s">
        <v>289</v>
      </c>
      <c r="K26" s="321" t="s">
        <v>321</v>
      </c>
      <c r="L26" s="356" t="s">
        <v>338</v>
      </c>
      <c r="M26" s="356" t="s">
        <v>340</v>
      </c>
    </row>
    <row r="27" spans="1:13" ht="41" customHeight="1">
      <c r="A27" s="312"/>
      <c r="B27" s="313" t="s">
        <v>82</v>
      </c>
      <c r="C27" s="341"/>
      <c r="D27" s="324">
        <v>2.1</v>
      </c>
      <c r="E27" s="325" t="s">
        <v>292</v>
      </c>
      <c r="F27" s="371">
        <f>SUM(F28:F31)</f>
        <v>473561</v>
      </c>
      <c r="G27" s="326"/>
      <c r="H27" s="325"/>
      <c r="I27" s="325"/>
      <c r="J27" s="325"/>
      <c r="K27" s="327"/>
      <c r="L27" s="363"/>
      <c r="M27" s="363"/>
    </row>
    <row r="28" spans="1:13" ht="41" customHeight="1">
      <c r="A28" s="322"/>
      <c r="B28" s="322"/>
      <c r="C28" s="341"/>
      <c r="D28" s="319" t="s">
        <v>253</v>
      </c>
      <c r="E28" s="320" t="s">
        <v>293</v>
      </c>
      <c r="F28" s="368">
        <v>200321</v>
      </c>
      <c r="G28" s="312" t="s">
        <v>190</v>
      </c>
      <c r="H28" s="320" t="s">
        <v>294</v>
      </c>
      <c r="I28" s="320" t="s">
        <v>295</v>
      </c>
      <c r="J28" s="320" t="s">
        <v>296</v>
      </c>
      <c r="K28" s="321" t="s">
        <v>321</v>
      </c>
      <c r="L28" s="356" t="s">
        <v>341</v>
      </c>
      <c r="M28" s="356" t="s">
        <v>342</v>
      </c>
    </row>
    <row r="29" spans="1:13" ht="41" customHeight="1">
      <c r="A29" s="322"/>
      <c r="B29" s="322"/>
      <c r="C29" s="341"/>
      <c r="D29" s="358" t="s">
        <v>258</v>
      </c>
      <c r="E29" s="359" t="s">
        <v>317</v>
      </c>
      <c r="F29" s="372">
        <f>'Phase II'!Z22</f>
        <v>0</v>
      </c>
      <c r="G29" s="360" t="s">
        <v>226</v>
      </c>
      <c r="H29" s="359" t="s">
        <v>297</v>
      </c>
      <c r="I29" s="359" t="s">
        <v>298</v>
      </c>
      <c r="J29" s="359" t="s">
        <v>299</v>
      </c>
      <c r="K29" s="321" t="s">
        <v>321</v>
      </c>
      <c r="L29" s="356" t="s">
        <v>343</v>
      </c>
      <c r="M29" s="356" t="s">
        <v>344</v>
      </c>
    </row>
    <row r="30" spans="1:13" ht="41" customHeight="1">
      <c r="A30" s="322"/>
      <c r="B30" s="322"/>
      <c r="C30" s="341"/>
      <c r="D30" s="319" t="s">
        <v>262</v>
      </c>
      <c r="E30" s="320" t="s">
        <v>300</v>
      </c>
      <c r="F30" s="368">
        <f>'Phase II'!AB22</f>
        <v>0</v>
      </c>
      <c r="G30" s="312" t="s">
        <v>226</v>
      </c>
      <c r="H30" s="320" t="s">
        <v>301</v>
      </c>
      <c r="I30" s="320" t="s">
        <v>298</v>
      </c>
      <c r="J30" s="320" t="s">
        <v>302</v>
      </c>
      <c r="K30" s="321" t="s">
        <v>321</v>
      </c>
      <c r="L30" s="356" t="s">
        <v>338</v>
      </c>
      <c r="M30" s="356" t="s">
        <v>345</v>
      </c>
    </row>
    <row r="31" spans="1:13" ht="41" customHeight="1">
      <c r="A31" s="322"/>
      <c r="B31" s="322"/>
      <c r="C31" s="341"/>
      <c r="D31" s="319" t="s">
        <v>303</v>
      </c>
      <c r="E31" s="320" t="s">
        <v>347</v>
      </c>
      <c r="F31" s="390">
        <v>273240</v>
      </c>
      <c r="G31" s="323" t="s">
        <v>232</v>
      </c>
      <c r="H31" s="391" t="s">
        <v>348</v>
      </c>
      <c r="I31" s="391" t="s">
        <v>349</v>
      </c>
      <c r="J31" s="391" t="s">
        <v>350</v>
      </c>
      <c r="K31" s="392" t="s">
        <v>333</v>
      </c>
      <c r="L31" s="392" t="s">
        <v>351</v>
      </c>
      <c r="M31" s="392" t="s">
        <v>351</v>
      </c>
    </row>
    <row r="32" spans="1:13" ht="41" customHeight="1">
      <c r="A32" s="322"/>
      <c r="B32" s="322"/>
      <c r="C32" s="341"/>
      <c r="D32" s="324">
        <v>3.1</v>
      </c>
      <c r="E32" s="325" t="s">
        <v>305</v>
      </c>
      <c r="F32" s="371">
        <f>SUM(F33:F33)</f>
        <v>0</v>
      </c>
      <c r="G32" s="326"/>
      <c r="H32" s="325"/>
      <c r="I32" s="325"/>
      <c r="J32" s="325"/>
      <c r="K32" s="327"/>
      <c r="L32" s="363"/>
      <c r="M32" s="363"/>
    </row>
    <row r="33" spans="1:53" ht="41" customHeight="1">
      <c r="A33" s="322"/>
      <c r="B33" s="322"/>
      <c r="C33" s="341"/>
      <c r="D33" s="319" t="s">
        <v>270</v>
      </c>
      <c r="E33" s="320" t="s">
        <v>269</v>
      </c>
      <c r="F33" s="368">
        <f>'Phase II'!AM22</f>
        <v>0</v>
      </c>
      <c r="G33" s="312" t="s">
        <v>232</v>
      </c>
      <c r="H33" s="320" t="s">
        <v>271</v>
      </c>
      <c r="I33" s="320" t="s">
        <v>272</v>
      </c>
      <c r="J33" s="320" t="s">
        <v>273</v>
      </c>
      <c r="K33" s="321" t="s">
        <v>333</v>
      </c>
      <c r="L33" s="356" t="s">
        <v>338</v>
      </c>
      <c r="M33" s="356" t="s">
        <v>346</v>
      </c>
    </row>
    <row r="34" spans="1:53" ht="41" customHeight="1">
      <c r="A34" s="322"/>
      <c r="B34" s="322"/>
      <c r="C34" s="334" t="s">
        <v>86</v>
      </c>
      <c r="D34" s="335"/>
      <c r="E34" s="336"/>
      <c r="F34" s="369">
        <f>F22+F27+F32</f>
        <v>473561</v>
      </c>
      <c r="G34" s="337"/>
      <c r="H34" s="338"/>
      <c r="I34" s="339"/>
      <c r="J34" s="339"/>
      <c r="K34" s="339"/>
      <c r="L34" s="361"/>
      <c r="M34" s="362"/>
    </row>
    <row r="35" spans="1:53" ht="41" customHeight="1">
      <c r="A35" s="322"/>
      <c r="B35" s="322"/>
      <c r="C35" s="342" t="s">
        <v>90</v>
      </c>
      <c r="D35" s="343"/>
      <c r="E35" s="344"/>
      <c r="F35" s="373">
        <f>F34+F21</f>
        <v>473561</v>
      </c>
      <c r="G35" s="345"/>
      <c r="H35" s="346"/>
      <c r="I35" s="347"/>
      <c r="J35" s="347"/>
      <c r="K35" s="347"/>
      <c r="L35" s="347"/>
      <c r="M35" s="348"/>
      <c r="BA35" s="302"/>
    </row>
    <row r="36" spans="1:53" ht="41" customHeight="1">
      <c r="A36" s="322"/>
      <c r="B36" s="322"/>
      <c r="C36" s="328"/>
      <c r="D36" s="329"/>
      <c r="E36" s="330"/>
      <c r="F36" s="302"/>
      <c r="G36" s="331"/>
      <c r="J36" s="332"/>
      <c r="M36" s="303"/>
      <c r="BA36" s="302"/>
    </row>
    <row r="37" spans="1:53" ht="41" customHeight="1">
      <c r="A37" s="322"/>
      <c r="B37" s="322"/>
      <c r="C37" s="328"/>
      <c r="D37" s="329"/>
      <c r="E37" s="330"/>
      <c r="F37" s="302"/>
      <c r="G37" s="331"/>
      <c r="I37" s="364" t="s">
        <v>306</v>
      </c>
      <c r="J37" s="332"/>
      <c r="M37" s="303"/>
      <c r="BA37" s="302"/>
    </row>
    <row r="38" spans="1:53" ht="41" customHeight="1">
      <c r="A38" s="322"/>
      <c r="B38" s="322"/>
      <c r="C38" s="328"/>
      <c r="D38" s="329"/>
      <c r="E38" s="330"/>
      <c r="F38" s="302"/>
      <c r="G38" s="331"/>
      <c r="J38" s="365"/>
      <c r="M38" s="303"/>
      <c r="BA38" s="302"/>
    </row>
    <row r="39" spans="1:53" ht="41" customHeight="1">
      <c r="A39" s="322"/>
      <c r="B39" s="322"/>
    </row>
    <row r="40" spans="1:53" ht="41" customHeight="1">
      <c r="A40" s="322"/>
      <c r="B40" s="322"/>
    </row>
    <row r="41" spans="1:53" ht="41" customHeight="1">
      <c r="A41" s="322"/>
      <c r="B41" s="322"/>
    </row>
    <row r="42" spans="1:53" ht="41" customHeight="1">
      <c r="A42" s="322"/>
      <c r="B42" s="322"/>
    </row>
    <row r="43" spans="1:53" s="303" customFormat="1" ht="41" customHeight="1">
      <c r="A43" s="322"/>
      <c r="B43" s="322"/>
      <c r="C43" s="302"/>
      <c r="D43" s="328"/>
      <c r="E43" s="329"/>
      <c r="F43" s="330"/>
      <c r="G43" s="302"/>
      <c r="H43" s="331"/>
      <c r="I43" s="331"/>
      <c r="J43" s="331"/>
      <c r="K43" s="332"/>
      <c r="L43" s="332"/>
      <c r="M43" s="332"/>
    </row>
    <row r="44" spans="1:53" s="303" customFormat="1" ht="41" customHeight="1">
      <c r="A44" s="322"/>
      <c r="B44" s="322"/>
      <c r="C44" s="302"/>
      <c r="D44" s="328"/>
      <c r="E44" s="329"/>
      <c r="F44" s="330"/>
      <c r="G44" s="302"/>
      <c r="H44" s="331"/>
      <c r="I44" s="331"/>
      <c r="J44" s="331"/>
      <c r="K44" s="332"/>
      <c r="L44" s="332"/>
      <c r="M44" s="332"/>
    </row>
    <row r="45" spans="1:53" ht="41" customHeight="1">
      <c r="A45" s="322"/>
      <c r="B45" s="322"/>
    </row>
    <row r="46" spans="1:53" ht="41" customHeight="1">
      <c r="A46" s="322"/>
      <c r="B46" s="322"/>
    </row>
    <row r="47" spans="1:53" ht="41" customHeight="1">
      <c r="A47" s="322"/>
      <c r="B47" s="322"/>
    </row>
    <row r="48" spans="1:53" ht="41" customHeight="1">
      <c r="A48" s="322"/>
      <c r="B48" s="322"/>
    </row>
    <row r="49" spans="1:2" ht="41" customHeight="1">
      <c r="A49" s="322"/>
      <c r="B49" s="322"/>
    </row>
    <row r="50" spans="1:2" ht="41" customHeight="1">
      <c r="A50" s="322"/>
      <c r="B50" s="322"/>
    </row>
  </sheetData>
  <mergeCells count="5">
    <mergeCell ref="C1:M1"/>
    <mergeCell ref="C2:D2"/>
    <mergeCell ref="E2:M2"/>
    <mergeCell ref="C3:D3"/>
    <mergeCell ref="E3:M3"/>
  </mergeCells>
  <phoneticPr fontId="8" type="noConversion"/>
  <pageMargins left="0.25" right="0.25" top="0.75" bottom="0.75" header="0.3" footer="0.3"/>
  <pageSetup scale="37" fitToHeight="4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5"/>
  <sheetViews>
    <sheetView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 activeCell="E7" sqref="E7"/>
    </sheetView>
  </sheetViews>
  <sheetFormatPr baseColWidth="10" defaultColWidth="11" defaultRowHeight="13" x14ac:dyDescent="0"/>
  <cols>
    <col min="1" max="1" width="1.7109375" style="36" customWidth="1"/>
    <col min="2" max="2" width="15.85546875" style="36" customWidth="1"/>
    <col min="3" max="3" width="25.7109375" style="36" bestFit="1" customWidth="1"/>
    <col min="4" max="4" width="2.28515625" style="41" customWidth="1"/>
    <col min="5" max="5" width="16" style="145" bestFit="1" customWidth="1"/>
    <col min="6" max="7" width="16" style="145" hidden="1" customWidth="1"/>
    <col min="8" max="8" width="16" style="145" bestFit="1" customWidth="1"/>
    <col min="9" max="9" width="2" style="41" customWidth="1"/>
    <col min="10" max="10" width="17.42578125" style="145" bestFit="1" customWidth="1"/>
    <col min="11" max="16384" width="11" style="36"/>
  </cols>
  <sheetData>
    <row r="1" spans="1:12" ht="23">
      <c r="A1" s="34" t="str">
        <f>'Summary by Phase'!A1</f>
        <v>University of Florida</v>
      </c>
      <c r="B1" s="35"/>
      <c r="C1" s="35"/>
    </row>
    <row r="2" spans="1:12" s="37" customFormat="1" ht="23">
      <c r="A2" s="34" t="str">
        <f>'Summary by Phase'!A2</f>
        <v>Rizwan Bashirullah</v>
      </c>
      <c r="B2" s="42"/>
      <c r="C2" s="42"/>
      <c r="D2" s="44"/>
      <c r="E2" s="146"/>
      <c r="F2" s="146"/>
      <c r="G2" s="146"/>
      <c r="H2" s="146"/>
      <c r="I2" s="44"/>
      <c r="J2" s="145"/>
    </row>
    <row r="3" spans="1:12" s="37" customFormat="1" ht="23">
      <c r="A3" s="46" t="s">
        <v>126</v>
      </c>
      <c r="D3" s="44"/>
      <c r="E3" s="146"/>
      <c r="F3" s="146"/>
      <c r="G3" s="146"/>
      <c r="H3" s="242"/>
      <c r="I3" s="44"/>
      <c r="J3" s="145"/>
    </row>
    <row r="4" spans="1:12">
      <c r="H4" s="236"/>
    </row>
    <row r="5" spans="1:12" s="37" customFormat="1" ht="16">
      <c r="B5" s="125" t="s">
        <v>10</v>
      </c>
      <c r="D5" s="50"/>
      <c r="E5" s="147" t="s">
        <v>96</v>
      </c>
      <c r="F5" s="148" t="s">
        <v>165</v>
      </c>
      <c r="G5" s="149" t="s">
        <v>165</v>
      </c>
      <c r="H5" s="217" t="s">
        <v>120</v>
      </c>
      <c r="I5" s="150"/>
      <c r="J5" s="151"/>
    </row>
    <row r="6" spans="1:12" s="37" customFormat="1" ht="16">
      <c r="B6" s="125" t="s">
        <v>11</v>
      </c>
      <c r="D6" s="50"/>
      <c r="E6" s="147"/>
      <c r="F6" s="148">
        <v>2</v>
      </c>
      <c r="G6" s="149">
        <v>3</v>
      </c>
      <c r="H6" s="217" t="s">
        <v>166</v>
      </c>
      <c r="I6" s="150"/>
      <c r="J6" s="151"/>
    </row>
    <row r="7" spans="1:12" ht="25" thickBot="1">
      <c r="B7" s="53"/>
      <c r="C7" s="54"/>
      <c r="D7" s="56"/>
      <c r="E7" s="152" t="str">
        <f>'Summary by Phase'!C7</f>
        <v>Electrodes and Algorithms</v>
      </c>
      <c r="F7" s="152" t="str">
        <f>'Summary by Phase'!C8</f>
        <v>Electronics and Packaging</v>
      </c>
      <c r="G7" s="152" t="str">
        <f>'Summary by Phase'!C9</f>
        <v>Human Use Testing</v>
      </c>
      <c r="H7" s="152"/>
      <c r="I7" s="153"/>
      <c r="J7" s="154" t="s">
        <v>30</v>
      </c>
    </row>
    <row r="8" spans="1:12" s="61" customFormat="1" ht="17" thickBot="1">
      <c r="B8" s="155" t="s">
        <v>91</v>
      </c>
      <c r="C8" s="63"/>
      <c r="D8" s="64"/>
      <c r="E8" s="156"/>
      <c r="F8" s="156"/>
      <c r="G8" s="156"/>
      <c r="H8" s="156"/>
      <c r="I8" s="63"/>
      <c r="J8" s="156"/>
    </row>
    <row r="9" spans="1:12" s="61" customFormat="1">
      <c r="B9" s="63"/>
      <c r="C9" s="70" t="s">
        <v>20</v>
      </c>
      <c r="D9" s="64"/>
      <c r="E9" s="157">
        <f>'Phase I'!$BH$9</f>
        <v>133652.58344999995</v>
      </c>
      <c r="F9" s="157">
        <f>'Phase I'!$BJ$9</f>
        <v>0</v>
      </c>
      <c r="G9" s="157">
        <f>'Phase I'!$BL$9</f>
        <v>0</v>
      </c>
      <c r="H9" s="157">
        <v>0</v>
      </c>
      <c r="I9" s="63"/>
      <c r="J9" s="158">
        <f>'Phase I'!$BQ$9</f>
        <v>133652.58344999995</v>
      </c>
    </row>
    <row r="10" spans="1:12" s="61" customFormat="1">
      <c r="B10" s="63"/>
      <c r="C10" s="70" t="s">
        <v>37</v>
      </c>
      <c r="D10" s="64"/>
      <c r="E10" s="159">
        <f>'Phase I'!$BH$10</f>
        <v>26000</v>
      </c>
      <c r="F10" s="159">
        <f>'Phase I'!$BJ$10</f>
        <v>0</v>
      </c>
      <c r="G10" s="159">
        <f>'Phase I'!$BL$10</f>
        <v>0</v>
      </c>
      <c r="H10" s="159">
        <v>0</v>
      </c>
      <c r="I10" s="63"/>
      <c r="J10" s="160">
        <f>'Phase I'!$BQ$10</f>
        <v>26000</v>
      </c>
    </row>
    <row r="11" spans="1:12" s="61" customFormat="1">
      <c r="B11" s="63"/>
      <c r="C11" s="70" t="s">
        <v>38</v>
      </c>
      <c r="D11" s="64"/>
      <c r="E11" s="159">
        <f>'Phase I'!$BH$11</f>
        <v>0</v>
      </c>
      <c r="F11" s="159">
        <f>'Phase I'!$BJ$11</f>
        <v>0</v>
      </c>
      <c r="G11" s="159">
        <f>'Phase I'!$BL$11</f>
        <v>0</v>
      </c>
      <c r="H11" s="159">
        <v>0</v>
      </c>
      <c r="I11" s="63"/>
      <c r="J11" s="160">
        <f>'Phase I'!BQ104</f>
        <v>0</v>
      </c>
    </row>
    <row r="12" spans="1:12" s="61" customFormat="1">
      <c r="B12" s="63"/>
      <c r="C12" s="196" t="s">
        <v>107</v>
      </c>
      <c r="D12" s="64"/>
      <c r="E12" s="159">
        <f>'Phase I'!$BH$13</f>
        <v>0</v>
      </c>
      <c r="F12" s="159">
        <f>'Phase I'!$BJ$13</f>
        <v>0</v>
      </c>
      <c r="G12" s="159">
        <f>'Phase I'!$BL$13</f>
        <v>0</v>
      </c>
      <c r="H12" s="159">
        <v>0</v>
      </c>
      <c r="I12" s="63"/>
      <c r="J12" s="160">
        <f>E12+F12+G12+H12</f>
        <v>0</v>
      </c>
    </row>
    <row r="13" spans="1:12" s="80" customFormat="1">
      <c r="B13" s="63"/>
      <c r="C13" s="81" t="s">
        <v>24</v>
      </c>
      <c r="D13" s="64"/>
      <c r="E13" s="161">
        <f>'Phase I'!$BH$14</f>
        <v>159652.58344999995</v>
      </c>
      <c r="F13" s="161">
        <f>'Phase I'!$BJ$14</f>
        <v>0</v>
      </c>
      <c r="G13" s="161">
        <f>'Phase I'!$BL$14</f>
        <v>0</v>
      </c>
      <c r="H13" s="161">
        <f>'Phase I'!BC20</f>
        <v>35922</v>
      </c>
      <c r="I13" s="63"/>
      <c r="J13" s="162">
        <f>'Phase I'!$BQ$14</f>
        <v>161652.58344999995</v>
      </c>
      <c r="K13" s="380"/>
    </row>
    <row r="14" spans="1:12" s="80" customFormat="1">
      <c r="B14" s="63"/>
      <c r="C14" s="70" t="s">
        <v>22</v>
      </c>
      <c r="D14" s="64"/>
      <c r="E14" s="159">
        <f>'Phase I'!$BH$20</f>
        <v>159652.58344999995</v>
      </c>
      <c r="F14" s="159">
        <f>'Phase I'!$BJ$20</f>
        <v>0</v>
      </c>
      <c r="G14" s="159">
        <f>'Phase I'!$BL$20</f>
        <v>0</v>
      </c>
      <c r="H14" s="159">
        <f>'Phase I'!$BN$20</f>
        <v>35922</v>
      </c>
      <c r="I14" s="63"/>
      <c r="J14" s="160">
        <f>'Phase I'!$BQ$20</f>
        <v>195574.58344999995</v>
      </c>
      <c r="K14" s="380"/>
    </row>
    <row r="15" spans="1:12" s="80" customFormat="1" ht="14" thickBot="1">
      <c r="B15" s="63"/>
      <c r="C15" s="81" t="s">
        <v>23</v>
      </c>
      <c r="D15" s="64"/>
      <c r="E15" s="163">
        <f>'Phase I'!$BH$21</f>
        <v>87010.657980249976</v>
      </c>
      <c r="F15" s="163">
        <f>'Phase I'!$BJ$21</f>
        <v>0</v>
      </c>
      <c r="G15" s="163">
        <f>'Phase I'!$BL$21</f>
        <v>0</v>
      </c>
      <c r="H15" s="163">
        <f>'Phase I'!BC21</f>
        <v>1090</v>
      </c>
      <c r="I15" s="63"/>
      <c r="J15" s="164">
        <f>'Phase I'!$BQ$21</f>
        <v>106588.14798024998</v>
      </c>
    </row>
    <row r="16" spans="1:12" s="61" customFormat="1" ht="17" thickBot="1">
      <c r="B16" s="63"/>
      <c r="C16" s="84" t="s">
        <v>21</v>
      </c>
      <c r="D16" s="64"/>
      <c r="E16" s="165">
        <f>'Phase I'!$BH$22</f>
        <v>246663.24143024994</v>
      </c>
      <c r="F16" s="165">
        <f>'Phase I'!$BJ$22</f>
        <v>0</v>
      </c>
      <c r="G16" s="165">
        <f>'Phase I'!$BL$22</f>
        <v>0</v>
      </c>
      <c r="H16" s="165">
        <f>'Phase I'!BC22</f>
        <v>37012</v>
      </c>
      <c r="I16" s="63"/>
      <c r="J16" s="165">
        <f>'Phase I'!$BQ$22</f>
        <v>283675.24143024994</v>
      </c>
      <c r="K16" s="398"/>
      <c r="L16" s="398"/>
    </row>
    <row r="17" spans="2:14" s="61" customFormat="1" ht="14" thickBot="1">
      <c r="B17" s="63"/>
      <c r="C17" s="63"/>
      <c r="D17" s="64"/>
      <c r="E17" s="156"/>
      <c r="F17" s="156">
        <f>F13+F15</f>
        <v>0</v>
      </c>
      <c r="G17" s="156">
        <f>G13+G15</f>
        <v>0</v>
      </c>
      <c r="H17" s="156"/>
      <c r="I17" s="63"/>
      <c r="J17" s="156"/>
    </row>
    <row r="18" spans="2:14" s="61" customFormat="1" ht="17" thickBot="1">
      <c r="B18" s="155" t="s">
        <v>68</v>
      </c>
      <c r="C18" s="63"/>
      <c r="D18" s="64"/>
      <c r="E18" s="156"/>
      <c r="F18" s="156"/>
      <c r="G18" s="156"/>
      <c r="H18" s="156"/>
      <c r="I18" s="63"/>
      <c r="J18" s="156"/>
    </row>
    <row r="19" spans="2:14" s="61" customFormat="1">
      <c r="B19" s="63"/>
      <c r="C19" s="70" t="s">
        <v>20</v>
      </c>
      <c r="D19" s="64"/>
      <c r="E19" s="157">
        <f>'Phase II'!$BD$9</f>
        <v>0</v>
      </c>
      <c r="F19" s="157">
        <f>'Phase II'!$BF$9</f>
        <v>0</v>
      </c>
      <c r="G19" s="157">
        <f>'Phase II'!$BH$9</f>
        <v>0</v>
      </c>
      <c r="H19" s="157">
        <v>0</v>
      </c>
      <c r="I19" s="63"/>
      <c r="J19" s="158">
        <f>'Phase II'!$BM$9</f>
        <v>0</v>
      </c>
    </row>
    <row r="20" spans="2:14" s="61" customFormat="1">
      <c r="B20" s="63"/>
      <c r="C20" s="70" t="s">
        <v>37</v>
      </c>
      <c r="D20" s="64"/>
      <c r="E20" s="159">
        <f>'Phase II'!$BD$10</f>
        <v>0</v>
      </c>
      <c r="F20" s="159">
        <f>'Phase II'!$BF$10</f>
        <v>0</v>
      </c>
      <c r="G20" s="159">
        <f>'Phase II'!$BH$10</f>
        <v>0</v>
      </c>
      <c r="H20" s="159">
        <v>0</v>
      </c>
      <c r="I20" s="63"/>
      <c r="J20" s="160">
        <f>'Phase II'!$BM$10</f>
        <v>0</v>
      </c>
    </row>
    <row r="21" spans="2:14" s="61" customFormat="1">
      <c r="B21" s="63"/>
      <c r="C21" s="70" t="s">
        <v>38</v>
      </c>
      <c r="D21" s="64"/>
      <c r="E21" s="159">
        <f>'Phase II'!$BD$11</f>
        <v>0</v>
      </c>
      <c r="F21" s="159">
        <f>'Phase II'!$BF$11</f>
        <v>0</v>
      </c>
      <c r="G21" s="159">
        <f>'Phase II'!$BH$11</f>
        <v>0</v>
      </c>
      <c r="H21" s="159">
        <v>0</v>
      </c>
      <c r="I21" s="63"/>
      <c r="J21" s="160">
        <f>'Phase II'!$BM$11</f>
        <v>0</v>
      </c>
    </row>
    <row r="22" spans="2:14" s="61" customFormat="1">
      <c r="B22" s="63"/>
      <c r="C22" s="196" t="s">
        <v>107</v>
      </c>
      <c r="D22" s="64"/>
      <c r="E22" s="159">
        <f>'Phase II'!$BD$13</f>
        <v>0</v>
      </c>
      <c r="F22" s="159">
        <f>'Phase II'!$BF$13</f>
        <v>0</v>
      </c>
      <c r="G22" s="159">
        <f>'Phase II'!$BH$13</f>
        <v>0</v>
      </c>
      <c r="H22" s="159">
        <v>0</v>
      </c>
      <c r="I22" s="63"/>
      <c r="J22" s="160">
        <f>E22+F22+G22+H22</f>
        <v>0</v>
      </c>
    </row>
    <row r="23" spans="2:14" s="80" customFormat="1">
      <c r="B23" s="63"/>
      <c r="C23" s="81" t="s">
        <v>24</v>
      </c>
      <c r="D23" s="64"/>
      <c r="E23" s="161">
        <f>'Phase II'!$BD$14</f>
        <v>0</v>
      </c>
      <c r="F23" s="161">
        <f>'Phase II'!$BF$14</f>
        <v>0</v>
      </c>
      <c r="G23" s="161">
        <f>'Phase II'!$BH$14</f>
        <v>0</v>
      </c>
      <c r="H23" s="161">
        <f>'Phase II'!$AY$14</f>
        <v>0</v>
      </c>
      <c r="I23" s="63"/>
      <c r="J23" s="162">
        <f>'Phase II'!$BM$14</f>
        <v>0</v>
      </c>
      <c r="K23" s="380"/>
      <c r="M23" s="380"/>
    </row>
    <row r="24" spans="2:14" s="80" customFormat="1">
      <c r="B24" s="63"/>
      <c r="C24" s="70" t="s">
        <v>22</v>
      </c>
      <c r="D24" s="64"/>
      <c r="E24" s="159">
        <f>'Phase II'!$BD$20</f>
        <v>0</v>
      </c>
      <c r="F24" s="159">
        <f>'Phase II'!$BF$20</f>
        <v>0</v>
      </c>
      <c r="G24" s="159">
        <f>'Phase II'!$BH$20</f>
        <v>0</v>
      </c>
      <c r="H24" s="159">
        <f>'Phase II'!$BJ$20</f>
        <v>0</v>
      </c>
      <c r="I24" s="63"/>
      <c r="J24" s="160">
        <f>'Phase II'!$BM$20</f>
        <v>0</v>
      </c>
      <c r="L24" s="380"/>
    </row>
    <row r="25" spans="2:14" s="80" customFormat="1" ht="14" thickBot="1">
      <c r="B25" s="63"/>
      <c r="C25" s="81" t="s">
        <v>23</v>
      </c>
      <c r="D25" s="64"/>
      <c r="E25" s="163">
        <f>'Phase II'!$BD$21</f>
        <v>0</v>
      </c>
      <c r="F25" s="163">
        <f>'Phase II'!$BF$21</f>
        <v>0</v>
      </c>
      <c r="G25" s="163">
        <f>'Phase II'!$BH$21</f>
        <v>0</v>
      </c>
      <c r="H25" s="163">
        <f>'Phase II'!$BJ$21</f>
        <v>0</v>
      </c>
      <c r="I25" s="63"/>
      <c r="J25" s="164">
        <f>'Phase II'!$BM$21</f>
        <v>0</v>
      </c>
    </row>
    <row r="26" spans="2:14" s="61" customFormat="1" ht="17" thickBot="1">
      <c r="B26" s="63"/>
      <c r="C26" s="84" t="s">
        <v>21</v>
      </c>
      <c r="D26" s="64"/>
      <c r="E26" s="165">
        <f>'Phase II'!$BD$22</f>
        <v>0</v>
      </c>
      <c r="F26" s="165">
        <f>'Phase II'!$BF$22</f>
        <v>0</v>
      </c>
      <c r="G26" s="165">
        <f>'Phase II'!$BH$22</f>
        <v>0</v>
      </c>
      <c r="H26" s="165">
        <f>'Phase II'!$BJ$22</f>
        <v>0</v>
      </c>
      <c r="I26" s="63"/>
      <c r="J26" s="165">
        <f>'Phase II'!$BM$22</f>
        <v>0</v>
      </c>
    </row>
    <row r="27" spans="2:14" s="61" customFormat="1" ht="14" thickBot="1">
      <c r="B27" s="63"/>
      <c r="C27" s="63"/>
      <c r="D27" s="64"/>
      <c r="E27" s="156">
        <f>E23+E25</f>
        <v>0</v>
      </c>
      <c r="F27" s="156">
        <f>F23+F25</f>
        <v>0</v>
      </c>
      <c r="G27" s="156">
        <f>G23+G25</f>
        <v>0</v>
      </c>
      <c r="H27" s="156">
        <f>H23+H25</f>
        <v>0</v>
      </c>
      <c r="I27" s="63"/>
      <c r="J27" s="156">
        <f>J23+J25</f>
        <v>0</v>
      </c>
      <c r="K27" s="398"/>
      <c r="N27" s="398"/>
    </row>
    <row r="28" spans="2:14" s="61" customFormat="1" ht="17" thickBot="1">
      <c r="B28" s="155" t="s">
        <v>69</v>
      </c>
      <c r="C28" s="63"/>
      <c r="D28" s="64"/>
      <c r="E28" s="156"/>
      <c r="F28" s="156"/>
      <c r="G28" s="156"/>
      <c r="H28" s="156"/>
      <c r="I28" s="63"/>
      <c r="J28" s="156"/>
    </row>
    <row r="29" spans="2:14" s="61" customFormat="1">
      <c r="B29" s="63"/>
      <c r="C29" s="70" t="s">
        <v>20</v>
      </c>
      <c r="D29" s="64"/>
      <c r="E29" s="157">
        <f>'Phase III'!$BD$9</f>
        <v>0</v>
      </c>
      <c r="F29" s="157">
        <f>'Phase III'!$BF$9</f>
        <v>0</v>
      </c>
      <c r="G29" s="157">
        <f>'Phase III'!$BH$9</f>
        <v>0</v>
      </c>
      <c r="H29" s="157">
        <v>0</v>
      </c>
      <c r="I29" s="63"/>
      <c r="J29" s="158">
        <f>'Phase III'!$BM$9</f>
        <v>0</v>
      </c>
    </row>
    <row r="30" spans="2:14" s="61" customFormat="1">
      <c r="B30" s="63"/>
      <c r="C30" s="70" t="s">
        <v>37</v>
      </c>
      <c r="D30" s="64"/>
      <c r="E30" s="159">
        <f>'Phase III'!$BD$10</f>
        <v>0</v>
      </c>
      <c r="F30" s="159">
        <f>'Phase III'!$BF$10</f>
        <v>0</v>
      </c>
      <c r="G30" s="159">
        <f>'Phase III'!$BH$10</f>
        <v>0</v>
      </c>
      <c r="H30" s="159">
        <v>0</v>
      </c>
      <c r="I30" s="63"/>
      <c r="J30" s="160">
        <f>'Phase III'!$BM$10</f>
        <v>0</v>
      </c>
    </row>
    <row r="31" spans="2:14" s="61" customFormat="1">
      <c r="B31" s="63"/>
      <c r="C31" s="70" t="s">
        <v>38</v>
      </c>
      <c r="D31" s="64"/>
      <c r="E31" s="159">
        <f>'Phase III'!$BD$11</f>
        <v>0</v>
      </c>
      <c r="F31" s="159">
        <f>'Phase III'!$BF$11</f>
        <v>0</v>
      </c>
      <c r="G31" s="159">
        <f>'Phase III'!$BH$11</f>
        <v>0</v>
      </c>
      <c r="H31" s="159">
        <v>0</v>
      </c>
      <c r="I31" s="63"/>
      <c r="J31" s="160">
        <f>'Phase III'!$BM$11</f>
        <v>0</v>
      </c>
    </row>
    <row r="32" spans="2:14" s="61" customFormat="1">
      <c r="B32" s="63"/>
      <c r="C32" s="196" t="s">
        <v>107</v>
      </c>
      <c r="D32" s="64"/>
      <c r="E32" s="159">
        <f>'Phase III'!$BD$13</f>
        <v>0</v>
      </c>
      <c r="F32" s="159">
        <f>'Phase III'!$BF$13</f>
        <v>0</v>
      </c>
      <c r="G32" s="159">
        <f>'Phase III'!$BH$13</f>
        <v>0</v>
      </c>
      <c r="H32" s="159">
        <v>0</v>
      </c>
      <c r="I32" s="63"/>
      <c r="J32" s="160">
        <f>'Phase III'!$BM$13</f>
        <v>0</v>
      </c>
    </row>
    <row r="33" spans="2:10" s="80" customFormat="1">
      <c r="B33" s="63"/>
      <c r="C33" s="81" t="s">
        <v>24</v>
      </c>
      <c r="D33" s="64"/>
      <c r="E33" s="161">
        <f>'Phase III'!$BD$14</f>
        <v>0</v>
      </c>
      <c r="F33" s="161">
        <f>'Phase III'!$BF$14</f>
        <v>0</v>
      </c>
      <c r="G33" s="161">
        <f>'Phase III'!$BH$14</f>
        <v>0</v>
      </c>
      <c r="H33" s="161">
        <f>'Phase III'!$AY$14</f>
        <v>0</v>
      </c>
      <c r="I33" s="63"/>
      <c r="J33" s="162">
        <f>'Phase III'!$BM$14</f>
        <v>0</v>
      </c>
    </row>
    <row r="34" spans="2:10" s="80" customFormat="1">
      <c r="B34" s="63"/>
      <c r="C34" s="70" t="s">
        <v>22</v>
      </c>
      <c r="D34" s="64"/>
      <c r="E34" s="159">
        <f>'Phase III'!$BD$20</f>
        <v>0</v>
      </c>
      <c r="F34" s="159">
        <f>'Phase III'!$BF$20</f>
        <v>0</v>
      </c>
      <c r="G34" s="159">
        <f>'Phase III'!$BH$20</f>
        <v>0</v>
      </c>
      <c r="H34" s="159">
        <f>'Phase III'!$BJ$20</f>
        <v>0</v>
      </c>
      <c r="I34" s="63"/>
      <c r="J34" s="160">
        <f>'Phase III'!$BM$20</f>
        <v>0</v>
      </c>
    </row>
    <row r="35" spans="2:10" s="80" customFormat="1" ht="14" thickBot="1">
      <c r="B35" s="63"/>
      <c r="C35" s="81" t="s">
        <v>23</v>
      </c>
      <c r="D35" s="64"/>
      <c r="E35" s="163">
        <f>'Phase III'!$BD$21</f>
        <v>0</v>
      </c>
      <c r="F35" s="163">
        <f>'Phase III'!$BF$21</f>
        <v>0</v>
      </c>
      <c r="G35" s="163">
        <f>'Phase III'!$BH$21</f>
        <v>0</v>
      </c>
      <c r="H35" s="163">
        <f>'Phase III'!$BJ$21</f>
        <v>0</v>
      </c>
      <c r="I35" s="63"/>
      <c r="J35" s="164">
        <f>'Phase III'!$BM$21</f>
        <v>0</v>
      </c>
    </row>
    <row r="36" spans="2:10" s="61" customFormat="1" ht="17" thickBot="1">
      <c r="B36" s="63"/>
      <c r="C36" s="84" t="s">
        <v>21</v>
      </c>
      <c r="D36" s="64"/>
      <c r="E36" s="165">
        <f>'Phase III'!$BD$22</f>
        <v>0</v>
      </c>
      <c r="F36" s="165">
        <f>'Phase III'!$BF$22</f>
        <v>0</v>
      </c>
      <c r="G36" s="165">
        <f>'Phase III'!$BH$22</f>
        <v>0</v>
      </c>
      <c r="H36" s="165">
        <f>'Phase III'!$BJ$22</f>
        <v>0</v>
      </c>
      <c r="I36" s="63"/>
      <c r="J36" s="165">
        <f>'Phase III'!$BM$22</f>
        <v>0</v>
      </c>
    </row>
    <row r="37" spans="2:10" s="61" customFormat="1" ht="14" thickBot="1">
      <c r="B37" s="63"/>
      <c r="C37" s="63"/>
      <c r="D37" s="64"/>
      <c r="E37" s="156"/>
      <c r="F37" s="156"/>
      <c r="G37" s="156"/>
      <c r="H37" s="156"/>
      <c r="I37" s="63"/>
      <c r="J37" s="156"/>
    </row>
    <row r="38" spans="2:10" ht="17" thickBot="1">
      <c r="B38" s="155" t="s">
        <v>92</v>
      </c>
      <c r="E38" s="166"/>
      <c r="F38" s="166"/>
      <c r="G38" s="166"/>
      <c r="H38" s="166"/>
      <c r="I38" s="143"/>
      <c r="J38" s="166"/>
    </row>
    <row r="39" spans="2:10" ht="17" thickBot="1">
      <c r="C39" s="84" t="s">
        <v>21</v>
      </c>
      <c r="D39" s="64"/>
      <c r="E39" s="86">
        <f>E16+E26+E36</f>
        <v>246663.24143024994</v>
      </c>
      <c r="F39" s="86">
        <f>F16+F26+F36</f>
        <v>0</v>
      </c>
      <c r="G39" s="86">
        <f>G16+G26+G36</f>
        <v>0</v>
      </c>
      <c r="H39" s="86">
        <f>H16+H26+H36</f>
        <v>37012</v>
      </c>
      <c r="I39" s="63"/>
      <c r="J39" s="86">
        <f>J16+J26+J36</f>
        <v>283675.24143024994</v>
      </c>
    </row>
    <row r="43" spans="2:10">
      <c r="E43" s="236"/>
    </row>
    <row r="44" spans="2:10">
      <c r="E44" s="236"/>
    </row>
    <row r="45" spans="2:10">
      <c r="E45" s="236"/>
    </row>
  </sheetData>
  <phoneticPr fontId="8" type="noConversion"/>
  <printOptions horizontalCentered="1" verticalCentered="1"/>
  <pageMargins left="0.5" right="0.5" top="0.5" bottom="0.5" header="0.5" footer="0.5"/>
  <pageSetup scale="55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T121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1" sqref="D11"/>
    </sheetView>
  </sheetViews>
  <sheetFormatPr baseColWidth="10" defaultColWidth="11" defaultRowHeight="13" x14ac:dyDescent="0"/>
  <cols>
    <col min="1" max="1" width="1.7109375" style="36" customWidth="1"/>
    <col min="2" max="2" width="26.85546875" style="36" customWidth="1"/>
    <col min="3" max="3" width="47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09" bestFit="1" customWidth="1"/>
    <col min="10" max="10" width="13.5703125" style="36" bestFit="1" customWidth="1"/>
    <col min="11" max="11" width="16" style="109" bestFit="1" customWidth="1"/>
    <col min="12" max="12" width="8.5703125" style="36" bestFit="1" customWidth="1"/>
    <col min="13" max="13" width="16" style="109" bestFit="1" customWidth="1"/>
    <col min="14" max="14" width="8.5703125" style="36" bestFit="1" customWidth="1"/>
    <col min="15" max="15" width="16" style="109" bestFit="1" customWidth="1"/>
    <col min="16" max="16" width="8.5703125" style="36" hidden="1" customWidth="1"/>
    <col min="17" max="17" width="16" style="109" hidden="1" customWidth="1"/>
    <col min="18" max="18" width="8.5703125" style="36" hidden="1" customWidth="1"/>
    <col min="19" max="23" width="16" style="109" hidden="1" customWidth="1"/>
    <col min="24" max="24" width="8.42578125" style="36" bestFit="1" customWidth="1"/>
    <col min="25" max="25" width="16.28515625" style="109" bestFit="1" customWidth="1"/>
    <col min="26" max="26" width="3.5703125" style="36" customWidth="1"/>
    <col min="27" max="27" width="8.5703125" style="36" hidden="1" customWidth="1"/>
    <col min="28" max="28" width="16" style="109" hidden="1" customWidth="1"/>
    <col min="29" max="29" width="8.5703125" style="36" hidden="1" customWidth="1"/>
    <col min="30" max="30" width="16" style="109" hidden="1" customWidth="1"/>
    <col min="31" max="31" width="8.5703125" style="36" hidden="1" customWidth="1"/>
    <col min="32" max="32" width="16" style="109" hidden="1" customWidth="1"/>
    <col min="33" max="33" width="8.5703125" style="36" hidden="1" customWidth="1"/>
    <col min="34" max="34" width="16" style="109" hidden="1" customWidth="1"/>
    <col min="35" max="35" width="8.5703125" style="36" hidden="1" customWidth="1"/>
    <col min="36" max="36" width="16" style="109" hidden="1" customWidth="1"/>
    <col min="37" max="37" width="8.5703125" style="36" hidden="1" customWidth="1"/>
    <col min="38" max="38" width="16" style="109" hidden="1" customWidth="1"/>
    <col min="39" max="39" width="8.42578125" style="36" hidden="1" customWidth="1"/>
    <col min="40" max="40" width="16.28515625" style="109" hidden="1" customWidth="1"/>
    <col min="41" max="41" width="3.5703125" hidden="1" customWidth="1"/>
    <col min="42" max="42" width="8.5703125" style="36" hidden="1" customWidth="1"/>
    <col min="43" max="43" width="16" style="109" hidden="1" customWidth="1"/>
    <col min="44" max="44" width="8.5703125" style="36" hidden="1" customWidth="1"/>
    <col min="45" max="45" width="16" style="109" hidden="1" customWidth="1"/>
    <col min="46" max="46" width="8.5703125" style="36" hidden="1" customWidth="1"/>
    <col min="47" max="47" width="16" style="109" hidden="1" customWidth="1"/>
    <col min="48" max="48" width="8.5703125" style="36" hidden="1" customWidth="1"/>
    <col min="49" max="49" width="16" style="109" hidden="1" customWidth="1"/>
    <col min="50" max="50" width="8.42578125" style="36" hidden="1" customWidth="1"/>
    <col min="51" max="51" width="16.28515625" style="109" hidden="1" customWidth="1"/>
    <col min="52" max="52" width="2.85546875" style="36" customWidth="1"/>
    <col min="53" max="55" width="15.42578125" customWidth="1"/>
    <col min="56" max="56" width="4.42578125" style="36" customWidth="1"/>
    <col min="57" max="57" width="2" style="38" customWidth="1"/>
    <col min="58" max="58" width="4.140625" style="36" customWidth="1"/>
    <col min="59" max="59" width="10.28515625" style="39" customWidth="1"/>
    <col min="60" max="60" width="16.5703125" style="40" customWidth="1"/>
    <col min="61" max="61" width="9.7109375" style="39" hidden="1" customWidth="1"/>
    <col min="62" max="62" width="16.5703125" style="40" hidden="1" customWidth="1"/>
    <col min="63" max="63" width="9.7109375" style="39" hidden="1" customWidth="1"/>
    <col min="64" max="64" width="16.5703125" style="40" hidden="1" customWidth="1"/>
    <col min="65" max="65" width="9.7109375" style="39" bestFit="1" customWidth="1"/>
    <col min="66" max="66" width="16.5703125" style="40" customWidth="1"/>
    <col min="67" max="67" width="3.7109375" style="36" customWidth="1"/>
    <col min="68" max="68" width="14.42578125" style="39" customWidth="1"/>
    <col min="69" max="69" width="17.42578125" style="40" bestFit="1" customWidth="1"/>
    <col min="70" max="16384" width="11" style="36"/>
  </cols>
  <sheetData>
    <row r="1" spans="1:70" ht="23">
      <c r="A1" s="34" t="s">
        <v>353</v>
      </c>
      <c r="B1" s="35"/>
      <c r="C1" s="35"/>
      <c r="D1" s="61"/>
      <c r="H1" s="414" t="s">
        <v>148</v>
      </c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37"/>
      <c r="AA1" s="414" t="s">
        <v>150</v>
      </c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P1" s="414" t="s">
        <v>155</v>
      </c>
      <c r="AQ1" s="414"/>
      <c r="AR1" s="414"/>
      <c r="AS1" s="414"/>
      <c r="AT1" s="414"/>
      <c r="AU1" s="414"/>
      <c r="AV1" s="414"/>
      <c r="AW1" s="414"/>
      <c r="AX1" s="414"/>
      <c r="AY1" s="414"/>
      <c r="AZ1" s="37"/>
      <c r="BA1" s="439" t="s">
        <v>168</v>
      </c>
      <c r="BB1" s="439"/>
      <c r="BC1" s="439"/>
    </row>
    <row r="2" spans="1:70" s="37" customFormat="1" ht="23">
      <c r="A2" s="34" t="s">
        <v>354</v>
      </c>
      <c r="B2" s="42"/>
      <c r="C2" s="42"/>
      <c r="D2" s="197"/>
      <c r="E2" s="24" t="s">
        <v>12</v>
      </c>
      <c r="F2" s="5" t="s">
        <v>1</v>
      </c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/>
      <c r="AP2" s="414"/>
      <c r="AQ2" s="414"/>
      <c r="AR2" s="414"/>
      <c r="AS2" s="414"/>
      <c r="AT2" s="414"/>
      <c r="AU2" s="414"/>
      <c r="AV2" s="414"/>
      <c r="AW2" s="414"/>
      <c r="AX2" s="414"/>
      <c r="AY2" s="414"/>
      <c r="BA2" s="439"/>
      <c r="BB2" s="439"/>
      <c r="BC2" s="439"/>
      <c r="BE2" s="43"/>
      <c r="BG2" s="44"/>
      <c r="BH2" s="45"/>
      <c r="BI2" s="44"/>
      <c r="BJ2" s="45"/>
      <c r="BK2" s="44"/>
      <c r="BL2" s="45"/>
      <c r="BM2" s="44"/>
      <c r="BN2" s="45"/>
      <c r="BO2" s="197"/>
      <c r="BP2" s="198"/>
      <c r="BQ2" s="69"/>
    </row>
    <row r="3" spans="1:70" s="37" customFormat="1" ht="23">
      <c r="A3" s="46" t="s">
        <v>161</v>
      </c>
      <c r="F3" s="6" t="s">
        <v>2</v>
      </c>
      <c r="H3" s="431" t="s">
        <v>44</v>
      </c>
      <c r="I3" s="431" t="s">
        <v>32</v>
      </c>
      <c r="J3" s="432" t="s">
        <v>45</v>
      </c>
      <c r="K3" s="433" t="s">
        <v>32</v>
      </c>
      <c r="L3" s="434" t="s">
        <v>49</v>
      </c>
      <c r="M3" s="434" t="s">
        <v>32</v>
      </c>
      <c r="N3" s="435" t="s">
        <v>383</v>
      </c>
      <c r="O3" s="435" t="s">
        <v>4</v>
      </c>
      <c r="P3" s="436" t="s">
        <v>186</v>
      </c>
      <c r="Q3" s="438" t="s">
        <v>4</v>
      </c>
      <c r="R3" s="429" t="s">
        <v>187</v>
      </c>
      <c r="S3" s="429" t="s">
        <v>4</v>
      </c>
      <c r="T3" s="333"/>
      <c r="U3" s="333"/>
      <c r="V3" s="333"/>
      <c r="W3" s="333"/>
      <c r="X3" s="420" t="s">
        <v>161</v>
      </c>
      <c r="Y3" s="420" t="s">
        <v>34</v>
      </c>
      <c r="AA3" s="421" t="s">
        <v>191</v>
      </c>
      <c r="AB3" s="421" t="s">
        <v>4</v>
      </c>
      <c r="AC3" s="422" t="s">
        <v>192</v>
      </c>
      <c r="AD3" s="423" t="s">
        <v>4</v>
      </c>
      <c r="AE3" s="424" t="s">
        <v>193</v>
      </c>
      <c r="AF3" s="424" t="s">
        <v>4</v>
      </c>
      <c r="AG3" s="425" t="s">
        <v>194</v>
      </c>
      <c r="AH3" s="425" t="s">
        <v>4</v>
      </c>
      <c r="AI3" s="426" t="s">
        <v>195</v>
      </c>
      <c r="AJ3" s="428" t="s">
        <v>4</v>
      </c>
      <c r="AK3" s="429" t="s">
        <v>196</v>
      </c>
      <c r="AL3" s="429" t="s">
        <v>4</v>
      </c>
      <c r="AM3" s="420" t="s">
        <v>45</v>
      </c>
      <c r="AN3" s="420" t="s">
        <v>4</v>
      </c>
      <c r="AO3"/>
      <c r="AP3" s="415" t="s">
        <v>307</v>
      </c>
      <c r="AQ3" s="415" t="s">
        <v>4</v>
      </c>
      <c r="AR3" s="416" t="s">
        <v>308</v>
      </c>
      <c r="AS3" s="417" t="s">
        <v>4</v>
      </c>
      <c r="AT3" s="418" t="s">
        <v>309</v>
      </c>
      <c r="AU3" s="418" t="s">
        <v>4</v>
      </c>
      <c r="AV3" s="419" t="s">
        <v>310</v>
      </c>
      <c r="AW3" s="419" t="s">
        <v>4</v>
      </c>
      <c r="AX3" s="420" t="s">
        <v>49</v>
      </c>
      <c r="AY3" s="420" t="s">
        <v>4</v>
      </c>
      <c r="BA3" s="442" t="s">
        <v>108</v>
      </c>
      <c r="BB3" s="444" t="s">
        <v>106</v>
      </c>
      <c r="BC3" s="440" t="s">
        <v>96</v>
      </c>
      <c r="BE3" s="43"/>
      <c r="BG3" s="47"/>
      <c r="BH3" s="45"/>
      <c r="BI3" s="44"/>
      <c r="BJ3" s="45"/>
      <c r="BK3" s="44"/>
      <c r="BL3" s="45"/>
      <c r="BM3" s="44"/>
      <c r="BN3" s="45"/>
      <c r="BO3" s="197"/>
      <c r="BP3" s="446"/>
      <c r="BQ3" s="446"/>
    </row>
    <row r="4" spans="1:70" s="37" customFormat="1" ht="18">
      <c r="A4" s="48"/>
      <c r="B4" s="49"/>
      <c r="C4" s="203"/>
      <c r="D4" s="203"/>
      <c r="G4" s="44"/>
      <c r="H4" s="431"/>
      <c r="I4" s="431"/>
      <c r="J4" s="432"/>
      <c r="K4" s="433"/>
      <c r="L4" s="434"/>
      <c r="M4" s="434"/>
      <c r="N4" s="435"/>
      <c r="O4" s="435"/>
      <c r="P4" s="437"/>
      <c r="Q4" s="438"/>
      <c r="R4" s="429"/>
      <c r="S4" s="429"/>
      <c r="T4" s="333" t="s">
        <v>189</v>
      </c>
      <c r="U4" s="333" t="s">
        <v>96</v>
      </c>
      <c r="V4" s="333" t="s">
        <v>188</v>
      </c>
      <c r="W4" s="333" t="s">
        <v>96</v>
      </c>
      <c r="X4" s="420"/>
      <c r="Y4" s="420"/>
      <c r="Z4" s="36"/>
      <c r="AA4" s="421"/>
      <c r="AB4" s="421"/>
      <c r="AC4" s="422"/>
      <c r="AD4" s="423"/>
      <c r="AE4" s="424"/>
      <c r="AF4" s="424"/>
      <c r="AG4" s="425"/>
      <c r="AH4" s="425"/>
      <c r="AI4" s="427"/>
      <c r="AJ4" s="428"/>
      <c r="AK4" s="429"/>
      <c r="AL4" s="429"/>
      <c r="AM4" s="420"/>
      <c r="AN4" s="420"/>
      <c r="AO4"/>
      <c r="AP4" s="415"/>
      <c r="AQ4" s="415"/>
      <c r="AR4" s="416"/>
      <c r="AS4" s="417"/>
      <c r="AT4" s="418"/>
      <c r="AU4" s="418"/>
      <c r="AV4" s="419"/>
      <c r="AW4" s="419"/>
      <c r="AX4" s="420"/>
      <c r="AY4" s="420"/>
      <c r="AZ4" s="36"/>
      <c r="BA4" s="442"/>
      <c r="BB4" s="444"/>
      <c r="BC4" s="440"/>
      <c r="BE4" s="43"/>
      <c r="BG4" s="44"/>
      <c r="BH4" s="45"/>
      <c r="BI4" s="44"/>
      <c r="BJ4" s="45"/>
      <c r="BK4" s="44"/>
      <c r="BL4" s="45"/>
      <c r="BM4" s="44"/>
      <c r="BN4" s="45"/>
      <c r="BO4" s="197"/>
      <c r="BP4" s="199"/>
      <c r="BQ4" s="69"/>
    </row>
    <row r="5" spans="1:70" s="37" customFormat="1" ht="18">
      <c r="A5" s="430"/>
      <c r="B5" s="430"/>
      <c r="C5" s="220"/>
      <c r="D5" s="203"/>
      <c r="G5" s="44"/>
      <c r="H5" s="431"/>
      <c r="I5" s="431"/>
      <c r="J5" s="432"/>
      <c r="K5" s="433"/>
      <c r="L5" s="434"/>
      <c r="M5" s="434"/>
      <c r="N5" s="435"/>
      <c r="O5" s="435"/>
      <c r="P5" s="437"/>
      <c r="Q5" s="438"/>
      <c r="R5" s="429"/>
      <c r="S5" s="429"/>
      <c r="T5" s="333"/>
      <c r="U5" s="333"/>
      <c r="V5" s="333"/>
      <c r="W5" s="333"/>
      <c r="X5" s="420"/>
      <c r="Y5" s="420"/>
      <c r="Z5" s="36"/>
      <c r="AA5" s="421"/>
      <c r="AB5" s="421"/>
      <c r="AC5" s="422"/>
      <c r="AD5" s="423"/>
      <c r="AE5" s="424"/>
      <c r="AF5" s="424"/>
      <c r="AG5" s="425"/>
      <c r="AH5" s="425"/>
      <c r="AI5" s="427"/>
      <c r="AJ5" s="428"/>
      <c r="AK5" s="429"/>
      <c r="AL5" s="429"/>
      <c r="AM5" s="420"/>
      <c r="AN5" s="420"/>
      <c r="AO5"/>
      <c r="AP5" s="415"/>
      <c r="AQ5" s="415"/>
      <c r="AR5" s="416"/>
      <c r="AS5" s="417"/>
      <c r="AT5" s="418"/>
      <c r="AU5" s="418"/>
      <c r="AV5" s="419"/>
      <c r="AW5" s="419"/>
      <c r="AX5" s="420"/>
      <c r="AY5" s="420"/>
      <c r="AZ5" s="36"/>
      <c r="BA5" s="442"/>
      <c r="BB5" s="444"/>
      <c r="BC5" s="440"/>
      <c r="BE5" s="43"/>
      <c r="BG5" s="449" t="s">
        <v>159</v>
      </c>
      <c r="BH5" s="449"/>
      <c r="BI5" s="450" t="s">
        <v>144</v>
      </c>
      <c r="BJ5" s="450"/>
      <c r="BK5" s="451" t="s">
        <v>145</v>
      </c>
      <c r="BL5" s="451"/>
      <c r="BM5" s="452" t="s">
        <v>158</v>
      </c>
      <c r="BN5" s="452"/>
      <c r="BO5" s="197"/>
      <c r="BP5" s="199"/>
      <c r="BQ5" s="69"/>
    </row>
    <row r="6" spans="1:70" s="37" customFormat="1" ht="15" customHeight="1">
      <c r="G6" s="50"/>
      <c r="H6" s="8" t="s">
        <v>6</v>
      </c>
      <c r="I6" s="9" t="s">
        <v>33</v>
      </c>
      <c r="J6" s="251" t="s">
        <v>6</v>
      </c>
      <c r="K6" s="252" t="s">
        <v>33</v>
      </c>
      <c r="L6" s="1" t="s">
        <v>6</v>
      </c>
      <c r="M6" s="2" t="s">
        <v>33</v>
      </c>
      <c r="N6" s="253" t="s">
        <v>5</v>
      </c>
      <c r="O6" s="254" t="s">
        <v>7</v>
      </c>
      <c r="P6" s="12" t="s">
        <v>5</v>
      </c>
      <c r="Q6" s="13" t="s">
        <v>7</v>
      </c>
      <c r="R6" s="255" t="s">
        <v>5</v>
      </c>
      <c r="S6" s="256" t="s">
        <v>7</v>
      </c>
      <c r="T6" s="256"/>
      <c r="U6" s="256"/>
      <c r="V6" s="256"/>
      <c r="W6" s="256"/>
      <c r="X6" s="4" t="s">
        <v>6</v>
      </c>
      <c r="Y6" s="3" t="s">
        <v>35</v>
      </c>
      <c r="Z6" s="36"/>
      <c r="AA6" s="16" t="s">
        <v>5</v>
      </c>
      <c r="AB6" s="17" t="s">
        <v>7</v>
      </c>
      <c r="AC6" s="260" t="s">
        <v>5</v>
      </c>
      <c r="AD6" s="261" t="s">
        <v>7</v>
      </c>
      <c r="AE6" s="18" t="s">
        <v>5</v>
      </c>
      <c r="AF6" s="19" t="s">
        <v>7</v>
      </c>
      <c r="AG6" s="264" t="s">
        <v>5</v>
      </c>
      <c r="AH6" s="265" t="s">
        <v>7</v>
      </c>
      <c r="AI6" s="10" t="s">
        <v>5</v>
      </c>
      <c r="AJ6" s="11" t="s">
        <v>7</v>
      </c>
      <c r="AK6" s="255" t="s">
        <v>5</v>
      </c>
      <c r="AL6" s="256" t="s">
        <v>7</v>
      </c>
      <c r="AM6" s="4" t="s">
        <v>5</v>
      </c>
      <c r="AN6" s="3" t="s">
        <v>7</v>
      </c>
      <c r="AO6"/>
      <c r="AP6" s="20" t="s">
        <v>5</v>
      </c>
      <c r="AQ6" s="21" t="s">
        <v>7</v>
      </c>
      <c r="AR6" s="266" t="s">
        <v>5</v>
      </c>
      <c r="AS6" s="267" t="s">
        <v>7</v>
      </c>
      <c r="AT6" s="14" t="s">
        <v>5</v>
      </c>
      <c r="AU6" s="15" t="s">
        <v>7</v>
      </c>
      <c r="AV6" s="262" t="s">
        <v>5</v>
      </c>
      <c r="AW6" s="263" t="s">
        <v>7</v>
      </c>
      <c r="AX6" s="4" t="s">
        <v>5</v>
      </c>
      <c r="AY6" s="3" t="s">
        <v>7</v>
      </c>
      <c r="AZ6" s="36"/>
      <c r="BA6" s="443"/>
      <c r="BB6" s="445"/>
      <c r="BC6" s="441"/>
      <c r="BE6" s="43"/>
      <c r="BG6" s="447" t="s">
        <v>157</v>
      </c>
      <c r="BH6" s="51" t="s">
        <v>13</v>
      </c>
      <c r="BI6" s="447" t="s">
        <v>157</v>
      </c>
      <c r="BJ6" s="51" t="s">
        <v>13</v>
      </c>
      <c r="BK6" s="447" t="s">
        <v>157</v>
      </c>
      <c r="BL6" s="51" t="s">
        <v>13</v>
      </c>
      <c r="BM6" s="447" t="s">
        <v>157</v>
      </c>
      <c r="BN6" s="51" t="s">
        <v>4</v>
      </c>
      <c r="BP6" s="291" t="s">
        <v>160</v>
      </c>
      <c r="BQ6" s="52" t="s">
        <v>4</v>
      </c>
    </row>
    <row r="7" spans="1:70" ht="29.25" customHeight="1" thickBot="1">
      <c r="B7" s="53" t="s">
        <v>8</v>
      </c>
      <c r="C7" s="54" t="s">
        <v>18</v>
      </c>
      <c r="D7" s="55" t="s">
        <v>117</v>
      </c>
      <c r="E7" s="247" t="s">
        <v>137</v>
      </c>
      <c r="F7" s="54" t="s">
        <v>19</v>
      </c>
      <c r="G7" s="56"/>
      <c r="H7" s="243" t="s">
        <v>138</v>
      </c>
      <c r="I7" s="57" t="s">
        <v>9</v>
      </c>
      <c r="J7" s="243" t="s">
        <v>138</v>
      </c>
      <c r="K7" s="57" t="s">
        <v>9</v>
      </c>
      <c r="L7" s="243" t="s">
        <v>138</v>
      </c>
      <c r="M7" s="57" t="s">
        <v>9</v>
      </c>
      <c r="N7" s="243" t="s">
        <v>138</v>
      </c>
      <c r="O7" s="57" t="s">
        <v>9</v>
      </c>
      <c r="P7" s="243" t="s">
        <v>138</v>
      </c>
      <c r="Q7" s="57" t="s">
        <v>9</v>
      </c>
      <c r="R7" s="243" t="s">
        <v>138</v>
      </c>
      <c r="S7" s="57" t="s">
        <v>9</v>
      </c>
      <c r="T7" s="243" t="s">
        <v>138</v>
      </c>
      <c r="U7" s="349" t="s">
        <v>9</v>
      </c>
      <c r="V7" s="350" t="s">
        <v>138</v>
      </c>
      <c r="W7" s="349" t="s">
        <v>9</v>
      </c>
      <c r="X7" s="243" t="s">
        <v>138</v>
      </c>
      <c r="Y7" s="270" t="s">
        <v>9</v>
      </c>
      <c r="AA7" s="243" t="s">
        <v>138</v>
      </c>
      <c r="AB7" s="57" t="s">
        <v>9</v>
      </c>
      <c r="AC7" s="243" t="s">
        <v>138</v>
      </c>
      <c r="AD7" s="57" t="s">
        <v>9</v>
      </c>
      <c r="AE7" s="243" t="s">
        <v>138</v>
      </c>
      <c r="AF7" s="57" t="s">
        <v>9</v>
      </c>
      <c r="AG7" s="243" t="s">
        <v>138</v>
      </c>
      <c r="AH7" s="57" t="s">
        <v>9</v>
      </c>
      <c r="AI7" s="243" t="s">
        <v>138</v>
      </c>
      <c r="AJ7" s="57" t="s">
        <v>9</v>
      </c>
      <c r="AK7" s="243" t="s">
        <v>138</v>
      </c>
      <c r="AL7" s="57" t="s">
        <v>9</v>
      </c>
      <c r="AM7" s="243" t="s">
        <v>138</v>
      </c>
      <c r="AN7" s="284" t="s">
        <v>9</v>
      </c>
      <c r="AP7" s="243" t="s">
        <v>138</v>
      </c>
      <c r="AQ7" s="57" t="s">
        <v>9</v>
      </c>
      <c r="AR7" s="243" t="s">
        <v>138</v>
      </c>
      <c r="AS7" s="57" t="s">
        <v>9</v>
      </c>
      <c r="AT7" s="243" t="s">
        <v>138</v>
      </c>
      <c r="AU7" s="57" t="s">
        <v>9</v>
      </c>
      <c r="AV7" s="243" t="s">
        <v>138</v>
      </c>
      <c r="AW7" s="57" t="s">
        <v>9</v>
      </c>
      <c r="AX7" s="243" t="s">
        <v>138</v>
      </c>
      <c r="AY7" s="277" t="s">
        <v>9</v>
      </c>
      <c r="BA7" s="58" t="s">
        <v>9</v>
      </c>
      <c r="BB7" s="58" t="s">
        <v>9</v>
      </c>
      <c r="BC7" s="58" t="s">
        <v>9</v>
      </c>
      <c r="BE7" s="59"/>
      <c r="BG7" s="448"/>
      <c r="BH7" s="60" t="s">
        <v>14</v>
      </c>
      <c r="BI7" s="448"/>
      <c r="BJ7" s="60" t="s">
        <v>14</v>
      </c>
      <c r="BK7" s="448"/>
      <c r="BL7" s="60" t="s">
        <v>14</v>
      </c>
      <c r="BM7" s="448"/>
      <c r="BN7" s="60" t="s">
        <v>7</v>
      </c>
      <c r="BP7" s="243" t="s">
        <v>138</v>
      </c>
      <c r="BQ7" s="60" t="s">
        <v>14</v>
      </c>
    </row>
    <row r="8" spans="1:70" s="61" customFormat="1" ht="14" thickBot="1">
      <c r="B8" s="62" t="s">
        <v>36</v>
      </c>
      <c r="C8" s="70" t="s">
        <v>372</v>
      </c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6"/>
      <c r="U8" s="66"/>
      <c r="V8" s="66"/>
      <c r="W8" s="66"/>
      <c r="X8" s="67"/>
      <c r="Y8" s="271"/>
      <c r="AA8" s="65"/>
      <c r="AB8" s="66"/>
      <c r="AC8" s="67"/>
      <c r="AD8" s="66"/>
      <c r="AE8" s="67"/>
      <c r="AF8" s="66"/>
      <c r="AG8" s="65"/>
      <c r="AH8" s="66"/>
      <c r="AI8" s="67"/>
      <c r="AJ8" s="66"/>
      <c r="AK8" s="67"/>
      <c r="AL8" s="66"/>
      <c r="AM8" s="67"/>
      <c r="AN8" s="285"/>
      <c r="AO8"/>
      <c r="AP8" s="65"/>
      <c r="AQ8" s="66"/>
      <c r="AR8" s="67"/>
      <c r="AS8" s="66"/>
      <c r="AT8" s="67"/>
      <c r="AU8" s="66"/>
      <c r="AV8" s="65"/>
      <c r="AW8" s="66"/>
      <c r="AX8" s="67"/>
      <c r="AY8" s="278"/>
      <c r="BA8" s="400">
        <f>Travel!P11</f>
        <v>2000</v>
      </c>
      <c r="BB8" s="400">
        <f>'Program-Admin Costs (ODCs)'!B10</f>
        <v>0</v>
      </c>
      <c r="BC8" s="400">
        <f>BA8+BB8</f>
        <v>2000</v>
      </c>
      <c r="BE8" s="59"/>
      <c r="BG8" s="68"/>
      <c r="BH8" s="69"/>
      <c r="BI8" s="68"/>
      <c r="BJ8" s="69"/>
      <c r="BK8" s="68"/>
      <c r="BL8" s="69"/>
      <c r="BM8" s="68"/>
      <c r="BN8" s="69">
        <f>BC8</f>
        <v>2000</v>
      </c>
      <c r="BP8" s="68"/>
      <c r="BQ8" s="69"/>
    </row>
    <row r="9" spans="1:70" s="61" customFormat="1" ht="14">
      <c r="B9" s="63"/>
      <c r="C9" s="70" t="s">
        <v>20</v>
      </c>
      <c r="D9" s="70"/>
      <c r="E9" s="63"/>
      <c r="F9" s="63"/>
      <c r="G9" s="64"/>
      <c r="H9" s="71">
        <f>H42</f>
        <v>0</v>
      </c>
      <c r="I9" s="72">
        <f>I42+I62</f>
        <v>0</v>
      </c>
      <c r="J9" s="71">
        <f>J42</f>
        <v>3745.35</v>
      </c>
      <c r="K9" s="72">
        <f>K42+K62</f>
        <v>133652.58344999995</v>
      </c>
      <c r="L9" s="71">
        <f>L42</f>
        <v>0</v>
      </c>
      <c r="M9" s="72">
        <f>M42+M62</f>
        <v>0</v>
      </c>
      <c r="N9" s="71">
        <f>N42</f>
        <v>0</v>
      </c>
      <c r="O9" s="72">
        <f>O42+O62</f>
        <v>0</v>
      </c>
      <c r="P9" s="71">
        <f>P42</f>
        <v>0</v>
      </c>
      <c r="Q9" s="72">
        <f>Q42+Q62</f>
        <v>0</v>
      </c>
      <c r="R9" s="71"/>
      <c r="S9" s="72">
        <f>S42+S62</f>
        <v>0</v>
      </c>
      <c r="T9" s="71"/>
      <c r="U9" s="72">
        <f>U42+U62</f>
        <v>0</v>
      </c>
      <c r="V9" s="71"/>
      <c r="W9" s="72">
        <f>W42+W62</f>
        <v>0</v>
      </c>
      <c r="X9" s="73">
        <f>X42</f>
        <v>3745.35</v>
      </c>
      <c r="Y9" s="272">
        <f>Y42+Y62</f>
        <v>133652.58344999995</v>
      </c>
      <c r="AA9" s="71">
        <f>AA42</f>
        <v>0</v>
      </c>
      <c r="AB9" s="72">
        <f>AB42+AB62</f>
        <v>0</v>
      </c>
      <c r="AC9" s="71">
        <f>AC42</f>
        <v>0</v>
      </c>
      <c r="AD9" s="72">
        <f>AD42+AD62</f>
        <v>0</v>
      </c>
      <c r="AE9" s="71">
        <f>AE42</f>
        <v>0</v>
      </c>
      <c r="AF9" s="72">
        <f>AF42+AF62</f>
        <v>0</v>
      </c>
      <c r="AG9" s="71">
        <f>AG42</f>
        <v>0</v>
      </c>
      <c r="AH9" s="72">
        <f>AH42+AH62</f>
        <v>0</v>
      </c>
      <c r="AI9" s="71">
        <f>AI42</f>
        <v>0</v>
      </c>
      <c r="AJ9" s="72">
        <f>AJ42+AJ62</f>
        <v>0</v>
      </c>
      <c r="AK9" s="71">
        <f>AK42</f>
        <v>0</v>
      </c>
      <c r="AL9" s="72">
        <f>AL42+AL62</f>
        <v>0</v>
      </c>
      <c r="AM9" s="73">
        <f>AM42</f>
        <v>0</v>
      </c>
      <c r="AN9" s="286">
        <f>AN42+AN62</f>
        <v>0</v>
      </c>
      <c r="AO9"/>
      <c r="AP9" s="71">
        <f>AP42</f>
        <v>0</v>
      </c>
      <c r="AQ9" s="72">
        <f>AQ42+AQ62</f>
        <v>0</v>
      </c>
      <c r="AR9" s="71">
        <f>AR42</f>
        <v>0</v>
      </c>
      <c r="AS9" s="72">
        <f>AS42+AS62</f>
        <v>0</v>
      </c>
      <c r="AT9" s="71">
        <f>AT42</f>
        <v>0</v>
      </c>
      <c r="AU9" s="72">
        <f>AU42+AU62</f>
        <v>0</v>
      </c>
      <c r="AV9" s="71">
        <f>AV42</f>
        <v>0</v>
      </c>
      <c r="AW9" s="72">
        <f>AW42+AW62</f>
        <v>0</v>
      </c>
      <c r="AX9" s="73">
        <f>AX42</f>
        <v>0</v>
      </c>
      <c r="AY9" s="279">
        <f>AY42+AY62</f>
        <v>0</v>
      </c>
      <c r="BA9"/>
      <c r="BB9"/>
      <c r="BC9"/>
      <c r="BE9" s="59"/>
      <c r="BG9" s="68">
        <f>BG42</f>
        <v>3745.35</v>
      </c>
      <c r="BH9" s="75">
        <f>BH42+BH62</f>
        <v>133652.58344999995</v>
      </c>
      <c r="BI9" s="68">
        <f>$AM9</f>
        <v>0</v>
      </c>
      <c r="BJ9" s="76">
        <f>BJ42+BJ62</f>
        <v>0</v>
      </c>
      <c r="BK9" s="68">
        <f>$AX9</f>
        <v>0</v>
      </c>
      <c r="BL9" s="77">
        <f>BL42+BL62</f>
        <v>0</v>
      </c>
      <c r="BM9" s="68">
        <f>BM42</f>
        <v>0</v>
      </c>
      <c r="BN9" s="215">
        <f>BN42+BN62</f>
        <v>0</v>
      </c>
      <c r="BP9" s="78">
        <f>BP42</f>
        <v>3745.35</v>
      </c>
      <c r="BQ9" s="79">
        <f>BQ42+BQ62</f>
        <v>133652.58344999995</v>
      </c>
    </row>
    <row r="10" spans="1:70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I100</f>
        <v>0</v>
      </c>
      <c r="J10" s="71"/>
      <c r="K10" s="72">
        <f>K100</f>
        <v>26000</v>
      </c>
      <c r="L10" s="71"/>
      <c r="M10" s="72">
        <f>M100</f>
        <v>0</v>
      </c>
      <c r="N10" s="71"/>
      <c r="O10" s="72">
        <f>O100</f>
        <v>0</v>
      </c>
      <c r="P10" s="71"/>
      <c r="Q10" s="72">
        <f>Q100</f>
        <v>0</v>
      </c>
      <c r="R10" s="71"/>
      <c r="S10" s="72">
        <f>S100</f>
        <v>0</v>
      </c>
      <c r="T10" s="71"/>
      <c r="U10" s="72">
        <f>U100</f>
        <v>0</v>
      </c>
      <c r="V10" s="71"/>
      <c r="W10" s="72">
        <f>W100</f>
        <v>0</v>
      </c>
      <c r="X10" s="73"/>
      <c r="Y10" s="272">
        <f>Y100</f>
        <v>26000</v>
      </c>
      <c r="AA10" s="71"/>
      <c r="AB10" s="72">
        <f>AB100</f>
        <v>0</v>
      </c>
      <c r="AC10" s="71"/>
      <c r="AD10" s="72">
        <f>AD100</f>
        <v>0</v>
      </c>
      <c r="AE10" s="71"/>
      <c r="AF10" s="72">
        <f>AF100</f>
        <v>0</v>
      </c>
      <c r="AG10" s="71"/>
      <c r="AH10" s="72">
        <f>AH100</f>
        <v>0</v>
      </c>
      <c r="AI10" s="71"/>
      <c r="AJ10" s="72">
        <f>AJ100</f>
        <v>0</v>
      </c>
      <c r="AK10" s="71"/>
      <c r="AL10" s="72">
        <f>AL100</f>
        <v>0</v>
      </c>
      <c r="AM10" s="73"/>
      <c r="AN10" s="286">
        <f>AN100</f>
        <v>0</v>
      </c>
      <c r="AO10"/>
      <c r="AP10" s="71"/>
      <c r="AQ10" s="72">
        <f>AQ100</f>
        <v>0</v>
      </c>
      <c r="AR10" s="71"/>
      <c r="AS10" s="72">
        <f>AS100</f>
        <v>0</v>
      </c>
      <c r="AT10" s="71"/>
      <c r="AU10" s="72">
        <f>AU100</f>
        <v>0</v>
      </c>
      <c r="AV10" s="71"/>
      <c r="AW10" s="72">
        <f>AW100</f>
        <v>0</v>
      </c>
      <c r="AX10" s="73"/>
      <c r="AY10" s="279">
        <f>AY100</f>
        <v>0</v>
      </c>
      <c r="BA10"/>
      <c r="BB10"/>
      <c r="BC10"/>
      <c r="BE10" s="59"/>
      <c r="BG10" s="68"/>
      <c r="BH10" s="75">
        <f>BH100</f>
        <v>26000</v>
      </c>
      <c r="BI10" s="68"/>
      <c r="BJ10" s="76">
        <f>BJ100</f>
        <v>0</v>
      </c>
      <c r="BK10" s="68"/>
      <c r="BL10" s="77">
        <f>BL100</f>
        <v>0</v>
      </c>
      <c r="BM10" s="68"/>
      <c r="BN10" s="215">
        <f>BN100</f>
        <v>0</v>
      </c>
      <c r="BP10" s="78"/>
      <c r="BQ10" s="79">
        <f>BQ100</f>
        <v>26000</v>
      </c>
    </row>
    <row r="11" spans="1:70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I104</f>
        <v>0</v>
      </c>
      <c r="J11" s="71"/>
      <c r="K11" s="72">
        <f>K104</f>
        <v>0</v>
      </c>
      <c r="L11" s="71"/>
      <c r="M11" s="72">
        <f>M104</f>
        <v>0</v>
      </c>
      <c r="N11" s="71"/>
      <c r="O11" s="72">
        <f>O104</f>
        <v>0</v>
      </c>
      <c r="P11" s="71"/>
      <c r="Q11" s="72">
        <f>Q104</f>
        <v>0</v>
      </c>
      <c r="R11" s="71"/>
      <c r="S11" s="72">
        <f>S104</f>
        <v>0</v>
      </c>
      <c r="T11" s="71"/>
      <c r="U11" s="72">
        <f>U104</f>
        <v>0</v>
      </c>
      <c r="V11" s="71"/>
      <c r="W11" s="72">
        <f>W104</f>
        <v>0</v>
      </c>
      <c r="X11" s="73"/>
      <c r="Y11" s="272">
        <f>Y104</f>
        <v>0</v>
      </c>
      <c r="AA11" s="71"/>
      <c r="AB11" s="72">
        <f>AB104</f>
        <v>0</v>
      </c>
      <c r="AC11" s="71"/>
      <c r="AD11" s="72">
        <f>AD104</f>
        <v>0</v>
      </c>
      <c r="AE11" s="71"/>
      <c r="AF11" s="72">
        <f>AF104</f>
        <v>0</v>
      </c>
      <c r="AG11" s="71"/>
      <c r="AH11" s="72">
        <f>AH104</f>
        <v>0</v>
      </c>
      <c r="AI11" s="71"/>
      <c r="AJ11" s="72">
        <f>AJ104</f>
        <v>0</v>
      </c>
      <c r="AK11" s="71"/>
      <c r="AL11" s="72">
        <f>AL104</f>
        <v>0</v>
      </c>
      <c r="AM11" s="73"/>
      <c r="AN11" s="286">
        <f>AN104</f>
        <v>0</v>
      </c>
      <c r="AO11"/>
      <c r="AP11" s="71"/>
      <c r="AQ11" s="72">
        <f>AQ104</f>
        <v>0</v>
      </c>
      <c r="AR11" s="71"/>
      <c r="AS11" s="72">
        <f>AS104</f>
        <v>0</v>
      </c>
      <c r="AT11" s="71"/>
      <c r="AU11" s="72">
        <f>AU104</f>
        <v>0</v>
      </c>
      <c r="AV11" s="71"/>
      <c r="AW11" s="72">
        <f>AW104</f>
        <v>0</v>
      </c>
      <c r="AX11" s="73"/>
      <c r="AY11" s="279">
        <f>AY104</f>
        <v>0</v>
      </c>
      <c r="BA11"/>
      <c r="BB11"/>
      <c r="BC11"/>
      <c r="BE11" s="59"/>
      <c r="BG11" s="68"/>
      <c r="BH11" s="75">
        <f>BH104</f>
        <v>0</v>
      </c>
      <c r="BI11" s="68"/>
      <c r="BJ11" s="76">
        <f>BJ104</f>
        <v>0</v>
      </c>
      <c r="BK11" s="68"/>
      <c r="BL11" s="77">
        <f>BL104</f>
        <v>0</v>
      </c>
      <c r="BM11" s="68"/>
      <c r="BN11" s="215">
        <f>BN104</f>
        <v>0</v>
      </c>
      <c r="BP11" s="78"/>
      <c r="BQ11" s="79">
        <f>BQ104</f>
        <v>0</v>
      </c>
    </row>
    <row r="12" spans="1:70" s="61" customFormat="1" ht="14">
      <c r="B12" s="63"/>
      <c r="C12" s="70" t="s">
        <v>205</v>
      </c>
      <c r="D12" s="70"/>
      <c r="E12" s="63"/>
      <c r="F12" s="63"/>
      <c r="G12" s="64"/>
      <c r="H12" s="71"/>
      <c r="I12" s="72">
        <f>I109</f>
        <v>0</v>
      </c>
      <c r="J12" s="72"/>
      <c r="K12" s="72">
        <f>K109</f>
        <v>0</v>
      </c>
      <c r="L12" s="72"/>
      <c r="M12" s="72">
        <f>M109</f>
        <v>0</v>
      </c>
      <c r="N12" s="72"/>
      <c r="O12" s="72">
        <f>O109</f>
        <v>0</v>
      </c>
      <c r="P12" s="72"/>
      <c r="Q12" s="72">
        <f>Q109</f>
        <v>0</v>
      </c>
      <c r="R12" s="72"/>
      <c r="S12" s="72">
        <f>S109</f>
        <v>0</v>
      </c>
      <c r="T12" s="72"/>
      <c r="U12" s="72">
        <f>U109</f>
        <v>0</v>
      </c>
      <c r="V12" s="72"/>
      <c r="W12" s="72">
        <f>W109</f>
        <v>0</v>
      </c>
      <c r="X12" s="72"/>
      <c r="Y12" s="273">
        <f>Y109</f>
        <v>0</v>
      </c>
      <c r="AA12" s="71"/>
      <c r="AB12" s="72">
        <f>AB109</f>
        <v>0</v>
      </c>
      <c r="AC12" s="72"/>
      <c r="AD12" s="72">
        <f>AD109</f>
        <v>0</v>
      </c>
      <c r="AE12" s="72"/>
      <c r="AF12" s="72">
        <f>AF109</f>
        <v>0</v>
      </c>
      <c r="AG12" s="72"/>
      <c r="AH12" s="72">
        <f>AH109</f>
        <v>0</v>
      </c>
      <c r="AI12" s="72"/>
      <c r="AJ12" s="72">
        <f>AJ109</f>
        <v>0</v>
      </c>
      <c r="AK12" s="72"/>
      <c r="AL12" s="72">
        <f>AL109</f>
        <v>0</v>
      </c>
      <c r="AM12" s="72"/>
      <c r="AN12" s="287">
        <f>AN109</f>
        <v>0</v>
      </c>
      <c r="AO12"/>
      <c r="AP12" s="71"/>
      <c r="AQ12" s="72">
        <f>AQ109</f>
        <v>0</v>
      </c>
      <c r="AR12" s="72"/>
      <c r="AS12" s="72">
        <f>AS109</f>
        <v>0</v>
      </c>
      <c r="AT12" s="72"/>
      <c r="AU12" s="72">
        <f>AU109</f>
        <v>0</v>
      </c>
      <c r="AV12" s="72"/>
      <c r="AW12" s="72">
        <f>AW109</f>
        <v>0</v>
      </c>
      <c r="AX12" s="72"/>
      <c r="AY12" s="279">
        <f>AY109</f>
        <v>0</v>
      </c>
      <c r="BA12"/>
      <c r="BB12" s="355">
        <f>'Program-Admin Costs (ODCs)'!B7</f>
        <v>33922</v>
      </c>
      <c r="BC12" s="355">
        <f>BB12</f>
        <v>33922</v>
      </c>
      <c r="BE12" s="59"/>
      <c r="BG12" s="68"/>
      <c r="BH12" s="75">
        <f>BH109</f>
        <v>0</v>
      </c>
      <c r="BI12" s="68"/>
      <c r="BJ12" s="76">
        <f>BJ109</f>
        <v>0</v>
      </c>
      <c r="BK12" s="68"/>
      <c r="BL12" s="77">
        <f>BL109</f>
        <v>0</v>
      </c>
      <c r="BM12" s="68"/>
      <c r="BN12" s="215">
        <f>BC12</f>
        <v>33922</v>
      </c>
      <c r="BP12" s="78"/>
      <c r="BQ12" s="79">
        <v>0</v>
      </c>
      <c r="BR12" s="396"/>
    </row>
    <row r="13" spans="1:70" s="61" customFormat="1" ht="14">
      <c r="B13" s="63"/>
      <c r="C13" s="70" t="s">
        <v>107</v>
      </c>
      <c r="D13" s="70"/>
      <c r="E13" s="63"/>
      <c r="F13" s="63"/>
      <c r="G13" s="64"/>
      <c r="H13" s="71"/>
      <c r="I13" s="72">
        <f>I114</f>
        <v>0</v>
      </c>
      <c r="J13" s="71"/>
      <c r="K13" s="72">
        <f>K114</f>
        <v>0</v>
      </c>
      <c r="L13" s="71"/>
      <c r="M13" s="72">
        <f>M114</f>
        <v>0</v>
      </c>
      <c r="N13" s="71"/>
      <c r="O13" s="72">
        <f>O114</f>
        <v>0</v>
      </c>
      <c r="P13" s="71"/>
      <c r="Q13" s="72">
        <f>Q114</f>
        <v>0</v>
      </c>
      <c r="R13" s="71"/>
      <c r="S13" s="72">
        <f>S114</f>
        <v>0</v>
      </c>
      <c r="T13" s="71"/>
      <c r="U13" s="72">
        <f>U114</f>
        <v>0</v>
      </c>
      <c r="V13" s="71"/>
      <c r="W13" s="72">
        <f>W114</f>
        <v>0</v>
      </c>
      <c r="X13" s="73"/>
      <c r="Y13" s="272">
        <f>Y114</f>
        <v>0</v>
      </c>
      <c r="AA13" s="71"/>
      <c r="AB13" s="72">
        <f>AB114</f>
        <v>0</v>
      </c>
      <c r="AC13" s="71"/>
      <c r="AD13" s="72">
        <f>AD114</f>
        <v>0</v>
      </c>
      <c r="AE13" s="71"/>
      <c r="AF13" s="72">
        <f>AF114</f>
        <v>0</v>
      </c>
      <c r="AG13" s="71"/>
      <c r="AH13" s="72">
        <f>AH114</f>
        <v>0</v>
      </c>
      <c r="AI13" s="71"/>
      <c r="AJ13" s="72">
        <f>AJ114</f>
        <v>0</v>
      </c>
      <c r="AK13" s="71"/>
      <c r="AL13" s="72">
        <f>AL114</f>
        <v>0</v>
      </c>
      <c r="AM13" s="73"/>
      <c r="AN13" s="286">
        <f>AN114</f>
        <v>0</v>
      </c>
      <c r="AO13"/>
      <c r="AP13" s="71"/>
      <c r="AQ13" s="72">
        <f>AQ114</f>
        <v>0</v>
      </c>
      <c r="AR13" s="71"/>
      <c r="AS13" s="72">
        <f>AS114</f>
        <v>0</v>
      </c>
      <c r="AT13" s="71"/>
      <c r="AU13" s="72">
        <f>AU114</f>
        <v>0</v>
      </c>
      <c r="AV13" s="71"/>
      <c r="AW13" s="72">
        <f>AW114</f>
        <v>0</v>
      </c>
      <c r="AX13" s="73"/>
      <c r="AY13" s="279">
        <f>AY114</f>
        <v>0</v>
      </c>
      <c r="BA13" s="355">
        <f>BA114</f>
        <v>0</v>
      </c>
      <c r="BB13" s="355">
        <f>BB114</f>
        <v>0</v>
      </c>
      <c r="BC13" s="355">
        <f>BC114</f>
        <v>0</v>
      </c>
      <c r="BE13" s="59"/>
      <c r="BG13" s="68"/>
      <c r="BH13" s="75">
        <f>BH114</f>
        <v>0</v>
      </c>
      <c r="BI13" s="68"/>
      <c r="BJ13" s="76">
        <f>BJ114</f>
        <v>0</v>
      </c>
      <c r="BK13" s="68"/>
      <c r="BL13" s="77">
        <f>BL114</f>
        <v>0</v>
      </c>
      <c r="BM13" s="68"/>
      <c r="BN13" s="215">
        <v>0</v>
      </c>
      <c r="BP13" s="78"/>
      <c r="BQ13" s="79">
        <f>BQ114</f>
        <v>0</v>
      </c>
      <c r="BR13" s="398"/>
    </row>
    <row r="14" spans="1:70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0</v>
      </c>
      <c r="J14" s="71"/>
      <c r="K14" s="72">
        <f>SUM(K9:K13)</f>
        <v>159652.58344999995</v>
      </c>
      <c r="L14" s="71"/>
      <c r="M14" s="72">
        <f>SUM(M9:M13)</f>
        <v>0</v>
      </c>
      <c r="N14" s="71"/>
      <c r="O14" s="72">
        <f>SUM(O9:O13)</f>
        <v>0</v>
      </c>
      <c r="P14" s="71"/>
      <c r="Q14" s="72">
        <f>SUM(Q9:Q13)</f>
        <v>0</v>
      </c>
      <c r="R14" s="71"/>
      <c r="S14" s="72">
        <f>SUM(S9:S13)</f>
        <v>0</v>
      </c>
      <c r="T14" s="71"/>
      <c r="U14" s="72">
        <f>SUM(U9:U13)</f>
        <v>0</v>
      </c>
      <c r="V14" s="71"/>
      <c r="W14" s="72">
        <f>SUM(W9:W13)</f>
        <v>0</v>
      </c>
      <c r="X14" s="73"/>
      <c r="Y14" s="272">
        <f>SUM(Y9:Y13)</f>
        <v>159652.58344999995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1"/>
      <c r="AJ14" s="72">
        <f>SUM(AJ9:AJ13)</f>
        <v>0</v>
      </c>
      <c r="AK14" s="71"/>
      <c r="AL14" s="72">
        <f>SUM(AL9:AL13)</f>
        <v>0</v>
      </c>
      <c r="AM14" s="73"/>
      <c r="AN14" s="286">
        <f>SUM(AN9:AN13)</f>
        <v>0</v>
      </c>
      <c r="AO14"/>
      <c r="AP14" s="71"/>
      <c r="AQ14" s="72">
        <f>SUM(AQ9:AQ13)</f>
        <v>0</v>
      </c>
      <c r="AR14" s="71"/>
      <c r="AS14" s="72">
        <f>SUM(AS9:AS13)</f>
        <v>0</v>
      </c>
      <c r="AT14" s="71"/>
      <c r="AU14" s="72">
        <f>SUM(AU9:AU13)</f>
        <v>0</v>
      </c>
      <c r="AV14" s="71"/>
      <c r="AW14" s="72">
        <f>SUM(AW9:AW13)</f>
        <v>0</v>
      </c>
      <c r="AX14" s="73"/>
      <c r="AY14" s="279">
        <f>SUM(AY9:AY13)</f>
        <v>0</v>
      </c>
      <c r="BA14" s="211">
        <f>BA8+BA13</f>
        <v>2000</v>
      </c>
      <c r="BB14" s="211">
        <f>BB8+BB13</f>
        <v>0</v>
      </c>
      <c r="BC14" s="74">
        <f>SUM(BA14:BB14)</f>
        <v>2000</v>
      </c>
      <c r="BE14" s="59"/>
      <c r="BG14" s="68"/>
      <c r="BH14" s="75">
        <f>SUM(BH9:BH13)</f>
        <v>159652.58344999995</v>
      </c>
      <c r="BI14" s="68"/>
      <c r="BJ14" s="76">
        <f>SUM(BJ9:BJ13)</f>
        <v>0</v>
      </c>
      <c r="BK14" s="68"/>
      <c r="BL14" s="77">
        <f>SUM(BL9:BL13)</f>
        <v>0</v>
      </c>
      <c r="BM14" s="68"/>
      <c r="BN14" s="215">
        <f>BC14</f>
        <v>2000</v>
      </c>
      <c r="BP14" s="78"/>
      <c r="BQ14" s="79">
        <f>BN14+BL14+BJ14+BH14</f>
        <v>161652.58344999995</v>
      </c>
    </row>
    <row r="15" spans="1:70" s="80" customFormat="1" ht="14">
      <c r="B15" s="63"/>
      <c r="C15" s="237" t="s">
        <v>132</v>
      </c>
      <c r="D15" s="237"/>
      <c r="E15" s="238"/>
      <c r="F15" s="238"/>
      <c r="G15" s="239"/>
      <c r="H15" s="240"/>
      <c r="I15" s="241"/>
      <c r="J15" s="71"/>
      <c r="K15" s="72"/>
      <c r="L15" s="71"/>
      <c r="M15" s="72"/>
      <c r="N15" s="240"/>
      <c r="O15" s="241"/>
      <c r="P15" s="71"/>
      <c r="Q15" s="72"/>
      <c r="R15" s="71"/>
      <c r="S15" s="72"/>
      <c r="T15" s="71"/>
      <c r="U15" s="72"/>
      <c r="V15" s="71"/>
      <c r="W15" s="72"/>
      <c r="X15" s="73"/>
      <c r="Y15" s="272"/>
      <c r="AA15" s="240"/>
      <c r="AB15" s="241"/>
      <c r="AC15" s="71"/>
      <c r="AD15" s="72"/>
      <c r="AE15" s="71"/>
      <c r="AF15" s="72"/>
      <c r="AG15" s="240"/>
      <c r="AH15" s="241"/>
      <c r="AI15" s="71"/>
      <c r="AJ15" s="72"/>
      <c r="AK15" s="71"/>
      <c r="AL15" s="72"/>
      <c r="AM15" s="73"/>
      <c r="AN15" s="286"/>
      <c r="AO15"/>
      <c r="AP15" s="240"/>
      <c r="AQ15" s="241"/>
      <c r="AR15" s="71"/>
      <c r="AS15" s="72"/>
      <c r="AT15" s="71"/>
      <c r="AU15" s="72"/>
      <c r="AV15" s="240"/>
      <c r="AW15" s="241"/>
      <c r="AX15" s="73"/>
      <c r="AY15" s="279"/>
      <c r="BA15" s="74"/>
      <c r="BB15" s="74"/>
      <c r="BC15" s="74"/>
      <c r="BE15" s="59"/>
      <c r="BG15" s="68"/>
      <c r="BH15" s="75"/>
      <c r="BI15" s="68"/>
      <c r="BJ15" s="76"/>
      <c r="BK15" s="68"/>
      <c r="BL15" s="77"/>
      <c r="BM15" s="68"/>
      <c r="BN15" s="215"/>
      <c r="BP15" s="78"/>
      <c r="BQ15" s="79"/>
    </row>
    <row r="16" spans="1:70" s="80" customFormat="1" ht="14">
      <c r="B16" s="63"/>
      <c r="C16" s="258" t="s">
        <v>134</v>
      </c>
      <c r="D16" s="237"/>
      <c r="E16" s="238"/>
      <c r="F16" s="238"/>
      <c r="G16" s="239"/>
      <c r="H16" s="240"/>
      <c r="I16" s="257"/>
      <c r="J16" s="241"/>
      <c r="K16" s="257"/>
      <c r="L16" s="241"/>
      <c r="M16" s="257"/>
      <c r="N16" s="241"/>
      <c r="O16" s="257"/>
      <c r="P16" s="241"/>
      <c r="Q16" s="257"/>
      <c r="R16" s="241"/>
      <c r="S16" s="257"/>
      <c r="T16" s="241"/>
      <c r="U16" s="257"/>
      <c r="V16" s="241"/>
      <c r="W16" s="257"/>
      <c r="X16" s="73"/>
      <c r="Y16" s="272">
        <f>SUM(I16,K16,M16,O16,Q16,S16,U16,W16)</f>
        <v>0</v>
      </c>
      <c r="AA16" s="240"/>
      <c r="AB16" s="257"/>
      <c r="AC16" s="241"/>
      <c r="AD16" s="257"/>
      <c r="AE16" s="241"/>
      <c r="AF16" s="257"/>
      <c r="AG16" s="241"/>
      <c r="AH16" s="257"/>
      <c r="AI16" s="241"/>
      <c r="AJ16" s="257"/>
      <c r="AK16" s="241"/>
      <c r="AL16" s="257"/>
      <c r="AM16" s="73"/>
      <c r="AN16" s="286">
        <f>SUM(AB16,AD16,AF16,AH16,AJ16,AL16)</f>
        <v>0</v>
      </c>
      <c r="AO16"/>
      <c r="AP16" s="240"/>
      <c r="AQ16" s="257"/>
      <c r="AR16" s="241"/>
      <c r="AS16" s="257"/>
      <c r="AT16" s="241"/>
      <c r="AU16" s="257"/>
      <c r="AV16" s="241"/>
      <c r="AW16" s="257"/>
      <c r="AX16" s="73"/>
      <c r="AY16" s="279">
        <f>SUM(AQ16,AS16,AU16,AW16)</f>
        <v>0</v>
      </c>
      <c r="BA16" s="74"/>
      <c r="BB16" s="74"/>
      <c r="BC16" s="74"/>
      <c r="BE16" s="59"/>
      <c r="BG16" s="68"/>
      <c r="BH16" s="75">
        <f>$Y16</f>
        <v>0</v>
      </c>
      <c r="BI16" s="68"/>
      <c r="BJ16" s="76">
        <f>$AN16</f>
        <v>0</v>
      </c>
      <c r="BK16" s="68"/>
      <c r="BL16" s="77">
        <f>AY16</f>
        <v>0</v>
      </c>
      <c r="BM16" s="68"/>
      <c r="BN16" s="215"/>
      <c r="BP16" s="78"/>
      <c r="BQ16" s="79">
        <f>SUM(BH16,BJ16,BL16)</f>
        <v>0</v>
      </c>
    </row>
    <row r="17" spans="2:72" s="80" customFormat="1" ht="14">
      <c r="B17" s="63"/>
      <c r="C17" s="258" t="s">
        <v>136</v>
      </c>
      <c r="D17" s="237"/>
      <c r="E17" s="238"/>
      <c r="F17" s="238"/>
      <c r="G17" s="239"/>
      <c r="H17" s="240"/>
      <c r="I17" s="257"/>
      <c r="J17" s="71"/>
      <c r="K17" s="257"/>
      <c r="L17" s="71"/>
      <c r="M17" s="257"/>
      <c r="N17" s="240"/>
      <c r="O17" s="257"/>
      <c r="P17" s="71"/>
      <c r="Q17" s="257"/>
      <c r="R17" s="71"/>
      <c r="S17" s="257">
        <f>S11</f>
        <v>0</v>
      </c>
      <c r="T17" s="71"/>
      <c r="U17" s="257">
        <f>U11</f>
        <v>0</v>
      </c>
      <c r="V17" s="71"/>
      <c r="W17" s="257"/>
      <c r="X17" s="73"/>
      <c r="Y17" s="272">
        <f>SUM(I17,K17,M17,O17,Q17,S17,U17,W17)</f>
        <v>0</v>
      </c>
      <c r="AA17" s="240"/>
      <c r="AB17" s="257"/>
      <c r="AC17" s="71"/>
      <c r="AD17" s="257"/>
      <c r="AE17" s="71"/>
      <c r="AF17" s="257"/>
      <c r="AG17" s="240"/>
      <c r="AH17" s="257"/>
      <c r="AI17" s="71"/>
      <c r="AJ17" s="257"/>
      <c r="AK17" s="71"/>
      <c r="AL17" s="257"/>
      <c r="AM17" s="73"/>
      <c r="AN17" s="286">
        <f>SUM(AB17,AD17,AF17,AH17,AJ17,AL17)</f>
        <v>0</v>
      </c>
      <c r="AO17"/>
      <c r="AP17" s="240"/>
      <c r="AQ17" s="257"/>
      <c r="AR17" s="71"/>
      <c r="AS17" s="257"/>
      <c r="AT17" s="71"/>
      <c r="AU17" s="257"/>
      <c r="AV17" s="240"/>
      <c r="AW17" s="257"/>
      <c r="AX17" s="73"/>
      <c r="AY17" s="279">
        <f>SUM(AQ17,AS17,AU17,AW17)</f>
        <v>0</v>
      </c>
      <c r="BA17" s="74"/>
      <c r="BB17" s="74"/>
      <c r="BC17" s="74"/>
      <c r="BE17" s="59"/>
      <c r="BG17" s="68"/>
      <c r="BH17" s="75">
        <f>$Y17</f>
        <v>0</v>
      </c>
      <c r="BI17" s="68"/>
      <c r="BJ17" s="76">
        <f>$AN17</f>
        <v>0</v>
      </c>
      <c r="BK17" s="68"/>
      <c r="BL17" s="77">
        <f>AY17</f>
        <v>0</v>
      </c>
      <c r="BM17" s="68"/>
      <c r="BN17" s="215"/>
      <c r="BP17" s="78"/>
      <c r="BQ17" s="79">
        <f>SUM(BH17,BJ17,BL17)</f>
        <v>0</v>
      </c>
    </row>
    <row r="18" spans="2:72" s="80" customFormat="1" ht="14">
      <c r="B18" s="63"/>
      <c r="C18" s="258" t="s">
        <v>133</v>
      </c>
      <c r="D18" s="237"/>
      <c r="E18" s="238"/>
      <c r="F18" s="238"/>
      <c r="G18" s="239"/>
      <c r="H18" s="240"/>
      <c r="I18" s="257">
        <f>I13</f>
        <v>0</v>
      </c>
      <c r="J18" s="241"/>
      <c r="K18" s="257">
        <f>K13</f>
        <v>0</v>
      </c>
      <c r="L18" s="241"/>
      <c r="M18" s="257">
        <f>M13</f>
        <v>0</v>
      </c>
      <c r="N18" s="241"/>
      <c r="O18" s="257"/>
      <c r="P18" s="241"/>
      <c r="Q18" s="257">
        <f>Q13</f>
        <v>0</v>
      </c>
      <c r="R18" s="241"/>
      <c r="S18" s="257"/>
      <c r="T18" s="241"/>
      <c r="U18" s="257">
        <f>U13</f>
        <v>0</v>
      </c>
      <c r="V18" s="241"/>
      <c r="W18" s="257">
        <f>W13</f>
        <v>0</v>
      </c>
      <c r="X18" s="73"/>
      <c r="Y18" s="272">
        <f>SUM(I18,K18,M18,O18,Q18,S18,U18,W18)</f>
        <v>0</v>
      </c>
      <c r="AA18" s="240"/>
      <c r="AB18" s="257">
        <f>AB13</f>
        <v>0</v>
      </c>
      <c r="AC18" s="240"/>
      <c r="AD18" s="257"/>
      <c r="AE18" s="241"/>
      <c r="AF18" s="257">
        <f>AF13</f>
        <v>0</v>
      </c>
      <c r="AG18" s="241"/>
      <c r="AH18" s="257"/>
      <c r="AI18" s="241"/>
      <c r="AJ18" s="257"/>
      <c r="AK18" s="241"/>
      <c r="AL18" s="257"/>
      <c r="AM18" s="73"/>
      <c r="AN18" s="286">
        <f>(SUM(AB18,AD18,AF18,AH18,AJ18,AL18))</f>
        <v>0</v>
      </c>
      <c r="AO18"/>
      <c r="AP18" s="240"/>
      <c r="AQ18" s="257">
        <f>AQ13</f>
        <v>0</v>
      </c>
      <c r="AR18" s="241"/>
      <c r="AS18" s="257">
        <f>AS13</f>
        <v>0</v>
      </c>
      <c r="AT18" s="241"/>
      <c r="AU18" s="257"/>
      <c r="AV18" s="241"/>
      <c r="AW18" s="257"/>
      <c r="AX18" s="73"/>
      <c r="AY18" s="279">
        <f>(SUM(AQ18,AS18,AU18,AW18))</f>
        <v>0</v>
      </c>
      <c r="BA18" s="74"/>
      <c r="BB18" s="74"/>
      <c r="BC18" s="74"/>
      <c r="BE18" s="59"/>
      <c r="BG18" s="68"/>
      <c r="BH18" s="75">
        <f>$Y18</f>
        <v>0</v>
      </c>
      <c r="BI18" s="68"/>
      <c r="BJ18" s="76">
        <f>$AN18</f>
        <v>0</v>
      </c>
      <c r="BK18" s="68"/>
      <c r="BL18" s="77">
        <f>AY18</f>
        <v>0</v>
      </c>
      <c r="BM18" s="68"/>
      <c r="BN18" s="215"/>
      <c r="BP18" s="78"/>
      <c r="BQ18" s="79">
        <f>SUM(BH18,BJ18,BL18)</f>
        <v>0</v>
      </c>
    </row>
    <row r="19" spans="2:72" s="80" customFormat="1" ht="14">
      <c r="B19" s="63"/>
      <c r="C19" s="237" t="s">
        <v>135</v>
      </c>
      <c r="D19" s="237"/>
      <c r="E19" s="238"/>
      <c r="F19" s="238"/>
      <c r="G19" s="239"/>
      <c r="H19" s="240"/>
      <c r="I19" s="241">
        <f>SUM(I16:I18)</f>
        <v>0</v>
      </c>
      <c r="J19" s="241"/>
      <c r="K19" s="241">
        <f>SUM(K16:K18)</f>
        <v>0</v>
      </c>
      <c r="L19" s="241"/>
      <c r="M19" s="241">
        <f>SUM(M16:M18)</f>
        <v>0</v>
      </c>
      <c r="N19" s="241"/>
      <c r="O19" s="241">
        <f>SUM(O16:O18)</f>
        <v>0</v>
      </c>
      <c r="P19" s="241"/>
      <c r="Q19" s="241">
        <f>SUM(Q16:Q18)</f>
        <v>0</v>
      </c>
      <c r="R19" s="241"/>
      <c r="S19" s="241">
        <f>SUM(S16:S18)</f>
        <v>0</v>
      </c>
      <c r="T19" s="241"/>
      <c r="U19" s="241">
        <f>SUM(U16:U18)</f>
        <v>0</v>
      </c>
      <c r="V19" s="241"/>
      <c r="W19" s="241">
        <f>SUM(W16:W18)</f>
        <v>0</v>
      </c>
      <c r="X19" s="73"/>
      <c r="Y19" s="272">
        <f>SUM(Y16:Y18)</f>
        <v>0</v>
      </c>
      <c r="AA19" s="240"/>
      <c r="AB19" s="241">
        <f>SUM(AB16:AB18)</f>
        <v>0</v>
      </c>
      <c r="AC19" s="241"/>
      <c r="AD19" s="241">
        <f>SUM(AD16:AD18)</f>
        <v>0</v>
      </c>
      <c r="AE19" s="241"/>
      <c r="AF19" s="241">
        <f>SUM(AF16:AF18)</f>
        <v>0</v>
      </c>
      <c r="AG19" s="241"/>
      <c r="AH19" s="241">
        <f>SUM(AH16:AH18)</f>
        <v>0</v>
      </c>
      <c r="AI19" s="241"/>
      <c r="AJ19" s="241">
        <f>SUM(AJ16:AJ18)</f>
        <v>0</v>
      </c>
      <c r="AK19" s="241"/>
      <c r="AL19" s="241">
        <f>SUM(AL16:AL18)</f>
        <v>0</v>
      </c>
      <c r="AM19" s="73"/>
      <c r="AN19" s="286">
        <f>SUM(AN16:AN18)</f>
        <v>0</v>
      </c>
      <c r="AO19"/>
      <c r="AP19" s="240"/>
      <c r="AQ19" s="241">
        <f>SUM(AQ16:AQ18)</f>
        <v>0</v>
      </c>
      <c r="AR19" s="241"/>
      <c r="AS19" s="241">
        <f>SUM(AS16:AS18)</f>
        <v>0</v>
      </c>
      <c r="AT19" s="241"/>
      <c r="AU19" s="241">
        <f>SUM(AU16:AU18)</f>
        <v>0</v>
      </c>
      <c r="AV19" s="241"/>
      <c r="AW19" s="241">
        <f>SUM(AW16:AW18)</f>
        <v>0</v>
      </c>
      <c r="AX19" s="73"/>
      <c r="AY19" s="279">
        <f>SUM(AY16:AY18)</f>
        <v>0</v>
      </c>
      <c r="BA19" s="74"/>
      <c r="BB19" s="74"/>
      <c r="BC19" s="74"/>
      <c r="BE19" s="59"/>
      <c r="BG19" s="68"/>
      <c r="BH19" s="75">
        <f>SUM(BH16:BH18)</f>
        <v>0</v>
      </c>
      <c r="BI19" s="68"/>
      <c r="BJ19" s="76">
        <f>SUM(BJ16:BJ18)</f>
        <v>0</v>
      </c>
      <c r="BK19" s="68"/>
      <c r="BL19" s="77">
        <f>SUM(BL16:BL18)</f>
        <v>0</v>
      </c>
      <c r="BM19" s="68"/>
      <c r="BN19" s="215"/>
      <c r="BP19" s="78"/>
      <c r="BQ19" s="79">
        <f>SUM(BH19,BJ19,BL19)</f>
        <v>0</v>
      </c>
    </row>
    <row r="20" spans="2:72" s="80" customFormat="1" ht="14">
      <c r="B20" s="63"/>
      <c r="C20" s="70" t="s">
        <v>22</v>
      </c>
      <c r="D20" s="70"/>
      <c r="E20" s="470"/>
      <c r="F20" s="63"/>
      <c r="G20" s="64"/>
      <c r="H20" s="71"/>
      <c r="I20" s="72">
        <f>I14-I19</f>
        <v>0</v>
      </c>
      <c r="J20" s="72"/>
      <c r="K20" s="72">
        <f t="shared" ref="K20:S20" si="0">K14-K19</f>
        <v>159652.58344999995</v>
      </c>
      <c r="L20" s="72"/>
      <c r="M20" s="72">
        <f t="shared" si="0"/>
        <v>0</v>
      </c>
      <c r="N20" s="72"/>
      <c r="O20" s="72">
        <f t="shared" si="0"/>
        <v>0</v>
      </c>
      <c r="P20" s="72"/>
      <c r="Q20" s="72">
        <f t="shared" si="0"/>
        <v>0</v>
      </c>
      <c r="R20" s="72"/>
      <c r="S20" s="72">
        <f t="shared" si="0"/>
        <v>0</v>
      </c>
      <c r="T20" s="72"/>
      <c r="U20" s="72">
        <f>U14-U19</f>
        <v>0</v>
      </c>
      <c r="V20" s="72"/>
      <c r="W20" s="72">
        <f>W14-W19</f>
        <v>0</v>
      </c>
      <c r="X20" s="72"/>
      <c r="Y20" s="272">
        <f>Y14-Y19</f>
        <v>159652.58344999995</v>
      </c>
      <c r="AA20" s="71"/>
      <c r="AB20" s="72">
        <f>AB14-AB19</f>
        <v>0</v>
      </c>
      <c r="AC20" s="72"/>
      <c r="AD20" s="72">
        <f>AD14-AD19</f>
        <v>0</v>
      </c>
      <c r="AE20" s="72"/>
      <c r="AF20" s="72">
        <f>AF14-AF19</f>
        <v>0</v>
      </c>
      <c r="AG20" s="72"/>
      <c r="AH20" s="72">
        <f>AH14-AH19</f>
        <v>0</v>
      </c>
      <c r="AI20" s="72"/>
      <c r="AJ20" s="72">
        <f>AJ14-AJ19</f>
        <v>0</v>
      </c>
      <c r="AK20" s="72"/>
      <c r="AL20" s="72">
        <f>AL14-AL19</f>
        <v>0</v>
      </c>
      <c r="AM20" s="72"/>
      <c r="AN20" s="286">
        <f>AN14-AN19</f>
        <v>0</v>
      </c>
      <c r="AO20"/>
      <c r="AP20" s="71"/>
      <c r="AQ20" s="72">
        <f>AQ14-AQ19</f>
        <v>0</v>
      </c>
      <c r="AR20" s="72"/>
      <c r="AS20" s="72">
        <f>AS14-AS19</f>
        <v>0</v>
      </c>
      <c r="AT20" s="72"/>
      <c r="AU20" s="72">
        <f>AU14-AU19</f>
        <v>0</v>
      </c>
      <c r="AV20" s="72"/>
      <c r="AW20" s="72">
        <f>AW14-AW19</f>
        <v>0</v>
      </c>
      <c r="AX20" s="72"/>
      <c r="AY20" s="279">
        <f>AY14-AY19</f>
        <v>0</v>
      </c>
      <c r="BA20" s="74">
        <f>BA14-BA13</f>
        <v>2000</v>
      </c>
      <c r="BB20" s="74">
        <f>BB12</f>
        <v>33922</v>
      </c>
      <c r="BC20" s="74">
        <f>SUM(BA20:BB20)</f>
        <v>35922</v>
      </c>
      <c r="BE20" s="59"/>
      <c r="BG20" s="68"/>
      <c r="BH20" s="75">
        <f>BH14-BH19</f>
        <v>159652.58344999995</v>
      </c>
      <c r="BI20" s="68"/>
      <c r="BJ20" s="76">
        <f>BJ14-BJ19</f>
        <v>0</v>
      </c>
      <c r="BK20" s="68"/>
      <c r="BL20" s="77">
        <f>BL14-BL19</f>
        <v>0</v>
      </c>
      <c r="BM20" s="68"/>
      <c r="BN20" s="215">
        <f>BC20</f>
        <v>35922</v>
      </c>
      <c r="BP20" s="78"/>
      <c r="BQ20" s="79">
        <f>SUM(BH20,BJ20,BL20,BN20)</f>
        <v>195574.58344999995</v>
      </c>
    </row>
    <row r="21" spans="2:72" s="80" customFormat="1" ht="15" thickBot="1">
      <c r="B21" s="63"/>
      <c r="C21" s="81" t="s">
        <v>23</v>
      </c>
      <c r="D21" s="81"/>
      <c r="E21" s="471">
        <v>0.54500000000000004</v>
      </c>
      <c r="F21" s="64" t="s">
        <v>25</v>
      </c>
      <c r="G21" s="64"/>
      <c r="H21" s="71"/>
      <c r="I21" s="72">
        <f>I20*$E$21</f>
        <v>0</v>
      </c>
      <c r="J21" s="72"/>
      <c r="K21" s="72">
        <f t="shared" ref="K21:S21" si="1">K20*$E$21</f>
        <v>87010.657980249976</v>
      </c>
      <c r="L21" s="72"/>
      <c r="M21" s="72">
        <f t="shared" si="1"/>
        <v>0</v>
      </c>
      <c r="N21" s="72"/>
      <c r="O21" s="72">
        <f t="shared" si="1"/>
        <v>0</v>
      </c>
      <c r="P21" s="72"/>
      <c r="Q21" s="72">
        <f t="shared" si="1"/>
        <v>0</v>
      </c>
      <c r="R21" s="72"/>
      <c r="S21" s="72">
        <f t="shared" si="1"/>
        <v>0</v>
      </c>
      <c r="T21" s="72"/>
      <c r="U21" s="72">
        <f>U20*$E$21</f>
        <v>0</v>
      </c>
      <c r="V21" s="72"/>
      <c r="W21" s="72">
        <f>W20*$E$21</f>
        <v>0</v>
      </c>
      <c r="X21" s="72"/>
      <c r="Y21" s="272">
        <f>Y20*$E$21</f>
        <v>87010.657980249976</v>
      </c>
      <c r="AA21" s="71"/>
      <c r="AB21" s="72">
        <f>AB20*$E$21</f>
        <v>0</v>
      </c>
      <c r="AC21" s="72"/>
      <c r="AD21" s="72">
        <f>AD20*$E$21</f>
        <v>0</v>
      </c>
      <c r="AE21" s="72"/>
      <c r="AF21" s="72">
        <f>AF20*$E$21</f>
        <v>0</v>
      </c>
      <c r="AG21" s="72"/>
      <c r="AH21" s="72">
        <f>AH20*$E$21</f>
        <v>0</v>
      </c>
      <c r="AI21" s="72"/>
      <c r="AJ21" s="72">
        <f>AJ20*$E$21</f>
        <v>0</v>
      </c>
      <c r="AK21" s="72"/>
      <c r="AL21" s="72">
        <f>AL20*$E$21</f>
        <v>0</v>
      </c>
      <c r="AM21" s="72"/>
      <c r="AN21" s="286">
        <f>AN20*$E$21</f>
        <v>0</v>
      </c>
      <c r="AO21"/>
      <c r="AP21" s="71"/>
      <c r="AQ21" s="72">
        <f>AQ20*$E$21</f>
        <v>0</v>
      </c>
      <c r="AR21" s="72"/>
      <c r="AS21" s="72">
        <f>AS20*$E$21</f>
        <v>0</v>
      </c>
      <c r="AT21" s="72"/>
      <c r="AU21" s="72">
        <f>AU20*$E$21</f>
        <v>0</v>
      </c>
      <c r="AV21" s="72"/>
      <c r="AW21" s="72">
        <f>AW20*$E$21</f>
        <v>0</v>
      </c>
      <c r="AX21" s="72"/>
      <c r="AY21" s="279">
        <f>AY20*$E$21</f>
        <v>0</v>
      </c>
      <c r="BA21" s="74">
        <f>BA20*$E$21</f>
        <v>1090</v>
      </c>
      <c r="BB21" s="74">
        <v>0</v>
      </c>
      <c r="BC21" s="74">
        <f>BC14*E21</f>
        <v>1090</v>
      </c>
      <c r="BE21" s="59"/>
      <c r="BG21" s="68"/>
      <c r="BH21" s="75">
        <f>BH20*$E$21</f>
        <v>87010.657980249976</v>
      </c>
      <c r="BI21" s="68"/>
      <c r="BJ21" s="76">
        <f>BJ20*$E$21</f>
        <v>0</v>
      </c>
      <c r="BK21" s="68"/>
      <c r="BL21" s="77">
        <f>BL20*$E$21</f>
        <v>0</v>
      </c>
      <c r="BM21" s="68"/>
      <c r="BN21" s="215">
        <f>BN20*$E$21</f>
        <v>19577.490000000002</v>
      </c>
      <c r="BP21" s="78"/>
      <c r="BQ21" s="79">
        <f>SUM(BH21,BJ21,BL21,BN21)</f>
        <v>106588.14798024998</v>
      </c>
    </row>
    <row r="22" spans="2:72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0</v>
      </c>
      <c r="J22" s="71"/>
      <c r="K22" s="86">
        <f>K21+K14</f>
        <v>246663.24143024994</v>
      </c>
      <c r="L22" s="71"/>
      <c r="M22" s="86">
        <f>M21+M14</f>
        <v>0</v>
      </c>
      <c r="N22" s="71"/>
      <c r="O22" s="86">
        <f>O21+O14</f>
        <v>0</v>
      </c>
      <c r="P22" s="71"/>
      <c r="Q22" s="86">
        <f>Q21+Q14</f>
        <v>0</v>
      </c>
      <c r="R22" s="71"/>
      <c r="S22" s="86">
        <f>S21+S14</f>
        <v>0</v>
      </c>
      <c r="T22" s="71"/>
      <c r="U22" s="86">
        <f>U21+U14</f>
        <v>0</v>
      </c>
      <c r="V22" s="71"/>
      <c r="W22" s="86">
        <f>W21+W14</f>
        <v>0</v>
      </c>
      <c r="X22" s="73"/>
      <c r="Y22" s="274">
        <f>Y21+Y14</f>
        <v>246663.24143024994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1"/>
      <c r="AJ22" s="86">
        <f>AJ21+AJ14</f>
        <v>0</v>
      </c>
      <c r="AK22" s="71"/>
      <c r="AL22" s="86">
        <f>AL21+AL14</f>
        <v>0</v>
      </c>
      <c r="AM22" s="73"/>
      <c r="AN22" s="288">
        <f>AN21+AN14</f>
        <v>0</v>
      </c>
      <c r="AO22"/>
      <c r="AP22" s="71"/>
      <c r="AQ22" s="86">
        <f>AQ21+AQ14</f>
        <v>0</v>
      </c>
      <c r="AR22" s="71"/>
      <c r="AS22" s="86">
        <f>AS21+AS14</f>
        <v>0</v>
      </c>
      <c r="AT22" s="71"/>
      <c r="AU22" s="86">
        <f>AU21+AU14</f>
        <v>0</v>
      </c>
      <c r="AV22" s="71"/>
      <c r="AW22" s="86">
        <f>AW21+AW14</f>
        <v>0</v>
      </c>
      <c r="AX22" s="73"/>
      <c r="AY22" s="281">
        <f>AY21+AY14</f>
        <v>0</v>
      </c>
      <c r="BA22" s="86">
        <f>BA21+BA14</f>
        <v>3090</v>
      </c>
      <c r="BB22" s="87">
        <f>BB21+BB14+BB12</f>
        <v>33922</v>
      </c>
      <c r="BC22" s="87">
        <f>BC21+BC8+BC13+BC23+BC12</f>
        <v>37012</v>
      </c>
      <c r="BE22" s="59"/>
      <c r="BG22" s="68"/>
      <c r="BH22" s="88">
        <f>BH21+BH14</f>
        <v>246663.24143024994</v>
      </c>
      <c r="BI22" s="68"/>
      <c r="BJ22" s="89">
        <f>BJ21+BJ14</f>
        <v>0</v>
      </c>
      <c r="BK22" s="68"/>
      <c r="BL22" s="90">
        <f>BL21+BL14</f>
        <v>0</v>
      </c>
      <c r="BM22" s="68"/>
      <c r="BN22" s="216">
        <f>BC22</f>
        <v>37012</v>
      </c>
      <c r="BP22" s="78"/>
      <c r="BQ22" s="79">
        <f>SUM(BH22,BJ22,BL22,BN22)</f>
        <v>283675.24143024994</v>
      </c>
    </row>
    <row r="23" spans="2:72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6"/>
      <c r="U23" s="66"/>
      <c r="V23" s="66"/>
      <c r="W23" s="66"/>
      <c r="X23" s="67"/>
      <c r="Y23" s="271"/>
      <c r="AA23" s="65"/>
      <c r="AB23" s="66"/>
      <c r="AC23" s="67"/>
      <c r="AD23" s="66"/>
      <c r="AE23" s="67"/>
      <c r="AF23" s="66"/>
      <c r="AG23" s="65"/>
      <c r="AH23" s="66"/>
      <c r="AI23" s="67"/>
      <c r="AJ23" s="66"/>
      <c r="AK23" s="67"/>
      <c r="AL23" s="66"/>
      <c r="AM23" s="67"/>
      <c r="AN23" s="285"/>
      <c r="AO23"/>
      <c r="AP23" s="65"/>
      <c r="AQ23" s="66"/>
      <c r="AR23" s="67"/>
      <c r="AS23" s="66"/>
      <c r="AT23" s="67"/>
      <c r="AU23" s="66"/>
      <c r="AV23" s="65"/>
      <c r="AW23" s="66"/>
      <c r="AX23" s="67"/>
      <c r="AY23" s="278"/>
      <c r="BA23"/>
      <c r="BB23" s="467"/>
      <c r="BC23" s="401"/>
      <c r="BE23" s="59"/>
      <c r="BG23" s="68"/>
      <c r="BH23" s="69"/>
      <c r="BI23" s="68"/>
      <c r="BJ23" s="69"/>
      <c r="BK23" s="68"/>
      <c r="BL23" s="69"/>
      <c r="BM23" s="68"/>
      <c r="BN23" s="401"/>
      <c r="BP23" s="68"/>
      <c r="BQ23" s="69"/>
    </row>
    <row r="24" spans="2:72" s="61" customFormat="1" ht="14" thickBot="1">
      <c r="B24" s="62" t="s">
        <v>15</v>
      </c>
      <c r="C24" s="63"/>
      <c r="D24" s="63"/>
      <c r="E24" s="63" t="s">
        <v>313</v>
      </c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6"/>
      <c r="U24" s="66"/>
      <c r="V24" s="66"/>
      <c r="W24" s="66"/>
      <c r="X24" s="67"/>
      <c r="Y24" s="271"/>
      <c r="AA24" s="65"/>
      <c r="AB24" s="66"/>
      <c r="AC24" s="67"/>
      <c r="AD24" s="66"/>
      <c r="AE24" s="67"/>
      <c r="AF24" s="66"/>
      <c r="AG24" s="65"/>
      <c r="AH24" s="66"/>
      <c r="AI24" s="67"/>
      <c r="AJ24" s="66"/>
      <c r="AK24" s="67"/>
      <c r="AL24" s="66"/>
      <c r="AM24" s="67"/>
      <c r="AN24" s="285"/>
      <c r="AO24"/>
      <c r="AP24" s="65"/>
      <c r="AQ24" s="66"/>
      <c r="AR24" s="67"/>
      <c r="AS24" s="66"/>
      <c r="AT24" s="67"/>
      <c r="AU24" s="66"/>
      <c r="AV24" s="65"/>
      <c r="AW24" s="66"/>
      <c r="AX24" s="67"/>
      <c r="AY24" s="278"/>
      <c r="BB24" s="468"/>
      <c r="BC24" s="469"/>
      <c r="BE24" s="59"/>
      <c r="BG24" s="68"/>
      <c r="BH24" s="69"/>
      <c r="BI24" s="68"/>
      <c r="BJ24" s="69"/>
      <c r="BK24" s="68"/>
      <c r="BL24" s="69"/>
      <c r="BM24" s="212"/>
      <c r="BN24" s="202"/>
      <c r="BP24" s="68"/>
      <c r="BQ24" s="69"/>
    </row>
    <row r="25" spans="2:72">
      <c r="B25" s="35" t="s">
        <v>373</v>
      </c>
      <c r="C25" s="35" t="s">
        <v>185</v>
      </c>
      <c r="D25" s="378"/>
      <c r="E25" s="92">
        <v>87.419540229885001</v>
      </c>
      <c r="F25" s="92" t="s">
        <v>382</v>
      </c>
      <c r="G25" s="93"/>
      <c r="H25" s="94">
        <v>0</v>
      </c>
      <c r="I25" s="72">
        <f>$E25*H25</f>
        <v>0</v>
      </c>
      <c r="J25" s="94">
        <v>0</v>
      </c>
      <c r="K25" s="72">
        <f>$E25*J25</f>
        <v>0</v>
      </c>
      <c r="L25" s="94">
        <v>0</v>
      </c>
      <c r="M25" s="72">
        <f>$E25*L25</f>
        <v>0</v>
      </c>
      <c r="N25" s="94">
        <v>0</v>
      </c>
      <c r="O25" s="72">
        <f>$E25*N25</f>
        <v>0</v>
      </c>
      <c r="P25" s="94">
        <v>0</v>
      </c>
      <c r="Q25" s="72">
        <f>$E25*P25</f>
        <v>0</v>
      </c>
      <c r="R25" s="94">
        <v>0</v>
      </c>
      <c r="S25" s="72">
        <f>$E25*R25</f>
        <v>0</v>
      </c>
      <c r="T25" s="94">
        <v>0</v>
      </c>
      <c r="U25" s="72">
        <f>$E25*T25</f>
        <v>0</v>
      </c>
      <c r="V25" s="94">
        <v>0</v>
      </c>
      <c r="W25" s="72">
        <f t="shared" ref="W25:W41" si="2">$E25*V25</f>
        <v>0</v>
      </c>
      <c r="X25" s="95">
        <f>H25+J25+L25+N25+P25+R25+T25+V25</f>
        <v>0</v>
      </c>
      <c r="Y25" s="273">
        <f>$E25*X25</f>
        <v>0</v>
      </c>
      <c r="AA25" s="94">
        <v>0</v>
      </c>
      <c r="AB25" s="72">
        <f>$E25*AA25</f>
        <v>0</v>
      </c>
      <c r="AC25" s="94">
        <v>0</v>
      </c>
      <c r="AD25" s="72">
        <f>$E25*AC25</f>
        <v>0</v>
      </c>
      <c r="AE25" s="94">
        <v>0</v>
      </c>
      <c r="AF25" s="72">
        <f>$E25*AE25</f>
        <v>0</v>
      </c>
      <c r="AG25" s="94">
        <v>0</v>
      </c>
      <c r="AH25" s="72">
        <f>$E25*AG25</f>
        <v>0</v>
      </c>
      <c r="AI25" s="94">
        <v>0</v>
      </c>
      <c r="AJ25" s="72">
        <f>$E25*AI25</f>
        <v>0</v>
      </c>
      <c r="AK25" s="94">
        <v>0</v>
      </c>
      <c r="AL25" s="72">
        <f>$E25*AK25</f>
        <v>0</v>
      </c>
      <c r="AM25" s="95">
        <f>AA25+AC25+AE25+AG25+AI25+AK25</f>
        <v>0</v>
      </c>
      <c r="AN25" s="287">
        <f>$E25*AM25</f>
        <v>0</v>
      </c>
      <c r="AP25" s="94">
        <v>0</v>
      </c>
      <c r="AQ25" s="72">
        <f>$E25*AP25</f>
        <v>0</v>
      </c>
      <c r="AR25" s="94">
        <v>0</v>
      </c>
      <c r="AS25" s="72">
        <f>$E25*AR25</f>
        <v>0</v>
      </c>
      <c r="AT25" s="94">
        <v>0</v>
      </c>
      <c r="AU25" s="72">
        <f>$E25*AT25</f>
        <v>0</v>
      </c>
      <c r="AV25" s="94">
        <v>0</v>
      </c>
      <c r="AW25" s="72">
        <f>$E25*AV25</f>
        <v>0</v>
      </c>
      <c r="AX25" s="95">
        <f>AP25+AR25+AT25+AV25</f>
        <v>0</v>
      </c>
      <c r="AY25" s="280">
        <f>$E25*AX25</f>
        <v>0</v>
      </c>
      <c r="BB25" s="468"/>
      <c r="BC25" s="407"/>
      <c r="BE25" s="96"/>
      <c r="BG25" s="97">
        <f>$X25</f>
        <v>0</v>
      </c>
      <c r="BH25" s="75">
        <f>$E25*BG25</f>
        <v>0</v>
      </c>
      <c r="BI25" s="97">
        <f>$AM25</f>
        <v>0</v>
      </c>
      <c r="BJ25" s="76">
        <f t="shared" ref="BJ25:BJ41" si="3">$E25*BI25</f>
        <v>0</v>
      </c>
      <c r="BK25" s="97">
        <f>$AX25</f>
        <v>0</v>
      </c>
      <c r="BL25" s="77">
        <f t="shared" ref="BL25:BL41" si="4">$E25*BK25</f>
        <v>0</v>
      </c>
      <c r="BM25" s="213"/>
      <c r="BN25" s="202"/>
      <c r="BO25" s="61"/>
      <c r="BP25" s="78">
        <f>BG25+BI25+BK25</f>
        <v>0</v>
      </c>
      <c r="BQ25" s="79">
        <f t="shared" ref="BQ25:BQ41" si="5">$E25*BP25</f>
        <v>0</v>
      </c>
      <c r="BT25" s="93"/>
    </row>
    <row r="26" spans="2:72">
      <c r="B26" s="35" t="s">
        <v>374</v>
      </c>
      <c r="C26" s="35" t="s">
        <v>184</v>
      </c>
      <c r="D26" s="378"/>
      <c r="E26" s="92">
        <v>39.0402298850574</v>
      </c>
      <c r="F26" s="92" t="s">
        <v>382</v>
      </c>
      <c r="G26" s="93"/>
      <c r="H26" s="94">
        <v>0</v>
      </c>
      <c r="I26" s="72">
        <f t="shared" ref="I26:I41" si="6">$E26*H26</f>
        <v>0</v>
      </c>
      <c r="J26" s="94">
        <v>0</v>
      </c>
      <c r="K26" s="72">
        <f t="shared" ref="K26:K40" si="7">$E26*J26</f>
        <v>0</v>
      </c>
      <c r="L26" s="94">
        <v>0</v>
      </c>
      <c r="M26" s="72">
        <f t="shared" ref="M26:M41" si="8">$E26*L26</f>
        <v>0</v>
      </c>
      <c r="N26" s="94">
        <v>0</v>
      </c>
      <c r="O26" s="72">
        <f t="shared" ref="O26:O40" si="9">$E26*N26</f>
        <v>0</v>
      </c>
      <c r="P26" s="94">
        <v>0</v>
      </c>
      <c r="Q26" s="72">
        <f t="shared" ref="Q26:Q41" si="10">$E26*P26</f>
        <v>0</v>
      </c>
      <c r="R26" s="94">
        <v>0</v>
      </c>
      <c r="S26" s="72">
        <f t="shared" ref="S26:U41" si="11">$E26*R26</f>
        <v>0</v>
      </c>
      <c r="T26" s="94">
        <v>0</v>
      </c>
      <c r="U26" s="72">
        <f t="shared" si="11"/>
        <v>0</v>
      </c>
      <c r="V26" s="94">
        <v>0</v>
      </c>
      <c r="W26" s="72">
        <f t="shared" si="2"/>
        <v>0</v>
      </c>
      <c r="X26" s="95">
        <f t="shared" ref="X26:X42" si="12">H26+J26+L26+N26+P26+R26+T26+V26</f>
        <v>0</v>
      </c>
      <c r="Y26" s="273">
        <f t="shared" ref="Y26:Y41" si="13">$E26*X26</f>
        <v>0</v>
      </c>
      <c r="AA26" s="94">
        <v>0</v>
      </c>
      <c r="AB26" s="72">
        <f t="shared" ref="AB26:AB41" si="14">$E26*AA26</f>
        <v>0</v>
      </c>
      <c r="AC26" s="94">
        <v>0</v>
      </c>
      <c r="AD26" s="72">
        <f t="shared" ref="AD26:AD41" si="15">$E26*AC26</f>
        <v>0</v>
      </c>
      <c r="AE26" s="94">
        <v>0</v>
      </c>
      <c r="AF26" s="72">
        <f t="shared" ref="AF26:AF41" si="16">$E26*AE26</f>
        <v>0</v>
      </c>
      <c r="AG26" s="94">
        <v>0</v>
      </c>
      <c r="AH26" s="72">
        <f t="shared" ref="AH26:AH40" si="17">$E26*AG26</f>
        <v>0</v>
      </c>
      <c r="AI26" s="94">
        <v>0</v>
      </c>
      <c r="AJ26" s="72">
        <f t="shared" ref="AJ26:AJ41" si="18">$E26*AI26</f>
        <v>0</v>
      </c>
      <c r="AK26" s="94">
        <v>0</v>
      </c>
      <c r="AL26" s="72">
        <f t="shared" ref="AL26:AL41" si="19">$E26*AK26</f>
        <v>0</v>
      </c>
      <c r="AM26" s="95">
        <f t="shared" ref="AM26:AM41" si="20">AA26+AC26+AE26+AG26+AI26+AK26</f>
        <v>0</v>
      </c>
      <c r="AN26" s="287">
        <f t="shared" ref="AN26:AN41" si="21">$E26*AM26</f>
        <v>0</v>
      </c>
      <c r="AP26" s="94">
        <v>0</v>
      </c>
      <c r="AQ26" s="72">
        <f t="shared" ref="AQ26:AQ41" si="22">$E26*AP26</f>
        <v>0</v>
      </c>
      <c r="AR26" s="94">
        <v>0</v>
      </c>
      <c r="AS26" s="72">
        <f t="shared" ref="AS26:AS41" si="23">$E26*AR26</f>
        <v>0</v>
      </c>
      <c r="AT26" s="94">
        <v>0</v>
      </c>
      <c r="AU26" s="72">
        <f t="shared" ref="AU26:AU41" si="24">$E26*AT26</f>
        <v>0</v>
      </c>
      <c r="AV26" s="94">
        <v>0</v>
      </c>
      <c r="AW26" s="72">
        <f t="shared" ref="AW26:AW41" si="25">$E26*AV26</f>
        <v>0</v>
      </c>
      <c r="AX26" s="95">
        <f t="shared" ref="AX26:AX41" si="26">AP26+AR26+AT26+AV26</f>
        <v>0</v>
      </c>
      <c r="AY26" s="280">
        <f t="shared" ref="AY26:AY41" si="27">$E26*AX26</f>
        <v>0</v>
      </c>
      <c r="BE26" s="96"/>
      <c r="BG26" s="97">
        <f t="shared" ref="BG26:BG41" si="28">$X26</f>
        <v>0</v>
      </c>
      <c r="BH26" s="75">
        <f t="shared" ref="BH26:BH41" si="29">$E26*BG26</f>
        <v>0</v>
      </c>
      <c r="BI26" s="97">
        <f t="shared" ref="BI26:BI41" si="30">$AM26</f>
        <v>0</v>
      </c>
      <c r="BJ26" s="76">
        <f t="shared" si="3"/>
        <v>0</v>
      </c>
      <c r="BK26" s="97">
        <f t="shared" ref="BK26:BK41" si="31">$AX26</f>
        <v>0</v>
      </c>
      <c r="BL26" s="77">
        <f t="shared" si="4"/>
        <v>0</v>
      </c>
      <c r="BM26" s="213"/>
      <c r="BN26" s="202"/>
      <c r="BO26" s="61"/>
      <c r="BP26" s="78">
        <f t="shared" ref="BP26:BP41" si="32">BG26+BI26+BK26</f>
        <v>0</v>
      </c>
      <c r="BQ26" s="79">
        <f t="shared" si="5"/>
        <v>0</v>
      </c>
    </row>
    <row r="27" spans="2:72">
      <c r="B27" s="35" t="s">
        <v>375</v>
      </c>
      <c r="C27" s="35" t="s">
        <v>184</v>
      </c>
      <c r="D27" s="378"/>
      <c r="E27" s="92">
        <v>65.270114942528707</v>
      </c>
      <c r="F27" s="92" t="s">
        <v>382</v>
      </c>
      <c r="G27" s="93"/>
      <c r="H27" s="94">
        <v>0</v>
      </c>
      <c r="I27" s="72">
        <f t="shared" si="6"/>
        <v>0</v>
      </c>
      <c r="J27" s="94">
        <v>613.35</v>
      </c>
      <c r="K27" s="72">
        <f t="shared" si="7"/>
        <v>40033.424999999981</v>
      </c>
      <c r="L27" s="94">
        <v>0</v>
      </c>
      <c r="M27" s="72">
        <f t="shared" si="8"/>
        <v>0</v>
      </c>
      <c r="N27" s="94">
        <v>0</v>
      </c>
      <c r="O27" s="72">
        <f t="shared" si="9"/>
        <v>0</v>
      </c>
      <c r="P27" s="94">
        <v>0</v>
      </c>
      <c r="Q27" s="72">
        <f t="shared" si="10"/>
        <v>0</v>
      </c>
      <c r="R27" s="94">
        <v>0</v>
      </c>
      <c r="S27" s="72">
        <f t="shared" si="11"/>
        <v>0</v>
      </c>
      <c r="T27" s="94">
        <v>0</v>
      </c>
      <c r="U27" s="72">
        <f t="shared" si="11"/>
        <v>0</v>
      </c>
      <c r="V27" s="94">
        <v>0</v>
      </c>
      <c r="W27" s="72">
        <f t="shared" si="2"/>
        <v>0</v>
      </c>
      <c r="X27" s="95">
        <f t="shared" si="12"/>
        <v>613.35</v>
      </c>
      <c r="Y27" s="273">
        <f t="shared" si="13"/>
        <v>40033.424999999981</v>
      </c>
      <c r="AA27" s="94">
        <v>0</v>
      </c>
      <c r="AB27" s="72">
        <f t="shared" si="14"/>
        <v>0</v>
      </c>
      <c r="AC27" s="94">
        <v>0</v>
      </c>
      <c r="AD27" s="72">
        <f t="shared" si="15"/>
        <v>0</v>
      </c>
      <c r="AE27" s="94">
        <v>0</v>
      </c>
      <c r="AF27" s="72">
        <f t="shared" si="16"/>
        <v>0</v>
      </c>
      <c r="AG27" s="94">
        <v>0</v>
      </c>
      <c r="AH27" s="72">
        <f t="shared" si="17"/>
        <v>0</v>
      </c>
      <c r="AI27" s="94">
        <v>0</v>
      </c>
      <c r="AJ27" s="72">
        <f t="shared" si="18"/>
        <v>0</v>
      </c>
      <c r="AK27" s="94">
        <v>0</v>
      </c>
      <c r="AL27" s="72">
        <f t="shared" si="19"/>
        <v>0</v>
      </c>
      <c r="AM27" s="95">
        <f t="shared" si="20"/>
        <v>0</v>
      </c>
      <c r="AN27" s="287">
        <f t="shared" si="21"/>
        <v>0</v>
      </c>
      <c r="AP27" s="94">
        <v>0</v>
      </c>
      <c r="AQ27" s="72">
        <f t="shared" si="22"/>
        <v>0</v>
      </c>
      <c r="AR27" s="94">
        <v>0</v>
      </c>
      <c r="AS27" s="72">
        <f t="shared" si="23"/>
        <v>0</v>
      </c>
      <c r="AT27" s="94">
        <v>0</v>
      </c>
      <c r="AU27" s="72">
        <f t="shared" si="24"/>
        <v>0</v>
      </c>
      <c r="AV27" s="94">
        <v>0</v>
      </c>
      <c r="AW27" s="72">
        <f>$E27*AV27</f>
        <v>0</v>
      </c>
      <c r="AX27" s="95">
        <f>AP27+AR27+AT27+AV27</f>
        <v>0</v>
      </c>
      <c r="AY27" s="280">
        <f t="shared" si="27"/>
        <v>0</v>
      </c>
      <c r="BE27" s="96"/>
      <c r="BG27" s="97">
        <f t="shared" si="28"/>
        <v>613.35</v>
      </c>
      <c r="BH27" s="75">
        <f t="shared" si="29"/>
        <v>40033.424999999981</v>
      </c>
      <c r="BI27" s="97">
        <f t="shared" si="30"/>
        <v>0</v>
      </c>
      <c r="BJ27" s="76">
        <f t="shared" si="3"/>
        <v>0</v>
      </c>
      <c r="BK27" s="97">
        <f t="shared" si="31"/>
        <v>0</v>
      </c>
      <c r="BL27" s="77">
        <f t="shared" si="4"/>
        <v>0</v>
      </c>
      <c r="BM27" s="213"/>
      <c r="BN27" s="202"/>
      <c r="BO27" s="61"/>
      <c r="BP27" s="78">
        <f t="shared" si="32"/>
        <v>613.35</v>
      </c>
      <c r="BQ27" s="79">
        <f t="shared" si="5"/>
        <v>40033.424999999981</v>
      </c>
    </row>
    <row r="28" spans="2:72">
      <c r="B28" s="35" t="s">
        <v>376</v>
      </c>
      <c r="C28" s="35" t="s">
        <v>377</v>
      </c>
      <c r="D28" s="378"/>
      <c r="E28" s="92">
        <v>23.946360153256698</v>
      </c>
      <c r="F28" s="92" t="s">
        <v>382</v>
      </c>
      <c r="G28" s="93"/>
      <c r="H28" s="94">
        <v>0</v>
      </c>
      <c r="I28" s="72">
        <f t="shared" si="6"/>
        <v>0</v>
      </c>
      <c r="J28" s="94">
        <v>0</v>
      </c>
      <c r="K28" s="72">
        <f t="shared" si="7"/>
        <v>0</v>
      </c>
      <c r="L28" s="94">
        <v>0</v>
      </c>
      <c r="M28" s="72">
        <f t="shared" si="8"/>
        <v>0</v>
      </c>
      <c r="N28" s="94">
        <v>0</v>
      </c>
      <c r="O28" s="72">
        <f t="shared" si="9"/>
        <v>0</v>
      </c>
      <c r="P28" s="94">
        <v>0</v>
      </c>
      <c r="Q28" s="72">
        <f t="shared" si="10"/>
        <v>0</v>
      </c>
      <c r="R28" s="94">
        <v>0</v>
      </c>
      <c r="S28" s="72">
        <f t="shared" si="11"/>
        <v>0</v>
      </c>
      <c r="T28" s="94">
        <v>0</v>
      </c>
      <c r="U28" s="72">
        <f t="shared" si="11"/>
        <v>0</v>
      </c>
      <c r="V28" s="94">
        <v>0</v>
      </c>
      <c r="W28" s="72">
        <f t="shared" si="2"/>
        <v>0</v>
      </c>
      <c r="X28" s="95">
        <f t="shared" si="12"/>
        <v>0</v>
      </c>
      <c r="Y28" s="273">
        <f t="shared" si="13"/>
        <v>0</v>
      </c>
      <c r="AA28" s="94">
        <v>0</v>
      </c>
      <c r="AB28" s="72">
        <f t="shared" si="14"/>
        <v>0</v>
      </c>
      <c r="AC28" s="94">
        <v>0</v>
      </c>
      <c r="AD28" s="72">
        <f t="shared" si="15"/>
        <v>0</v>
      </c>
      <c r="AE28" s="94">
        <v>0</v>
      </c>
      <c r="AF28" s="72">
        <f t="shared" si="16"/>
        <v>0</v>
      </c>
      <c r="AG28" s="94">
        <v>0</v>
      </c>
      <c r="AH28" s="72">
        <f t="shared" si="17"/>
        <v>0</v>
      </c>
      <c r="AI28" s="94">
        <v>0</v>
      </c>
      <c r="AJ28" s="72">
        <f t="shared" si="18"/>
        <v>0</v>
      </c>
      <c r="AK28" s="94">
        <v>0</v>
      </c>
      <c r="AL28" s="72">
        <f t="shared" si="19"/>
        <v>0</v>
      </c>
      <c r="AM28" s="95">
        <f t="shared" si="20"/>
        <v>0</v>
      </c>
      <c r="AN28" s="287">
        <f t="shared" si="21"/>
        <v>0</v>
      </c>
      <c r="AP28" s="94">
        <v>0</v>
      </c>
      <c r="AQ28" s="72">
        <f t="shared" si="22"/>
        <v>0</v>
      </c>
      <c r="AR28" s="94">
        <v>0</v>
      </c>
      <c r="AS28" s="72">
        <f t="shared" si="23"/>
        <v>0</v>
      </c>
      <c r="AT28" s="94">
        <v>0</v>
      </c>
      <c r="AU28" s="72">
        <f t="shared" si="24"/>
        <v>0</v>
      </c>
      <c r="AV28" s="94">
        <v>0</v>
      </c>
      <c r="AW28" s="72">
        <f>$E28*AV28</f>
        <v>0</v>
      </c>
      <c r="AX28" s="95">
        <f>AP28+AR28+AT28+AV28</f>
        <v>0</v>
      </c>
      <c r="AY28" s="280">
        <f t="shared" si="27"/>
        <v>0</v>
      </c>
      <c r="BE28" s="96"/>
      <c r="BG28" s="97">
        <f t="shared" si="28"/>
        <v>0</v>
      </c>
      <c r="BH28" s="75">
        <f t="shared" si="29"/>
        <v>0</v>
      </c>
      <c r="BI28" s="97">
        <f t="shared" si="30"/>
        <v>0</v>
      </c>
      <c r="BJ28" s="76">
        <f t="shared" si="3"/>
        <v>0</v>
      </c>
      <c r="BK28" s="97">
        <f t="shared" si="31"/>
        <v>0</v>
      </c>
      <c r="BL28" s="77">
        <f t="shared" si="4"/>
        <v>0</v>
      </c>
      <c r="BM28" s="213"/>
      <c r="BN28" s="202"/>
      <c r="BO28" s="61"/>
      <c r="BP28" s="78">
        <f t="shared" si="32"/>
        <v>0</v>
      </c>
      <c r="BQ28" s="79">
        <f t="shared" si="5"/>
        <v>0</v>
      </c>
    </row>
    <row r="29" spans="2:72">
      <c r="B29" s="35" t="s">
        <v>376</v>
      </c>
      <c r="C29" s="35" t="s">
        <v>378</v>
      </c>
      <c r="D29" s="378"/>
      <c r="E29" s="92">
        <v>23.946360153256698</v>
      </c>
      <c r="F29" s="92" t="s">
        <v>382</v>
      </c>
      <c r="G29" s="93"/>
      <c r="H29" s="94">
        <v>0</v>
      </c>
      <c r="I29" s="72">
        <f t="shared" si="6"/>
        <v>0</v>
      </c>
      <c r="J29" s="94">
        <v>1566</v>
      </c>
      <c r="K29" s="72">
        <f t="shared" si="7"/>
        <v>37499.999999999993</v>
      </c>
      <c r="L29" s="94">
        <v>0</v>
      </c>
      <c r="M29" s="72">
        <f t="shared" si="8"/>
        <v>0</v>
      </c>
      <c r="N29" s="94">
        <v>0</v>
      </c>
      <c r="O29" s="72">
        <f t="shared" si="9"/>
        <v>0</v>
      </c>
      <c r="P29" s="94">
        <v>0</v>
      </c>
      <c r="Q29" s="72">
        <f t="shared" si="10"/>
        <v>0</v>
      </c>
      <c r="R29" s="94">
        <v>0</v>
      </c>
      <c r="S29" s="72">
        <f t="shared" si="11"/>
        <v>0</v>
      </c>
      <c r="T29" s="94">
        <v>0</v>
      </c>
      <c r="U29" s="72">
        <f t="shared" si="11"/>
        <v>0</v>
      </c>
      <c r="V29" s="94">
        <v>0</v>
      </c>
      <c r="W29" s="72">
        <f t="shared" si="2"/>
        <v>0</v>
      </c>
      <c r="X29" s="95">
        <f t="shared" si="12"/>
        <v>1566</v>
      </c>
      <c r="Y29" s="273">
        <f t="shared" si="13"/>
        <v>37499.999999999993</v>
      </c>
      <c r="AA29" s="94">
        <v>0</v>
      </c>
      <c r="AB29" s="72">
        <f t="shared" si="14"/>
        <v>0</v>
      </c>
      <c r="AC29" s="94">
        <v>0</v>
      </c>
      <c r="AD29" s="72">
        <f t="shared" si="15"/>
        <v>0</v>
      </c>
      <c r="AE29" s="94">
        <v>0</v>
      </c>
      <c r="AF29" s="72">
        <f t="shared" si="16"/>
        <v>0</v>
      </c>
      <c r="AG29" s="94">
        <v>0</v>
      </c>
      <c r="AH29" s="72">
        <f t="shared" si="17"/>
        <v>0</v>
      </c>
      <c r="AI29" s="94">
        <v>0</v>
      </c>
      <c r="AJ29" s="72">
        <f t="shared" si="18"/>
        <v>0</v>
      </c>
      <c r="AK29" s="94">
        <v>0</v>
      </c>
      <c r="AL29" s="72">
        <f t="shared" si="19"/>
        <v>0</v>
      </c>
      <c r="AM29" s="95">
        <f t="shared" si="20"/>
        <v>0</v>
      </c>
      <c r="AN29" s="287">
        <f t="shared" si="21"/>
        <v>0</v>
      </c>
      <c r="AP29" s="94">
        <v>0</v>
      </c>
      <c r="AQ29" s="72">
        <f t="shared" si="22"/>
        <v>0</v>
      </c>
      <c r="AR29" s="94">
        <v>0</v>
      </c>
      <c r="AS29" s="72">
        <f t="shared" si="23"/>
        <v>0</v>
      </c>
      <c r="AT29" s="94">
        <v>0</v>
      </c>
      <c r="AU29" s="72">
        <f t="shared" si="24"/>
        <v>0</v>
      </c>
      <c r="AV29" s="94">
        <v>0</v>
      </c>
      <c r="AW29" s="72">
        <f t="shared" si="25"/>
        <v>0</v>
      </c>
      <c r="AX29" s="95">
        <f t="shared" si="26"/>
        <v>0</v>
      </c>
      <c r="AY29" s="280">
        <f t="shared" si="27"/>
        <v>0</v>
      </c>
      <c r="BE29" s="96"/>
      <c r="BG29" s="97">
        <f t="shared" si="28"/>
        <v>1566</v>
      </c>
      <c r="BH29" s="75">
        <f t="shared" si="29"/>
        <v>37499.999999999993</v>
      </c>
      <c r="BI29" s="97">
        <f t="shared" si="30"/>
        <v>0</v>
      </c>
      <c r="BJ29" s="76">
        <f t="shared" si="3"/>
        <v>0</v>
      </c>
      <c r="BK29" s="97">
        <f t="shared" si="31"/>
        <v>0</v>
      </c>
      <c r="BL29" s="77">
        <f t="shared" si="4"/>
        <v>0</v>
      </c>
      <c r="BM29" s="213"/>
      <c r="BN29" s="202"/>
      <c r="BO29" s="61"/>
      <c r="BP29" s="78">
        <f t="shared" si="32"/>
        <v>1566</v>
      </c>
      <c r="BQ29" s="79">
        <f t="shared" si="5"/>
        <v>37499.999999999993</v>
      </c>
    </row>
    <row r="30" spans="2:72">
      <c r="B30" s="35" t="s">
        <v>376</v>
      </c>
      <c r="C30" s="35" t="s">
        <v>378</v>
      </c>
      <c r="D30" s="378"/>
      <c r="E30" s="92">
        <v>23.946360153256698</v>
      </c>
      <c r="F30" s="92" t="s">
        <v>382</v>
      </c>
      <c r="G30" s="93"/>
      <c r="H30" s="94">
        <v>0</v>
      </c>
      <c r="I30" s="72">
        <f t="shared" si="6"/>
        <v>0</v>
      </c>
      <c r="J30" s="94">
        <v>1566</v>
      </c>
      <c r="K30" s="72">
        <f t="shared" si="7"/>
        <v>37499.999999999993</v>
      </c>
      <c r="L30" s="94">
        <v>0</v>
      </c>
      <c r="M30" s="72">
        <f t="shared" si="8"/>
        <v>0</v>
      </c>
      <c r="N30" s="94">
        <v>0</v>
      </c>
      <c r="O30" s="72">
        <f t="shared" si="9"/>
        <v>0</v>
      </c>
      <c r="P30" s="94">
        <v>0</v>
      </c>
      <c r="Q30" s="72">
        <f t="shared" si="10"/>
        <v>0</v>
      </c>
      <c r="R30" s="94">
        <v>0</v>
      </c>
      <c r="S30" s="72">
        <f t="shared" si="11"/>
        <v>0</v>
      </c>
      <c r="T30" s="94">
        <v>0</v>
      </c>
      <c r="U30" s="72">
        <f t="shared" si="11"/>
        <v>0</v>
      </c>
      <c r="V30" s="94">
        <v>0</v>
      </c>
      <c r="W30" s="72">
        <f t="shared" si="2"/>
        <v>0</v>
      </c>
      <c r="X30" s="95">
        <f t="shared" si="12"/>
        <v>1566</v>
      </c>
      <c r="Y30" s="273">
        <f t="shared" si="13"/>
        <v>37499.999999999993</v>
      </c>
      <c r="AA30" s="94">
        <v>0</v>
      </c>
      <c r="AB30" s="72">
        <f t="shared" si="14"/>
        <v>0</v>
      </c>
      <c r="AC30" s="94">
        <v>0</v>
      </c>
      <c r="AD30" s="72">
        <f t="shared" si="15"/>
        <v>0</v>
      </c>
      <c r="AE30" s="94">
        <v>0</v>
      </c>
      <c r="AF30" s="72">
        <f t="shared" si="16"/>
        <v>0</v>
      </c>
      <c r="AG30" s="94">
        <v>0</v>
      </c>
      <c r="AH30" s="72">
        <f t="shared" si="17"/>
        <v>0</v>
      </c>
      <c r="AI30" s="94">
        <v>0</v>
      </c>
      <c r="AJ30" s="72">
        <f t="shared" si="18"/>
        <v>0</v>
      </c>
      <c r="AK30" s="94">
        <v>0</v>
      </c>
      <c r="AL30" s="72">
        <f t="shared" si="19"/>
        <v>0</v>
      </c>
      <c r="AM30" s="95">
        <f t="shared" si="20"/>
        <v>0</v>
      </c>
      <c r="AN30" s="287">
        <f t="shared" si="21"/>
        <v>0</v>
      </c>
      <c r="AP30" s="94">
        <v>0</v>
      </c>
      <c r="AQ30" s="72">
        <f t="shared" si="22"/>
        <v>0</v>
      </c>
      <c r="AR30" s="94">
        <v>0</v>
      </c>
      <c r="AS30" s="72">
        <f t="shared" si="23"/>
        <v>0</v>
      </c>
      <c r="AT30" s="94">
        <v>0</v>
      </c>
      <c r="AU30" s="72">
        <f t="shared" si="24"/>
        <v>0</v>
      </c>
      <c r="AV30" s="94">
        <v>0</v>
      </c>
      <c r="AW30" s="72">
        <f t="shared" si="25"/>
        <v>0</v>
      </c>
      <c r="AX30" s="95">
        <f t="shared" si="26"/>
        <v>0</v>
      </c>
      <c r="AY30" s="280">
        <f t="shared" si="27"/>
        <v>0</v>
      </c>
      <c r="BC30" s="389"/>
      <c r="BE30" s="96"/>
      <c r="BG30" s="97">
        <f t="shared" si="28"/>
        <v>1566</v>
      </c>
      <c r="BH30" s="75">
        <f t="shared" si="29"/>
        <v>37499.999999999993</v>
      </c>
      <c r="BI30" s="97">
        <f t="shared" si="30"/>
        <v>0</v>
      </c>
      <c r="BJ30" s="76">
        <f t="shared" si="3"/>
        <v>0</v>
      </c>
      <c r="BK30" s="97">
        <f t="shared" si="31"/>
        <v>0</v>
      </c>
      <c r="BL30" s="77">
        <f t="shared" si="4"/>
        <v>0</v>
      </c>
      <c r="BM30" s="213"/>
      <c r="BN30" s="202"/>
      <c r="BO30" s="61"/>
      <c r="BP30" s="78">
        <f t="shared" si="32"/>
        <v>1566</v>
      </c>
      <c r="BQ30" s="79">
        <f t="shared" si="5"/>
        <v>37499.999999999993</v>
      </c>
    </row>
    <row r="31" spans="2:72">
      <c r="B31" s="35" t="s">
        <v>379</v>
      </c>
      <c r="C31" s="35" t="s">
        <v>380</v>
      </c>
      <c r="D31" s="378"/>
      <c r="E31" s="92">
        <v>17.241379310344801</v>
      </c>
      <c r="F31" s="92" t="s">
        <v>382</v>
      </c>
      <c r="G31" s="93"/>
      <c r="H31" s="94">
        <v>0</v>
      </c>
      <c r="I31" s="72">
        <f t="shared" si="6"/>
        <v>0</v>
      </c>
      <c r="J31" s="94">
        <v>0</v>
      </c>
      <c r="K31" s="72">
        <f t="shared" si="7"/>
        <v>0</v>
      </c>
      <c r="L31" s="94">
        <v>0</v>
      </c>
      <c r="M31" s="72">
        <f t="shared" si="8"/>
        <v>0</v>
      </c>
      <c r="N31" s="94">
        <v>0</v>
      </c>
      <c r="O31" s="72">
        <f t="shared" si="9"/>
        <v>0</v>
      </c>
      <c r="P31" s="94">
        <v>0</v>
      </c>
      <c r="Q31" s="72">
        <f t="shared" si="10"/>
        <v>0</v>
      </c>
      <c r="R31" s="94">
        <v>0</v>
      </c>
      <c r="S31" s="72">
        <f t="shared" si="11"/>
        <v>0</v>
      </c>
      <c r="T31" s="94">
        <v>0</v>
      </c>
      <c r="U31" s="72">
        <f t="shared" si="11"/>
        <v>0</v>
      </c>
      <c r="V31" s="94">
        <v>0</v>
      </c>
      <c r="W31" s="72">
        <f t="shared" si="2"/>
        <v>0</v>
      </c>
      <c r="X31" s="95">
        <f t="shared" si="12"/>
        <v>0</v>
      </c>
      <c r="Y31" s="273">
        <f t="shared" si="13"/>
        <v>0</v>
      </c>
      <c r="AA31" s="94">
        <v>0</v>
      </c>
      <c r="AB31" s="72">
        <f t="shared" si="14"/>
        <v>0</v>
      </c>
      <c r="AC31" s="94">
        <v>0</v>
      </c>
      <c r="AD31" s="72">
        <f t="shared" si="15"/>
        <v>0</v>
      </c>
      <c r="AE31" s="94">
        <v>0</v>
      </c>
      <c r="AF31" s="72">
        <f t="shared" si="16"/>
        <v>0</v>
      </c>
      <c r="AG31" s="94">
        <v>0</v>
      </c>
      <c r="AH31" s="72">
        <f t="shared" si="17"/>
        <v>0</v>
      </c>
      <c r="AI31" s="94">
        <v>0</v>
      </c>
      <c r="AJ31" s="72">
        <f t="shared" si="18"/>
        <v>0</v>
      </c>
      <c r="AK31" s="94">
        <v>0</v>
      </c>
      <c r="AL31" s="72">
        <f t="shared" si="19"/>
        <v>0</v>
      </c>
      <c r="AM31" s="95">
        <f t="shared" si="20"/>
        <v>0</v>
      </c>
      <c r="AN31" s="287">
        <f t="shared" si="21"/>
        <v>0</v>
      </c>
      <c r="AP31" s="94">
        <v>0</v>
      </c>
      <c r="AQ31" s="72">
        <f t="shared" si="22"/>
        <v>0</v>
      </c>
      <c r="AR31" s="94">
        <v>0</v>
      </c>
      <c r="AS31" s="72">
        <f t="shared" si="23"/>
        <v>0</v>
      </c>
      <c r="AT31" s="94">
        <v>0</v>
      </c>
      <c r="AU31" s="72">
        <f t="shared" si="24"/>
        <v>0</v>
      </c>
      <c r="AV31" s="94">
        <v>0</v>
      </c>
      <c r="AW31" s="72">
        <f t="shared" si="25"/>
        <v>0</v>
      </c>
      <c r="AX31" s="95">
        <f t="shared" si="26"/>
        <v>0</v>
      </c>
      <c r="AY31" s="280">
        <f t="shared" si="27"/>
        <v>0</v>
      </c>
      <c r="BE31" s="96"/>
      <c r="BG31" s="97">
        <f t="shared" si="28"/>
        <v>0</v>
      </c>
      <c r="BH31" s="75">
        <f t="shared" si="29"/>
        <v>0</v>
      </c>
      <c r="BI31" s="97">
        <f t="shared" si="30"/>
        <v>0</v>
      </c>
      <c r="BJ31" s="76">
        <f t="shared" si="3"/>
        <v>0</v>
      </c>
      <c r="BK31" s="97">
        <f t="shared" si="31"/>
        <v>0</v>
      </c>
      <c r="BL31" s="77">
        <f t="shared" si="4"/>
        <v>0</v>
      </c>
      <c r="BM31" s="213"/>
      <c r="BN31" s="202"/>
      <c r="BO31" s="61"/>
      <c r="BP31" s="78">
        <f t="shared" si="32"/>
        <v>0</v>
      </c>
      <c r="BQ31" s="79">
        <f t="shared" si="5"/>
        <v>0</v>
      </c>
    </row>
    <row r="32" spans="2:72" ht="17" hidden="1" customHeight="1">
      <c r="B32" s="35"/>
      <c r="C32" s="35"/>
      <c r="D32" s="378"/>
      <c r="E32" s="92"/>
      <c r="F32" s="92"/>
      <c r="G32" s="93"/>
      <c r="H32" s="94">
        <v>0</v>
      </c>
      <c r="I32" s="72">
        <f t="shared" si="6"/>
        <v>0</v>
      </c>
      <c r="J32" s="94">
        <v>0</v>
      </c>
      <c r="K32" s="72">
        <f t="shared" si="7"/>
        <v>0</v>
      </c>
      <c r="L32" s="94">
        <v>0</v>
      </c>
      <c r="M32" s="72">
        <f t="shared" si="8"/>
        <v>0</v>
      </c>
      <c r="N32" s="94">
        <v>0</v>
      </c>
      <c r="O32" s="72">
        <f t="shared" si="9"/>
        <v>0</v>
      </c>
      <c r="P32" s="94">
        <v>0</v>
      </c>
      <c r="Q32" s="72">
        <f t="shared" si="10"/>
        <v>0</v>
      </c>
      <c r="R32" s="94">
        <v>0</v>
      </c>
      <c r="S32" s="72">
        <f t="shared" si="11"/>
        <v>0</v>
      </c>
      <c r="T32" s="94">
        <v>0</v>
      </c>
      <c r="U32" s="72">
        <f t="shared" si="11"/>
        <v>0</v>
      </c>
      <c r="V32" s="94">
        <v>0</v>
      </c>
      <c r="W32" s="72">
        <f t="shared" si="2"/>
        <v>0</v>
      </c>
      <c r="X32" s="95">
        <f t="shared" si="12"/>
        <v>0</v>
      </c>
      <c r="Y32" s="273">
        <f t="shared" si="13"/>
        <v>0</v>
      </c>
      <c r="AA32" s="94">
        <v>0</v>
      </c>
      <c r="AB32" s="72">
        <f t="shared" si="14"/>
        <v>0</v>
      </c>
      <c r="AC32" s="94">
        <v>0</v>
      </c>
      <c r="AD32" s="72">
        <f t="shared" si="15"/>
        <v>0</v>
      </c>
      <c r="AE32" s="94">
        <v>0</v>
      </c>
      <c r="AF32" s="72">
        <f t="shared" si="16"/>
        <v>0</v>
      </c>
      <c r="AG32" s="94">
        <v>0</v>
      </c>
      <c r="AH32" s="72">
        <f t="shared" si="17"/>
        <v>0</v>
      </c>
      <c r="AI32" s="94">
        <v>0</v>
      </c>
      <c r="AJ32" s="72">
        <f t="shared" si="18"/>
        <v>0</v>
      </c>
      <c r="AK32" s="94"/>
      <c r="AL32" s="72">
        <f t="shared" si="19"/>
        <v>0</v>
      </c>
      <c r="AM32" s="95">
        <f t="shared" si="20"/>
        <v>0</v>
      </c>
      <c r="AN32" s="287">
        <f t="shared" si="21"/>
        <v>0</v>
      </c>
      <c r="AP32" s="94"/>
      <c r="AQ32" s="72">
        <f t="shared" si="22"/>
        <v>0</v>
      </c>
      <c r="AR32" s="94"/>
      <c r="AS32" s="72">
        <f t="shared" si="23"/>
        <v>0</v>
      </c>
      <c r="AT32" s="94">
        <v>0</v>
      </c>
      <c r="AU32" s="72">
        <f t="shared" si="24"/>
        <v>0</v>
      </c>
      <c r="AV32" s="94">
        <v>0</v>
      </c>
      <c r="AW32" s="72">
        <f t="shared" si="25"/>
        <v>0</v>
      </c>
      <c r="AX32" s="95">
        <f t="shared" si="26"/>
        <v>0</v>
      </c>
      <c r="AY32" s="280">
        <f t="shared" si="27"/>
        <v>0</v>
      </c>
      <c r="BE32" s="96"/>
      <c r="BG32" s="97">
        <f t="shared" si="28"/>
        <v>0</v>
      </c>
      <c r="BH32" s="75">
        <f t="shared" si="29"/>
        <v>0</v>
      </c>
      <c r="BI32" s="97">
        <f t="shared" si="30"/>
        <v>0</v>
      </c>
      <c r="BJ32" s="76">
        <f t="shared" si="3"/>
        <v>0</v>
      </c>
      <c r="BK32" s="97">
        <f t="shared" si="31"/>
        <v>0</v>
      </c>
      <c r="BL32" s="77">
        <f t="shared" si="4"/>
        <v>0</v>
      </c>
      <c r="BM32" s="213"/>
      <c r="BN32" s="202"/>
      <c r="BO32" s="61"/>
      <c r="BP32" s="78">
        <f t="shared" si="32"/>
        <v>0</v>
      </c>
      <c r="BQ32" s="79">
        <f t="shared" si="5"/>
        <v>0</v>
      </c>
    </row>
    <row r="33" spans="2:72" hidden="1">
      <c r="B33" s="35"/>
      <c r="C33" s="35"/>
      <c r="D33" s="378"/>
      <c r="E33" s="92"/>
      <c r="F33" s="92"/>
      <c r="G33" s="93"/>
      <c r="H33" s="94">
        <v>0</v>
      </c>
      <c r="I33" s="72">
        <f t="shared" si="6"/>
        <v>0</v>
      </c>
      <c r="J33" s="94">
        <v>0</v>
      </c>
      <c r="K33" s="72">
        <f t="shared" si="7"/>
        <v>0</v>
      </c>
      <c r="L33" s="94">
        <v>0</v>
      </c>
      <c r="M33" s="72">
        <f t="shared" si="8"/>
        <v>0</v>
      </c>
      <c r="N33" s="94">
        <v>0</v>
      </c>
      <c r="O33" s="72">
        <f t="shared" si="9"/>
        <v>0</v>
      </c>
      <c r="P33" s="94">
        <v>0</v>
      </c>
      <c r="Q33" s="72">
        <f t="shared" si="10"/>
        <v>0</v>
      </c>
      <c r="R33" s="94">
        <v>0</v>
      </c>
      <c r="S33" s="72">
        <f t="shared" si="11"/>
        <v>0</v>
      </c>
      <c r="T33" s="94">
        <v>0</v>
      </c>
      <c r="U33" s="72">
        <f t="shared" si="11"/>
        <v>0</v>
      </c>
      <c r="V33" s="94">
        <v>0</v>
      </c>
      <c r="W33" s="72">
        <f t="shared" si="2"/>
        <v>0</v>
      </c>
      <c r="X33" s="95">
        <f t="shared" si="12"/>
        <v>0</v>
      </c>
      <c r="Y33" s="273">
        <f t="shared" si="13"/>
        <v>0</v>
      </c>
      <c r="AA33" s="94">
        <v>0</v>
      </c>
      <c r="AB33" s="72">
        <f t="shared" si="14"/>
        <v>0</v>
      </c>
      <c r="AC33" s="94">
        <v>0</v>
      </c>
      <c r="AD33" s="72">
        <f t="shared" si="15"/>
        <v>0</v>
      </c>
      <c r="AE33" s="94">
        <v>0</v>
      </c>
      <c r="AF33" s="72">
        <f t="shared" si="16"/>
        <v>0</v>
      </c>
      <c r="AG33" s="94">
        <v>0</v>
      </c>
      <c r="AH33" s="72">
        <f t="shared" si="17"/>
        <v>0</v>
      </c>
      <c r="AI33" s="94">
        <v>0</v>
      </c>
      <c r="AJ33" s="72">
        <f t="shared" si="18"/>
        <v>0</v>
      </c>
      <c r="AK33" s="94"/>
      <c r="AL33" s="72">
        <f t="shared" si="19"/>
        <v>0</v>
      </c>
      <c r="AM33" s="95">
        <f t="shared" si="20"/>
        <v>0</v>
      </c>
      <c r="AN33" s="287">
        <f t="shared" si="21"/>
        <v>0</v>
      </c>
      <c r="AP33" s="94"/>
      <c r="AQ33" s="72">
        <f t="shared" si="22"/>
        <v>0</v>
      </c>
      <c r="AR33" s="94"/>
      <c r="AS33" s="72">
        <f t="shared" si="23"/>
        <v>0</v>
      </c>
      <c r="AT33" s="94">
        <v>0</v>
      </c>
      <c r="AU33" s="72">
        <f t="shared" si="24"/>
        <v>0</v>
      </c>
      <c r="AV33" s="94">
        <v>0</v>
      </c>
      <c r="AW33" s="72">
        <f t="shared" si="25"/>
        <v>0</v>
      </c>
      <c r="AX33" s="95">
        <f t="shared" si="26"/>
        <v>0</v>
      </c>
      <c r="AY33" s="280">
        <f t="shared" si="27"/>
        <v>0</v>
      </c>
      <c r="BE33" s="96"/>
      <c r="BG33" s="97">
        <f t="shared" si="28"/>
        <v>0</v>
      </c>
      <c r="BH33" s="75">
        <f t="shared" si="29"/>
        <v>0</v>
      </c>
      <c r="BI33" s="97">
        <f t="shared" si="30"/>
        <v>0</v>
      </c>
      <c r="BJ33" s="76">
        <f t="shared" si="3"/>
        <v>0</v>
      </c>
      <c r="BK33" s="97">
        <f t="shared" si="31"/>
        <v>0</v>
      </c>
      <c r="BL33" s="77">
        <f t="shared" si="4"/>
        <v>0</v>
      </c>
      <c r="BM33" s="213"/>
      <c r="BN33" s="202"/>
      <c r="BO33" s="61"/>
      <c r="BP33" s="78">
        <f t="shared" si="32"/>
        <v>0</v>
      </c>
      <c r="BQ33" s="79">
        <f t="shared" si="5"/>
        <v>0</v>
      </c>
    </row>
    <row r="34" spans="2:72" hidden="1">
      <c r="B34" s="35"/>
      <c r="C34" s="35"/>
      <c r="D34" s="378"/>
      <c r="E34" s="92"/>
      <c r="F34" s="92"/>
      <c r="G34" s="93"/>
      <c r="H34" s="94">
        <v>0</v>
      </c>
      <c r="I34" s="72">
        <f t="shared" si="6"/>
        <v>0</v>
      </c>
      <c r="J34" s="94">
        <v>0</v>
      </c>
      <c r="K34" s="72">
        <f t="shared" si="7"/>
        <v>0</v>
      </c>
      <c r="L34" s="94">
        <v>0</v>
      </c>
      <c r="M34" s="72">
        <f t="shared" si="8"/>
        <v>0</v>
      </c>
      <c r="N34" s="94">
        <v>0</v>
      </c>
      <c r="O34" s="72">
        <f t="shared" si="9"/>
        <v>0</v>
      </c>
      <c r="P34" s="94">
        <v>0</v>
      </c>
      <c r="Q34" s="72">
        <f t="shared" si="10"/>
        <v>0</v>
      </c>
      <c r="R34" s="94">
        <v>0</v>
      </c>
      <c r="S34" s="72">
        <f t="shared" si="11"/>
        <v>0</v>
      </c>
      <c r="T34" s="94">
        <v>0</v>
      </c>
      <c r="U34" s="72">
        <f t="shared" si="11"/>
        <v>0</v>
      </c>
      <c r="V34" s="94">
        <v>0</v>
      </c>
      <c r="W34" s="72">
        <f t="shared" si="2"/>
        <v>0</v>
      </c>
      <c r="X34" s="95">
        <f t="shared" si="12"/>
        <v>0</v>
      </c>
      <c r="Y34" s="273">
        <f t="shared" si="13"/>
        <v>0</v>
      </c>
      <c r="AA34" s="94">
        <v>0</v>
      </c>
      <c r="AB34" s="72">
        <f t="shared" si="14"/>
        <v>0</v>
      </c>
      <c r="AC34" s="94">
        <v>0</v>
      </c>
      <c r="AD34" s="72">
        <f t="shared" si="15"/>
        <v>0</v>
      </c>
      <c r="AE34" s="94">
        <v>0</v>
      </c>
      <c r="AF34" s="72">
        <f t="shared" si="16"/>
        <v>0</v>
      </c>
      <c r="AG34" s="94">
        <v>0</v>
      </c>
      <c r="AH34" s="72">
        <f t="shared" si="17"/>
        <v>0</v>
      </c>
      <c r="AI34" s="94">
        <v>0</v>
      </c>
      <c r="AJ34" s="72">
        <f t="shared" si="18"/>
        <v>0</v>
      </c>
      <c r="AK34" s="94"/>
      <c r="AL34" s="72">
        <f t="shared" si="19"/>
        <v>0</v>
      </c>
      <c r="AM34" s="95">
        <f t="shared" si="20"/>
        <v>0</v>
      </c>
      <c r="AN34" s="287">
        <f t="shared" si="21"/>
        <v>0</v>
      </c>
      <c r="AP34" s="94"/>
      <c r="AQ34" s="72">
        <f t="shared" si="22"/>
        <v>0</v>
      </c>
      <c r="AR34" s="94"/>
      <c r="AS34" s="72">
        <f t="shared" si="23"/>
        <v>0</v>
      </c>
      <c r="AT34" s="94">
        <v>0</v>
      </c>
      <c r="AU34" s="72">
        <f t="shared" si="24"/>
        <v>0</v>
      </c>
      <c r="AV34" s="94">
        <v>0</v>
      </c>
      <c r="AW34" s="72">
        <f t="shared" si="25"/>
        <v>0</v>
      </c>
      <c r="AX34" s="95">
        <f t="shared" si="26"/>
        <v>0</v>
      </c>
      <c r="AY34" s="280">
        <f t="shared" si="27"/>
        <v>0</v>
      </c>
      <c r="BE34" s="96"/>
      <c r="BG34" s="97">
        <f t="shared" si="28"/>
        <v>0</v>
      </c>
      <c r="BH34" s="75">
        <f t="shared" si="29"/>
        <v>0</v>
      </c>
      <c r="BI34" s="97">
        <f t="shared" si="30"/>
        <v>0</v>
      </c>
      <c r="BJ34" s="76">
        <f t="shared" si="3"/>
        <v>0</v>
      </c>
      <c r="BK34" s="97">
        <f t="shared" si="31"/>
        <v>0</v>
      </c>
      <c r="BL34" s="77">
        <f t="shared" si="4"/>
        <v>0</v>
      </c>
      <c r="BM34" s="213"/>
      <c r="BN34" s="202"/>
      <c r="BO34" s="61"/>
      <c r="BP34" s="78">
        <f t="shared" si="32"/>
        <v>0</v>
      </c>
      <c r="BQ34" s="79">
        <f t="shared" si="5"/>
        <v>0</v>
      </c>
    </row>
    <row r="35" spans="2:72" hidden="1">
      <c r="B35" s="35"/>
      <c r="C35" s="35"/>
      <c r="D35" s="378"/>
      <c r="E35" s="92"/>
      <c r="F35" s="92"/>
      <c r="G35" s="93"/>
      <c r="H35" s="94">
        <v>0</v>
      </c>
      <c r="I35" s="72">
        <f t="shared" si="6"/>
        <v>0</v>
      </c>
      <c r="J35" s="94">
        <v>0</v>
      </c>
      <c r="K35" s="72">
        <f t="shared" si="7"/>
        <v>0</v>
      </c>
      <c r="L35" s="94">
        <v>0</v>
      </c>
      <c r="M35" s="72">
        <f t="shared" si="8"/>
        <v>0</v>
      </c>
      <c r="N35" s="94">
        <v>0</v>
      </c>
      <c r="O35" s="72">
        <f t="shared" si="9"/>
        <v>0</v>
      </c>
      <c r="P35" s="94">
        <v>0</v>
      </c>
      <c r="Q35" s="72">
        <f t="shared" si="10"/>
        <v>0</v>
      </c>
      <c r="R35" s="94">
        <v>0</v>
      </c>
      <c r="S35" s="72">
        <f t="shared" si="11"/>
        <v>0</v>
      </c>
      <c r="T35" s="94">
        <v>0</v>
      </c>
      <c r="U35" s="72">
        <f t="shared" si="11"/>
        <v>0</v>
      </c>
      <c r="V35" s="94">
        <v>0</v>
      </c>
      <c r="W35" s="72">
        <f t="shared" si="2"/>
        <v>0</v>
      </c>
      <c r="X35" s="95">
        <f t="shared" si="12"/>
        <v>0</v>
      </c>
      <c r="Y35" s="273">
        <f t="shared" si="13"/>
        <v>0</v>
      </c>
      <c r="AA35" s="94">
        <v>0</v>
      </c>
      <c r="AB35" s="72">
        <f t="shared" si="14"/>
        <v>0</v>
      </c>
      <c r="AC35" s="94">
        <v>0</v>
      </c>
      <c r="AD35" s="72">
        <f t="shared" si="15"/>
        <v>0</v>
      </c>
      <c r="AE35" s="94">
        <v>0</v>
      </c>
      <c r="AF35" s="72">
        <f t="shared" si="16"/>
        <v>0</v>
      </c>
      <c r="AG35" s="94">
        <v>0</v>
      </c>
      <c r="AH35" s="72">
        <f t="shared" si="17"/>
        <v>0</v>
      </c>
      <c r="AI35" s="94">
        <v>0</v>
      </c>
      <c r="AJ35" s="72">
        <f t="shared" si="18"/>
        <v>0</v>
      </c>
      <c r="AK35" s="94"/>
      <c r="AL35" s="72">
        <f t="shared" si="19"/>
        <v>0</v>
      </c>
      <c r="AM35" s="95">
        <f t="shared" si="20"/>
        <v>0</v>
      </c>
      <c r="AN35" s="287">
        <f t="shared" si="21"/>
        <v>0</v>
      </c>
      <c r="AP35" s="94"/>
      <c r="AQ35" s="72">
        <f t="shared" si="22"/>
        <v>0</v>
      </c>
      <c r="AR35" s="94"/>
      <c r="AS35" s="72">
        <f t="shared" si="23"/>
        <v>0</v>
      </c>
      <c r="AT35" s="94">
        <v>0</v>
      </c>
      <c r="AU35" s="72">
        <f t="shared" si="24"/>
        <v>0</v>
      </c>
      <c r="AV35" s="94">
        <v>0</v>
      </c>
      <c r="AW35" s="72">
        <f t="shared" si="25"/>
        <v>0</v>
      </c>
      <c r="AX35" s="95">
        <f t="shared" si="26"/>
        <v>0</v>
      </c>
      <c r="AY35" s="280">
        <f t="shared" si="27"/>
        <v>0</v>
      </c>
      <c r="BE35" s="96"/>
      <c r="BG35" s="97">
        <f t="shared" si="28"/>
        <v>0</v>
      </c>
      <c r="BH35" s="75">
        <f t="shared" si="29"/>
        <v>0</v>
      </c>
      <c r="BI35" s="97">
        <f t="shared" si="30"/>
        <v>0</v>
      </c>
      <c r="BJ35" s="76">
        <f t="shared" si="3"/>
        <v>0</v>
      </c>
      <c r="BK35" s="97">
        <f t="shared" si="31"/>
        <v>0</v>
      </c>
      <c r="BL35" s="77">
        <f t="shared" si="4"/>
        <v>0</v>
      </c>
      <c r="BM35" s="213"/>
      <c r="BN35" s="202"/>
      <c r="BO35" s="61"/>
      <c r="BP35" s="78">
        <f t="shared" si="32"/>
        <v>0</v>
      </c>
      <c r="BQ35" s="79">
        <f t="shared" si="5"/>
        <v>0</v>
      </c>
    </row>
    <row r="36" spans="2:72" hidden="1">
      <c r="B36" s="35"/>
      <c r="C36" s="35"/>
      <c r="D36" s="378"/>
      <c r="E36" s="92"/>
      <c r="F36" s="92"/>
      <c r="G36" s="93"/>
      <c r="H36" s="94">
        <v>0</v>
      </c>
      <c r="I36" s="72">
        <f t="shared" si="6"/>
        <v>0</v>
      </c>
      <c r="J36" s="94">
        <v>0</v>
      </c>
      <c r="K36" s="72">
        <f t="shared" si="7"/>
        <v>0</v>
      </c>
      <c r="L36" s="94">
        <v>0</v>
      </c>
      <c r="M36" s="72">
        <f t="shared" si="8"/>
        <v>0</v>
      </c>
      <c r="N36" s="94">
        <v>0</v>
      </c>
      <c r="O36" s="72">
        <f t="shared" si="9"/>
        <v>0</v>
      </c>
      <c r="P36" s="94">
        <v>0</v>
      </c>
      <c r="Q36" s="72">
        <f t="shared" si="10"/>
        <v>0</v>
      </c>
      <c r="R36" s="94">
        <v>0</v>
      </c>
      <c r="S36" s="72">
        <f t="shared" si="11"/>
        <v>0</v>
      </c>
      <c r="T36" s="94">
        <v>0</v>
      </c>
      <c r="U36" s="72">
        <f t="shared" si="11"/>
        <v>0</v>
      </c>
      <c r="V36" s="94">
        <v>0</v>
      </c>
      <c r="W36" s="72">
        <f t="shared" si="2"/>
        <v>0</v>
      </c>
      <c r="X36" s="95">
        <f t="shared" si="12"/>
        <v>0</v>
      </c>
      <c r="Y36" s="273">
        <f t="shared" si="13"/>
        <v>0</v>
      </c>
      <c r="AA36" s="94">
        <v>0</v>
      </c>
      <c r="AB36" s="72">
        <f t="shared" si="14"/>
        <v>0</v>
      </c>
      <c r="AC36" s="94">
        <v>0</v>
      </c>
      <c r="AD36" s="72">
        <f t="shared" si="15"/>
        <v>0</v>
      </c>
      <c r="AE36" s="94">
        <v>0</v>
      </c>
      <c r="AF36" s="72">
        <f t="shared" si="16"/>
        <v>0</v>
      </c>
      <c r="AG36" s="94">
        <v>0</v>
      </c>
      <c r="AH36" s="72">
        <f t="shared" si="17"/>
        <v>0</v>
      </c>
      <c r="AI36" s="94">
        <v>0</v>
      </c>
      <c r="AJ36" s="72">
        <f t="shared" si="18"/>
        <v>0</v>
      </c>
      <c r="AK36" s="94"/>
      <c r="AL36" s="72">
        <f t="shared" si="19"/>
        <v>0</v>
      </c>
      <c r="AM36" s="95">
        <f t="shared" si="20"/>
        <v>0</v>
      </c>
      <c r="AN36" s="287">
        <f t="shared" si="21"/>
        <v>0</v>
      </c>
      <c r="AP36" s="94"/>
      <c r="AQ36" s="72">
        <f t="shared" si="22"/>
        <v>0</v>
      </c>
      <c r="AR36" s="94"/>
      <c r="AS36" s="72">
        <f t="shared" si="23"/>
        <v>0</v>
      </c>
      <c r="AT36" s="94">
        <v>0</v>
      </c>
      <c r="AU36" s="72">
        <f t="shared" si="24"/>
        <v>0</v>
      </c>
      <c r="AV36" s="94">
        <v>0</v>
      </c>
      <c r="AW36" s="72">
        <f t="shared" si="25"/>
        <v>0</v>
      </c>
      <c r="AX36" s="95">
        <f t="shared" si="26"/>
        <v>0</v>
      </c>
      <c r="AY36" s="280">
        <f t="shared" si="27"/>
        <v>0</v>
      </c>
      <c r="BE36" s="96"/>
      <c r="BG36" s="97">
        <f t="shared" si="28"/>
        <v>0</v>
      </c>
      <c r="BH36" s="75">
        <f t="shared" si="29"/>
        <v>0</v>
      </c>
      <c r="BI36" s="97">
        <f t="shared" si="30"/>
        <v>0</v>
      </c>
      <c r="BJ36" s="76">
        <f t="shared" si="3"/>
        <v>0</v>
      </c>
      <c r="BK36" s="97">
        <f t="shared" si="31"/>
        <v>0</v>
      </c>
      <c r="BL36" s="77">
        <f t="shared" si="4"/>
        <v>0</v>
      </c>
      <c r="BM36" s="213"/>
      <c r="BN36" s="202"/>
      <c r="BO36" s="61"/>
      <c r="BP36" s="78">
        <f t="shared" si="32"/>
        <v>0</v>
      </c>
      <c r="BQ36" s="79">
        <f t="shared" si="5"/>
        <v>0</v>
      </c>
    </row>
    <row r="37" spans="2:72" hidden="1">
      <c r="B37" s="35"/>
      <c r="C37" s="35"/>
      <c r="D37" s="378"/>
      <c r="E37" s="92"/>
      <c r="F37" s="92"/>
      <c r="G37" s="93"/>
      <c r="H37" s="94">
        <v>0</v>
      </c>
      <c r="I37" s="72">
        <f t="shared" si="6"/>
        <v>0</v>
      </c>
      <c r="J37" s="94">
        <v>0</v>
      </c>
      <c r="K37" s="72">
        <f t="shared" si="7"/>
        <v>0</v>
      </c>
      <c r="L37" s="94">
        <v>0</v>
      </c>
      <c r="M37" s="72">
        <f t="shared" si="8"/>
        <v>0</v>
      </c>
      <c r="N37" s="94">
        <v>0</v>
      </c>
      <c r="O37" s="72">
        <f t="shared" si="9"/>
        <v>0</v>
      </c>
      <c r="P37" s="94">
        <v>0</v>
      </c>
      <c r="Q37" s="72">
        <f t="shared" si="10"/>
        <v>0</v>
      </c>
      <c r="R37" s="94">
        <v>0</v>
      </c>
      <c r="S37" s="72">
        <f t="shared" si="11"/>
        <v>0</v>
      </c>
      <c r="T37" s="94">
        <v>0</v>
      </c>
      <c r="U37" s="72">
        <f t="shared" si="11"/>
        <v>0</v>
      </c>
      <c r="V37" s="94">
        <v>0</v>
      </c>
      <c r="W37" s="72">
        <f t="shared" si="2"/>
        <v>0</v>
      </c>
      <c r="X37" s="95">
        <f t="shared" si="12"/>
        <v>0</v>
      </c>
      <c r="Y37" s="273">
        <f t="shared" si="13"/>
        <v>0</v>
      </c>
      <c r="AA37" s="94">
        <v>0</v>
      </c>
      <c r="AB37" s="72">
        <f t="shared" si="14"/>
        <v>0</v>
      </c>
      <c r="AC37" s="94">
        <v>0</v>
      </c>
      <c r="AD37" s="72">
        <f t="shared" si="15"/>
        <v>0</v>
      </c>
      <c r="AE37" s="94">
        <v>0</v>
      </c>
      <c r="AF37" s="72">
        <f t="shared" si="16"/>
        <v>0</v>
      </c>
      <c r="AG37" s="94">
        <v>0</v>
      </c>
      <c r="AH37" s="72">
        <f t="shared" si="17"/>
        <v>0</v>
      </c>
      <c r="AI37" s="94">
        <v>0</v>
      </c>
      <c r="AJ37" s="72">
        <f t="shared" si="18"/>
        <v>0</v>
      </c>
      <c r="AK37" s="94"/>
      <c r="AL37" s="72">
        <f t="shared" si="19"/>
        <v>0</v>
      </c>
      <c r="AM37" s="95">
        <f t="shared" si="20"/>
        <v>0</v>
      </c>
      <c r="AN37" s="287">
        <f t="shared" si="21"/>
        <v>0</v>
      </c>
      <c r="AP37" s="94"/>
      <c r="AQ37" s="72">
        <f t="shared" si="22"/>
        <v>0</v>
      </c>
      <c r="AR37" s="94"/>
      <c r="AS37" s="72">
        <f t="shared" si="23"/>
        <v>0</v>
      </c>
      <c r="AT37" s="94">
        <v>0</v>
      </c>
      <c r="AU37" s="72">
        <f t="shared" si="24"/>
        <v>0</v>
      </c>
      <c r="AV37" s="94">
        <v>0</v>
      </c>
      <c r="AW37" s="72">
        <f t="shared" si="25"/>
        <v>0</v>
      </c>
      <c r="AX37" s="95">
        <f t="shared" si="26"/>
        <v>0</v>
      </c>
      <c r="AY37" s="280">
        <f t="shared" si="27"/>
        <v>0</v>
      </c>
      <c r="BE37" s="96"/>
      <c r="BG37" s="97">
        <f t="shared" si="28"/>
        <v>0</v>
      </c>
      <c r="BH37" s="75">
        <f t="shared" si="29"/>
        <v>0</v>
      </c>
      <c r="BI37" s="97">
        <f t="shared" si="30"/>
        <v>0</v>
      </c>
      <c r="BJ37" s="76">
        <f t="shared" si="3"/>
        <v>0</v>
      </c>
      <c r="BK37" s="97">
        <f t="shared" si="31"/>
        <v>0</v>
      </c>
      <c r="BL37" s="77">
        <f t="shared" si="4"/>
        <v>0</v>
      </c>
      <c r="BM37" s="213"/>
      <c r="BN37" s="202"/>
      <c r="BO37" s="61"/>
      <c r="BP37" s="78">
        <f t="shared" si="32"/>
        <v>0</v>
      </c>
      <c r="BQ37" s="79">
        <f t="shared" si="5"/>
        <v>0</v>
      </c>
    </row>
    <row r="38" spans="2:72" hidden="1">
      <c r="B38" s="35"/>
      <c r="C38" s="35"/>
      <c r="D38" s="378"/>
      <c r="E38" s="92"/>
      <c r="F38" s="92"/>
      <c r="G38" s="93"/>
      <c r="H38" s="94">
        <v>0</v>
      </c>
      <c r="I38" s="72">
        <f t="shared" si="6"/>
        <v>0</v>
      </c>
      <c r="J38" s="94">
        <v>0</v>
      </c>
      <c r="K38" s="72">
        <f t="shared" si="7"/>
        <v>0</v>
      </c>
      <c r="L38" s="94">
        <v>0</v>
      </c>
      <c r="M38" s="72">
        <f t="shared" si="8"/>
        <v>0</v>
      </c>
      <c r="N38" s="94">
        <v>0</v>
      </c>
      <c r="O38" s="72">
        <f t="shared" si="9"/>
        <v>0</v>
      </c>
      <c r="P38" s="94">
        <v>0</v>
      </c>
      <c r="Q38" s="72">
        <f t="shared" si="10"/>
        <v>0</v>
      </c>
      <c r="R38" s="94">
        <v>0</v>
      </c>
      <c r="S38" s="72">
        <f t="shared" si="11"/>
        <v>0</v>
      </c>
      <c r="T38" s="94">
        <v>0</v>
      </c>
      <c r="U38" s="72">
        <f t="shared" si="11"/>
        <v>0</v>
      </c>
      <c r="V38" s="94">
        <v>0</v>
      </c>
      <c r="W38" s="72">
        <f t="shared" si="2"/>
        <v>0</v>
      </c>
      <c r="X38" s="95">
        <f t="shared" si="12"/>
        <v>0</v>
      </c>
      <c r="Y38" s="273">
        <f t="shared" si="13"/>
        <v>0</v>
      </c>
      <c r="AA38" s="94">
        <v>0</v>
      </c>
      <c r="AB38" s="72">
        <f t="shared" si="14"/>
        <v>0</v>
      </c>
      <c r="AC38" s="94">
        <v>0</v>
      </c>
      <c r="AD38" s="72">
        <f t="shared" si="15"/>
        <v>0</v>
      </c>
      <c r="AE38" s="94">
        <v>0</v>
      </c>
      <c r="AF38" s="72">
        <f t="shared" si="16"/>
        <v>0</v>
      </c>
      <c r="AG38" s="94">
        <v>0</v>
      </c>
      <c r="AH38" s="72">
        <f t="shared" si="17"/>
        <v>0</v>
      </c>
      <c r="AI38" s="94">
        <v>0</v>
      </c>
      <c r="AJ38" s="72">
        <f t="shared" si="18"/>
        <v>0</v>
      </c>
      <c r="AK38" s="94"/>
      <c r="AL38" s="72">
        <f t="shared" si="19"/>
        <v>0</v>
      </c>
      <c r="AM38" s="95">
        <f t="shared" si="20"/>
        <v>0</v>
      </c>
      <c r="AN38" s="287">
        <f t="shared" si="21"/>
        <v>0</v>
      </c>
      <c r="AP38" s="94"/>
      <c r="AQ38" s="72">
        <f t="shared" si="22"/>
        <v>0</v>
      </c>
      <c r="AR38" s="94"/>
      <c r="AS38" s="72">
        <f t="shared" si="23"/>
        <v>0</v>
      </c>
      <c r="AT38" s="94">
        <v>0</v>
      </c>
      <c r="AU38" s="72">
        <f t="shared" si="24"/>
        <v>0</v>
      </c>
      <c r="AV38" s="94">
        <v>0</v>
      </c>
      <c r="AW38" s="72">
        <f t="shared" si="25"/>
        <v>0</v>
      </c>
      <c r="AX38" s="95">
        <f t="shared" si="26"/>
        <v>0</v>
      </c>
      <c r="AY38" s="280">
        <f t="shared" si="27"/>
        <v>0</v>
      </c>
      <c r="BE38" s="96"/>
      <c r="BG38" s="97">
        <f t="shared" si="28"/>
        <v>0</v>
      </c>
      <c r="BH38" s="75">
        <f t="shared" si="29"/>
        <v>0</v>
      </c>
      <c r="BI38" s="97">
        <f t="shared" si="30"/>
        <v>0</v>
      </c>
      <c r="BJ38" s="76">
        <f t="shared" si="3"/>
        <v>0</v>
      </c>
      <c r="BK38" s="97">
        <f t="shared" si="31"/>
        <v>0</v>
      </c>
      <c r="BL38" s="77">
        <f t="shared" si="4"/>
        <v>0</v>
      </c>
      <c r="BM38" s="213"/>
      <c r="BN38" s="202"/>
      <c r="BO38" s="61"/>
      <c r="BP38" s="78">
        <f t="shared" si="32"/>
        <v>0</v>
      </c>
      <c r="BQ38" s="79">
        <f t="shared" si="5"/>
        <v>0</v>
      </c>
    </row>
    <row r="39" spans="2:72" hidden="1">
      <c r="B39" s="35"/>
      <c r="C39" s="35"/>
      <c r="D39" s="378"/>
      <c r="E39" s="92"/>
      <c r="F39" s="92"/>
      <c r="G39" s="93"/>
      <c r="H39" s="94">
        <v>0</v>
      </c>
      <c r="I39" s="72">
        <f t="shared" si="6"/>
        <v>0</v>
      </c>
      <c r="J39" s="94">
        <v>0</v>
      </c>
      <c r="K39" s="72">
        <f t="shared" si="7"/>
        <v>0</v>
      </c>
      <c r="L39" s="94">
        <v>0</v>
      </c>
      <c r="M39" s="72">
        <f t="shared" si="8"/>
        <v>0</v>
      </c>
      <c r="N39" s="94">
        <v>0</v>
      </c>
      <c r="O39" s="72">
        <f t="shared" si="9"/>
        <v>0</v>
      </c>
      <c r="P39" s="94">
        <v>0</v>
      </c>
      <c r="Q39" s="72">
        <f t="shared" si="10"/>
        <v>0</v>
      </c>
      <c r="R39" s="94">
        <v>0</v>
      </c>
      <c r="S39" s="72">
        <f t="shared" si="11"/>
        <v>0</v>
      </c>
      <c r="T39" s="94">
        <v>0</v>
      </c>
      <c r="U39" s="72">
        <f t="shared" si="11"/>
        <v>0</v>
      </c>
      <c r="V39" s="94">
        <v>0</v>
      </c>
      <c r="W39" s="72">
        <f t="shared" si="2"/>
        <v>0</v>
      </c>
      <c r="X39" s="95">
        <f t="shared" si="12"/>
        <v>0</v>
      </c>
      <c r="Y39" s="273">
        <f t="shared" si="13"/>
        <v>0</v>
      </c>
      <c r="AA39" s="94">
        <v>0</v>
      </c>
      <c r="AB39" s="72">
        <f t="shared" si="14"/>
        <v>0</v>
      </c>
      <c r="AC39" s="94">
        <v>0</v>
      </c>
      <c r="AD39" s="72">
        <f t="shared" si="15"/>
        <v>0</v>
      </c>
      <c r="AE39" s="94">
        <v>0</v>
      </c>
      <c r="AF39" s="72">
        <f t="shared" si="16"/>
        <v>0</v>
      </c>
      <c r="AG39" s="94">
        <v>0</v>
      </c>
      <c r="AH39" s="72">
        <f t="shared" si="17"/>
        <v>0</v>
      </c>
      <c r="AI39" s="94">
        <v>0</v>
      </c>
      <c r="AJ39" s="72">
        <f t="shared" si="18"/>
        <v>0</v>
      </c>
      <c r="AK39" s="94">
        <v>0</v>
      </c>
      <c r="AL39" s="72">
        <f t="shared" si="19"/>
        <v>0</v>
      </c>
      <c r="AM39" s="95">
        <f t="shared" si="20"/>
        <v>0</v>
      </c>
      <c r="AN39" s="287">
        <f t="shared" si="21"/>
        <v>0</v>
      </c>
      <c r="AP39" s="94"/>
      <c r="AQ39" s="72">
        <f t="shared" si="22"/>
        <v>0</v>
      </c>
      <c r="AR39" s="94"/>
      <c r="AS39" s="72">
        <f t="shared" si="23"/>
        <v>0</v>
      </c>
      <c r="AT39" s="94">
        <v>0</v>
      </c>
      <c r="AU39" s="72">
        <f t="shared" si="24"/>
        <v>0</v>
      </c>
      <c r="AV39" s="94">
        <v>0</v>
      </c>
      <c r="AW39" s="72">
        <f t="shared" si="25"/>
        <v>0</v>
      </c>
      <c r="AX39" s="95">
        <f t="shared" si="26"/>
        <v>0</v>
      </c>
      <c r="AY39" s="280">
        <f t="shared" si="27"/>
        <v>0</v>
      </c>
      <c r="BE39" s="96"/>
      <c r="BG39" s="97">
        <f t="shared" si="28"/>
        <v>0</v>
      </c>
      <c r="BH39" s="75">
        <f t="shared" si="29"/>
        <v>0</v>
      </c>
      <c r="BI39" s="97">
        <f t="shared" si="30"/>
        <v>0</v>
      </c>
      <c r="BJ39" s="76">
        <f t="shared" si="3"/>
        <v>0</v>
      </c>
      <c r="BK39" s="97">
        <f t="shared" si="31"/>
        <v>0</v>
      </c>
      <c r="BL39" s="77">
        <f t="shared" si="4"/>
        <v>0</v>
      </c>
      <c r="BM39" s="213"/>
      <c r="BN39" s="202"/>
      <c r="BO39" s="61"/>
      <c r="BP39" s="78">
        <f t="shared" si="32"/>
        <v>0</v>
      </c>
      <c r="BQ39" s="79">
        <f t="shared" si="5"/>
        <v>0</v>
      </c>
    </row>
    <row r="40" spans="2:72" hidden="1">
      <c r="B40" s="35"/>
      <c r="C40" s="35"/>
      <c r="D40" s="378"/>
      <c r="E40" s="92"/>
      <c r="F40" s="92"/>
      <c r="G40" s="93"/>
      <c r="H40" s="94">
        <v>0</v>
      </c>
      <c r="I40" s="72">
        <f t="shared" si="6"/>
        <v>0</v>
      </c>
      <c r="J40" s="94">
        <v>0</v>
      </c>
      <c r="K40" s="72">
        <f t="shared" si="7"/>
        <v>0</v>
      </c>
      <c r="L40" s="94">
        <v>0</v>
      </c>
      <c r="M40" s="72">
        <f t="shared" si="8"/>
        <v>0</v>
      </c>
      <c r="N40" s="94">
        <v>0</v>
      </c>
      <c r="O40" s="72">
        <f t="shared" si="9"/>
        <v>0</v>
      </c>
      <c r="P40" s="94">
        <v>0</v>
      </c>
      <c r="Q40" s="72">
        <f t="shared" si="10"/>
        <v>0</v>
      </c>
      <c r="R40" s="94">
        <v>0</v>
      </c>
      <c r="S40" s="72">
        <f t="shared" si="11"/>
        <v>0</v>
      </c>
      <c r="T40" s="94">
        <v>0</v>
      </c>
      <c r="U40" s="72">
        <f t="shared" si="11"/>
        <v>0</v>
      </c>
      <c r="V40" s="94">
        <v>0</v>
      </c>
      <c r="W40" s="72">
        <f t="shared" si="2"/>
        <v>0</v>
      </c>
      <c r="X40" s="95">
        <f t="shared" si="12"/>
        <v>0</v>
      </c>
      <c r="Y40" s="273">
        <f t="shared" si="13"/>
        <v>0</v>
      </c>
      <c r="AA40" s="94">
        <v>0</v>
      </c>
      <c r="AB40" s="72">
        <f t="shared" si="14"/>
        <v>0</v>
      </c>
      <c r="AC40" s="94">
        <v>0</v>
      </c>
      <c r="AD40" s="72">
        <f t="shared" si="15"/>
        <v>0</v>
      </c>
      <c r="AE40" s="94">
        <v>0</v>
      </c>
      <c r="AF40" s="72">
        <f t="shared" si="16"/>
        <v>0</v>
      </c>
      <c r="AG40" s="94">
        <v>0</v>
      </c>
      <c r="AH40" s="72">
        <f t="shared" si="17"/>
        <v>0</v>
      </c>
      <c r="AI40" s="94">
        <v>0</v>
      </c>
      <c r="AJ40" s="72">
        <f t="shared" si="18"/>
        <v>0</v>
      </c>
      <c r="AK40" s="94"/>
      <c r="AL40" s="72">
        <f t="shared" si="19"/>
        <v>0</v>
      </c>
      <c r="AM40" s="95">
        <f t="shared" si="20"/>
        <v>0</v>
      </c>
      <c r="AN40" s="287">
        <f t="shared" si="21"/>
        <v>0</v>
      </c>
      <c r="AP40" s="94"/>
      <c r="AQ40" s="72">
        <f t="shared" si="22"/>
        <v>0</v>
      </c>
      <c r="AR40" s="94"/>
      <c r="AS40" s="72">
        <f t="shared" si="23"/>
        <v>0</v>
      </c>
      <c r="AT40" s="94">
        <v>0</v>
      </c>
      <c r="AU40" s="72">
        <f t="shared" si="24"/>
        <v>0</v>
      </c>
      <c r="AV40" s="94">
        <v>0</v>
      </c>
      <c r="AW40" s="72">
        <f t="shared" si="25"/>
        <v>0</v>
      </c>
      <c r="AX40" s="95">
        <f t="shared" si="26"/>
        <v>0</v>
      </c>
      <c r="AY40" s="280">
        <f t="shared" si="27"/>
        <v>0</v>
      </c>
      <c r="BE40" s="96"/>
      <c r="BG40" s="97">
        <f t="shared" si="28"/>
        <v>0</v>
      </c>
      <c r="BH40" s="75">
        <f t="shared" si="29"/>
        <v>0</v>
      </c>
      <c r="BI40" s="97">
        <f t="shared" si="30"/>
        <v>0</v>
      </c>
      <c r="BJ40" s="76">
        <f t="shared" si="3"/>
        <v>0</v>
      </c>
      <c r="BK40" s="97">
        <f t="shared" si="31"/>
        <v>0</v>
      </c>
      <c r="BL40" s="77">
        <f t="shared" si="4"/>
        <v>0</v>
      </c>
      <c r="BM40" s="213"/>
      <c r="BN40" s="202"/>
      <c r="BO40" s="61"/>
      <c r="BP40" s="78">
        <f t="shared" si="32"/>
        <v>0</v>
      </c>
      <c r="BQ40" s="79">
        <f t="shared" si="5"/>
        <v>0</v>
      </c>
    </row>
    <row r="41" spans="2:72" hidden="1">
      <c r="B41" s="35"/>
      <c r="C41" s="35"/>
      <c r="D41" s="378"/>
      <c r="E41" s="92"/>
      <c r="F41" s="92"/>
      <c r="G41" s="93"/>
      <c r="H41" s="94">
        <v>0</v>
      </c>
      <c r="I41" s="72">
        <f t="shared" si="6"/>
        <v>0</v>
      </c>
      <c r="J41" s="94">
        <v>0</v>
      </c>
      <c r="K41" s="72">
        <f>$E41*J41</f>
        <v>0</v>
      </c>
      <c r="L41" s="94">
        <v>0</v>
      </c>
      <c r="M41" s="72">
        <f t="shared" si="8"/>
        <v>0</v>
      </c>
      <c r="N41" s="94">
        <v>0</v>
      </c>
      <c r="O41" s="72">
        <f>$E41*N41</f>
        <v>0</v>
      </c>
      <c r="P41" s="94">
        <v>0</v>
      </c>
      <c r="Q41" s="72">
        <f t="shared" si="10"/>
        <v>0</v>
      </c>
      <c r="R41" s="94">
        <v>0</v>
      </c>
      <c r="S41" s="72">
        <f t="shared" si="11"/>
        <v>0</v>
      </c>
      <c r="T41" s="94">
        <v>0</v>
      </c>
      <c r="U41" s="72">
        <f t="shared" si="11"/>
        <v>0</v>
      </c>
      <c r="V41" s="94">
        <v>0</v>
      </c>
      <c r="W41" s="72">
        <f t="shared" si="2"/>
        <v>0</v>
      </c>
      <c r="X41" s="95">
        <f t="shared" si="12"/>
        <v>0</v>
      </c>
      <c r="Y41" s="273">
        <f t="shared" si="13"/>
        <v>0</v>
      </c>
      <c r="AA41" s="94">
        <v>0</v>
      </c>
      <c r="AB41" s="72">
        <f t="shared" si="14"/>
        <v>0</v>
      </c>
      <c r="AC41" s="94">
        <v>0</v>
      </c>
      <c r="AD41" s="72">
        <f t="shared" si="15"/>
        <v>0</v>
      </c>
      <c r="AE41" s="94">
        <v>0</v>
      </c>
      <c r="AF41" s="72">
        <f t="shared" si="16"/>
        <v>0</v>
      </c>
      <c r="AG41" s="94">
        <v>0</v>
      </c>
      <c r="AH41" s="72">
        <f>$E41*AG41</f>
        <v>0</v>
      </c>
      <c r="AI41" s="94">
        <v>0</v>
      </c>
      <c r="AJ41" s="72">
        <f t="shared" si="18"/>
        <v>0</v>
      </c>
      <c r="AK41" s="94">
        <v>0</v>
      </c>
      <c r="AL41" s="72">
        <f t="shared" si="19"/>
        <v>0</v>
      </c>
      <c r="AM41" s="95">
        <f t="shared" si="20"/>
        <v>0</v>
      </c>
      <c r="AN41" s="287">
        <f t="shared" si="21"/>
        <v>0</v>
      </c>
      <c r="AP41" s="94">
        <v>0</v>
      </c>
      <c r="AQ41" s="72">
        <f t="shared" si="22"/>
        <v>0</v>
      </c>
      <c r="AR41" s="94">
        <v>0</v>
      </c>
      <c r="AS41" s="72">
        <f t="shared" si="23"/>
        <v>0</v>
      </c>
      <c r="AT41" s="94">
        <v>0</v>
      </c>
      <c r="AU41" s="72">
        <f t="shared" si="24"/>
        <v>0</v>
      </c>
      <c r="AV41" s="94">
        <v>0</v>
      </c>
      <c r="AW41" s="72">
        <f t="shared" si="25"/>
        <v>0</v>
      </c>
      <c r="AX41" s="95">
        <f t="shared" si="26"/>
        <v>0</v>
      </c>
      <c r="AY41" s="280">
        <f t="shared" si="27"/>
        <v>0</v>
      </c>
      <c r="BE41" s="96"/>
      <c r="BG41" s="97">
        <f t="shared" si="28"/>
        <v>0</v>
      </c>
      <c r="BH41" s="75">
        <f t="shared" si="29"/>
        <v>0</v>
      </c>
      <c r="BI41" s="97">
        <f t="shared" si="30"/>
        <v>0</v>
      </c>
      <c r="BJ41" s="76">
        <f t="shared" si="3"/>
        <v>0</v>
      </c>
      <c r="BK41" s="97">
        <f t="shared" si="31"/>
        <v>0</v>
      </c>
      <c r="BL41" s="77">
        <f t="shared" si="4"/>
        <v>0</v>
      </c>
      <c r="BM41" s="213"/>
      <c r="BN41" s="202"/>
      <c r="BO41" s="61"/>
      <c r="BP41" s="78">
        <f t="shared" si="32"/>
        <v>0</v>
      </c>
      <c r="BQ41" s="79">
        <f t="shared" si="5"/>
        <v>0</v>
      </c>
    </row>
    <row r="42" spans="2:72">
      <c r="B42" s="98"/>
      <c r="C42" s="99" t="s">
        <v>16</v>
      </c>
      <c r="D42" s="99"/>
      <c r="E42" s="98"/>
      <c r="F42" s="98"/>
      <c r="G42" s="98"/>
      <c r="H42" s="100">
        <f t="shared" ref="H42:W42" si="33">SUM(H25:H41)</f>
        <v>0</v>
      </c>
      <c r="I42" s="101">
        <f t="shared" si="33"/>
        <v>0</v>
      </c>
      <c r="J42" s="100">
        <f t="shared" si="33"/>
        <v>3745.35</v>
      </c>
      <c r="K42" s="101">
        <f t="shared" si="33"/>
        <v>115033.42499999996</v>
      </c>
      <c r="L42" s="100">
        <f t="shared" si="33"/>
        <v>0</v>
      </c>
      <c r="M42" s="101">
        <f t="shared" si="33"/>
        <v>0</v>
      </c>
      <c r="N42" s="100">
        <f t="shared" si="33"/>
        <v>0</v>
      </c>
      <c r="O42" s="101">
        <f t="shared" si="33"/>
        <v>0</v>
      </c>
      <c r="P42" s="100">
        <f t="shared" si="33"/>
        <v>0</v>
      </c>
      <c r="Q42" s="101">
        <f t="shared" si="33"/>
        <v>0</v>
      </c>
      <c r="R42" s="100">
        <f t="shared" si="33"/>
        <v>0</v>
      </c>
      <c r="S42" s="101">
        <f t="shared" si="33"/>
        <v>0</v>
      </c>
      <c r="T42" s="100">
        <f t="shared" si="33"/>
        <v>0</v>
      </c>
      <c r="U42" s="101">
        <f t="shared" si="33"/>
        <v>0</v>
      </c>
      <c r="V42" s="100">
        <f t="shared" si="33"/>
        <v>0</v>
      </c>
      <c r="W42" s="101">
        <f t="shared" si="33"/>
        <v>0</v>
      </c>
      <c r="X42" s="95">
        <f t="shared" si="12"/>
        <v>3745.35</v>
      </c>
      <c r="Y42" s="275">
        <f>SUM(Y25:Y41)</f>
        <v>115033.42499999996</v>
      </c>
      <c r="Z42" s="98"/>
      <c r="AA42" s="100">
        <f t="shared" ref="AA42:AL42" si="34">SUM(AA25:AA41)</f>
        <v>0</v>
      </c>
      <c r="AB42" s="101">
        <f t="shared" si="34"/>
        <v>0</v>
      </c>
      <c r="AC42" s="100">
        <f t="shared" si="34"/>
        <v>0</v>
      </c>
      <c r="AD42" s="101">
        <f t="shared" si="34"/>
        <v>0</v>
      </c>
      <c r="AE42" s="100">
        <f t="shared" si="34"/>
        <v>0</v>
      </c>
      <c r="AF42" s="101">
        <f t="shared" si="34"/>
        <v>0</v>
      </c>
      <c r="AG42" s="100">
        <f t="shared" si="34"/>
        <v>0</v>
      </c>
      <c r="AH42" s="101">
        <f t="shared" si="34"/>
        <v>0</v>
      </c>
      <c r="AI42" s="100">
        <f t="shared" si="34"/>
        <v>0</v>
      </c>
      <c r="AJ42" s="101">
        <f t="shared" si="34"/>
        <v>0</v>
      </c>
      <c r="AK42" s="100">
        <f t="shared" si="34"/>
        <v>0</v>
      </c>
      <c r="AL42" s="101">
        <f t="shared" si="34"/>
        <v>0</v>
      </c>
      <c r="AM42" s="100">
        <f>AA42+AC42+AE42+AG42+AI42+AK42</f>
        <v>0</v>
      </c>
      <c r="AN42" s="289">
        <f>SUM(AN25:AN41)</f>
        <v>0</v>
      </c>
      <c r="AP42" s="100">
        <f t="shared" ref="AP42:AW42" si="35">SUM(AP25:AP41)</f>
        <v>0</v>
      </c>
      <c r="AQ42" s="101">
        <f t="shared" si="35"/>
        <v>0</v>
      </c>
      <c r="AR42" s="100">
        <f t="shared" si="35"/>
        <v>0</v>
      </c>
      <c r="AS42" s="101">
        <f t="shared" si="35"/>
        <v>0</v>
      </c>
      <c r="AT42" s="100">
        <f t="shared" si="35"/>
        <v>0</v>
      </c>
      <c r="AU42" s="101">
        <f t="shared" si="35"/>
        <v>0</v>
      </c>
      <c r="AV42" s="100">
        <f t="shared" si="35"/>
        <v>0</v>
      </c>
      <c r="AW42" s="101">
        <f t="shared" si="35"/>
        <v>0</v>
      </c>
      <c r="AX42" s="100">
        <f>AP42+AR42+AT42+AV42</f>
        <v>0</v>
      </c>
      <c r="AY42" s="282">
        <f>SUM(AY25:AY41)</f>
        <v>0</v>
      </c>
      <c r="AZ42" s="98"/>
      <c r="BE42" s="102"/>
      <c r="BG42" s="103">
        <f t="shared" ref="BG42:BL42" si="36">SUM(BG25:BG41)</f>
        <v>3745.35</v>
      </c>
      <c r="BH42" s="104">
        <f t="shared" si="36"/>
        <v>115033.42499999996</v>
      </c>
      <c r="BI42" s="103">
        <f t="shared" si="36"/>
        <v>0</v>
      </c>
      <c r="BJ42" s="105">
        <f t="shared" si="36"/>
        <v>0</v>
      </c>
      <c r="BK42" s="103">
        <f t="shared" si="36"/>
        <v>0</v>
      </c>
      <c r="BL42" s="106">
        <f t="shared" si="36"/>
        <v>0</v>
      </c>
      <c r="BM42" s="213"/>
      <c r="BN42" s="202"/>
      <c r="BO42" s="61"/>
      <c r="BP42" s="107">
        <f>SUM(BP25:BP41)</f>
        <v>3745.35</v>
      </c>
      <c r="BQ42" s="108">
        <f>SUM(BQ25:BQ41)</f>
        <v>115033.42499999996</v>
      </c>
    </row>
    <row r="43" spans="2:72" ht="14" thickBot="1">
      <c r="Y43" s="273"/>
      <c r="AN43" s="287"/>
      <c r="AY43" s="280"/>
      <c r="BG43" s="97"/>
      <c r="BH43" s="69"/>
      <c r="BI43" s="97"/>
      <c r="BJ43" s="69"/>
      <c r="BK43" s="97"/>
      <c r="BL43" s="69"/>
      <c r="BM43" s="213"/>
      <c r="BN43" s="202"/>
      <c r="BO43" s="61"/>
      <c r="BP43" s="97"/>
      <c r="BQ43" s="69"/>
    </row>
    <row r="44" spans="2:72" s="61" customFormat="1" ht="14" thickBot="1">
      <c r="B44" s="62" t="s">
        <v>17</v>
      </c>
      <c r="C44" s="63"/>
      <c r="D44" s="63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6"/>
      <c r="U44" s="66"/>
      <c r="V44" s="66"/>
      <c r="W44" s="66"/>
      <c r="X44" s="67"/>
      <c r="Y44" s="271"/>
      <c r="AA44" s="65"/>
      <c r="AB44" s="66"/>
      <c r="AC44" s="65"/>
      <c r="AD44" s="66"/>
      <c r="AE44" s="65"/>
      <c r="AF44" s="66"/>
      <c r="AG44" s="65"/>
      <c r="AH44" s="66"/>
      <c r="AI44" s="65"/>
      <c r="AJ44" s="66"/>
      <c r="AK44" s="65"/>
      <c r="AL44" s="66"/>
      <c r="AM44" s="67"/>
      <c r="AN44" s="285"/>
      <c r="AO44"/>
      <c r="AP44" s="65"/>
      <c r="AQ44" s="66"/>
      <c r="AR44" s="65"/>
      <c r="AS44" s="66"/>
      <c r="AT44" s="65"/>
      <c r="AU44" s="66"/>
      <c r="AV44" s="65"/>
      <c r="AW44" s="66"/>
      <c r="AX44" s="67"/>
      <c r="AY44" s="278"/>
      <c r="BA44"/>
      <c r="BB44"/>
      <c r="BC44"/>
      <c r="BE44" s="59"/>
      <c r="BG44" s="68"/>
      <c r="BH44" s="69"/>
      <c r="BI44" s="68"/>
      <c r="BJ44" s="69"/>
      <c r="BK44" s="68"/>
      <c r="BL44" s="69"/>
      <c r="BM44" s="212"/>
      <c r="BN44" s="202"/>
      <c r="BP44" s="68"/>
      <c r="BQ44" s="69"/>
    </row>
    <row r="45" spans="2:72">
      <c r="B45" s="35" t="str">
        <f>B25</f>
        <v>Dr. Jin</v>
      </c>
      <c r="C45" s="35" t="str">
        <f>C25</f>
        <v>Principle Investigator</v>
      </c>
      <c r="D45" s="244"/>
      <c r="E45" s="110">
        <v>0.27400000000000002</v>
      </c>
      <c r="F45" s="93"/>
      <c r="G45" s="93"/>
      <c r="H45" s="39"/>
      <c r="I45" s="72">
        <f>I25*$E45</f>
        <v>0</v>
      </c>
      <c r="J45" s="97"/>
      <c r="K45" s="72">
        <f>K25*$E45</f>
        <v>0</v>
      </c>
      <c r="L45" s="97"/>
      <c r="M45" s="72">
        <f>M25*$E45</f>
        <v>0</v>
      </c>
      <c r="N45" s="39"/>
      <c r="O45" s="72">
        <f>O25*$E45</f>
        <v>0</v>
      </c>
      <c r="P45" s="97"/>
      <c r="Q45" s="72">
        <f>Q25*$E45</f>
        <v>0</v>
      </c>
      <c r="R45" s="97"/>
      <c r="S45" s="72">
        <f>S25*$E45</f>
        <v>0</v>
      </c>
      <c r="T45" s="72"/>
      <c r="U45" s="72">
        <f>U25*$E45</f>
        <v>0</v>
      </c>
      <c r="V45" s="72"/>
      <c r="W45" s="72">
        <f t="shared" ref="W45:W61" si="37">W25*$E45</f>
        <v>0</v>
      </c>
      <c r="X45" s="97"/>
      <c r="Y45" s="273">
        <f>Y25*$E45</f>
        <v>0</v>
      </c>
      <c r="AA45" s="39"/>
      <c r="AB45" s="72">
        <f>AB25*$E45</f>
        <v>0</v>
      </c>
      <c r="AC45" s="97"/>
      <c r="AD45" s="72">
        <f>AD25*$E45</f>
        <v>0</v>
      </c>
      <c r="AE45" s="97"/>
      <c r="AF45" s="72">
        <f>AF25*$E45</f>
        <v>0</v>
      </c>
      <c r="AG45" s="39"/>
      <c r="AH45" s="72">
        <f>AH25*$E45</f>
        <v>0</v>
      </c>
      <c r="AI45" s="97"/>
      <c r="AJ45" s="72">
        <f>AJ25*$E45</f>
        <v>0</v>
      </c>
      <c r="AK45" s="97"/>
      <c r="AL45" s="72">
        <f>AL25*$E45</f>
        <v>0</v>
      </c>
      <c r="AM45" s="97"/>
      <c r="AN45" s="287">
        <f>AN25*$E45</f>
        <v>0</v>
      </c>
      <c r="AP45" s="39"/>
      <c r="AQ45" s="72">
        <f>AQ25*$E45</f>
        <v>0</v>
      </c>
      <c r="AR45" s="97"/>
      <c r="AS45" s="72">
        <f>AS25*$E45</f>
        <v>0</v>
      </c>
      <c r="AT45" s="97"/>
      <c r="AU45" s="72">
        <f>AU25*$E45</f>
        <v>0</v>
      </c>
      <c r="AV45" s="39"/>
      <c r="AW45" s="72">
        <f>AW25*$E45</f>
        <v>0</v>
      </c>
      <c r="AX45" s="97"/>
      <c r="AY45" s="280">
        <f>AY25*$E45</f>
        <v>0</v>
      </c>
      <c r="BE45" s="96"/>
      <c r="BG45" s="68"/>
      <c r="BH45" s="75">
        <f>BH25*$E45</f>
        <v>0</v>
      </c>
      <c r="BI45" s="68"/>
      <c r="BJ45" s="76">
        <f>BJ25*$E45</f>
        <v>0</v>
      </c>
      <c r="BK45" s="68"/>
      <c r="BL45" s="77">
        <f>BL25*$E45</f>
        <v>0</v>
      </c>
      <c r="BM45" s="212"/>
      <c r="BN45" s="202"/>
      <c r="BO45" s="61"/>
      <c r="BP45" s="111"/>
      <c r="BQ45" s="79">
        <f>BQ25*$E45</f>
        <v>0</v>
      </c>
      <c r="BT45" s="61"/>
    </row>
    <row r="46" spans="2:72">
      <c r="B46" s="35" t="str">
        <f t="shared" ref="B46:C51" si="38">B26</f>
        <v>Dr. Casanova</v>
      </c>
      <c r="C46" s="35" t="str">
        <f t="shared" si="38"/>
        <v>Co-PI</v>
      </c>
      <c r="D46" s="244"/>
      <c r="E46" s="110">
        <v>0.27400000000000002</v>
      </c>
      <c r="F46" s="93"/>
      <c r="G46" s="93"/>
      <c r="H46" s="39"/>
      <c r="I46" s="72">
        <f t="shared" ref="I46:I61" si="39">I26*$E46</f>
        <v>0</v>
      </c>
      <c r="J46" s="97"/>
      <c r="K46" s="72">
        <f t="shared" ref="K46:K61" si="40">K26*$E46</f>
        <v>0</v>
      </c>
      <c r="L46" s="97"/>
      <c r="M46" s="72">
        <f t="shared" ref="M46:M61" si="41">M26*$E46</f>
        <v>0</v>
      </c>
      <c r="N46" s="39"/>
      <c r="O46" s="72">
        <f t="shared" ref="O46:O61" si="42">O26*$E46</f>
        <v>0</v>
      </c>
      <c r="P46" s="97"/>
      <c r="Q46" s="72">
        <f t="shared" ref="Q46:Q61" si="43">Q26*$E46</f>
        <v>0</v>
      </c>
      <c r="R46" s="97"/>
      <c r="S46" s="72">
        <f t="shared" ref="S46:U61" si="44">S26*$E46</f>
        <v>0</v>
      </c>
      <c r="T46" s="72"/>
      <c r="U46" s="72">
        <f t="shared" si="44"/>
        <v>0</v>
      </c>
      <c r="V46" s="72"/>
      <c r="W46" s="72">
        <f t="shared" si="37"/>
        <v>0</v>
      </c>
      <c r="X46" s="97"/>
      <c r="Y46" s="273">
        <f t="shared" ref="Y46:Y61" si="45">Y26*$E46</f>
        <v>0</v>
      </c>
      <c r="AA46" s="39"/>
      <c r="AB46" s="72">
        <f t="shared" ref="AB46:AB61" si="46">AB26*$E46</f>
        <v>0</v>
      </c>
      <c r="AC46" s="97"/>
      <c r="AD46" s="72">
        <f t="shared" ref="AD46:AD61" si="47">AD26*$E46</f>
        <v>0</v>
      </c>
      <c r="AE46" s="97"/>
      <c r="AF46" s="72">
        <f t="shared" ref="AF46:AF61" si="48">AF26*$E46</f>
        <v>0</v>
      </c>
      <c r="AG46" s="39"/>
      <c r="AH46" s="72">
        <f t="shared" ref="AH46:AH61" si="49">AH26*$E46</f>
        <v>0</v>
      </c>
      <c r="AI46" s="97"/>
      <c r="AJ46" s="72">
        <f t="shared" ref="AJ46:AJ61" si="50">AJ26*$E46</f>
        <v>0</v>
      </c>
      <c r="AK46" s="97"/>
      <c r="AL46" s="72">
        <f t="shared" ref="AL46:AL61" si="51">AL26*$E46</f>
        <v>0</v>
      </c>
      <c r="AM46" s="97"/>
      <c r="AN46" s="287">
        <f t="shared" ref="AN46:AN61" si="52">AN26*$E46</f>
        <v>0</v>
      </c>
      <c r="AP46" s="39"/>
      <c r="AQ46" s="72">
        <f t="shared" ref="AQ46:AQ61" si="53">AQ26*$E46</f>
        <v>0</v>
      </c>
      <c r="AR46" s="97"/>
      <c r="AS46" s="72">
        <f t="shared" ref="AS46:AS61" si="54">AS26*$E46</f>
        <v>0</v>
      </c>
      <c r="AT46" s="97"/>
      <c r="AU46" s="72">
        <f t="shared" ref="AU46:AU61" si="55">AU26*$E46</f>
        <v>0</v>
      </c>
      <c r="AV46" s="39"/>
      <c r="AW46" s="72">
        <f t="shared" ref="AW46:AW61" si="56">AW26*$E46</f>
        <v>0</v>
      </c>
      <c r="AX46" s="97"/>
      <c r="AY46" s="280">
        <f t="shared" ref="AY46:AY61" si="57">AY26*$E46</f>
        <v>0</v>
      </c>
      <c r="BE46" s="96"/>
      <c r="BG46" s="68"/>
      <c r="BH46" s="75">
        <f t="shared" ref="BH46:BH61" si="58">BH26*$E46</f>
        <v>0</v>
      </c>
      <c r="BI46" s="68"/>
      <c r="BJ46" s="76">
        <f t="shared" ref="BJ46:BJ61" si="59">BJ26*$E46</f>
        <v>0</v>
      </c>
      <c r="BK46" s="68"/>
      <c r="BL46" s="77">
        <f t="shared" ref="BL46:BL61" si="60">BL26*$E46</f>
        <v>0</v>
      </c>
      <c r="BM46" s="212"/>
      <c r="BN46" s="202"/>
      <c r="BO46" s="61"/>
      <c r="BP46" s="111"/>
      <c r="BQ46" s="79">
        <f t="shared" ref="BQ46:BQ61" si="61">BQ26*$E46</f>
        <v>0</v>
      </c>
    </row>
    <row r="47" spans="2:72">
      <c r="B47" s="35" t="str">
        <f t="shared" si="38"/>
        <v>Dr. Yoon</v>
      </c>
      <c r="C47" s="35" t="str">
        <f t="shared" si="38"/>
        <v>Co-PI</v>
      </c>
      <c r="D47" s="244"/>
      <c r="E47" s="110">
        <v>0.27400000000000002</v>
      </c>
      <c r="F47" s="93"/>
      <c r="G47" s="93"/>
      <c r="H47" s="39"/>
      <c r="I47" s="72">
        <f t="shared" si="39"/>
        <v>0</v>
      </c>
      <c r="J47" s="97"/>
      <c r="K47" s="72">
        <f t="shared" si="40"/>
        <v>10969.158449999995</v>
      </c>
      <c r="L47" s="97"/>
      <c r="M47" s="72">
        <f t="shared" si="41"/>
        <v>0</v>
      </c>
      <c r="N47" s="39"/>
      <c r="O47" s="72">
        <f t="shared" si="42"/>
        <v>0</v>
      </c>
      <c r="P47" s="97"/>
      <c r="Q47" s="72">
        <f t="shared" si="43"/>
        <v>0</v>
      </c>
      <c r="R47" s="97"/>
      <c r="S47" s="72">
        <f t="shared" si="44"/>
        <v>0</v>
      </c>
      <c r="T47" s="72"/>
      <c r="U47" s="72">
        <f t="shared" si="44"/>
        <v>0</v>
      </c>
      <c r="V47" s="72"/>
      <c r="W47" s="72">
        <f t="shared" si="37"/>
        <v>0</v>
      </c>
      <c r="X47" s="97"/>
      <c r="Y47" s="273">
        <f t="shared" si="45"/>
        <v>10969.158449999995</v>
      </c>
      <c r="AA47" s="39"/>
      <c r="AB47" s="72">
        <f t="shared" si="46"/>
        <v>0</v>
      </c>
      <c r="AC47" s="97"/>
      <c r="AD47" s="72">
        <f t="shared" si="47"/>
        <v>0</v>
      </c>
      <c r="AE47" s="97"/>
      <c r="AF47" s="72">
        <f t="shared" si="48"/>
        <v>0</v>
      </c>
      <c r="AG47" s="39"/>
      <c r="AH47" s="72">
        <f t="shared" si="49"/>
        <v>0</v>
      </c>
      <c r="AI47" s="97"/>
      <c r="AJ47" s="72">
        <f t="shared" si="50"/>
        <v>0</v>
      </c>
      <c r="AK47" s="97"/>
      <c r="AL47" s="72">
        <f t="shared" si="51"/>
        <v>0</v>
      </c>
      <c r="AM47" s="97"/>
      <c r="AN47" s="287">
        <f t="shared" si="52"/>
        <v>0</v>
      </c>
      <c r="AP47" s="39"/>
      <c r="AQ47" s="72">
        <f t="shared" si="53"/>
        <v>0</v>
      </c>
      <c r="AR47" s="97"/>
      <c r="AS47" s="72">
        <f t="shared" si="54"/>
        <v>0</v>
      </c>
      <c r="AT47" s="97"/>
      <c r="AU47" s="72">
        <f t="shared" si="55"/>
        <v>0</v>
      </c>
      <c r="AV47" s="39"/>
      <c r="AW47" s="72">
        <f t="shared" si="56"/>
        <v>0</v>
      </c>
      <c r="AX47" s="97"/>
      <c r="AY47" s="280">
        <f t="shared" si="57"/>
        <v>0</v>
      </c>
      <c r="BE47" s="96"/>
      <c r="BG47" s="68"/>
      <c r="BH47" s="75">
        <f t="shared" si="58"/>
        <v>10969.158449999995</v>
      </c>
      <c r="BI47" s="68"/>
      <c r="BJ47" s="76">
        <f t="shared" si="59"/>
        <v>0</v>
      </c>
      <c r="BK47" s="68"/>
      <c r="BL47" s="77">
        <f t="shared" si="60"/>
        <v>0</v>
      </c>
      <c r="BM47" s="212"/>
      <c r="BN47" s="202"/>
      <c r="BO47" s="61"/>
      <c r="BP47" s="111"/>
      <c r="BQ47" s="79">
        <f t="shared" si="61"/>
        <v>10969.158449999995</v>
      </c>
      <c r="BT47" s="93"/>
    </row>
    <row r="48" spans="2:72">
      <c r="B48" s="35" t="str">
        <f t="shared" si="38"/>
        <v>Graduate Student</v>
      </c>
      <c r="C48" s="35" t="str">
        <f t="shared" si="38"/>
        <v>Graduate Student (Lin)</v>
      </c>
      <c r="D48" s="244"/>
      <c r="E48" s="110">
        <v>0.10199999999999999</v>
      </c>
      <c r="F48" s="93"/>
      <c r="G48" s="93"/>
      <c r="H48" s="39"/>
      <c r="I48" s="72">
        <f t="shared" si="39"/>
        <v>0</v>
      </c>
      <c r="J48" s="97"/>
      <c r="K48" s="72">
        <f t="shared" si="40"/>
        <v>0</v>
      </c>
      <c r="L48" s="97"/>
      <c r="M48" s="72">
        <f t="shared" si="41"/>
        <v>0</v>
      </c>
      <c r="N48" s="39"/>
      <c r="O48" s="72">
        <f t="shared" si="42"/>
        <v>0</v>
      </c>
      <c r="P48" s="97"/>
      <c r="Q48" s="72">
        <f t="shared" si="43"/>
        <v>0</v>
      </c>
      <c r="R48" s="97"/>
      <c r="S48" s="72">
        <f t="shared" si="44"/>
        <v>0</v>
      </c>
      <c r="T48" s="72"/>
      <c r="U48" s="72">
        <f t="shared" si="44"/>
        <v>0</v>
      </c>
      <c r="V48" s="72"/>
      <c r="W48" s="72">
        <f t="shared" si="37"/>
        <v>0</v>
      </c>
      <c r="X48" s="97"/>
      <c r="Y48" s="273">
        <f t="shared" si="45"/>
        <v>0</v>
      </c>
      <c r="AA48" s="39"/>
      <c r="AB48" s="72">
        <f t="shared" si="46"/>
        <v>0</v>
      </c>
      <c r="AC48" s="97"/>
      <c r="AD48" s="72">
        <f t="shared" si="47"/>
        <v>0</v>
      </c>
      <c r="AE48" s="97"/>
      <c r="AF48" s="72">
        <f t="shared" si="48"/>
        <v>0</v>
      </c>
      <c r="AG48" s="39"/>
      <c r="AH48" s="72">
        <f t="shared" si="49"/>
        <v>0</v>
      </c>
      <c r="AI48" s="97"/>
      <c r="AJ48" s="72">
        <f t="shared" si="50"/>
        <v>0</v>
      </c>
      <c r="AK48" s="97"/>
      <c r="AL48" s="72">
        <f t="shared" si="51"/>
        <v>0</v>
      </c>
      <c r="AM48" s="97"/>
      <c r="AN48" s="287">
        <f t="shared" si="52"/>
        <v>0</v>
      </c>
      <c r="AP48" s="39"/>
      <c r="AQ48" s="72">
        <f t="shared" si="53"/>
        <v>0</v>
      </c>
      <c r="AR48" s="97"/>
      <c r="AS48" s="72">
        <f t="shared" si="54"/>
        <v>0</v>
      </c>
      <c r="AT48" s="97"/>
      <c r="AU48" s="72">
        <f t="shared" si="55"/>
        <v>0</v>
      </c>
      <c r="AV48" s="39"/>
      <c r="AW48" s="72">
        <f t="shared" si="56"/>
        <v>0</v>
      </c>
      <c r="AX48" s="97"/>
      <c r="AY48" s="280">
        <f t="shared" si="57"/>
        <v>0</v>
      </c>
      <c r="BE48" s="96"/>
      <c r="BG48" s="68"/>
      <c r="BH48" s="75">
        <f t="shared" si="58"/>
        <v>0</v>
      </c>
      <c r="BI48" s="68"/>
      <c r="BJ48" s="76">
        <f t="shared" si="59"/>
        <v>0</v>
      </c>
      <c r="BK48" s="68"/>
      <c r="BL48" s="77">
        <f t="shared" si="60"/>
        <v>0</v>
      </c>
      <c r="BM48" s="212"/>
      <c r="BN48" s="202"/>
      <c r="BO48" s="61"/>
      <c r="BP48" s="111"/>
      <c r="BQ48" s="79">
        <f t="shared" si="61"/>
        <v>0</v>
      </c>
    </row>
    <row r="49" spans="2:70">
      <c r="B49" s="35" t="str">
        <f t="shared" si="38"/>
        <v>Graduate Student</v>
      </c>
      <c r="C49" s="35" t="str">
        <f t="shared" si="38"/>
        <v>Graduate Student (Yoon)</v>
      </c>
      <c r="D49" s="244"/>
      <c r="E49" s="110">
        <v>0.10199999999999999</v>
      </c>
      <c r="F49" s="93"/>
      <c r="G49" s="93"/>
      <c r="H49" s="39"/>
      <c r="I49" s="72">
        <f t="shared" si="39"/>
        <v>0</v>
      </c>
      <c r="J49" s="97"/>
      <c r="K49" s="72">
        <f t="shared" si="40"/>
        <v>3824.9999999999991</v>
      </c>
      <c r="L49" s="97"/>
      <c r="M49" s="72">
        <f t="shared" si="41"/>
        <v>0</v>
      </c>
      <c r="N49" s="39"/>
      <c r="O49" s="72">
        <f t="shared" si="42"/>
        <v>0</v>
      </c>
      <c r="P49" s="97"/>
      <c r="Q49" s="72">
        <f t="shared" si="43"/>
        <v>0</v>
      </c>
      <c r="R49" s="97"/>
      <c r="S49" s="72">
        <f t="shared" si="44"/>
        <v>0</v>
      </c>
      <c r="T49" s="72"/>
      <c r="U49" s="72">
        <f t="shared" si="44"/>
        <v>0</v>
      </c>
      <c r="V49" s="72"/>
      <c r="W49" s="72">
        <f t="shared" si="37"/>
        <v>0</v>
      </c>
      <c r="X49" s="97"/>
      <c r="Y49" s="273">
        <f t="shared" si="45"/>
        <v>3824.9999999999991</v>
      </c>
      <c r="AA49" s="39"/>
      <c r="AB49" s="72">
        <f t="shared" si="46"/>
        <v>0</v>
      </c>
      <c r="AC49" s="97"/>
      <c r="AD49" s="72">
        <f t="shared" si="47"/>
        <v>0</v>
      </c>
      <c r="AE49" s="97"/>
      <c r="AF49" s="72">
        <f t="shared" si="48"/>
        <v>0</v>
      </c>
      <c r="AG49" s="39"/>
      <c r="AH49" s="72">
        <f t="shared" si="49"/>
        <v>0</v>
      </c>
      <c r="AI49" s="97"/>
      <c r="AJ49" s="72">
        <f t="shared" si="50"/>
        <v>0</v>
      </c>
      <c r="AK49" s="97"/>
      <c r="AL49" s="72">
        <f t="shared" si="51"/>
        <v>0</v>
      </c>
      <c r="AM49" s="97"/>
      <c r="AN49" s="287">
        <f t="shared" si="52"/>
        <v>0</v>
      </c>
      <c r="AP49" s="39"/>
      <c r="AQ49" s="72">
        <f t="shared" si="53"/>
        <v>0</v>
      </c>
      <c r="AR49" s="97"/>
      <c r="AS49" s="72">
        <f t="shared" si="54"/>
        <v>0</v>
      </c>
      <c r="AT49" s="97"/>
      <c r="AU49" s="72">
        <f t="shared" si="55"/>
        <v>0</v>
      </c>
      <c r="AV49" s="39"/>
      <c r="AW49" s="72">
        <f t="shared" si="56"/>
        <v>0</v>
      </c>
      <c r="AX49" s="97"/>
      <c r="AY49" s="280">
        <f t="shared" si="57"/>
        <v>0</v>
      </c>
      <c r="BE49" s="96"/>
      <c r="BG49" s="68"/>
      <c r="BH49" s="75">
        <f t="shared" si="58"/>
        <v>3824.9999999999991</v>
      </c>
      <c r="BI49" s="68"/>
      <c r="BJ49" s="76">
        <f t="shared" si="59"/>
        <v>0</v>
      </c>
      <c r="BK49" s="68"/>
      <c r="BL49" s="77">
        <f t="shared" si="60"/>
        <v>0</v>
      </c>
      <c r="BM49" s="212"/>
      <c r="BN49" s="202"/>
      <c r="BO49" s="61"/>
      <c r="BP49" s="111"/>
      <c r="BQ49" s="79">
        <f t="shared" si="61"/>
        <v>3824.9999999999991</v>
      </c>
    </row>
    <row r="50" spans="2:70">
      <c r="B50" s="35" t="str">
        <f t="shared" si="38"/>
        <v>Graduate Student</v>
      </c>
      <c r="C50" s="35" t="str">
        <f t="shared" si="38"/>
        <v>Graduate Student (Yoon)</v>
      </c>
      <c r="D50" s="244"/>
      <c r="E50" s="110">
        <v>0.10199999999999999</v>
      </c>
      <c r="F50" s="93"/>
      <c r="G50" s="93"/>
      <c r="H50" s="39"/>
      <c r="I50" s="72">
        <f t="shared" si="39"/>
        <v>0</v>
      </c>
      <c r="J50" s="97"/>
      <c r="K50" s="72">
        <f t="shared" si="40"/>
        <v>3824.9999999999991</v>
      </c>
      <c r="L50" s="97"/>
      <c r="M50" s="72">
        <f t="shared" si="41"/>
        <v>0</v>
      </c>
      <c r="N50" s="39"/>
      <c r="O50" s="72">
        <f t="shared" si="42"/>
        <v>0</v>
      </c>
      <c r="P50" s="97"/>
      <c r="Q50" s="72">
        <f t="shared" si="43"/>
        <v>0</v>
      </c>
      <c r="R50" s="97"/>
      <c r="S50" s="72">
        <f t="shared" si="44"/>
        <v>0</v>
      </c>
      <c r="T50" s="72"/>
      <c r="U50" s="72">
        <f t="shared" si="44"/>
        <v>0</v>
      </c>
      <c r="V50" s="72"/>
      <c r="W50" s="72">
        <f t="shared" si="37"/>
        <v>0</v>
      </c>
      <c r="X50" s="97"/>
      <c r="Y50" s="273">
        <f t="shared" si="45"/>
        <v>3824.9999999999991</v>
      </c>
      <c r="AA50" s="39"/>
      <c r="AB50" s="72">
        <f t="shared" si="46"/>
        <v>0</v>
      </c>
      <c r="AC50" s="97"/>
      <c r="AD50" s="72">
        <f t="shared" si="47"/>
        <v>0</v>
      </c>
      <c r="AE50" s="97"/>
      <c r="AF50" s="72">
        <f t="shared" si="48"/>
        <v>0</v>
      </c>
      <c r="AG50" s="39"/>
      <c r="AH50" s="72">
        <f t="shared" si="49"/>
        <v>0</v>
      </c>
      <c r="AI50" s="97"/>
      <c r="AJ50" s="72">
        <f t="shared" si="50"/>
        <v>0</v>
      </c>
      <c r="AK50" s="97"/>
      <c r="AL50" s="72">
        <f t="shared" si="51"/>
        <v>0</v>
      </c>
      <c r="AM50" s="97"/>
      <c r="AN50" s="287">
        <f t="shared" si="52"/>
        <v>0</v>
      </c>
      <c r="AP50" s="39"/>
      <c r="AQ50" s="72">
        <f t="shared" si="53"/>
        <v>0</v>
      </c>
      <c r="AR50" s="97"/>
      <c r="AS50" s="72">
        <f t="shared" si="54"/>
        <v>0</v>
      </c>
      <c r="AT50" s="97"/>
      <c r="AU50" s="72">
        <f t="shared" si="55"/>
        <v>0</v>
      </c>
      <c r="AV50" s="39"/>
      <c r="AW50" s="72">
        <f t="shared" si="56"/>
        <v>0</v>
      </c>
      <c r="AX50" s="97"/>
      <c r="AY50" s="280">
        <f t="shared" si="57"/>
        <v>0</v>
      </c>
      <c r="BE50" s="96"/>
      <c r="BG50" s="68"/>
      <c r="BH50" s="75">
        <f t="shared" si="58"/>
        <v>3824.9999999999991</v>
      </c>
      <c r="BI50" s="68"/>
      <c r="BJ50" s="76">
        <f t="shared" si="59"/>
        <v>0</v>
      </c>
      <c r="BK50" s="68"/>
      <c r="BL50" s="77">
        <f t="shared" si="60"/>
        <v>0</v>
      </c>
      <c r="BM50" s="212"/>
      <c r="BN50" s="202"/>
      <c r="BO50" s="61"/>
      <c r="BP50" s="111"/>
      <c r="BQ50" s="79">
        <f t="shared" si="61"/>
        <v>3824.9999999999991</v>
      </c>
    </row>
    <row r="51" spans="2:70">
      <c r="B51" s="35" t="str">
        <f t="shared" si="38"/>
        <v>Undergraduate Student</v>
      </c>
      <c r="C51" s="35" t="str">
        <f t="shared" si="38"/>
        <v>Undergraduate Student (Lin)</v>
      </c>
      <c r="D51" s="244"/>
      <c r="E51" s="110">
        <v>6.0000000000000001E-3</v>
      </c>
      <c r="F51" s="93"/>
      <c r="G51" s="93"/>
      <c r="H51" s="39"/>
      <c r="I51" s="72">
        <f t="shared" si="39"/>
        <v>0</v>
      </c>
      <c r="J51" s="97"/>
      <c r="K51" s="72">
        <f t="shared" si="40"/>
        <v>0</v>
      </c>
      <c r="L51" s="97"/>
      <c r="M51" s="72">
        <f t="shared" si="41"/>
        <v>0</v>
      </c>
      <c r="N51" s="39"/>
      <c r="O51" s="72">
        <f t="shared" si="42"/>
        <v>0</v>
      </c>
      <c r="P51" s="97"/>
      <c r="Q51" s="72">
        <f t="shared" si="43"/>
        <v>0</v>
      </c>
      <c r="R51" s="97"/>
      <c r="S51" s="72">
        <f t="shared" si="44"/>
        <v>0</v>
      </c>
      <c r="T51" s="72"/>
      <c r="U51" s="72">
        <f t="shared" si="44"/>
        <v>0</v>
      </c>
      <c r="V51" s="72"/>
      <c r="W51" s="72">
        <f t="shared" si="37"/>
        <v>0</v>
      </c>
      <c r="X51" s="97"/>
      <c r="Y51" s="273">
        <f t="shared" si="45"/>
        <v>0</v>
      </c>
      <c r="AA51" s="39"/>
      <c r="AB51" s="72">
        <f t="shared" si="46"/>
        <v>0</v>
      </c>
      <c r="AC51" s="97"/>
      <c r="AD51" s="72">
        <f t="shared" si="47"/>
        <v>0</v>
      </c>
      <c r="AE51" s="97"/>
      <c r="AF51" s="72">
        <f t="shared" si="48"/>
        <v>0</v>
      </c>
      <c r="AG51" s="39"/>
      <c r="AH51" s="72">
        <f t="shared" si="49"/>
        <v>0</v>
      </c>
      <c r="AI51" s="97"/>
      <c r="AJ51" s="72">
        <f t="shared" si="50"/>
        <v>0</v>
      </c>
      <c r="AK51" s="97"/>
      <c r="AL51" s="72">
        <f t="shared" si="51"/>
        <v>0</v>
      </c>
      <c r="AM51" s="97"/>
      <c r="AN51" s="287">
        <f t="shared" si="52"/>
        <v>0</v>
      </c>
      <c r="AP51" s="39"/>
      <c r="AQ51" s="72">
        <f t="shared" si="53"/>
        <v>0</v>
      </c>
      <c r="AR51" s="97"/>
      <c r="AS51" s="72">
        <f t="shared" si="54"/>
        <v>0</v>
      </c>
      <c r="AT51" s="97"/>
      <c r="AU51" s="72">
        <f t="shared" si="55"/>
        <v>0</v>
      </c>
      <c r="AV51" s="39"/>
      <c r="AW51" s="72">
        <f t="shared" si="56"/>
        <v>0</v>
      </c>
      <c r="AX51" s="97"/>
      <c r="AY51" s="280">
        <f t="shared" si="57"/>
        <v>0</v>
      </c>
      <c r="BE51" s="96"/>
      <c r="BG51" s="68"/>
      <c r="BH51" s="75">
        <f t="shared" si="58"/>
        <v>0</v>
      </c>
      <c r="BI51" s="68"/>
      <c r="BJ51" s="76">
        <f t="shared" si="59"/>
        <v>0</v>
      </c>
      <c r="BK51" s="68"/>
      <c r="BL51" s="77">
        <f t="shared" si="60"/>
        <v>0</v>
      </c>
      <c r="BM51" s="212"/>
      <c r="BN51" s="202"/>
      <c r="BO51" s="61"/>
      <c r="BP51" s="111"/>
      <c r="BQ51" s="79">
        <f t="shared" si="61"/>
        <v>0</v>
      </c>
    </row>
    <row r="52" spans="2:70" hidden="1">
      <c r="B52" s="35"/>
      <c r="C52" s="35"/>
      <c r="D52" s="244"/>
      <c r="E52" s="110"/>
      <c r="F52" s="93"/>
      <c r="G52" s="93"/>
      <c r="H52" s="39"/>
      <c r="I52" s="72">
        <f t="shared" si="39"/>
        <v>0</v>
      </c>
      <c r="J52" s="97"/>
      <c r="K52" s="72">
        <f t="shared" si="40"/>
        <v>0</v>
      </c>
      <c r="L52" s="97"/>
      <c r="M52" s="72">
        <f t="shared" si="41"/>
        <v>0</v>
      </c>
      <c r="N52" s="39"/>
      <c r="O52" s="72">
        <f t="shared" si="42"/>
        <v>0</v>
      </c>
      <c r="P52" s="97"/>
      <c r="Q52" s="72">
        <f t="shared" si="43"/>
        <v>0</v>
      </c>
      <c r="R52" s="97"/>
      <c r="S52" s="72">
        <f t="shared" si="44"/>
        <v>0</v>
      </c>
      <c r="T52" s="72"/>
      <c r="U52" s="72">
        <f t="shared" si="44"/>
        <v>0</v>
      </c>
      <c r="V52" s="72"/>
      <c r="W52" s="72">
        <f t="shared" si="37"/>
        <v>0</v>
      </c>
      <c r="X52" s="97"/>
      <c r="Y52" s="273">
        <f t="shared" si="45"/>
        <v>0</v>
      </c>
      <c r="AA52" s="39"/>
      <c r="AB52" s="72">
        <f t="shared" si="46"/>
        <v>0</v>
      </c>
      <c r="AC52" s="97"/>
      <c r="AD52" s="72">
        <f t="shared" si="47"/>
        <v>0</v>
      </c>
      <c r="AE52" s="97"/>
      <c r="AF52" s="72">
        <f t="shared" si="48"/>
        <v>0</v>
      </c>
      <c r="AG52" s="39"/>
      <c r="AH52" s="72">
        <f t="shared" si="49"/>
        <v>0</v>
      </c>
      <c r="AI52" s="97"/>
      <c r="AJ52" s="72">
        <f t="shared" si="50"/>
        <v>0</v>
      </c>
      <c r="AK52" s="97"/>
      <c r="AL52" s="72">
        <f t="shared" si="51"/>
        <v>0</v>
      </c>
      <c r="AM52" s="97"/>
      <c r="AN52" s="287">
        <f t="shared" si="52"/>
        <v>0</v>
      </c>
      <c r="AP52" s="39"/>
      <c r="AQ52" s="72">
        <f t="shared" si="53"/>
        <v>0</v>
      </c>
      <c r="AR52" s="97"/>
      <c r="AS52" s="72">
        <f t="shared" si="54"/>
        <v>0</v>
      </c>
      <c r="AT52" s="97"/>
      <c r="AU52" s="72">
        <f t="shared" si="55"/>
        <v>0</v>
      </c>
      <c r="AV52" s="39"/>
      <c r="AW52" s="72">
        <f t="shared" si="56"/>
        <v>0</v>
      </c>
      <c r="AX52" s="97"/>
      <c r="AY52" s="280">
        <f t="shared" si="57"/>
        <v>0</v>
      </c>
      <c r="BE52" s="96"/>
      <c r="BG52" s="68"/>
      <c r="BH52" s="75">
        <f t="shared" si="58"/>
        <v>0</v>
      </c>
      <c r="BI52" s="68"/>
      <c r="BJ52" s="76">
        <f t="shared" si="59"/>
        <v>0</v>
      </c>
      <c r="BK52" s="68"/>
      <c r="BL52" s="77">
        <f t="shared" si="60"/>
        <v>0</v>
      </c>
      <c r="BM52" s="212"/>
      <c r="BN52" s="202"/>
      <c r="BO52" s="61"/>
      <c r="BP52" s="111"/>
      <c r="BQ52" s="79">
        <f t="shared" si="61"/>
        <v>0</v>
      </c>
    </row>
    <row r="53" spans="2:70" hidden="1">
      <c r="B53" s="35"/>
      <c r="C53" s="35"/>
      <c r="D53" s="244"/>
      <c r="E53" s="110"/>
      <c r="F53" s="93"/>
      <c r="G53" s="93"/>
      <c r="H53" s="39"/>
      <c r="I53" s="72">
        <f t="shared" si="39"/>
        <v>0</v>
      </c>
      <c r="J53" s="97"/>
      <c r="K53" s="72">
        <f t="shared" si="40"/>
        <v>0</v>
      </c>
      <c r="L53" s="97"/>
      <c r="M53" s="72">
        <f t="shared" si="41"/>
        <v>0</v>
      </c>
      <c r="N53" s="39"/>
      <c r="O53" s="72">
        <f t="shared" si="42"/>
        <v>0</v>
      </c>
      <c r="P53" s="97"/>
      <c r="Q53" s="72">
        <f t="shared" si="43"/>
        <v>0</v>
      </c>
      <c r="R53" s="97"/>
      <c r="S53" s="72">
        <f t="shared" si="44"/>
        <v>0</v>
      </c>
      <c r="T53" s="72"/>
      <c r="U53" s="72">
        <f t="shared" si="44"/>
        <v>0</v>
      </c>
      <c r="V53" s="72"/>
      <c r="W53" s="72">
        <f t="shared" si="37"/>
        <v>0</v>
      </c>
      <c r="X53" s="97"/>
      <c r="Y53" s="273">
        <f t="shared" si="45"/>
        <v>0</v>
      </c>
      <c r="AA53" s="39"/>
      <c r="AB53" s="72">
        <f t="shared" si="46"/>
        <v>0</v>
      </c>
      <c r="AC53" s="97"/>
      <c r="AD53" s="72">
        <f t="shared" si="47"/>
        <v>0</v>
      </c>
      <c r="AE53" s="97"/>
      <c r="AF53" s="72">
        <f t="shared" si="48"/>
        <v>0</v>
      </c>
      <c r="AG53" s="39"/>
      <c r="AH53" s="72">
        <f t="shared" si="49"/>
        <v>0</v>
      </c>
      <c r="AI53" s="97"/>
      <c r="AJ53" s="72">
        <f t="shared" si="50"/>
        <v>0</v>
      </c>
      <c r="AK53" s="97"/>
      <c r="AL53" s="72">
        <f t="shared" si="51"/>
        <v>0</v>
      </c>
      <c r="AM53" s="97"/>
      <c r="AN53" s="287">
        <f t="shared" si="52"/>
        <v>0</v>
      </c>
      <c r="AP53" s="39"/>
      <c r="AQ53" s="72">
        <f t="shared" si="53"/>
        <v>0</v>
      </c>
      <c r="AR53" s="97"/>
      <c r="AS53" s="72">
        <f t="shared" si="54"/>
        <v>0</v>
      </c>
      <c r="AT53" s="97"/>
      <c r="AU53" s="72">
        <f t="shared" si="55"/>
        <v>0</v>
      </c>
      <c r="AV53" s="39"/>
      <c r="AW53" s="72">
        <f t="shared" si="56"/>
        <v>0</v>
      </c>
      <c r="AX53" s="97"/>
      <c r="AY53" s="280">
        <f t="shared" si="57"/>
        <v>0</v>
      </c>
      <c r="BE53" s="96"/>
      <c r="BG53" s="68"/>
      <c r="BH53" s="75">
        <f t="shared" si="58"/>
        <v>0</v>
      </c>
      <c r="BI53" s="68"/>
      <c r="BJ53" s="76">
        <f t="shared" si="59"/>
        <v>0</v>
      </c>
      <c r="BK53" s="68"/>
      <c r="BL53" s="77">
        <f t="shared" si="60"/>
        <v>0</v>
      </c>
      <c r="BM53" s="212"/>
      <c r="BN53" s="202"/>
      <c r="BO53" s="61"/>
      <c r="BP53" s="111"/>
      <c r="BQ53" s="79">
        <f t="shared" si="61"/>
        <v>0</v>
      </c>
    </row>
    <row r="54" spans="2:70" hidden="1">
      <c r="B54" s="35"/>
      <c r="C54" s="35"/>
      <c r="D54" s="244"/>
      <c r="E54" s="110"/>
      <c r="F54" s="93"/>
      <c r="G54" s="93"/>
      <c r="H54" s="39"/>
      <c r="I54" s="72">
        <f t="shared" si="39"/>
        <v>0</v>
      </c>
      <c r="J54" s="97"/>
      <c r="K54" s="72">
        <f t="shared" si="40"/>
        <v>0</v>
      </c>
      <c r="L54" s="97"/>
      <c r="M54" s="72">
        <f t="shared" si="41"/>
        <v>0</v>
      </c>
      <c r="N54" s="39"/>
      <c r="O54" s="72">
        <f t="shared" si="42"/>
        <v>0</v>
      </c>
      <c r="P54" s="97"/>
      <c r="Q54" s="72">
        <f t="shared" si="43"/>
        <v>0</v>
      </c>
      <c r="R54" s="97"/>
      <c r="S54" s="72">
        <f t="shared" si="44"/>
        <v>0</v>
      </c>
      <c r="T54" s="72"/>
      <c r="U54" s="72">
        <f t="shared" si="44"/>
        <v>0</v>
      </c>
      <c r="V54" s="72"/>
      <c r="W54" s="72">
        <f t="shared" si="37"/>
        <v>0</v>
      </c>
      <c r="X54" s="97"/>
      <c r="Y54" s="273">
        <f t="shared" si="45"/>
        <v>0</v>
      </c>
      <c r="AA54" s="39"/>
      <c r="AB54" s="72">
        <f t="shared" si="46"/>
        <v>0</v>
      </c>
      <c r="AC54" s="97"/>
      <c r="AD54" s="72">
        <f t="shared" si="47"/>
        <v>0</v>
      </c>
      <c r="AE54" s="97"/>
      <c r="AF54" s="72">
        <f t="shared" si="48"/>
        <v>0</v>
      </c>
      <c r="AG54" s="39"/>
      <c r="AH54" s="72">
        <f t="shared" si="49"/>
        <v>0</v>
      </c>
      <c r="AI54" s="97"/>
      <c r="AJ54" s="72">
        <f t="shared" si="50"/>
        <v>0</v>
      </c>
      <c r="AK54" s="97"/>
      <c r="AL54" s="72">
        <f t="shared" si="51"/>
        <v>0</v>
      </c>
      <c r="AM54" s="97"/>
      <c r="AN54" s="287">
        <f t="shared" si="52"/>
        <v>0</v>
      </c>
      <c r="AP54" s="39"/>
      <c r="AQ54" s="72">
        <f t="shared" si="53"/>
        <v>0</v>
      </c>
      <c r="AR54" s="97"/>
      <c r="AS54" s="72">
        <f t="shared" si="54"/>
        <v>0</v>
      </c>
      <c r="AT54" s="97"/>
      <c r="AU54" s="72">
        <f t="shared" si="55"/>
        <v>0</v>
      </c>
      <c r="AV54" s="39"/>
      <c r="AW54" s="72">
        <f t="shared" si="56"/>
        <v>0</v>
      </c>
      <c r="AX54" s="97"/>
      <c r="AY54" s="280">
        <f t="shared" si="57"/>
        <v>0</v>
      </c>
      <c r="BE54" s="96"/>
      <c r="BG54" s="68"/>
      <c r="BH54" s="75">
        <f t="shared" si="58"/>
        <v>0</v>
      </c>
      <c r="BI54" s="68"/>
      <c r="BJ54" s="76">
        <f t="shared" si="59"/>
        <v>0</v>
      </c>
      <c r="BK54" s="68"/>
      <c r="BL54" s="77">
        <f t="shared" si="60"/>
        <v>0</v>
      </c>
      <c r="BM54" s="212"/>
      <c r="BN54" s="202"/>
      <c r="BO54" s="61"/>
      <c r="BP54" s="111"/>
      <c r="BQ54" s="79">
        <f t="shared" si="61"/>
        <v>0</v>
      </c>
    </row>
    <row r="55" spans="2:70" hidden="1">
      <c r="B55" s="35"/>
      <c r="C55" s="35"/>
      <c r="D55" s="244"/>
      <c r="E55" s="110"/>
      <c r="F55" s="93"/>
      <c r="G55" s="93"/>
      <c r="H55" s="39"/>
      <c r="I55" s="72">
        <f t="shared" si="39"/>
        <v>0</v>
      </c>
      <c r="J55" s="97"/>
      <c r="K55" s="72">
        <f t="shared" si="40"/>
        <v>0</v>
      </c>
      <c r="L55" s="97"/>
      <c r="M55" s="72">
        <f t="shared" si="41"/>
        <v>0</v>
      </c>
      <c r="N55" s="39"/>
      <c r="O55" s="72">
        <f t="shared" si="42"/>
        <v>0</v>
      </c>
      <c r="P55" s="97"/>
      <c r="Q55" s="72">
        <f t="shared" si="43"/>
        <v>0</v>
      </c>
      <c r="R55" s="97"/>
      <c r="S55" s="72">
        <f t="shared" si="44"/>
        <v>0</v>
      </c>
      <c r="T55" s="72"/>
      <c r="U55" s="72">
        <f t="shared" si="44"/>
        <v>0</v>
      </c>
      <c r="V55" s="72"/>
      <c r="W55" s="72">
        <f t="shared" si="37"/>
        <v>0</v>
      </c>
      <c r="X55" s="97"/>
      <c r="Y55" s="273">
        <f t="shared" si="45"/>
        <v>0</v>
      </c>
      <c r="AA55" s="39"/>
      <c r="AB55" s="72">
        <f t="shared" si="46"/>
        <v>0</v>
      </c>
      <c r="AC55" s="97"/>
      <c r="AD55" s="72">
        <f t="shared" si="47"/>
        <v>0</v>
      </c>
      <c r="AE55" s="97"/>
      <c r="AF55" s="72">
        <f t="shared" si="48"/>
        <v>0</v>
      </c>
      <c r="AG55" s="39"/>
      <c r="AH55" s="72">
        <f t="shared" si="49"/>
        <v>0</v>
      </c>
      <c r="AI55" s="97"/>
      <c r="AJ55" s="72">
        <f t="shared" si="50"/>
        <v>0</v>
      </c>
      <c r="AK55" s="97"/>
      <c r="AL55" s="72">
        <f t="shared" si="51"/>
        <v>0</v>
      </c>
      <c r="AM55" s="97"/>
      <c r="AN55" s="287">
        <f t="shared" si="52"/>
        <v>0</v>
      </c>
      <c r="AP55" s="39"/>
      <c r="AQ55" s="72">
        <f t="shared" si="53"/>
        <v>0</v>
      </c>
      <c r="AR55" s="97"/>
      <c r="AS55" s="72">
        <f t="shared" si="54"/>
        <v>0</v>
      </c>
      <c r="AT55" s="97"/>
      <c r="AU55" s="72">
        <f t="shared" si="55"/>
        <v>0</v>
      </c>
      <c r="AV55" s="39"/>
      <c r="AW55" s="72">
        <f t="shared" si="56"/>
        <v>0</v>
      </c>
      <c r="AX55" s="97"/>
      <c r="AY55" s="280">
        <f t="shared" si="57"/>
        <v>0</v>
      </c>
      <c r="BE55" s="96"/>
      <c r="BG55" s="68"/>
      <c r="BH55" s="75">
        <f t="shared" si="58"/>
        <v>0</v>
      </c>
      <c r="BI55" s="68"/>
      <c r="BJ55" s="76">
        <f t="shared" si="59"/>
        <v>0</v>
      </c>
      <c r="BK55" s="68"/>
      <c r="BL55" s="77">
        <f t="shared" si="60"/>
        <v>0</v>
      </c>
      <c r="BM55" s="212"/>
      <c r="BN55" s="202"/>
      <c r="BO55" s="61"/>
      <c r="BP55" s="111"/>
      <c r="BQ55" s="79">
        <f t="shared" si="61"/>
        <v>0</v>
      </c>
    </row>
    <row r="56" spans="2:70" hidden="1">
      <c r="B56" s="35"/>
      <c r="C56" s="35"/>
      <c r="D56" s="244"/>
      <c r="E56" s="110"/>
      <c r="F56" s="93"/>
      <c r="G56" s="93"/>
      <c r="H56" s="39"/>
      <c r="I56" s="72">
        <f t="shared" si="39"/>
        <v>0</v>
      </c>
      <c r="J56" s="97"/>
      <c r="K56" s="72">
        <f t="shared" si="40"/>
        <v>0</v>
      </c>
      <c r="L56" s="97"/>
      <c r="M56" s="72">
        <f t="shared" si="41"/>
        <v>0</v>
      </c>
      <c r="N56" s="39"/>
      <c r="O56" s="72">
        <f t="shared" si="42"/>
        <v>0</v>
      </c>
      <c r="P56" s="97"/>
      <c r="Q56" s="72">
        <f t="shared" si="43"/>
        <v>0</v>
      </c>
      <c r="R56" s="97"/>
      <c r="S56" s="72">
        <f t="shared" si="44"/>
        <v>0</v>
      </c>
      <c r="T56" s="72"/>
      <c r="U56" s="72">
        <f t="shared" si="44"/>
        <v>0</v>
      </c>
      <c r="V56" s="72"/>
      <c r="W56" s="72">
        <f t="shared" si="37"/>
        <v>0</v>
      </c>
      <c r="X56" s="97"/>
      <c r="Y56" s="273">
        <f t="shared" si="45"/>
        <v>0</v>
      </c>
      <c r="AA56" s="39"/>
      <c r="AB56" s="72">
        <f t="shared" si="46"/>
        <v>0</v>
      </c>
      <c r="AC56" s="97"/>
      <c r="AD56" s="72">
        <f t="shared" si="47"/>
        <v>0</v>
      </c>
      <c r="AE56" s="97"/>
      <c r="AF56" s="72">
        <f t="shared" si="48"/>
        <v>0</v>
      </c>
      <c r="AG56" s="39"/>
      <c r="AH56" s="72">
        <f t="shared" si="49"/>
        <v>0</v>
      </c>
      <c r="AI56" s="97"/>
      <c r="AJ56" s="72">
        <f t="shared" si="50"/>
        <v>0</v>
      </c>
      <c r="AK56" s="97"/>
      <c r="AL56" s="72">
        <f t="shared" si="51"/>
        <v>0</v>
      </c>
      <c r="AM56" s="97"/>
      <c r="AN56" s="287">
        <f t="shared" si="52"/>
        <v>0</v>
      </c>
      <c r="AP56" s="39"/>
      <c r="AQ56" s="72">
        <f t="shared" si="53"/>
        <v>0</v>
      </c>
      <c r="AR56" s="97"/>
      <c r="AS56" s="72">
        <f t="shared" si="54"/>
        <v>0</v>
      </c>
      <c r="AT56" s="97"/>
      <c r="AU56" s="72">
        <f t="shared" si="55"/>
        <v>0</v>
      </c>
      <c r="AV56" s="39"/>
      <c r="AW56" s="72">
        <f t="shared" si="56"/>
        <v>0</v>
      </c>
      <c r="AX56" s="97"/>
      <c r="AY56" s="280">
        <f t="shared" si="57"/>
        <v>0</v>
      </c>
      <c r="BE56" s="96"/>
      <c r="BG56" s="68"/>
      <c r="BH56" s="75">
        <f t="shared" si="58"/>
        <v>0</v>
      </c>
      <c r="BI56" s="68"/>
      <c r="BJ56" s="76">
        <f t="shared" si="59"/>
        <v>0</v>
      </c>
      <c r="BK56" s="68"/>
      <c r="BL56" s="77">
        <f t="shared" si="60"/>
        <v>0</v>
      </c>
      <c r="BM56" s="212"/>
      <c r="BN56" s="202"/>
      <c r="BO56" s="61"/>
      <c r="BP56" s="111"/>
      <c r="BQ56" s="79">
        <f t="shared" si="61"/>
        <v>0</v>
      </c>
    </row>
    <row r="57" spans="2:70" hidden="1">
      <c r="B57" s="35"/>
      <c r="C57" s="35"/>
      <c r="D57" s="244"/>
      <c r="E57" s="110"/>
      <c r="F57" s="93"/>
      <c r="G57" s="93"/>
      <c r="H57" s="39"/>
      <c r="I57" s="72">
        <f t="shared" si="39"/>
        <v>0</v>
      </c>
      <c r="J57" s="97"/>
      <c r="K57" s="72">
        <f t="shared" si="40"/>
        <v>0</v>
      </c>
      <c r="L57" s="97"/>
      <c r="M57" s="72">
        <f t="shared" si="41"/>
        <v>0</v>
      </c>
      <c r="N57" s="39"/>
      <c r="O57" s="72">
        <f t="shared" si="42"/>
        <v>0</v>
      </c>
      <c r="P57" s="97"/>
      <c r="Q57" s="72">
        <f t="shared" si="43"/>
        <v>0</v>
      </c>
      <c r="R57" s="97"/>
      <c r="S57" s="72">
        <f t="shared" si="44"/>
        <v>0</v>
      </c>
      <c r="T57" s="72"/>
      <c r="U57" s="72">
        <f t="shared" si="44"/>
        <v>0</v>
      </c>
      <c r="V57" s="72"/>
      <c r="W57" s="72">
        <f t="shared" si="37"/>
        <v>0</v>
      </c>
      <c r="X57" s="97"/>
      <c r="Y57" s="273">
        <f t="shared" si="45"/>
        <v>0</v>
      </c>
      <c r="AA57" s="39"/>
      <c r="AB57" s="72">
        <f t="shared" si="46"/>
        <v>0</v>
      </c>
      <c r="AC57" s="97"/>
      <c r="AD57" s="72">
        <f t="shared" si="47"/>
        <v>0</v>
      </c>
      <c r="AE57" s="97"/>
      <c r="AF57" s="72">
        <f t="shared" si="48"/>
        <v>0</v>
      </c>
      <c r="AG57" s="39"/>
      <c r="AH57" s="72">
        <f t="shared" si="49"/>
        <v>0</v>
      </c>
      <c r="AI57" s="97"/>
      <c r="AJ57" s="72">
        <f t="shared" si="50"/>
        <v>0</v>
      </c>
      <c r="AK57" s="97"/>
      <c r="AL57" s="72">
        <f t="shared" si="51"/>
        <v>0</v>
      </c>
      <c r="AM57" s="97"/>
      <c r="AN57" s="287">
        <f t="shared" si="52"/>
        <v>0</v>
      </c>
      <c r="AP57" s="39"/>
      <c r="AQ57" s="72">
        <f t="shared" si="53"/>
        <v>0</v>
      </c>
      <c r="AR57" s="97"/>
      <c r="AS57" s="72">
        <f t="shared" si="54"/>
        <v>0</v>
      </c>
      <c r="AT57" s="97"/>
      <c r="AU57" s="72">
        <f t="shared" si="55"/>
        <v>0</v>
      </c>
      <c r="AV57" s="39"/>
      <c r="AW57" s="72">
        <f t="shared" si="56"/>
        <v>0</v>
      </c>
      <c r="AX57" s="97"/>
      <c r="AY57" s="280">
        <f t="shared" si="57"/>
        <v>0</v>
      </c>
      <c r="BE57" s="96"/>
      <c r="BG57" s="68"/>
      <c r="BH57" s="75">
        <f t="shared" si="58"/>
        <v>0</v>
      </c>
      <c r="BI57" s="68"/>
      <c r="BJ57" s="76">
        <f t="shared" si="59"/>
        <v>0</v>
      </c>
      <c r="BK57" s="68"/>
      <c r="BL57" s="77">
        <f t="shared" si="60"/>
        <v>0</v>
      </c>
      <c r="BM57" s="212"/>
      <c r="BN57" s="202"/>
      <c r="BO57" s="61"/>
      <c r="BP57" s="111"/>
      <c r="BQ57" s="79">
        <f t="shared" si="61"/>
        <v>0</v>
      </c>
    </row>
    <row r="58" spans="2:70" hidden="1">
      <c r="B58" s="35"/>
      <c r="C58" s="35"/>
      <c r="D58" s="244"/>
      <c r="E58" s="110"/>
      <c r="F58" s="93"/>
      <c r="G58" s="93"/>
      <c r="H58" s="39"/>
      <c r="I58" s="72">
        <f t="shared" si="39"/>
        <v>0</v>
      </c>
      <c r="J58" s="97"/>
      <c r="K58" s="72">
        <f t="shared" si="40"/>
        <v>0</v>
      </c>
      <c r="L58" s="97"/>
      <c r="M58" s="72">
        <f t="shared" si="41"/>
        <v>0</v>
      </c>
      <c r="N58" s="39"/>
      <c r="O58" s="72">
        <f t="shared" si="42"/>
        <v>0</v>
      </c>
      <c r="P58" s="97"/>
      <c r="Q58" s="72">
        <f t="shared" si="43"/>
        <v>0</v>
      </c>
      <c r="R58" s="97"/>
      <c r="S58" s="72">
        <f t="shared" si="44"/>
        <v>0</v>
      </c>
      <c r="T58" s="72"/>
      <c r="U58" s="72">
        <f t="shared" si="44"/>
        <v>0</v>
      </c>
      <c r="V58" s="72"/>
      <c r="W58" s="72">
        <f t="shared" si="37"/>
        <v>0</v>
      </c>
      <c r="X58" s="97"/>
      <c r="Y58" s="273">
        <f t="shared" si="45"/>
        <v>0</v>
      </c>
      <c r="AA58" s="39"/>
      <c r="AB58" s="72">
        <f t="shared" si="46"/>
        <v>0</v>
      </c>
      <c r="AC58" s="97"/>
      <c r="AD58" s="72">
        <f t="shared" si="47"/>
        <v>0</v>
      </c>
      <c r="AE58" s="97"/>
      <c r="AF58" s="72">
        <f t="shared" si="48"/>
        <v>0</v>
      </c>
      <c r="AG58" s="39"/>
      <c r="AH58" s="72">
        <f t="shared" si="49"/>
        <v>0</v>
      </c>
      <c r="AI58" s="97"/>
      <c r="AJ58" s="72">
        <f t="shared" si="50"/>
        <v>0</v>
      </c>
      <c r="AK58" s="97"/>
      <c r="AL58" s="72">
        <f t="shared" si="51"/>
        <v>0</v>
      </c>
      <c r="AM58" s="97"/>
      <c r="AN58" s="287">
        <f t="shared" si="52"/>
        <v>0</v>
      </c>
      <c r="AP58" s="39"/>
      <c r="AQ58" s="72">
        <f t="shared" si="53"/>
        <v>0</v>
      </c>
      <c r="AR58" s="97"/>
      <c r="AS58" s="72">
        <f t="shared" si="54"/>
        <v>0</v>
      </c>
      <c r="AT58" s="97"/>
      <c r="AU58" s="72">
        <f t="shared" si="55"/>
        <v>0</v>
      </c>
      <c r="AV58" s="39"/>
      <c r="AW58" s="72">
        <f t="shared" si="56"/>
        <v>0</v>
      </c>
      <c r="AX58" s="97"/>
      <c r="AY58" s="280">
        <f t="shared" si="57"/>
        <v>0</v>
      </c>
      <c r="BE58" s="96"/>
      <c r="BG58" s="68"/>
      <c r="BH58" s="75">
        <f t="shared" si="58"/>
        <v>0</v>
      </c>
      <c r="BI58" s="68"/>
      <c r="BJ58" s="76">
        <f t="shared" si="59"/>
        <v>0</v>
      </c>
      <c r="BK58" s="68"/>
      <c r="BL58" s="77">
        <f t="shared" si="60"/>
        <v>0</v>
      </c>
      <c r="BM58" s="212"/>
      <c r="BN58" s="202"/>
      <c r="BO58" s="61"/>
      <c r="BP58" s="111"/>
      <c r="BQ58" s="79">
        <f t="shared" si="61"/>
        <v>0</v>
      </c>
    </row>
    <row r="59" spans="2:70" hidden="1">
      <c r="B59" s="35"/>
      <c r="C59" s="35"/>
      <c r="D59" s="244"/>
      <c r="E59" s="110"/>
      <c r="F59" s="93"/>
      <c r="G59" s="93"/>
      <c r="H59" s="39"/>
      <c r="I59" s="72">
        <f t="shared" si="39"/>
        <v>0</v>
      </c>
      <c r="J59" s="97"/>
      <c r="K59" s="72">
        <f t="shared" si="40"/>
        <v>0</v>
      </c>
      <c r="L59" s="97"/>
      <c r="M59" s="72">
        <f t="shared" si="41"/>
        <v>0</v>
      </c>
      <c r="N59" s="39"/>
      <c r="O59" s="72">
        <f t="shared" si="42"/>
        <v>0</v>
      </c>
      <c r="P59" s="97"/>
      <c r="Q59" s="72">
        <f t="shared" si="43"/>
        <v>0</v>
      </c>
      <c r="R59" s="97"/>
      <c r="S59" s="72">
        <f t="shared" si="44"/>
        <v>0</v>
      </c>
      <c r="T59" s="72"/>
      <c r="U59" s="72">
        <f t="shared" si="44"/>
        <v>0</v>
      </c>
      <c r="V59" s="72"/>
      <c r="W59" s="72">
        <f t="shared" si="37"/>
        <v>0</v>
      </c>
      <c r="X59" s="97"/>
      <c r="Y59" s="273">
        <f t="shared" si="45"/>
        <v>0</v>
      </c>
      <c r="AA59" s="39"/>
      <c r="AB59" s="72">
        <f t="shared" si="46"/>
        <v>0</v>
      </c>
      <c r="AC59" s="97"/>
      <c r="AD59" s="72">
        <f t="shared" si="47"/>
        <v>0</v>
      </c>
      <c r="AE59" s="97"/>
      <c r="AF59" s="72">
        <f t="shared" si="48"/>
        <v>0</v>
      </c>
      <c r="AG59" s="39"/>
      <c r="AH59" s="72">
        <f t="shared" si="49"/>
        <v>0</v>
      </c>
      <c r="AI59" s="97"/>
      <c r="AJ59" s="72">
        <f t="shared" si="50"/>
        <v>0</v>
      </c>
      <c r="AK59" s="97"/>
      <c r="AL59" s="72">
        <f t="shared" si="51"/>
        <v>0</v>
      </c>
      <c r="AM59" s="97"/>
      <c r="AN59" s="287">
        <f t="shared" si="52"/>
        <v>0</v>
      </c>
      <c r="AP59" s="39"/>
      <c r="AQ59" s="72">
        <f t="shared" si="53"/>
        <v>0</v>
      </c>
      <c r="AR59" s="97"/>
      <c r="AS59" s="72">
        <f t="shared" si="54"/>
        <v>0</v>
      </c>
      <c r="AT59" s="97"/>
      <c r="AU59" s="72">
        <f t="shared" si="55"/>
        <v>0</v>
      </c>
      <c r="AV59" s="39"/>
      <c r="AW59" s="72">
        <f t="shared" si="56"/>
        <v>0</v>
      </c>
      <c r="AX59" s="97"/>
      <c r="AY59" s="280">
        <f t="shared" si="57"/>
        <v>0</v>
      </c>
      <c r="BE59" s="96"/>
      <c r="BG59" s="68"/>
      <c r="BH59" s="75">
        <f t="shared" si="58"/>
        <v>0</v>
      </c>
      <c r="BI59" s="68"/>
      <c r="BJ59" s="76">
        <f t="shared" si="59"/>
        <v>0</v>
      </c>
      <c r="BK59" s="68"/>
      <c r="BL59" s="77">
        <f t="shared" si="60"/>
        <v>0</v>
      </c>
      <c r="BM59" s="212"/>
      <c r="BN59" s="202"/>
      <c r="BO59" s="61"/>
      <c r="BP59" s="111"/>
      <c r="BQ59" s="79">
        <f t="shared" si="61"/>
        <v>0</v>
      </c>
    </row>
    <row r="60" spans="2:70" hidden="1">
      <c r="B60" s="35"/>
      <c r="C60" s="35"/>
      <c r="D60" s="244"/>
      <c r="E60" s="110"/>
      <c r="F60" s="93"/>
      <c r="G60" s="93"/>
      <c r="H60" s="39"/>
      <c r="I60" s="72">
        <f t="shared" si="39"/>
        <v>0</v>
      </c>
      <c r="J60" s="97"/>
      <c r="K60" s="72">
        <f t="shared" si="40"/>
        <v>0</v>
      </c>
      <c r="L60" s="97"/>
      <c r="M60" s="72">
        <f t="shared" si="41"/>
        <v>0</v>
      </c>
      <c r="N60" s="39"/>
      <c r="O60" s="72">
        <f t="shared" si="42"/>
        <v>0</v>
      </c>
      <c r="P60" s="97"/>
      <c r="Q60" s="72">
        <f t="shared" si="43"/>
        <v>0</v>
      </c>
      <c r="R60" s="97"/>
      <c r="S60" s="72">
        <f t="shared" si="44"/>
        <v>0</v>
      </c>
      <c r="T60" s="72"/>
      <c r="U60" s="72">
        <f t="shared" si="44"/>
        <v>0</v>
      </c>
      <c r="V60" s="72"/>
      <c r="W60" s="72">
        <f t="shared" si="37"/>
        <v>0</v>
      </c>
      <c r="X60" s="97"/>
      <c r="Y60" s="273">
        <f t="shared" si="45"/>
        <v>0</v>
      </c>
      <c r="AA60" s="39"/>
      <c r="AB60" s="72">
        <f t="shared" si="46"/>
        <v>0</v>
      </c>
      <c r="AC60" s="97"/>
      <c r="AD60" s="72">
        <f t="shared" si="47"/>
        <v>0</v>
      </c>
      <c r="AE60" s="97"/>
      <c r="AF60" s="72">
        <f t="shared" si="48"/>
        <v>0</v>
      </c>
      <c r="AG60" s="39"/>
      <c r="AH60" s="72">
        <f t="shared" si="49"/>
        <v>0</v>
      </c>
      <c r="AI60" s="97"/>
      <c r="AJ60" s="72">
        <f t="shared" si="50"/>
        <v>0</v>
      </c>
      <c r="AK60" s="97"/>
      <c r="AL60" s="72">
        <f t="shared" si="51"/>
        <v>0</v>
      </c>
      <c r="AM60" s="97"/>
      <c r="AN60" s="287">
        <f t="shared" si="52"/>
        <v>0</v>
      </c>
      <c r="AP60" s="39"/>
      <c r="AQ60" s="72">
        <f t="shared" si="53"/>
        <v>0</v>
      </c>
      <c r="AR60" s="97"/>
      <c r="AS60" s="72">
        <f t="shared" si="54"/>
        <v>0</v>
      </c>
      <c r="AT60" s="97"/>
      <c r="AU60" s="72">
        <f t="shared" si="55"/>
        <v>0</v>
      </c>
      <c r="AV60" s="39"/>
      <c r="AW60" s="72">
        <f t="shared" si="56"/>
        <v>0</v>
      </c>
      <c r="AX60" s="97"/>
      <c r="AY60" s="280">
        <f t="shared" si="57"/>
        <v>0</v>
      </c>
      <c r="BE60" s="96"/>
      <c r="BG60" s="68"/>
      <c r="BH60" s="75">
        <f t="shared" si="58"/>
        <v>0</v>
      </c>
      <c r="BI60" s="68"/>
      <c r="BJ60" s="76">
        <f t="shared" si="59"/>
        <v>0</v>
      </c>
      <c r="BK60" s="68"/>
      <c r="BL60" s="77">
        <f t="shared" si="60"/>
        <v>0</v>
      </c>
      <c r="BM60" s="212"/>
      <c r="BN60" s="202"/>
      <c r="BO60" s="61"/>
      <c r="BP60" s="111"/>
      <c r="BQ60" s="79">
        <f t="shared" si="61"/>
        <v>0</v>
      </c>
    </row>
    <row r="61" spans="2:70" hidden="1">
      <c r="B61" s="35"/>
      <c r="C61" s="35"/>
      <c r="D61" s="244"/>
      <c r="E61" s="110"/>
      <c r="F61" s="93"/>
      <c r="G61" s="93"/>
      <c r="H61" s="39"/>
      <c r="I61" s="72">
        <f t="shared" si="39"/>
        <v>0</v>
      </c>
      <c r="J61" s="97"/>
      <c r="K61" s="72">
        <f t="shared" si="40"/>
        <v>0</v>
      </c>
      <c r="L61" s="97"/>
      <c r="M61" s="72">
        <f t="shared" si="41"/>
        <v>0</v>
      </c>
      <c r="N61" s="39"/>
      <c r="O61" s="72">
        <f t="shared" si="42"/>
        <v>0</v>
      </c>
      <c r="P61" s="97"/>
      <c r="Q61" s="72">
        <f t="shared" si="43"/>
        <v>0</v>
      </c>
      <c r="R61" s="97"/>
      <c r="S61" s="72">
        <f t="shared" si="44"/>
        <v>0</v>
      </c>
      <c r="T61" s="72"/>
      <c r="U61" s="72">
        <f t="shared" si="44"/>
        <v>0</v>
      </c>
      <c r="V61" s="72"/>
      <c r="W61" s="72">
        <f t="shared" si="37"/>
        <v>0</v>
      </c>
      <c r="X61" s="97"/>
      <c r="Y61" s="273">
        <f t="shared" si="45"/>
        <v>0</v>
      </c>
      <c r="AA61" s="39"/>
      <c r="AB61" s="72">
        <f t="shared" si="46"/>
        <v>0</v>
      </c>
      <c r="AC61" s="97"/>
      <c r="AD61" s="72">
        <f t="shared" si="47"/>
        <v>0</v>
      </c>
      <c r="AE61" s="97"/>
      <c r="AF61" s="72">
        <f t="shared" si="48"/>
        <v>0</v>
      </c>
      <c r="AG61" s="39"/>
      <c r="AH61" s="72">
        <f t="shared" si="49"/>
        <v>0</v>
      </c>
      <c r="AI61" s="97"/>
      <c r="AJ61" s="72">
        <f t="shared" si="50"/>
        <v>0</v>
      </c>
      <c r="AK61" s="97"/>
      <c r="AL61" s="72">
        <f t="shared" si="51"/>
        <v>0</v>
      </c>
      <c r="AM61" s="97"/>
      <c r="AN61" s="287">
        <f t="shared" si="52"/>
        <v>0</v>
      </c>
      <c r="AP61" s="39"/>
      <c r="AQ61" s="72">
        <f t="shared" si="53"/>
        <v>0</v>
      </c>
      <c r="AR61" s="97"/>
      <c r="AS61" s="72">
        <f t="shared" si="54"/>
        <v>0</v>
      </c>
      <c r="AT61" s="97"/>
      <c r="AU61" s="72">
        <f t="shared" si="55"/>
        <v>0</v>
      </c>
      <c r="AV61" s="39"/>
      <c r="AW61" s="72">
        <f t="shared" si="56"/>
        <v>0</v>
      </c>
      <c r="AX61" s="97"/>
      <c r="AY61" s="280">
        <f t="shared" si="57"/>
        <v>0</v>
      </c>
      <c r="BE61" s="96"/>
      <c r="BG61" s="68"/>
      <c r="BH61" s="75">
        <f t="shared" si="58"/>
        <v>0</v>
      </c>
      <c r="BI61" s="68"/>
      <c r="BJ61" s="76">
        <f t="shared" si="59"/>
        <v>0</v>
      </c>
      <c r="BK61" s="68"/>
      <c r="BL61" s="77">
        <f t="shared" si="60"/>
        <v>0</v>
      </c>
      <c r="BM61" s="212"/>
      <c r="BN61" s="202"/>
      <c r="BO61" s="61"/>
      <c r="BP61" s="111"/>
      <c r="BQ61" s="79">
        <f t="shared" si="61"/>
        <v>0</v>
      </c>
    </row>
    <row r="62" spans="2:70">
      <c r="B62" s="98"/>
      <c r="C62" s="99" t="s">
        <v>40</v>
      </c>
      <c r="D62" s="99"/>
      <c r="E62" s="98"/>
      <c r="F62" s="98"/>
      <c r="G62" s="98"/>
      <c r="H62" s="98"/>
      <c r="I62" s="101">
        <f>SUM(I45:I61)</f>
        <v>0</v>
      </c>
      <c r="J62" s="113"/>
      <c r="K62" s="101">
        <f>SUM(K45:K61)</f>
        <v>18619.158449999995</v>
      </c>
      <c r="L62" s="113"/>
      <c r="M62" s="101">
        <f>SUM(M45:M61)</f>
        <v>0</v>
      </c>
      <c r="N62" s="98"/>
      <c r="O62" s="101">
        <f>SUM(O45:O61)</f>
        <v>0</v>
      </c>
      <c r="P62" s="113"/>
      <c r="Q62" s="101">
        <f>SUM(Q45:Q61)</f>
        <v>0</v>
      </c>
      <c r="R62" s="113"/>
      <c r="S62" s="101">
        <f>SUM(S45:S61)</f>
        <v>0</v>
      </c>
      <c r="T62" s="101"/>
      <c r="U62" s="101">
        <f>SUM(U45:U61)</f>
        <v>0</v>
      </c>
      <c r="V62" s="101"/>
      <c r="W62" s="101">
        <f>SUM(W45:W61)</f>
        <v>0</v>
      </c>
      <c r="X62" s="113"/>
      <c r="Y62" s="275">
        <f>SUM(Y45:Y61)</f>
        <v>18619.158449999995</v>
      </c>
      <c r="Z62" s="98"/>
      <c r="AA62" s="98"/>
      <c r="AB62" s="101">
        <f>SUM(AB45:AB61)</f>
        <v>0</v>
      </c>
      <c r="AC62" s="113"/>
      <c r="AD62" s="101">
        <f>SUM(AD45:AD61)</f>
        <v>0</v>
      </c>
      <c r="AE62" s="113"/>
      <c r="AF62" s="101">
        <f>SUM(AF45:AF61)</f>
        <v>0</v>
      </c>
      <c r="AG62" s="98"/>
      <c r="AH62" s="101">
        <f>SUM(AH45:AH61)</f>
        <v>0</v>
      </c>
      <c r="AI62" s="113"/>
      <c r="AJ62" s="101">
        <f>SUM(AJ45:AJ61)</f>
        <v>0</v>
      </c>
      <c r="AK62" s="113"/>
      <c r="AL62" s="101">
        <f>SUM(AL45:AL61)</f>
        <v>0</v>
      </c>
      <c r="AM62" s="113"/>
      <c r="AN62" s="289">
        <f>SUM(AN45:AN61)</f>
        <v>0</v>
      </c>
      <c r="AP62" s="98"/>
      <c r="AQ62" s="101">
        <f>SUM(AQ45:AQ61)</f>
        <v>0</v>
      </c>
      <c r="AR62" s="113"/>
      <c r="AS62" s="101">
        <f>SUM(AS45:AS61)</f>
        <v>0</v>
      </c>
      <c r="AT62" s="113"/>
      <c r="AU62" s="101">
        <f>SUM(AU45:AU61)</f>
        <v>0</v>
      </c>
      <c r="AV62" s="98"/>
      <c r="AW62" s="101">
        <f>SUM(AW45:AW61)</f>
        <v>0</v>
      </c>
      <c r="AX62" s="113"/>
      <c r="AY62" s="282">
        <f>SUM(AY45:AY61)</f>
        <v>0</v>
      </c>
      <c r="AZ62" s="98"/>
      <c r="BE62" s="102"/>
      <c r="BG62" s="103"/>
      <c r="BH62" s="104">
        <f>SUM(BH45:BH61)</f>
        <v>18619.158449999995</v>
      </c>
      <c r="BI62" s="103"/>
      <c r="BJ62" s="105">
        <f>SUM(BJ45:BJ61)</f>
        <v>0</v>
      </c>
      <c r="BK62" s="103"/>
      <c r="BL62" s="106">
        <f>SUM(BL45:BL61)</f>
        <v>0</v>
      </c>
      <c r="BM62" s="213"/>
      <c r="BN62" s="202"/>
      <c r="BO62" s="61"/>
      <c r="BP62" s="107"/>
      <c r="BQ62" s="108">
        <f>SUM(BQ45:BQ61)</f>
        <v>18619.158449999995</v>
      </c>
    </row>
    <row r="63" spans="2:70" ht="14" thickBot="1">
      <c r="Y63" s="273"/>
      <c r="AN63" s="287"/>
      <c r="AY63" s="280"/>
      <c r="BG63" s="97"/>
      <c r="BH63" s="69"/>
      <c r="BI63" s="97"/>
      <c r="BJ63" s="69"/>
      <c r="BK63" s="97"/>
      <c r="BL63" s="69"/>
      <c r="BM63" s="213"/>
      <c r="BN63" s="202"/>
      <c r="BO63" s="61"/>
      <c r="BP63" s="97"/>
      <c r="BQ63" s="69"/>
      <c r="BR63" s="121"/>
    </row>
    <row r="64" spans="2:70" s="61" customFormat="1" ht="14" thickBot="1">
      <c r="B64" s="123" t="s">
        <v>122</v>
      </c>
      <c r="C64" s="222" t="s">
        <v>124</v>
      </c>
      <c r="D64" s="223"/>
      <c r="E64" s="63"/>
      <c r="F64" s="63"/>
      <c r="G64" s="64"/>
      <c r="H64" s="65"/>
      <c r="I64" s="66"/>
      <c r="J64" s="65"/>
      <c r="K64" s="66"/>
      <c r="L64" s="65"/>
      <c r="M64" s="66"/>
      <c r="N64" s="65"/>
      <c r="O64" s="66"/>
      <c r="P64" s="65"/>
      <c r="Q64" s="66"/>
      <c r="R64" s="65"/>
      <c r="S64" s="66"/>
      <c r="T64" s="66"/>
      <c r="U64" s="66"/>
      <c r="V64" s="66"/>
      <c r="W64" s="66"/>
      <c r="X64" s="67"/>
      <c r="Y64" s="271"/>
      <c r="AA64" s="65"/>
      <c r="AB64" s="66"/>
      <c r="AC64" s="65"/>
      <c r="AD64" s="66"/>
      <c r="AE64" s="65"/>
      <c r="AF64" s="66"/>
      <c r="AG64" s="65"/>
      <c r="AH64" s="66"/>
      <c r="AI64" s="65"/>
      <c r="AJ64" s="66"/>
      <c r="AK64" s="65"/>
      <c r="AL64" s="66"/>
      <c r="AM64" s="67"/>
      <c r="AN64" s="285"/>
      <c r="AO64"/>
      <c r="AP64" s="65"/>
      <c r="AQ64" s="66"/>
      <c r="AR64" s="65"/>
      <c r="AS64" s="66"/>
      <c r="AT64" s="65"/>
      <c r="AU64" s="66"/>
      <c r="AV64" s="65"/>
      <c r="AW64" s="66"/>
      <c r="AX64" s="67"/>
      <c r="AY64" s="278"/>
      <c r="BA64"/>
      <c r="BB64"/>
      <c r="BC64"/>
      <c r="BE64" s="59"/>
      <c r="BG64" s="68"/>
      <c r="BH64" s="69"/>
      <c r="BI64" s="68"/>
      <c r="BJ64" s="69"/>
      <c r="BK64" s="68"/>
      <c r="BL64" s="69"/>
      <c r="BM64" s="212"/>
      <c r="BN64" s="202"/>
      <c r="BP64" s="68"/>
      <c r="BQ64" s="69"/>
    </row>
    <row r="65" spans="2:69">
      <c r="B65" s="35" t="s">
        <v>384</v>
      </c>
      <c r="C65" s="61"/>
      <c r="D65" s="378"/>
      <c r="E65" s="91">
        <v>6000</v>
      </c>
      <c r="F65" s="92"/>
      <c r="G65" s="93"/>
      <c r="H65" s="114">
        <v>0</v>
      </c>
      <c r="I65" s="72">
        <f>$E65*H65</f>
        <v>0</v>
      </c>
      <c r="J65" s="114">
        <v>1</v>
      </c>
      <c r="K65" s="72">
        <f>$E65*J65</f>
        <v>6000</v>
      </c>
      <c r="L65" s="114">
        <v>0</v>
      </c>
      <c r="M65" s="72">
        <f>$E65*L65</f>
        <v>0</v>
      </c>
      <c r="N65" s="114">
        <v>0</v>
      </c>
      <c r="O65" s="72">
        <f>N65*E65</f>
        <v>0</v>
      </c>
      <c r="P65" s="114">
        <v>0</v>
      </c>
      <c r="Q65" s="72">
        <f>$E65*P65</f>
        <v>0</v>
      </c>
      <c r="R65" s="114">
        <v>0</v>
      </c>
      <c r="S65" s="72">
        <f>R65*E65</f>
        <v>0</v>
      </c>
      <c r="T65" s="114">
        <v>0</v>
      </c>
      <c r="U65" s="72">
        <f>$E65*T65</f>
        <v>0</v>
      </c>
      <c r="V65" s="114">
        <v>0</v>
      </c>
      <c r="W65" s="72">
        <f>$E65*V65</f>
        <v>0</v>
      </c>
      <c r="X65" s="97">
        <f t="shared" ref="X65:X99" si="62">H65+J65+L65+N65+P65+R65+T65+V65</f>
        <v>1</v>
      </c>
      <c r="Y65" s="273">
        <f>X65*E65</f>
        <v>6000</v>
      </c>
      <c r="AA65" s="114">
        <v>0</v>
      </c>
      <c r="AB65" s="72">
        <f>$E65*AA65</f>
        <v>0</v>
      </c>
      <c r="AC65" s="114">
        <v>0</v>
      </c>
      <c r="AD65" s="72">
        <f>AC65*E65</f>
        <v>0</v>
      </c>
      <c r="AE65" s="114">
        <v>0</v>
      </c>
      <c r="AF65" s="72">
        <f>AE65*E65</f>
        <v>0</v>
      </c>
      <c r="AG65" s="114">
        <v>0</v>
      </c>
      <c r="AH65" s="72">
        <f>AG65*E65</f>
        <v>0</v>
      </c>
      <c r="AI65" s="114">
        <v>0</v>
      </c>
      <c r="AJ65" s="72">
        <f>AI65*E65</f>
        <v>0</v>
      </c>
      <c r="AK65" s="114">
        <v>0</v>
      </c>
      <c r="AL65" s="72">
        <f>AK65*E65</f>
        <v>0</v>
      </c>
      <c r="AM65" s="97">
        <f t="shared" ref="AM65:AM99" si="63">AA65+AC65+AE65+AG65+AI65+AK65</f>
        <v>0</v>
      </c>
      <c r="AN65" s="287">
        <f>AM65*E65</f>
        <v>0</v>
      </c>
      <c r="AP65" s="114">
        <v>0</v>
      </c>
      <c r="AQ65" s="72">
        <f>$E65*AP65</f>
        <v>0</v>
      </c>
      <c r="AR65" s="114">
        <v>0</v>
      </c>
      <c r="AS65" s="72">
        <f>$E65*AR65</f>
        <v>0</v>
      </c>
      <c r="AT65" s="114">
        <v>0</v>
      </c>
      <c r="AU65" s="72">
        <f>$E65*AT65</f>
        <v>0</v>
      </c>
      <c r="AV65" s="351">
        <v>0</v>
      </c>
      <c r="AW65" s="72">
        <f>$E65*AV65</f>
        <v>0</v>
      </c>
      <c r="AX65" s="97">
        <f>AP65+AR65+AT65+AV65</f>
        <v>0</v>
      </c>
      <c r="AY65" s="280">
        <f>$E65*AX65</f>
        <v>0</v>
      </c>
      <c r="BE65" s="96"/>
      <c r="BG65" s="97">
        <f>$X65</f>
        <v>1</v>
      </c>
      <c r="BH65" s="75">
        <f t="shared" ref="BH65:BH99" si="64">$E65*BG65</f>
        <v>6000</v>
      </c>
      <c r="BI65" s="97">
        <f t="shared" ref="BI65:BI99" si="65">$AM65</f>
        <v>0</v>
      </c>
      <c r="BJ65" s="76">
        <f>BI65*E65</f>
        <v>0</v>
      </c>
      <c r="BK65" s="97">
        <f t="shared" ref="BK65:BK99" si="66">$AX65</f>
        <v>0</v>
      </c>
      <c r="BL65" s="77">
        <f>BK65*E65</f>
        <v>0</v>
      </c>
      <c r="BM65" s="213"/>
      <c r="BN65" s="202"/>
      <c r="BO65" s="61"/>
      <c r="BP65" s="78">
        <f t="shared" ref="BP65:BP99" si="67">BG65+BI65+BK65</f>
        <v>1</v>
      </c>
      <c r="BQ65" s="79">
        <f>BP65*E65</f>
        <v>6000</v>
      </c>
    </row>
    <row r="66" spans="2:69">
      <c r="B66" s="35" t="s">
        <v>385</v>
      </c>
      <c r="C66" s="408"/>
      <c r="D66" s="378"/>
      <c r="E66" s="91">
        <v>20000</v>
      </c>
      <c r="F66" s="92"/>
      <c r="G66" s="93"/>
      <c r="H66" s="114">
        <v>0</v>
      </c>
      <c r="I66" s="72"/>
      <c r="J66" s="114">
        <v>1</v>
      </c>
      <c r="K66" s="72">
        <f t="shared" ref="K66:K97" si="68">$E66*J66</f>
        <v>20000</v>
      </c>
      <c r="L66" s="114">
        <v>0</v>
      </c>
      <c r="M66" s="72"/>
      <c r="N66" s="114">
        <v>0</v>
      </c>
      <c r="O66" s="72">
        <f t="shared" ref="O66:O99" si="69">N66*E66</f>
        <v>0</v>
      </c>
      <c r="P66" s="114">
        <v>0</v>
      </c>
      <c r="Q66" s="72"/>
      <c r="R66" s="114">
        <v>0</v>
      </c>
      <c r="S66" s="72">
        <f t="shared" ref="S66:S99" si="70">R66*E66</f>
        <v>0</v>
      </c>
      <c r="T66" s="114">
        <v>0</v>
      </c>
      <c r="U66" s="72"/>
      <c r="V66" s="114">
        <v>0</v>
      </c>
      <c r="W66" s="72"/>
      <c r="X66" s="97">
        <f t="shared" si="62"/>
        <v>1</v>
      </c>
      <c r="Y66" s="273">
        <f t="shared" ref="Y66:Y99" si="71">X66*E66</f>
        <v>20000</v>
      </c>
      <c r="AA66" s="114">
        <v>0</v>
      </c>
      <c r="AB66" s="72"/>
      <c r="AC66" s="114">
        <v>0</v>
      </c>
      <c r="AD66" s="72">
        <f t="shared" ref="AD66:AD99" si="72">AC66*E66</f>
        <v>0</v>
      </c>
      <c r="AE66" s="114">
        <v>0</v>
      </c>
      <c r="AF66" s="72">
        <f t="shared" ref="AF66:AF99" si="73">AE66*E66</f>
        <v>0</v>
      </c>
      <c r="AG66" s="114">
        <v>0</v>
      </c>
      <c r="AH66" s="72">
        <f t="shared" ref="AH66:AH99" si="74">AG66*E66</f>
        <v>0</v>
      </c>
      <c r="AI66" s="114">
        <v>0</v>
      </c>
      <c r="AJ66" s="72">
        <f t="shared" ref="AJ66:AJ99" si="75">AI66*E66</f>
        <v>0</v>
      </c>
      <c r="AK66" s="114">
        <v>0</v>
      </c>
      <c r="AL66" s="72">
        <f t="shared" ref="AL66:AL99" si="76">AK66*E66</f>
        <v>0</v>
      </c>
      <c r="AM66" s="97">
        <f t="shared" si="63"/>
        <v>0</v>
      </c>
      <c r="AN66" s="287">
        <f t="shared" ref="AN66:AN99" si="77">AM66*E66</f>
        <v>0</v>
      </c>
      <c r="AP66" s="114">
        <v>0</v>
      </c>
      <c r="AQ66" s="72"/>
      <c r="AR66" s="114">
        <v>0</v>
      </c>
      <c r="AS66" s="72"/>
      <c r="AT66" s="114">
        <v>0</v>
      </c>
      <c r="AU66" s="72"/>
      <c r="AV66" s="351">
        <v>0</v>
      </c>
      <c r="AW66" s="72"/>
      <c r="AX66" s="97">
        <f t="shared" ref="AX66:AX99" si="78">AP66+AR66+AT66+AV66</f>
        <v>0</v>
      </c>
      <c r="AY66" s="280"/>
      <c r="BE66" s="96"/>
      <c r="BG66" s="97">
        <f t="shared" ref="BG66:BG99" si="79">$X66</f>
        <v>1</v>
      </c>
      <c r="BH66" s="75">
        <f t="shared" si="64"/>
        <v>20000</v>
      </c>
      <c r="BI66" s="97">
        <f t="shared" si="65"/>
        <v>0</v>
      </c>
      <c r="BJ66" s="76">
        <f t="shared" ref="BJ66:BJ99" si="80">BI66*E66</f>
        <v>0</v>
      </c>
      <c r="BK66" s="97">
        <f t="shared" si="66"/>
        <v>0</v>
      </c>
      <c r="BL66" s="77">
        <f t="shared" ref="BL66:BL99" si="81">BK66*E66</f>
        <v>0</v>
      </c>
      <c r="BM66" s="213"/>
      <c r="BN66" s="202"/>
      <c r="BO66" s="61"/>
      <c r="BP66" s="78">
        <f t="shared" si="67"/>
        <v>1</v>
      </c>
      <c r="BQ66" s="79">
        <f t="shared" ref="BQ66:BQ99" si="82">BP66*E66</f>
        <v>20000</v>
      </c>
    </row>
    <row r="67" spans="2:69">
      <c r="B67" s="35"/>
      <c r="C67" s="407"/>
      <c r="D67" s="378"/>
      <c r="E67" s="91"/>
      <c r="F67" s="92"/>
      <c r="G67" s="93"/>
      <c r="H67" s="114">
        <v>0</v>
      </c>
      <c r="I67" s="72"/>
      <c r="J67" s="114">
        <v>0</v>
      </c>
      <c r="K67" s="72">
        <f t="shared" si="68"/>
        <v>0</v>
      </c>
      <c r="L67" s="114">
        <v>0</v>
      </c>
      <c r="M67" s="72"/>
      <c r="N67" s="114">
        <v>0</v>
      </c>
      <c r="O67" s="72">
        <f t="shared" si="69"/>
        <v>0</v>
      </c>
      <c r="P67" s="114">
        <v>0</v>
      </c>
      <c r="Q67" s="72"/>
      <c r="R67" s="114">
        <v>0</v>
      </c>
      <c r="S67" s="72">
        <f t="shared" si="70"/>
        <v>0</v>
      </c>
      <c r="T67" s="114">
        <v>0</v>
      </c>
      <c r="U67" s="72"/>
      <c r="V67" s="114">
        <v>0</v>
      </c>
      <c r="W67" s="72"/>
      <c r="X67" s="97">
        <f t="shared" si="62"/>
        <v>0</v>
      </c>
      <c r="Y67" s="273">
        <f t="shared" si="71"/>
        <v>0</v>
      </c>
      <c r="AA67" s="114">
        <v>0</v>
      </c>
      <c r="AB67" s="72"/>
      <c r="AC67" s="114">
        <v>0</v>
      </c>
      <c r="AD67" s="72">
        <f t="shared" si="72"/>
        <v>0</v>
      </c>
      <c r="AE67" s="114">
        <v>0</v>
      </c>
      <c r="AF67" s="72">
        <f t="shared" si="73"/>
        <v>0</v>
      </c>
      <c r="AG67" s="114">
        <v>0</v>
      </c>
      <c r="AH67" s="72">
        <f t="shared" si="74"/>
        <v>0</v>
      </c>
      <c r="AI67" s="114">
        <v>0</v>
      </c>
      <c r="AJ67" s="72">
        <f t="shared" si="75"/>
        <v>0</v>
      </c>
      <c r="AK67" s="114">
        <v>0</v>
      </c>
      <c r="AL67" s="72">
        <f t="shared" si="76"/>
        <v>0</v>
      </c>
      <c r="AM67" s="97">
        <f t="shared" si="63"/>
        <v>0</v>
      </c>
      <c r="AN67" s="287">
        <f t="shared" si="77"/>
        <v>0</v>
      </c>
      <c r="AP67" s="114">
        <v>0</v>
      </c>
      <c r="AQ67" s="72"/>
      <c r="AR67" s="114">
        <v>0</v>
      </c>
      <c r="AS67" s="72"/>
      <c r="AT67" s="114">
        <v>0</v>
      </c>
      <c r="AU67" s="72"/>
      <c r="AV67" s="351">
        <v>0</v>
      </c>
      <c r="AW67" s="72"/>
      <c r="AX67" s="97">
        <f t="shared" si="78"/>
        <v>0</v>
      </c>
      <c r="AY67" s="280"/>
      <c r="BE67" s="96"/>
      <c r="BG67" s="97">
        <f t="shared" si="79"/>
        <v>0</v>
      </c>
      <c r="BH67" s="75">
        <f t="shared" si="64"/>
        <v>0</v>
      </c>
      <c r="BI67" s="97">
        <f t="shared" si="65"/>
        <v>0</v>
      </c>
      <c r="BJ67" s="76">
        <f t="shared" si="80"/>
        <v>0</v>
      </c>
      <c r="BK67" s="97">
        <f t="shared" si="66"/>
        <v>0</v>
      </c>
      <c r="BL67" s="77">
        <f t="shared" si="81"/>
        <v>0</v>
      </c>
      <c r="BM67" s="213"/>
      <c r="BN67" s="202"/>
      <c r="BO67" s="61"/>
      <c r="BP67" s="78">
        <f t="shared" si="67"/>
        <v>0</v>
      </c>
      <c r="BQ67" s="79">
        <f t="shared" si="82"/>
        <v>0</v>
      </c>
    </row>
    <row r="68" spans="2:69">
      <c r="B68" s="35"/>
      <c r="C68" s="408"/>
      <c r="D68" s="378"/>
      <c r="E68" s="91"/>
      <c r="F68" s="92"/>
      <c r="G68" s="93"/>
      <c r="H68" s="114">
        <v>0</v>
      </c>
      <c r="I68" s="72">
        <f>$E67*H68</f>
        <v>0</v>
      </c>
      <c r="J68" s="114">
        <v>0</v>
      </c>
      <c r="K68" s="72">
        <f t="shared" si="68"/>
        <v>0</v>
      </c>
      <c r="L68" s="114">
        <v>0</v>
      </c>
      <c r="M68" s="72">
        <f>$E67*L68</f>
        <v>0</v>
      </c>
      <c r="N68" s="114">
        <v>0</v>
      </c>
      <c r="O68" s="72">
        <f t="shared" si="69"/>
        <v>0</v>
      </c>
      <c r="P68" s="114">
        <v>0</v>
      </c>
      <c r="Q68" s="72">
        <f>$E67*P68</f>
        <v>0</v>
      </c>
      <c r="R68" s="114">
        <v>0</v>
      </c>
      <c r="S68" s="72">
        <f t="shared" si="70"/>
        <v>0</v>
      </c>
      <c r="T68" s="114">
        <v>0</v>
      </c>
      <c r="U68" s="72">
        <f>$E67*T68</f>
        <v>0</v>
      </c>
      <c r="V68" s="114">
        <v>0</v>
      </c>
      <c r="W68" s="72">
        <f>$E67*V68</f>
        <v>0</v>
      </c>
      <c r="X68" s="97">
        <f t="shared" si="62"/>
        <v>0</v>
      </c>
      <c r="Y68" s="273">
        <f t="shared" si="71"/>
        <v>0</v>
      </c>
      <c r="AA68" s="114">
        <v>0</v>
      </c>
      <c r="AB68" s="72">
        <f>$E67*AA68</f>
        <v>0</v>
      </c>
      <c r="AC68" s="114">
        <v>0</v>
      </c>
      <c r="AD68" s="72">
        <f t="shared" si="72"/>
        <v>0</v>
      </c>
      <c r="AE68" s="114">
        <v>0</v>
      </c>
      <c r="AF68" s="72">
        <f t="shared" si="73"/>
        <v>0</v>
      </c>
      <c r="AG68" s="114">
        <v>0</v>
      </c>
      <c r="AH68" s="72">
        <f t="shared" si="74"/>
        <v>0</v>
      </c>
      <c r="AI68" s="114">
        <v>0</v>
      </c>
      <c r="AJ68" s="72">
        <f t="shared" si="75"/>
        <v>0</v>
      </c>
      <c r="AK68" s="114">
        <v>0</v>
      </c>
      <c r="AL68" s="72">
        <f t="shared" si="76"/>
        <v>0</v>
      </c>
      <c r="AM68" s="97">
        <f t="shared" si="63"/>
        <v>0</v>
      </c>
      <c r="AN68" s="287">
        <f t="shared" si="77"/>
        <v>0</v>
      </c>
      <c r="AP68" s="114">
        <v>0</v>
      </c>
      <c r="AQ68" s="72">
        <f>$E67*AP68</f>
        <v>0</v>
      </c>
      <c r="AR68" s="114">
        <v>0</v>
      </c>
      <c r="AS68" s="72">
        <f>$E67*AR68</f>
        <v>0</v>
      </c>
      <c r="AT68" s="114">
        <v>0</v>
      </c>
      <c r="AU68" s="72">
        <f>$E67*AT68</f>
        <v>0</v>
      </c>
      <c r="AV68" s="351">
        <v>0</v>
      </c>
      <c r="AW68" s="72">
        <f>$E67*AV68</f>
        <v>0</v>
      </c>
      <c r="AX68" s="97">
        <f t="shared" si="78"/>
        <v>0</v>
      </c>
      <c r="AY68" s="280">
        <f>$E67*AX68</f>
        <v>0</v>
      </c>
      <c r="BE68" s="96"/>
      <c r="BG68" s="97">
        <f t="shared" si="79"/>
        <v>0</v>
      </c>
      <c r="BH68" s="75">
        <f t="shared" si="64"/>
        <v>0</v>
      </c>
      <c r="BI68" s="97">
        <f t="shared" si="65"/>
        <v>0</v>
      </c>
      <c r="BJ68" s="76">
        <f t="shared" si="80"/>
        <v>0</v>
      </c>
      <c r="BK68" s="97">
        <f t="shared" si="66"/>
        <v>0</v>
      </c>
      <c r="BL68" s="77">
        <f t="shared" si="81"/>
        <v>0</v>
      </c>
      <c r="BM68" s="213"/>
      <c r="BN68" s="202"/>
      <c r="BO68" s="61"/>
      <c r="BP68" s="78">
        <f t="shared" si="67"/>
        <v>0</v>
      </c>
      <c r="BQ68" s="79">
        <f t="shared" si="82"/>
        <v>0</v>
      </c>
    </row>
    <row r="69" spans="2:69">
      <c r="B69" s="35"/>
      <c r="C69" s="407"/>
      <c r="D69" s="378"/>
      <c r="E69" s="91"/>
      <c r="F69" s="92"/>
      <c r="G69" s="93"/>
      <c r="H69" s="114">
        <v>0</v>
      </c>
      <c r="I69" s="72"/>
      <c r="J69" s="114">
        <v>0</v>
      </c>
      <c r="K69" s="72">
        <f t="shared" si="68"/>
        <v>0</v>
      </c>
      <c r="L69" s="114">
        <v>0</v>
      </c>
      <c r="M69" s="72"/>
      <c r="N69" s="114">
        <v>0</v>
      </c>
      <c r="O69" s="72">
        <f t="shared" si="69"/>
        <v>0</v>
      </c>
      <c r="P69" s="114">
        <v>0</v>
      </c>
      <c r="Q69" s="72"/>
      <c r="R69" s="114">
        <v>0</v>
      </c>
      <c r="S69" s="72">
        <f t="shared" si="70"/>
        <v>0</v>
      </c>
      <c r="T69" s="114">
        <v>0</v>
      </c>
      <c r="U69" s="72"/>
      <c r="V69" s="114">
        <v>0</v>
      </c>
      <c r="W69" s="72"/>
      <c r="X69" s="97">
        <f t="shared" si="62"/>
        <v>0</v>
      </c>
      <c r="Y69" s="273">
        <f t="shared" si="71"/>
        <v>0</v>
      </c>
      <c r="AA69" s="114">
        <v>0</v>
      </c>
      <c r="AB69" s="72"/>
      <c r="AC69" s="114">
        <v>0</v>
      </c>
      <c r="AD69" s="72">
        <f t="shared" si="72"/>
        <v>0</v>
      </c>
      <c r="AE69" s="114">
        <v>0</v>
      </c>
      <c r="AF69" s="72">
        <f t="shared" si="73"/>
        <v>0</v>
      </c>
      <c r="AG69" s="114">
        <v>0</v>
      </c>
      <c r="AH69" s="72">
        <f t="shared" si="74"/>
        <v>0</v>
      </c>
      <c r="AI69" s="114">
        <v>0</v>
      </c>
      <c r="AJ69" s="72">
        <f t="shared" si="75"/>
        <v>0</v>
      </c>
      <c r="AK69" s="114">
        <v>0</v>
      </c>
      <c r="AL69" s="72">
        <f t="shared" si="76"/>
        <v>0</v>
      </c>
      <c r="AM69" s="97">
        <f t="shared" si="63"/>
        <v>0</v>
      </c>
      <c r="AN69" s="287">
        <f t="shared" si="77"/>
        <v>0</v>
      </c>
      <c r="AP69" s="114">
        <v>0</v>
      </c>
      <c r="AQ69" s="72"/>
      <c r="AR69" s="114">
        <v>0</v>
      </c>
      <c r="AS69" s="72"/>
      <c r="AT69" s="114">
        <v>0</v>
      </c>
      <c r="AU69" s="72"/>
      <c r="AV69" s="351">
        <v>0</v>
      </c>
      <c r="AW69" s="72"/>
      <c r="AX69" s="97">
        <f t="shared" si="78"/>
        <v>0</v>
      </c>
      <c r="AY69" s="280"/>
      <c r="BE69" s="96"/>
      <c r="BG69" s="97">
        <f t="shared" si="79"/>
        <v>0</v>
      </c>
      <c r="BH69" s="75">
        <f t="shared" si="64"/>
        <v>0</v>
      </c>
      <c r="BI69" s="97">
        <f t="shared" si="65"/>
        <v>0</v>
      </c>
      <c r="BJ69" s="76">
        <f t="shared" si="80"/>
        <v>0</v>
      </c>
      <c r="BK69" s="97">
        <f t="shared" si="66"/>
        <v>0</v>
      </c>
      <c r="BL69" s="77">
        <f t="shared" si="81"/>
        <v>0</v>
      </c>
      <c r="BM69" s="213"/>
      <c r="BN69" s="202"/>
      <c r="BO69" s="61"/>
      <c r="BP69" s="78">
        <f t="shared" si="67"/>
        <v>0</v>
      </c>
      <c r="BQ69" s="79">
        <f t="shared" si="82"/>
        <v>0</v>
      </c>
    </row>
    <row r="70" spans="2:69">
      <c r="B70" s="35"/>
      <c r="C70" s="61"/>
      <c r="D70" s="378"/>
      <c r="E70" s="91"/>
      <c r="F70" s="92"/>
      <c r="G70" s="93"/>
      <c r="H70" s="114">
        <v>0</v>
      </c>
      <c r="I70" s="72"/>
      <c r="J70" s="114">
        <v>0</v>
      </c>
      <c r="K70" s="72">
        <f t="shared" si="68"/>
        <v>0</v>
      </c>
      <c r="L70" s="114">
        <v>0</v>
      </c>
      <c r="M70" s="72"/>
      <c r="N70" s="114">
        <v>0</v>
      </c>
      <c r="O70" s="72">
        <f t="shared" si="69"/>
        <v>0</v>
      </c>
      <c r="P70" s="114">
        <v>0</v>
      </c>
      <c r="Q70" s="72"/>
      <c r="R70" s="114">
        <v>0</v>
      </c>
      <c r="S70" s="72">
        <f t="shared" si="70"/>
        <v>0</v>
      </c>
      <c r="T70" s="114">
        <v>0</v>
      </c>
      <c r="U70" s="72"/>
      <c r="V70" s="114">
        <v>0</v>
      </c>
      <c r="W70" s="72"/>
      <c r="X70" s="97">
        <f t="shared" si="62"/>
        <v>0</v>
      </c>
      <c r="Y70" s="273">
        <f t="shared" si="71"/>
        <v>0</v>
      </c>
      <c r="AA70" s="114">
        <v>0</v>
      </c>
      <c r="AB70" s="72"/>
      <c r="AC70" s="114">
        <v>0</v>
      </c>
      <c r="AD70" s="72">
        <f t="shared" si="72"/>
        <v>0</v>
      </c>
      <c r="AE70" s="114">
        <v>0</v>
      </c>
      <c r="AF70" s="72">
        <f t="shared" si="73"/>
        <v>0</v>
      </c>
      <c r="AG70" s="114">
        <v>0</v>
      </c>
      <c r="AH70" s="72">
        <f t="shared" si="74"/>
        <v>0</v>
      </c>
      <c r="AI70" s="114">
        <v>0</v>
      </c>
      <c r="AJ70" s="72">
        <f t="shared" si="75"/>
        <v>0</v>
      </c>
      <c r="AK70" s="114">
        <v>0</v>
      </c>
      <c r="AL70" s="72">
        <f t="shared" si="76"/>
        <v>0</v>
      </c>
      <c r="AM70" s="97">
        <f t="shared" si="63"/>
        <v>0</v>
      </c>
      <c r="AN70" s="287">
        <f t="shared" si="77"/>
        <v>0</v>
      </c>
      <c r="AP70" s="114">
        <v>0</v>
      </c>
      <c r="AQ70" s="72"/>
      <c r="AR70" s="114">
        <v>0</v>
      </c>
      <c r="AS70" s="72"/>
      <c r="AT70" s="114">
        <v>0</v>
      </c>
      <c r="AU70" s="72"/>
      <c r="AV70" s="351">
        <v>0</v>
      </c>
      <c r="AW70" s="72"/>
      <c r="AX70" s="97">
        <f t="shared" si="78"/>
        <v>0</v>
      </c>
      <c r="AY70" s="280"/>
      <c r="BE70" s="96"/>
      <c r="BG70" s="97">
        <f t="shared" si="79"/>
        <v>0</v>
      </c>
      <c r="BH70" s="75">
        <f t="shared" si="64"/>
        <v>0</v>
      </c>
      <c r="BI70" s="97">
        <f t="shared" si="65"/>
        <v>0</v>
      </c>
      <c r="BJ70" s="76">
        <f t="shared" si="80"/>
        <v>0</v>
      </c>
      <c r="BK70" s="97">
        <f t="shared" si="66"/>
        <v>0</v>
      </c>
      <c r="BL70" s="77">
        <f t="shared" si="81"/>
        <v>0</v>
      </c>
      <c r="BM70" s="213"/>
      <c r="BN70" s="202"/>
      <c r="BO70" s="61"/>
      <c r="BP70" s="78">
        <f t="shared" si="67"/>
        <v>0</v>
      </c>
      <c r="BQ70" s="79">
        <f t="shared" si="82"/>
        <v>0</v>
      </c>
    </row>
    <row r="71" spans="2:69">
      <c r="B71" s="35"/>
      <c r="C71" s="409"/>
      <c r="D71" s="378"/>
      <c r="E71" s="91"/>
      <c r="F71" s="92"/>
      <c r="G71" s="93"/>
      <c r="H71" s="114">
        <v>0</v>
      </c>
      <c r="I71" s="72"/>
      <c r="J71" s="114">
        <v>0</v>
      </c>
      <c r="K71" s="72">
        <f t="shared" si="68"/>
        <v>0</v>
      </c>
      <c r="L71" s="114">
        <v>0</v>
      </c>
      <c r="M71" s="72"/>
      <c r="N71" s="114">
        <v>0</v>
      </c>
      <c r="O71" s="72">
        <f t="shared" si="69"/>
        <v>0</v>
      </c>
      <c r="P71" s="114">
        <v>0</v>
      </c>
      <c r="Q71" s="72"/>
      <c r="R71" s="114">
        <v>0</v>
      </c>
      <c r="S71" s="72">
        <f t="shared" si="70"/>
        <v>0</v>
      </c>
      <c r="T71" s="114">
        <v>0</v>
      </c>
      <c r="U71" s="72"/>
      <c r="V71" s="114">
        <v>0</v>
      </c>
      <c r="W71" s="72"/>
      <c r="X71" s="97">
        <f t="shared" si="62"/>
        <v>0</v>
      </c>
      <c r="Y71" s="273">
        <f t="shared" si="71"/>
        <v>0</v>
      </c>
      <c r="AA71" s="114">
        <v>0</v>
      </c>
      <c r="AB71" s="72"/>
      <c r="AC71" s="114">
        <v>0</v>
      </c>
      <c r="AD71" s="72">
        <f t="shared" si="72"/>
        <v>0</v>
      </c>
      <c r="AE71" s="114">
        <v>0</v>
      </c>
      <c r="AF71" s="72">
        <f t="shared" si="73"/>
        <v>0</v>
      </c>
      <c r="AG71" s="114">
        <v>0</v>
      </c>
      <c r="AH71" s="72">
        <f t="shared" si="74"/>
        <v>0</v>
      </c>
      <c r="AI71" s="114">
        <v>0</v>
      </c>
      <c r="AJ71" s="72">
        <f t="shared" si="75"/>
        <v>0</v>
      </c>
      <c r="AK71" s="114">
        <v>0</v>
      </c>
      <c r="AL71" s="72">
        <f t="shared" si="76"/>
        <v>0</v>
      </c>
      <c r="AM71" s="97">
        <f t="shared" si="63"/>
        <v>0</v>
      </c>
      <c r="AN71" s="287">
        <f t="shared" si="77"/>
        <v>0</v>
      </c>
      <c r="AP71" s="114">
        <v>0</v>
      </c>
      <c r="AQ71" s="72"/>
      <c r="AR71" s="114">
        <v>0</v>
      </c>
      <c r="AS71" s="72"/>
      <c r="AT71" s="114">
        <v>0</v>
      </c>
      <c r="AU71" s="72"/>
      <c r="AV71" s="351">
        <v>0</v>
      </c>
      <c r="AW71" s="72"/>
      <c r="AX71" s="97">
        <f t="shared" si="78"/>
        <v>0</v>
      </c>
      <c r="AY71" s="280"/>
      <c r="BE71" s="96"/>
      <c r="BG71" s="97">
        <f t="shared" si="79"/>
        <v>0</v>
      </c>
      <c r="BH71" s="75">
        <f t="shared" si="64"/>
        <v>0</v>
      </c>
      <c r="BI71" s="97">
        <f t="shared" si="65"/>
        <v>0</v>
      </c>
      <c r="BJ71" s="76">
        <f t="shared" si="80"/>
        <v>0</v>
      </c>
      <c r="BK71" s="97">
        <f t="shared" si="66"/>
        <v>0</v>
      </c>
      <c r="BL71" s="77">
        <f t="shared" si="81"/>
        <v>0</v>
      </c>
      <c r="BM71" s="213"/>
      <c r="BN71" s="202"/>
      <c r="BO71" s="61"/>
      <c r="BP71" s="78">
        <f t="shared" si="67"/>
        <v>0</v>
      </c>
      <c r="BQ71" s="79">
        <f t="shared" si="82"/>
        <v>0</v>
      </c>
    </row>
    <row r="72" spans="2:69">
      <c r="B72" s="35"/>
      <c r="C72" s="407"/>
      <c r="D72" s="378"/>
      <c r="E72" s="91"/>
      <c r="F72" s="92"/>
      <c r="G72" s="93"/>
      <c r="H72" s="114">
        <v>0</v>
      </c>
      <c r="I72" s="72"/>
      <c r="J72" s="114">
        <v>0</v>
      </c>
      <c r="K72" s="72">
        <f t="shared" si="68"/>
        <v>0</v>
      </c>
      <c r="L72" s="114">
        <v>0</v>
      </c>
      <c r="M72" s="72"/>
      <c r="N72" s="114">
        <v>0</v>
      </c>
      <c r="O72" s="72">
        <f t="shared" si="69"/>
        <v>0</v>
      </c>
      <c r="P72" s="114">
        <v>0</v>
      </c>
      <c r="Q72" s="72"/>
      <c r="R72" s="114">
        <v>0</v>
      </c>
      <c r="S72" s="72">
        <f t="shared" si="70"/>
        <v>0</v>
      </c>
      <c r="T72" s="114">
        <v>0</v>
      </c>
      <c r="U72" s="72"/>
      <c r="V72" s="114">
        <v>0</v>
      </c>
      <c r="W72" s="72"/>
      <c r="X72" s="97">
        <f t="shared" si="62"/>
        <v>0</v>
      </c>
      <c r="Y72" s="273">
        <f t="shared" si="71"/>
        <v>0</v>
      </c>
      <c r="AA72" s="114">
        <v>0</v>
      </c>
      <c r="AB72" s="72"/>
      <c r="AC72" s="114">
        <v>0</v>
      </c>
      <c r="AD72" s="72">
        <f t="shared" si="72"/>
        <v>0</v>
      </c>
      <c r="AE72" s="114">
        <v>0</v>
      </c>
      <c r="AF72" s="72">
        <f t="shared" si="73"/>
        <v>0</v>
      </c>
      <c r="AG72" s="114">
        <v>0</v>
      </c>
      <c r="AH72" s="72">
        <f t="shared" si="74"/>
        <v>0</v>
      </c>
      <c r="AI72" s="114">
        <v>0</v>
      </c>
      <c r="AJ72" s="72">
        <f t="shared" si="75"/>
        <v>0</v>
      </c>
      <c r="AK72" s="114">
        <v>0</v>
      </c>
      <c r="AL72" s="72">
        <f t="shared" si="76"/>
        <v>0</v>
      </c>
      <c r="AM72" s="97">
        <f t="shared" si="63"/>
        <v>0</v>
      </c>
      <c r="AN72" s="287">
        <f t="shared" si="77"/>
        <v>0</v>
      </c>
      <c r="AP72" s="114">
        <v>0</v>
      </c>
      <c r="AQ72" s="72"/>
      <c r="AR72" s="114">
        <v>0</v>
      </c>
      <c r="AS72" s="72"/>
      <c r="AT72" s="114">
        <v>0</v>
      </c>
      <c r="AU72" s="72"/>
      <c r="AV72" s="351">
        <v>0</v>
      </c>
      <c r="AW72" s="72"/>
      <c r="AX72" s="97">
        <f t="shared" si="78"/>
        <v>0</v>
      </c>
      <c r="AY72" s="280"/>
      <c r="BE72" s="96"/>
      <c r="BG72" s="97">
        <f t="shared" si="79"/>
        <v>0</v>
      </c>
      <c r="BH72" s="75">
        <f t="shared" si="64"/>
        <v>0</v>
      </c>
      <c r="BI72" s="97">
        <f t="shared" si="65"/>
        <v>0</v>
      </c>
      <c r="BJ72" s="76">
        <f t="shared" si="80"/>
        <v>0</v>
      </c>
      <c r="BK72" s="97">
        <f t="shared" si="66"/>
        <v>0</v>
      </c>
      <c r="BL72" s="77">
        <f t="shared" si="81"/>
        <v>0</v>
      </c>
      <c r="BM72" s="213"/>
      <c r="BN72" s="202"/>
      <c r="BO72" s="61"/>
      <c r="BP72" s="78">
        <f t="shared" si="67"/>
        <v>0</v>
      </c>
      <c r="BQ72" s="79">
        <f t="shared" si="82"/>
        <v>0</v>
      </c>
    </row>
    <row r="73" spans="2:69">
      <c r="B73" s="35"/>
      <c r="C73" s="407"/>
      <c r="D73" s="378"/>
      <c r="E73" s="91"/>
      <c r="F73" s="92"/>
      <c r="G73" s="93"/>
      <c r="H73" s="114">
        <v>0</v>
      </c>
      <c r="I73" s="72"/>
      <c r="J73" s="114">
        <v>0</v>
      </c>
      <c r="K73" s="72">
        <f t="shared" si="68"/>
        <v>0</v>
      </c>
      <c r="L73" s="114">
        <v>0</v>
      </c>
      <c r="M73" s="72"/>
      <c r="N73" s="114">
        <v>0</v>
      </c>
      <c r="O73" s="72">
        <f t="shared" si="69"/>
        <v>0</v>
      </c>
      <c r="P73" s="114">
        <v>0</v>
      </c>
      <c r="Q73" s="72"/>
      <c r="R73" s="114">
        <v>0</v>
      </c>
      <c r="S73" s="72">
        <f t="shared" si="70"/>
        <v>0</v>
      </c>
      <c r="T73" s="114">
        <v>0</v>
      </c>
      <c r="U73" s="72"/>
      <c r="V73" s="114">
        <v>0</v>
      </c>
      <c r="W73" s="72"/>
      <c r="X73" s="97">
        <f t="shared" si="62"/>
        <v>0</v>
      </c>
      <c r="Y73" s="273">
        <f t="shared" si="71"/>
        <v>0</v>
      </c>
      <c r="AA73" s="114">
        <v>0</v>
      </c>
      <c r="AB73" s="72"/>
      <c r="AC73" s="114">
        <v>0</v>
      </c>
      <c r="AD73" s="72">
        <f t="shared" si="72"/>
        <v>0</v>
      </c>
      <c r="AE73" s="114">
        <v>0</v>
      </c>
      <c r="AF73" s="72">
        <f t="shared" si="73"/>
        <v>0</v>
      </c>
      <c r="AG73" s="114">
        <v>0</v>
      </c>
      <c r="AH73" s="72">
        <f t="shared" si="74"/>
        <v>0</v>
      </c>
      <c r="AI73" s="114">
        <v>0</v>
      </c>
      <c r="AJ73" s="72">
        <f t="shared" si="75"/>
        <v>0</v>
      </c>
      <c r="AK73" s="114">
        <v>0</v>
      </c>
      <c r="AL73" s="72">
        <f t="shared" si="76"/>
        <v>0</v>
      </c>
      <c r="AM73" s="97">
        <f t="shared" si="63"/>
        <v>0</v>
      </c>
      <c r="AN73" s="287">
        <f t="shared" si="77"/>
        <v>0</v>
      </c>
      <c r="AP73" s="114">
        <v>0</v>
      </c>
      <c r="AQ73" s="72"/>
      <c r="AR73" s="114">
        <v>0</v>
      </c>
      <c r="AS73" s="72"/>
      <c r="AT73" s="114">
        <v>0</v>
      </c>
      <c r="AU73" s="72"/>
      <c r="AV73" s="351">
        <v>0</v>
      </c>
      <c r="AW73" s="72"/>
      <c r="AX73" s="97">
        <f t="shared" si="78"/>
        <v>0</v>
      </c>
      <c r="AY73" s="280"/>
      <c r="BE73" s="96"/>
      <c r="BG73" s="97">
        <f t="shared" si="79"/>
        <v>0</v>
      </c>
      <c r="BH73" s="75">
        <f t="shared" si="64"/>
        <v>0</v>
      </c>
      <c r="BI73" s="97">
        <f t="shared" si="65"/>
        <v>0</v>
      </c>
      <c r="BJ73" s="76">
        <f t="shared" si="80"/>
        <v>0</v>
      </c>
      <c r="BK73" s="97">
        <f t="shared" si="66"/>
        <v>0</v>
      </c>
      <c r="BL73" s="77">
        <f t="shared" si="81"/>
        <v>0</v>
      </c>
      <c r="BM73" s="213"/>
      <c r="BN73" s="202"/>
      <c r="BO73" s="61"/>
      <c r="BP73" s="78">
        <f t="shared" si="67"/>
        <v>0</v>
      </c>
      <c r="BQ73" s="79">
        <f t="shared" si="82"/>
        <v>0</v>
      </c>
    </row>
    <row r="74" spans="2:69">
      <c r="B74" s="35"/>
      <c r="C74" s="410"/>
      <c r="D74" s="378"/>
      <c r="E74" s="91"/>
      <c r="F74" s="92"/>
      <c r="G74" s="93"/>
      <c r="H74" s="114">
        <v>0</v>
      </c>
      <c r="I74" s="72"/>
      <c r="J74" s="114">
        <v>0</v>
      </c>
      <c r="K74" s="72">
        <f t="shared" si="68"/>
        <v>0</v>
      </c>
      <c r="L74" s="114">
        <v>0</v>
      </c>
      <c r="M74" s="72"/>
      <c r="N74" s="114">
        <v>0</v>
      </c>
      <c r="O74" s="72">
        <f t="shared" si="69"/>
        <v>0</v>
      </c>
      <c r="P74" s="114">
        <v>0</v>
      </c>
      <c r="Q74" s="72"/>
      <c r="R74" s="114">
        <v>0</v>
      </c>
      <c r="S74" s="72">
        <f t="shared" si="70"/>
        <v>0</v>
      </c>
      <c r="T74" s="114">
        <v>0</v>
      </c>
      <c r="U74" s="72"/>
      <c r="V74" s="114">
        <v>0</v>
      </c>
      <c r="W74" s="72"/>
      <c r="X74" s="97">
        <f t="shared" si="62"/>
        <v>0</v>
      </c>
      <c r="Y74" s="273">
        <f t="shared" si="71"/>
        <v>0</v>
      </c>
      <c r="AA74" s="114">
        <v>0</v>
      </c>
      <c r="AB74" s="72"/>
      <c r="AC74" s="114">
        <v>0</v>
      </c>
      <c r="AD74" s="72">
        <f t="shared" si="72"/>
        <v>0</v>
      </c>
      <c r="AE74" s="114">
        <v>0</v>
      </c>
      <c r="AF74" s="72">
        <f t="shared" si="73"/>
        <v>0</v>
      </c>
      <c r="AG74" s="114">
        <v>0</v>
      </c>
      <c r="AH74" s="72">
        <f t="shared" si="74"/>
        <v>0</v>
      </c>
      <c r="AI74" s="114">
        <v>0</v>
      </c>
      <c r="AJ74" s="72">
        <f t="shared" si="75"/>
        <v>0</v>
      </c>
      <c r="AK74" s="114">
        <v>0</v>
      </c>
      <c r="AL74" s="72">
        <f t="shared" si="76"/>
        <v>0</v>
      </c>
      <c r="AM74" s="97">
        <f t="shared" si="63"/>
        <v>0</v>
      </c>
      <c r="AN74" s="287">
        <f t="shared" si="77"/>
        <v>0</v>
      </c>
      <c r="AP74" s="114">
        <v>0</v>
      </c>
      <c r="AQ74" s="72"/>
      <c r="AR74" s="114">
        <v>0</v>
      </c>
      <c r="AS74" s="72"/>
      <c r="AT74" s="114">
        <v>0</v>
      </c>
      <c r="AU74" s="72"/>
      <c r="AV74" s="351">
        <v>0</v>
      </c>
      <c r="AW74" s="72"/>
      <c r="AX74" s="97">
        <f t="shared" si="78"/>
        <v>0</v>
      </c>
      <c r="AY74" s="280"/>
      <c r="BE74" s="96"/>
      <c r="BG74" s="97">
        <f t="shared" si="79"/>
        <v>0</v>
      </c>
      <c r="BH74" s="75">
        <f t="shared" si="64"/>
        <v>0</v>
      </c>
      <c r="BI74" s="97">
        <f t="shared" si="65"/>
        <v>0</v>
      </c>
      <c r="BJ74" s="76">
        <f t="shared" si="80"/>
        <v>0</v>
      </c>
      <c r="BK74" s="97">
        <f t="shared" si="66"/>
        <v>0</v>
      </c>
      <c r="BL74" s="77">
        <f t="shared" si="81"/>
        <v>0</v>
      </c>
      <c r="BM74" s="213"/>
      <c r="BN74" s="202"/>
      <c r="BO74" s="61"/>
      <c r="BP74" s="78">
        <f t="shared" si="67"/>
        <v>0</v>
      </c>
      <c r="BQ74" s="79">
        <f t="shared" si="82"/>
        <v>0</v>
      </c>
    </row>
    <row r="75" spans="2:69">
      <c r="B75" s="35"/>
      <c r="C75" s="411"/>
      <c r="D75" s="378"/>
      <c r="E75" s="91"/>
      <c r="F75" s="92"/>
      <c r="G75" s="93"/>
      <c r="H75" s="114">
        <v>0</v>
      </c>
      <c r="I75" s="72"/>
      <c r="J75" s="114">
        <v>0</v>
      </c>
      <c r="K75" s="72">
        <f t="shared" si="68"/>
        <v>0</v>
      </c>
      <c r="L75" s="114">
        <v>0</v>
      </c>
      <c r="M75" s="72"/>
      <c r="N75" s="114">
        <v>0</v>
      </c>
      <c r="O75" s="72">
        <f t="shared" si="69"/>
        <v>0</v>
      </c>
      <c r="P75" s="114">
        <v>0</v>
      </c>
      <c r="Q75" s="72"/>
      <c r="R75" s="114">
        <v>0</v>
      </c>
      <c r="S75" s="72">
        <f t="shared" si="70"/>
        <v>0</v>
      </c>
      <c r="T75" s="114">
        <v>0</v>
      </c>
      <c r="U75" s="72"/>
      <c r="V75" s="114">
        <v>0</v>
      </c>
      <c r="W75" s="72"/>
      <c r="X75" s="97">
        <f t="shared" si="62"/>
        <v>0</v>
      </c>
      <c r="Y75" s="273">
        <f t="shared" si="71"/>
        <v>0</v>
      </c>
      <c r="AA75" s="114">
        <v>0</v>
      </c>
      <c r="AB75" s="72"/>
      <c r="AC75" s="114">
        <v>0</v>
      </c>
      <c r="AD75" s="72">
        <f t="shared" si="72"/>
        <v>0</v>
      </c>
      <c r="AE75" s="114">
        <v>0</v>
      </c>
      <c r="AF75" s="72">
        <f t="shared" si="73"/>
        <v>0</v>
      </c>
      <c r="AG75" s="114">
        <v>0</v>
      </c>
      <c r="AH75" s="72">
        <f t="shared" si="74"/>
        <v>0</v>
      </c>
      <c r="AI75" s="114">
        <v>0</v>
      </c>
      <c r="AJ75" s="72">
        <f t="shared" si="75"/>
        <v>0</v>
      </c>
      <c r="AK75" s="114">
        <v>0</v>
      </c>
      <c r="AL75" s="72">
        <f t="shared" si="76"/>
        <v>0</v>
      </c>
      <c r="AM75" s="97">
        <f t="shared" si="63"/>
        <v>0</v>
      </c>
      <c r="AN75" s="287">
        <f t="shared" si="77"/>
        <v>0</v>
      </c>
      <c r="AP75" s="114">
        <v>0</v>
      </c>
      <c r="AQ75" s="72"/>
      <c r="AR75" s="114">
        <v>0</v>
      </c>
      <c r="AS75" s="72"/>
      <c r="AT75" s="114">
        <v>0</v>
      </c>
      <c r="AU75" s="72"/>
      <c r="AV75" s="351">
        <v>0</v>
      </c>
      <c r="AW75" s="72"/>
      <c r="AX75" s="97">
        <f t="shared" si="78"/>
        <v>0</v>
      </c>
      <c r="AY75" s="280"/>
      <c r="BE75" s="96"/>
      <c r="BG75" s="97">
        <f t="shared" si="79"/>
        <v>0</v>
      </c>
      <c r="BH75" s="75">
        <f t="shared" si="64"/>
        <v>0</v>
      </c>
      <c r="BI75" s="97">
        <f t="shared" si="65"/>
        <v>0</v>
      </c>
      <c r="BJ75" s="76">
        <f t="shared" si="80"/>
        <v>0</v>
      </c>
      <c r="BK75" s="97">
        <f t="shared" si="66"/>
        <v>0</v>
      </c>
      <c r="BL75" s="77">
        <f t="shared" si="81"/>
        <v>0</v>
      </c>
      <c r="BM75" s="213"/>
      <c r="BN75" s="202"/>
      <c r="BO75" s="61"/>
      <c r="BP75" s="78">
        <f t="shared" si="67"/>
        <v>0</v>
      </c>
      <c r="BQ75" s="79">
        <f t="shared" si="82"/>
        <v>0</v>
      </c>
    </row>
    <row r="76" spans="2:69">
      <c r="B76" s="405"/>
      <c r="C76" s="410"/>
      <c r="D76" s="378"/>
      <c r="E76" s="91"/>
      <c r="F76" s="92"/>
      <c r="G76" s="93"/>
      <c r="H76" s="114">
        <v>0</v>
      </c>
      <c r="I76" s="72"/>
      <c r="J76" s="114">
        <v>0</v>
      </c>
      <c r="K76" s="72">
        <f t="shared" si="68"/>
        <v>0</v>
      </c>
      <c r="L76" s="114">
        <v>0</v>
      </c>
      <c r="M76" s="72"/>
      <c r="N76" s="114">
        <v>0</v>
      </c>
      <c r="O76" s="72">
        <f t="shared" si="69"/>
        <v>0</v>
      </c>
      <c r="P76" s="114">
        <v>0</v>
      </c>
      <c r="Q76" s="72"/>
      <c r="R76" s="114">
        <v>0</v>
      </c>
      <c r="S76" s="72">
        <f t="shared" si="70"/>
        <v>0</v>
      </c>
      <c r="T76" s="114">
        <v>0</v>
      </c>
      <c r="U76" s="72"/>
      <c r="V76" s="114">
        <v>0</v>
      </c>
      <c r="W76" s="72"/>
      <c r="X76" s="97">
        <f t="shared" si="62"/>
        <v>0</v>
      </c>
      <c r="Y76" s="273">
        <f t="shared" si="71"/>
        <v>0</v>
      </c>
      <c r="AA76" s="114">
        <v>0</v>
      </c>
      <c r="AB76" s="72"/>
      <c r="AC76" s="114">
        <v>0</v>
      </c>
      <c r="AD76" s="72">
        <f t="shared" si="72"/>
        <v>0</v>
      </c>
      <c r="AE76" s="114">
        <v>0</v>
      </c>
      <c r="AF76" s="72">
        <f t="shared" si="73"/>
        <v>0</v>
      </c>
      <c r="AG76" s="114">
        <v>0</v>
      </c>
      <c r="AH76" s="72">
        <f t="shared" si="74"/>
        <v>0</v>
      </c>
      <c r="AI76" s="114">
        <v>0</v>
      </c>
      <c r="AJ76" s="72">
        <f t="shared" si="75"/>
        <v>0</v>
      </c>
      <c r="AK76" s="114">
        <v>0</v>
      </c>
      <c r="AL76" s="72">
        <f t="shared" si="76"/>
        <v>0</v>
      </c>
      <c r="AM76" s="97">
        <f t="shared" si="63"/>
        <v>0</v>
      </c>
      <c r="AN76" s="287">
        <f t="shared" si="77"/>
        <v>0</v>
      </c>
      <c r="AP76" s="114">
        <v>0</v>
      </c>
      <c r="AQ76" s="72"/>
      <c r="AR76" s="114">
        <v>0</v>
      </c>
      <c r="AS76" s="72"/>
      <c r="AT76" s="114">
        <v>0</v>
      </c>
      <c r="AU76" s="72"/>
      <c r="AV76" s="351">
        <v>0</v>
      </c>
      <c r="AW76" s="72"/>
      <c r="AX76" s="97">
        <f t="shared" si="78"/>
        <v>0</v>
      </c>
      <c r="AY76" s="280"/>
      <c r="BE76" s="96"/>
      <c r="BG76" s="97">
        <f t="shared" si="79"/>
        <v>0</v>
      </c>
      <c r="BH76" s="75">
        <f t="shared" si="64"/>
        <v>0</v>
      </c>
      <c r="BI76" s="97">
        <f t="shared" si="65"/>
        <v>0</v>
      </c>
      <c r="BJ76" s="76">
        <f t="shared" si="80"/>
        <v>0</v>
      </c>
      <c r="BK76" s="97"/>
      <c r="BL76" s="77">
        <f t="shared" si="81"/>
        <v>0</v>
      </c>
      <c r="BM76" s="213"/>
      <c r="BN76" s="202"/>
      <c r="BO76" s="61"/>
      <c r="BP76" s="78">
        <f t="shared" si="67"/>
        <v>0</v>
      </c>
      <c r="BQ76" s="79">
        <f t="shared" si="82"/>
        <v>0</v>
      </c>
    </row>
    <row r="77" spans="2:69">
      <c r="B77" s="35"/>
      <c r="C77" s="409"/>
      <c r="D77" s="378"/>
      <c r="E77" s="91"/>
      <c r="F77" s="92"/>
      <c r="G77" s="93"/>
      <c r="H77" s="114">
        <v>0</v>
      </c>
      <c r="I77" s="72"/>
      <c r="J77" s="114">
        <v>0</v>
      </c>
      <c r="K77" s="72">
        <f t="shared" si="68"/>
        <v>0</v>
      </c>
      <c r="L77" s="114">
        <v>0</v>
      </c>
      <c r="M77" s="72"/>
      <c r="N77" s="114">
        <v>0</v>
      </c>
      <c r="O77" s="72">
        <f t="shared" si="69"/>
        <v>0</v>
      </c>
      <c r="P77" s="114">
        <v>0</v>
      </c>
      <c r="Q77" s="72"/>
      <c r="R77" s="114">
        <v>0</v>
      </c>
      <c r="S77" s="72">
        <f t="shared" si="70"/>
        <v>0</v>
      </c>
      <c r="T77" s="114">
        <v>0</v>
      </c>
      <c r="U77" s="72"/>
      <c r="V77" s="114">
        <v>0</v>
      </c>
      <c r="W77" s="72"/>
      <c r="X77" s="97">
        <f t="shared" si="62"/>
        <v>0</v>
      </c>
      <c r="Y77" s="273">
        <f t="shared" si="71"/>
        <v>0</v>
      </c>
      <c r="AA77" s="114">
        <v>0</v>
      </c>
      <c r="AB77" s="72"/>
      <c r="AC77" s="114">
        <v>0</v>
      </c>
      <c r="AD77" s="72">
        <f t="shared" si="72"/>
        <v>0</v>
      </c>
      <c r="AE77" s="114">
        <v>0</v>
      </c>
      <c r="AF77" s="72">
        <f t="shared" si="73"/>
        <v>0</v>
      </c>
      <c r="AG77" s="114">
        <v>0</v>
      </c>
      <c r="AH77" s="72">
        <f t="shared" si="74"/>
        <v>0</v>
      </c>
      <c r="AI77" s="114">
        <v>0</v>
      </c>
      <c r="AJ77" s="72">
        <f t="shared" si="75"/>
        <v>0</v>
      </c>
      <c r="AK77" s="114">
        <v>0</v>
      </c>
      <c r="AL77" s="72">
        <f t="shared" si="76"/>
        <v>0</v>
      </c>
      <c r="AM77" s="97">
        <f t="shared" si="63"/>
        <v>0</v>
      </c>
      <c r="AN77" s="287">
        <f t="shared" si="77"/>
        <v>0</v>
      </c>
      <c r="AP77" s="114">
        <v>0</v>
      </c>
      <c r="AQ77" s="72"/>
      <c r="AR77" s="114">
        <v>0</v>
      </c>
      <c r="AS77" s="72"/>
      <c r="AT77" s="114">
        <v>0</v>
      </c>
      <c r="AU77" s="72"/>
      <c r="AV77" s="351">
        <v>0</v>
      </c>
      <c r="AW77" s="72"/>
      <c r="AX77" s="97">
        <f t="shared" si="78"/>
        <v>0</v>
      </c>
      <c r="AY77" s="280"/>
      <c r="BE77" s="96"/>
      <c r="BG77" s="97">
        <f t="shared" si="79"/>
        <v>0</v>
      </c>
      <c r="BH77" s="75">
        <f t="shared" si="64"/>
        <v>0</v>
      </c>
      <c r="BI77" s="97">
        <f t="shared" si="65"/>
        <v>0</v>
      </c>
      <c r="BJ77" s="76">
        <f t="shared" si="80"/>
        <v>0</v>
      </c>
      <c r="BK77" s="97"/>
      <c r="BL77" s="77">
        <f t="shared" si="81"/>
        <v>0</v>
      </c>
      <c r="BM77" s="213"/>
      <c r="BN77" s="202"/>
      <c r="BO77" s="61"/>
      <c r="BP77" s="78">
        <f t="shared" si="67"/>
        <v>0</v>
      </c>
      <c r="BQ77" s="79">
        <f t="shared" si="82"/>
        <v>0</v>
      </c>
    </row>
    <row r="78" spans="2:69">
      <c r="B78" s="35"/>
      <c r="C78" s="61"/>
      <c r="D78" s="378"/>
      <c r="E78" s="91"/>
      <c r="F78" s="92"/>
      <c r="G78" s="93"/>
      <c r="H78" s="114">
        <v>0</v>
      </c>
      <c r="I78" s="72"/>
      <c r="J78" s="114">
        <v>0</v>
      </c>
      <c r="K78" s="72">
        <f t="shared" si="68"/>
        <v>0</v>
      </c>
      <c r="L78" s="114">
        <v>0</v>
      </c>
      <c r="M78" s="72"/>
      <c r="N78" s="114">
        <v>0</v>
      </c>
      <c r="O78" s="72">
        <f t="shared" si="69"/>
        <v>0</v>
      </c>
      <c r="P78" s="114">
        <v>0</v>
      </c>
      <c r="Q78" s="72"/>
      <c r="R78" s="114">
        <v>0</v>
      </c>
      <c r="S78" s="72">
        <f t="shared" si="70"/>
        <v>0</v>
      </c>
      <c r="T78" s="114">
        <v>0</v>
      </c>
      <c r="U78" s="72"/>
      <c r="V78" s="114">
        <v>0</v>
      </c>
      <c r="W78" s="72"/>
      <c r="X78" s="97">
        <f t="shared" si="62"/>
        <v>0</v>
      </c>
      <c r="Y78" s="273">
        <f t="shared" si="71"/>
        <v>0</v>
      </c>
      <c r="AA78" s="114">
        <v>0</v>
      </c>
      <c r="AB78" s="72"/>
      <c r="AC78" s="114">
        <v>0</v>
      </c>
      <c r="AD78" s="72">
        <f t="shared" si="72"/>
        <v>0</v>
      </c>
      <c r="AE78" s="114">
        <v>0</v>
      </c>
      <c r="AF78" s="72">
        <f t="shared" si="73"/>
        <v>0</v>
      </c>
      <c r="AG78" s="114">
        <v>0</v>
      </c>
      <c r="AH78" s="72">
        <f t="shared" si="74"/>
        <v>0</v>
      </c>
      <c r="AI78" s="114">
        <v>0</v>
      </c>
      <c r="AJ78" s="72">
        <f t="shared" si="75"/>
        <v>0</v>
      </c>
      <c r="AK78" s="114">
        <v>0</v>
      </c>
      <c r="AL78" s="72">
        <f t="shared" si="76"/>
        <v>0</v>
      </c>
      <c r="AM78" s="97">
        <f t="shared" si="63"/>
        <v>0</v>
      </c>
      <c r="AN78" s="287">
        <f t="shared" si="77"/>
        <v>0</v>
      </c>
      <c r="AP78" s="114">
        <v>0</v>
      </c>
      <c r="AQ78" s="72"/>
      <c r="AR78" s="114">
        <v>0</v>
      </c>
      <c r="AS78" s="72"/>
      <c r="AT78" s="114">
        <v>0</v>
      </c>
      <c r="AU78" s="72"/>
      <c r="AV78" s="351">
        <v>0</v>
      </c>
      <c r="AW78" s="72"/>
      <c r="AX78" s="97">
        <f t="shared" si="78"/>
        <v>0</v>
      </c>
      <c r="AY78" s="280"/>
      <c r="BE78" s="96"/>
      <c r="BG78" s="97">
        <f t="shared" si="79"/>
        <v>0</v>
      </c>
      <c r="BH78" s="75">
        <f t="shared" si="64"/>
        <v>0</v>
      </c>
      <c r="BI78" s="97">
        <f t="shared" si="65"/>
        <v>0</v>
      </c>
      <c r="BJ78" s="76">
        <f t="shared" si="80"/>
        <v>0</v>
      </c>
      <c r="BK78" s="97"/>
      <c r="BL78" s="77">
        <f t="shared" si="81"/>
        <v>0</v>
      </c>
      <c r="BM78" s="213"/>
      <c r="BN78" s="202"/>
      <c r="BO78" s="61"/>
      <c r="BP78" s="78">
        <f t="shared" si="67"/>
        <v>0</v>
      </c>
      <c r="BQ78" s="79">
        <f t="shared" si="82"/>
        <v>0</v>
      </c>
    </row>
    <row r="79" spans="2:69">
      <c r="B79" s="35"/>
      <c r="C79" s="408"/>
      <c r="D79" s="378"/>
      <c r="E79" s="91"/>
      <c r="F79" s="92"/>
      <c r="G79" s="93"/>
      <c r="H79" s="114">
        <v>0</v>
      </c>
      <c r="I79" s="72"/>
      <c r="J79" s="114">
        <v>0</v>
      </c>
      <c r="K79" s="72">
        <f t="shared" si="68"/>
        <v>0</v>
      </c>
      <c r="L79" s="114">
        <v>0</v>
      </c>
      <c r="M79" s="72"/>
      <c r="N79" s="114">
        <v>0</v>
      </c>
      <c r="O79" s="72">
        <f t="shared" si="69"/>
        <v>0</v>
      </c>
      <c r="P79" s="114">
        <v>0</v>
      </c>
      <c r="Q79" s="72"/>
      <c r="R79" s="114">
        <v>0</v>
      </c>
      <c r="S79" s="72">
        <f t="shared" si="70"/>
        <v>0</v>
      </c>
      <c r="T79" s="114">
        <v>0</v>
      </c>
      <c r="U79" s="72"/>
      <c r="V79" s="114">
        <v>0</v>
      </c>
      <c r="W79" s="72"/>
      <c r="X79" s="97">
        <f t="shared" si="62"/>
        <v>0</v>
      </c>
      <c r="Y79" s="273">
        <f t="shared" si="71"/>
        <v>0</v>
      </c>
      <c r="AA79" s="114">
        <v>0</v>
      </c>
      <c r="AB79" s="72"/>
      <c r="AC79" s="114">
        <v>0</v>
      </c>
      <c r="AD79" s="72">
        <f t="shared" si="72"/>
        <v>0</v>
      </c>
      <c r="AE79" s="114">
        <v>0</v>
      </c>
      <c r="AF79" s="72">
        <f t="shared" si="73"/>
        <v>0</v>
      </c>
      <c r="AG79" s="114">
        <v>0</v>
      </c>
      <c r="AH79" s="72">
        <f t="shared" si="74"/>
        <v>0</v>
      </c>
      <c r="AI79" s="114">
        <v>0</v>
      </c>
      <c r="AJ79" s="72">
        <f t="shared" si="75"/>
        <v>0</v>
      </c>
      <c r="AK79" s="114">
        <v>0</v>
      </c>
      <c r="AL79" s="72">
        <f t="shared" si="76"/>
        <v>0</v>
      </c>
      <c r="AM79" s="97">
        <f t="shared" si="63"/>
        <v>0</v>
      </c>
      <c r="AN79" s="287">
        <f t="shared" si="77"/>
        <v>0</v>
      </c>
      <c r="AP79" s="114">
        <v>0</v>
      </c>
      <c r="AQ79" s="72"/>
      <c r="AR79" s="114">
        <v>0</v>
      </c>
      <c r="AS79" s="72"/>
      <c r="AT79" s="114">
        <v>0</v>
      </c>
      <c r="AU79" s="72"/>
      <c r="AV79" s="351">
        <v>0</v>
      </c>
      <c r="AW79" s="72"/>
      <c r="AX79" s="97">
        <f t="shared" si="78"/>
        <v>0</v>
      </c>
      <c r="AY79" s="280"/>
      <c r="BE79" s="96"/>
      <c r="BG79" s="97">
        <f t="shared" si="79"/>
        <v>0</v>
      </c>
      <c r="BH79" s="75">
        <f t="shared" si="64"/>
        <v>0</v>
      </c>
      <c r="BI79" s="97">
        <f t="shared" si="65"/>
        <v>0</v>
      </c>
      <c r="BJ79" s="76">
        <f t="shared" si="80"/>
        <v>0</v>
      </c>
      <c r="BK79" s="97">
        <f t="shared" si="66"/>
        <v>0</v>
      </c>
      <c r="BL79" s="77">
        <f t="shared" si="81"/>
        <v>0</v>
      </c>
      <c r="BM79" s="213"/>
      <c r="BN79" s="202"/>
      <c r="BO79" s="61"/>
      <c r="BP79" s="78">
        <f t="shared" si="67"/>
        <v>0</v>
      </c>
      <c r="BQ79" s="79">
        <f t="shared" si="82"/>
        <v>0</v>
      </c>
    </row>
    <row r="80" spans="2:69">
      <c r="B80" s="35"/>
      <c r="C80" s="408"/>
      <c r="D80" s="378"/>
      <c r="E80" s="91"/>
      <c r="F80" s="92"/>
      <c r="G80" s="93"/>
      <c r="H80" s="114">
        <v>0</v>
      </c>
      <c r="I80" s="72"/>
      <c r="J80" s="114">
        <v>0</v>
      </c>
      <c r="K80" s="72">
        <f t="shared" si="68"/>
        <v>0</v>
      </c>
      <c r="L80" s="114">
        <v>0</v>
      </c>
      <c r="M80" s="72"/>
      <c r="N80" s="114">
        <v>0</v>
      </c>
      <c r="O80" s="72">
        <f t="shared" si="69"/>
        <v>0</v>
      </c>
      <c r="P80" s="114">
        <v>0</v>
      </c>
      <c r="Q80" s="72"/>
      <c r="R80" s="114">
        <v>0</v>
      </c>
      <c r="S80" s="72">
        <f t="shared" si="70"/>
        <v>0</v>
      </c>
      <c r="T80" s="114">
        <v>0</v>
      </c>
      <c r="U80" s="72"/>
      <c r="V80" s="114">
        <v>0</v>
      </c>
      <c r="W80" s="72"/>
      <c r="X80" s="97">
        <f t="shared" si="62"/>
        <v>0</v>
      </c>
      <c r="Y80" s="273">
        <f t="shared" si="71"/>
        <v>0</v>
      </c>
      <c r="AA80" s="114">
        <v>0</v>
      </c>
      <c r="AB80" s="72"/>
      <c r="AC80" s="114">
        <v>0</v>
      </c>
      <c r="AD80" s="72">
        <f t="shared" si="72"/>
        <v>0</v>
      </c>
      <c r="AE80" s="114">
        <v>0</v>
      </c>
      <c r="AF80" s="72">
        <f t="shared" si="73"/>
        <v>0</v>
      </c>
      <c r="AG80" s="114">
        <v>0</v>
      </c>
      <c r="AH80" s="72">
        <f t="shared" si="74"/>
        <v>0</v>
      </c>
      <c r="AI80" s="114">
        <v>0</v>
      </c>
      <c r="AJ80" s="72">
        <f t="shared" si="75"/>
        <v>0</v>
      </c>
      <c r="AK80" s="114">
        <v>0</v>
      </c>
      <c r="AL80" s="72">
        <f t="shared" si="76"/>
        <v>0</v>
      </c>
      <c r="AM80" s="97">
        <f t="shared" si="63"/>
        <v>0</v>
      </c>
      <c r="AN80" s="287">
        <f t="shared" si="77"/>
        <v>0</v>
      </c>
      <c r="AP80" s="114">
        <v>0</v>
      </c>
      <c r="AQ80" s="72"/>
      <c r="AR80" s="114">
        <v>0</v>
      </c>
      <c r="AS80" s="72"/>
      <c r="AT80" s="114">
        <v>0</v>
      </c>
      <c r="AU80" s="72"/>
      <c r="AV80" s="351">
        <v>0</v>
      </c>
      <c r="AW80" s="72"/>
      <c r="AX80" s="97">
        <f t="shared" si="78"/>
        <v>0</v>
      </c>
      <c r="AY80" s="280"/>
      <c r="BE80" s="96"/>
      <c r="BG80" s="97">
        <f t="shared" si="79"/>
        <v>0</v>
      </c>
      <c r="BH80" s="75">
        <f t="shared" si="64"/>
        <v>0</v>
      </c>
      <c r="BI80" s="97">
        <f t="shared" si="65"/>
        <v>0</v>
      </c>
      <c r="BJ80" s="76">
        <f t="shared" si="80"/>
        <v>0</v>
      </c>
      <c r="BK80" s="97">
        <f t="shared" si="66"/>
        <v>0</v>
      </c>
      <c r="BL80" s="77">
        <f t="shared" si="81"/>
        <v>0</v>
      </c>
      <c r="BM80" s="213"/>
      <c r="BN80" s="202"/>
      <c r="BO80" s="61"/>
      <c r="BP80" s="78">
        <f t="shared" si="67"/>
        <v>0</v>
      </c>
      <c r="BQ80" s="79">
        <f t="shared" si="82"/>
        <v>0</v>
      </c>
    </row>
    <row r="81" spans="2:69" ht="15">
      <c r="B81" s="35"/>
      <c r="C81" s="412"/>
      <c r="D81" s="378"/>
      <c r="E81" s="91"/>
      <c r="F81" s="92"/>
      <c r="G81" s="93"/>
      <c r="H81" s="114">
        <v>0</v>
      </c>
      <c r="I81" s="72"/>
      <c r="J81" s="114">
        <v>0</v>
      </c>
      <c r="K81" s="72">
        <f t="shared" si="68"/>
        <v>0</v>
      </c>
      <c r="L81" s="114">
        <v>0</v>
      </c>
      <c r="M81" s="72"/>
      <c r="N81" s="114">
        <v>0</v>
      </c>
      <c r="O81" s="72">
        <f t="shared" si="69"/>
        <v>0</v>
      </c>
      <c r="P81" s="114">
        <v>0</v>
      </c>
      <c r="Q81" s="72"/>
      <c r="R81" s="114">
        <v>0</v>
      </c>
      <c r="S81" s="72">
        <f t="shared" si="70"/>
        <v>0</v>
      </c>
      <c r="T81" s="114">
        <v>0</v>
      </c>
      <c r="U81" s="72"/>
      <c r="V81" s="114">
        <v>0</v>
      </c>
      <c r="W81" s="72"/>
      <c r="X81" s="97">
        <f t="shared" si="62"/>
        <v>0</v>
      </c>
      <c r="Y81" s="273">
        <f t="shared" si="71"/>
        <v>0</v>
      </c>
      <c r="AA81" s="114">
        <v>0</v>
      </c>
      <c r="AB81" s="72"/>
      <c r="AC81" s="114">
        <v>0</v>
      </c>
      <c r="AD81" s="72">
        <f t="shared" si="72"/>
        <v>0</v>
      </c>
      <c r="AE81" s="114">
        <v>0</v>
      </c>
      <c r="AF81" s="72">
        <f t="shared" si="73"/>
        <v>0</v>
      </c>
      <c r="AG81" s="114">
        <v>0</v>
      </c>
      <c r="AH81" s="72">
        <f t="shared" si="74"/>
        <v>0</v>
      </c>
      <c r="AI81" s="114">
        <v>0</v>
      </c>
      <c r="AJ81" s="72">
        <f t="shared" si="75"/>
        <v>0</v>
      </c>
      <c r="AK81" s="114">
        <v>0</v>
      </c>
      <c r="AL81" s="72">
        <f t="shared" si="76"/>
        <v>0</v>
      </c>
      <c r="AM81" s="97">
        <f t="shared" si="63"/>
        <v>0</v>
      </c>
      <c r="AN81" s="287">
        <f t="shared" si="77"/>
        <v>0</v>
      </c>
      <c r="AP81" s="114">
        <v>0</v>
      </c>
      <c r="AQ81" s="72"/>
      <c r="AR81" s="114">
        <v>0</v>
      </c>
      <c r="AS81" s="72"/>
      <c r="AT81" s="114">
        <v>0</v>
      </c>
      <c r="AU81" s="72"/>
      <c r="AV81" s="351">
        <v>0</v>
      </c>
      <c r="AW81" s="72"/>
      <c r="AX81" s="97">
        <f t="shared" si="78"/>
        <v>0</v>
      </c>
      <c r="AY81" s="280"/>
      <c r="BE81" s="96"/>
      <c r="BG81" s="97">
        <f t="shared" si="79"/>
        <v>0</v>
      </c>
      <c r="BH81" s="75">
        <f t="shared" si="64"/>
        <v>0</v>
      </c>
      <c r="BI81" s="97">
        <f t="shared" si="65"/>
        <v>0</v>
      </c>
      <c r="BJ81" s="76">
        <f t="shared" si="80"/>
        <v>0</v>
      </c>
      <c r="BK81" s="97"/>
      <c r="BL81" s="77">
        <f t="shared" si="81"/>
        <v>0</v>
      </c>
      <c r="BM81" s="213"/>
      <c r="BN81" s="202"/>
      <c r="BO81" s="61"/>
      <c r="BP81" s="78">
        <f t="shared" si="67"/>
        <v>0</v>
      </c>
      <c r="BQ81" s="79">
        <f t="shared" si="82"/>
        <v>0</v>
      </c>
    </row>
    <row r="82" spans="2:69" ht="15">
      <c r="B82" s="35"/>
      <c r="C82" s="412"/>
      <c r="D82" s="378"/>
      <c r="E82" s="91"/>
      <c r="F82" s="92"/>
      <c r="G82" s="93"/>
      <c r="H82" s="114">
        <v>0</v>
      </c>
      <c r="I82" s="72"/>
      <c r="J82" s="114">
        <v>0</v>
      </c>
      <c r="K82" s="72">
        <f t="shared" si="68"/>
        <v>0</v>
      </c>
      <c r="L82" s="114">
        <v>0</v>
      </c>
      <c r="M82" s="72"/>
      <c r="N82" s="114">
        <v>0</v>
      </c>
      <c r="O82" s="72">
        <f t="shared" si="69"/>
        <v>0</v>
      </c>
      <c r="P82" s="114">
        <v>0</v>
      </c>
      <c r="Q82" s="72"/>
      <c r="R82" s="114">
        <v>0</v>
      </c>
      <c r="S82" s="72">
        <f t="shared" si="70"/>
        <v>0</v>
      </c>
      <c r="T82" s="114">
        <v>0</v>
      </c>
      <c r="U82" s="72"/>
      <c r="V82" s="114">
        <v>0</v>
      </c>
      <c r="W82" s="72"/>
      <c r="X82" s="97">
        <f t="shared" si="62"/>
        <v>0</v>
      </c>
      <c r="Y82" s="273">
        <f t="shared" si="71"/>
        <v>0</v>
      </c>
      <c r="AA82" s="114">
        <v>0</v>
      </c>
      <c r="AB82" s="72"/>
      <c r="AC82" s="114">
        <v>0</v>
      </c>
      <c r="AD82" s="72">
        <f t="shared" si="72"/>
        <v>0</v>
      </c>
      <c r="AE82" s="114">
        <v>0</v>
      </c>
      <c r="AF82" s="72">
        <f t="shared" si="73"/>
        <v>0</v>
      </c>
      <c r="AG82" s="114">
        <v>0</v>
      </c>
      <c r="AH82" s="72">
        <f t="shared" si="74"/>
        <v>0</v>
      </c>
      <c r="AI82" s="114">
        <v>0</v>
      </c>
      <c r="AJ82" s="72">
        <f t="shared" si="75"/>
        <v>0</v>
      </c>
      <c r="AK82" s="114">
        <v>0</v>
      </c>
      <c r="AL82" s="72">
        <f t="shared" si="76"/>
        <v>0</v>
      </c>
      <c r="AM82" s="97">
        <f t="shared" si="63"/>
        <v>0</v>
      </c>
      <c r="AN82" s="287">
        <f t="shared" si="77"/>
        <v>0</v>
      </c>
      <c r="AP82" s="114">
        <v>0</v>
      </c>
      <c r="AQ82" s="72"/>
      <c r="AR82" s="114">
        <v>0</v>
      </c>
      <c r="AS82" s="72"/>
      <c r="AT82" s="114">
        <v>0</v>
      </c>
      <c r="AU82" s="72"/>
      <c r="AV82" s="351">
        <v>0</v>
      </c>
      <c r="AW82" s="72"/>
      <c r="AX82" s="97">
        <f t="shared" si="78"/>
        <v>0</v>
      </c>
      <c r="AY82" s="280"/>
      <c r="BE82" s="96"/>
      <c r="BG82" s="97">
        <f t="shared" si="79"/>
        <v>0</v>
      </c>
      <c r="BH82" s="75">
        <f t="shared" si="64"/>
        <v>0</v>
      </c>
      <c r="BI82" s="97">
        <f t="shared" si="65"/>
        <v>0</v>
      </c>
      <c r="BJ82" s="76">
        <f t="shared" si="80"/>
        <v>0</v>
      </c>
      <c r="BK82" s="97"/>
      <c r="BL82" s="77">
        <f t="shared" si="81"/>
        <v>0</v>
      </c>
      <c r="BM82" s="213"/>
      <c r="BN82" s="202"/>
      <c r="BO82" s="61"/>
      <c r="BP82" s="78">
        <f t="shared" si="67"/>
        <v>0</v>
      </c>
      <c r="BQ82" s="79">
        <f t="shared" si="82"/>
        <v>0</v>
      </c>
    </row>
    <row r="83" spans="2:69" ht="15">
      <c r="B83" s="35"/>
      <c r="C83" s="412"/>
      <c r="D83" s="378"/>
      <c r="E83" s="91"/>
      <c r="F83" s="92"/>
      <c r="G83" s="93"/>
      <c r="H83" s="114">
        <v>0</v>
      </c>
      <c r="I83" s="72"/>
      <c r="J83" s="114">
        <v>0</v>
      </c>
      <c r="K83" s="72">
        <f t="shared" si="68"/>
        <v>0</v>
      </c>
      <c r="L83" s="114">
        <v>0</v>
      </c>
      <c r="M83" s="72"/>
      <c r="N83" s="114">
        <v>0</v>
      </c>
      <c r="O83" s="72">
        <f t="shared" si="69"/>
        <v>0</v>
      </c>
      <c r="P83" s="114">
        <v>0</v>
      </c>
      <c r="Q83" s="72"/>
      <c r="R83" s="114">
        <v>0</v>
      </c>
      <c r="S83" s="72">
        <f t="shared" si="70"/>
        <v>0</v>
      </c>
      <c r="T83" s="114">
        <v>0</v>
      </c>
      <c r="U83" s="72"/>
      <c r="V83" s="114">
        <v>0</v>
      </c>
      <c r="W83" s="72"/>
      <c r="X83" s="97">
        <f t="shared" si="62"/>
        <v>0</v>
      </c>
      <c r="Y83" s="273">
        <f t="shared" si="71"/>
        <v>0</v>
      </c>
      <c r="AA83" s="114">
        <v>0</v>
      </c>
      <c r="AB83" s="72"/>
      <c r="AC83" s="114">
        <v>0</v>
      </c>
      <c r="AD83" s="72">
        <f t="shared" si="72"/>
        <v>0</v>
      </c>
      <c r="AE83" s="114">
        <v>0</v>
      </c>
      <c r="AF83" s="72">
        <f t="shared" si="73"/>
        <v>0</v>
      </c>
      <c r="AG83" s="114">
        <v>0</v>
      </c>
      <c r="AH83" s="72">
        <f t="shared" si="74"/>
        <v>0</v>
      </c>
      <c r="AI83" s="114">
        <v>0</v>
      </c>
      <c r="AJ83" s="72">
        <f t="shared" si="75"/>
        <v>0</v>
      </c>
      <c r="AK83" s="114">
        <v>0</v>
      </c>
      <c r="AL83" s="72">
        <f t="shared" si="76"/>
        <v>0</v>
      </c>
      <c r="AM83" s="97">
        <f t="shared" si="63"/>
        <v>0</v>
      </c>
      <c r="AN83" s="287">
        <f t="shared" si="77"/>
        <v>0</v>
      </c>
      <c r="AP83" s="114">
        <v>0</v>
      </c>
      <c r="AQ83" s="72"/>
      <c r="AR83" s="114">
        <v>0</v>
      </c>
      <c r="AS83" s="72"/>
      <c r="AT83" s="114">
        <v>0</v>
      </c>
      <c r="AU83" s="72"/>
      <c r="AV83" s="351">
        <v>0</v>
      </c>
      <c r="AW83" s="72"/>
      <c r="AX83" s="97">
        <f t="shared" si="78"/>
        <v>0</v>
      </c>
      <c r="AY83" s="280"/>
      <c r="BE83" s="96"/>
      <c r="BG83" s="97">
        <f t="shared" si="79"/>
        <v>0</v>
      </c>
      <c r="BH83" s="75">
        <f t="shared" si="64"/>
        <v>0</v>
      </c>
      <c r="BI83" s="97">
        <f t="shared" si="65"/>
        <v>0</v>
      </c>
      <c r="BJ83" s="76">
        <f t="shared" si="80"/>
        <v>0</v>
      </c>
      <c r="BK83" s="97">
        <f t="shared" si="66"/>
        <v>0</v>
      </c>
      <c r="BL83" s="77">
        <f t="shared" si="81"/>
        <v>0</v>
      </c>
      <c r="BM83" s="213"/>
      <c r="BN83" s="202"/>
      <c r="BO83" s="61"/>
      <c r="BP83" s="78">
        <f t="shared" si="67"/>
        <v>0</v>
      </c>
      <c r="BQ83" s="79">
        <f t="shared" si="82"/>
        <v>0</v>
      </c>
    </row>
    <row r="84" spans="2:69" ht="15">
      <c r="B84" s="35"/>
      <c r="C84" s="412"/>
      <c r="D84" s="378"/>
      <c r="E84" s="91"/>
      <c r="F84" s="92"/>
      <c r="G84" s="93"/>
      <c r="H84" s="114">
        <v>0</v>
      </c>
      <c r="I84" s="72"/>
      <c r="J84" s="114">
        <v>0</v>
      </c>
      <c r="K84" s="72">
        <f t="shared" si="68"/>
        <v>0</v>
      </c>
      <c r="L84" s="114">
        <v>0</v>
      </c>
      <c r="M84" s="72"/>
      <c r="N84" s="114">
        <v>0</v>
      </c>
      <c r="O84" s="72">
        <f t="shared" si="69"/>
        <v>0</v>
      </c>
      <c r="P84" s="114">
        <v>0</v>
      </c>
      <c r="Q84" s="72"/>
      <c r="R84" s="114">
        <v>0</v>
      </c>
      <c r="S84" s="72">
        <f t="shared" si="70"/>
        <v>0</v>
      </c>
      <c r="T84" s="114">
        <v>0</v>
      </c>
      <c r="U84" s="72"/>
      <c r="V84" s="114">
        <v>0</v>
      </c>
      <c r="W84" s="72"/>
      <c r="X84" s="97">
        <f t="shared" si="62"/>
        <v>0</v>
      </c>
      <c r="Y84" s="273">
        <f t="shared" si="71"/>
        <v>0</v>
      </c>
      <c r="AA84" s="114">
        <v>0</v>
      </c>
      <c r="AB84" s="72"/>
      <c r="AC84" s="114">
        <v>0</v>
      </c>
      <c r="AD84" s="72">
        <f t="shared" si="72"/>
        <v>0</v>
      </c>
      <c r="AE84" s="114">
        <v>0</v>
      </c>
      <c r="AF84" s="72">
        <f t="shared" si="73"/>
        <v>0</v>
      </c>
      <c r="AG84" s="114">
        <v>0</v>
      </c>
      <c r="AH84" s="72">
        <f t="shared" si="74"/>
        <v>0</v>
      </c>
      <c r="AI84" s="114">
        <v>0</v>
      </c>
      <c r="AJ84" s="72">
        <f t="shared" si="75"/>
        <v>0</v>
      </c>
      <c r="AK84" s="114">
        <v>0</v>
      </c>
      <c r="AL84" s="72">
        <f t="shared" si="76"/>
        <v>0</v>
      </c>
      <c r="AM84" s="97">
        <f t="shared" si="63"/>
        <v>0</v>
      </c>
      <c r="AN84" s="287">
        <f t="shared" si="77"/>
        <v>0</v>
      </c>
      <c r="AP84" s="114">
        <v>0</v>
      </c>
      <c r="AQ84" s="72"/>
      <c r="AR84" s="114">
        <v>0</v>
      </c>
      <c r="AS84" s="72"/>
      <c r="AT84" s="114">
        <v>0</v>
      </c>
      <c r="AU84" s="72"/>
      <c r="AV84" s="351">
        <v>0</v>
      </c>
      <c r="AW84" s="72"/>
      <c r="AX84" s="97">
        <f t="shared" si="78"/>
        <v>0</v>
      </c>
      <c r="AY84" s="280"/>
      <c r="BE84" s="96"/>
      <c r="BG84" s="97">
        <f t="shared" si="79"/>
        <v>0</v>
      </c>
      <c r="BH84" s="75">
        <f t="shared" si="64"/>
        <v>0</v>
      </c>
      <c r="BI84" s="97">
        <f t="shared" si="65"/>
        <v>0</v>
      </c>
      <c r="BJ84" s="76">
        <f t="shared" si="80"/>
        <v>0</v>
      </c>
      <c r="BK84" s="97"/>
      <c r="BL84" s="77">
        <f t="shared" si="81"/>
        <v>0</v>
      </c>
      <c r="BM84" s="213"/>
      <c r="BN84" s="202"/>
      <c r="BO84" s="61"/>
      <c r="BP84" s="78">
        <f t="shared" si="67"/>
        <v>0</v>
      </c>
      <c r="BQ84" s="79">
        <f t="shared" si="82"/>
        <v>0</v>
      </c>
    </row>
    <row r="85" spans="2:69" ht="15">
      <c r="B85" s="35"/>
      <c r="C85" s="412"/>
      <c r="D85" s="378"/>
      <c r="E85" s="91"/>
      <c r="F85" s="92"/>
      <c r="G85" s="93"/>
      <c r="H85" s="114">
        <v>0</v>
      </c>
      <c r="I85" s="72"/>
      <c r="J85" s="114">
        <v>0</v>
      </c>
      <c r="K85" s="72">
        <f t="shared" si="68"/>
        <v>0</v>
      </c>
      <c r="L85" s="114">
        <v>0</v>
      </c>
      <c r="M85" s="72"/>
      <c r="N85" s="114">
        <v>0</v>
      </c>
      <c r="O85" s="72">
        <f t="shared" si="69"/>
        <v>0</v>
      </c>
      <c r="P85" s="114">
        <v>0</v>
      </c>
      <c r="Q85" s="72"/>
      <c r="R85" s="114">
        <v>0</v>
      </c>
      <c r="S85" s="72">
        <f t="shared" si="70"/>
        <v>0</v>
      </c>
      <c r="T85" s="114">
        <v>0</v>
      </c>
      <c r="U85" s="72"/>
      <c r="V85" s="114">
        <v>0</v>
      </c>
      <c r="W85" s="72"/>
      <c r="X85" s="97">
        <f t="shared" si="62"/>
        <v>0</v>
      </c>
      <c r="Y85" s="273">
        <f t="shared" si="71"/>
        <v>0</v>
      </c>
      <c r="AA85" s="114">
        <v>0</v>
      </c>
      <c r="AB85" s="72"/>
      <c r="AC85" s="114">
        <v>0</v>
      </c>
      <c r="AD85" s="72">
        <f t="shared" si="72"/>
        <v>0</v>
      </c>
      <c r="AE85" s="114">
        <v>0</v>
      </c>
      <c r="AF85" s="72">
        <f t="shared" si="73"/>
        <v>0</v>
      </c>
      <c r="AG85" s="114">
        <v>0</v>
      </c>
      <c r="AH85" s="72">
        <f t="shared" si="74"/>
        <v>0</v>
      </c>
      <c r="AI85" s="114">
        <v>0</v>
      </c>
      <c r="AJ85" s="72">
        <f t="shared" si="75"/>
        <v>0</v>
      </c>
      <c r="AK85" s="114">
        <v>0</v>
      </c>
      <c r="AL85" s="72">
        <f t="shared" si="76"/>
        <v>0</v>
      </c>
      <c r="AM85" s="97">
        <f t="shared" si="63"/>
        <v>0</v>
      </c>
      <c r="AN85" s="287">
        <f t="shared" si="77"/>
        <v>0</v>
      </c>
      <c r="AP85" s="114">
        <v>0</v>
      </c>
      <c r="AQ85" s="72"/>
      <c r="AR85" s="114">
        <v>0</v>
      </c>
      <c r="AS85" s="72"/>
      <c r="AT85" s="114">
        <v>0</v>
      </c>
      <c r="AU85" s="72"/>
      <c r="AV85" s="351">
        <v>0</v>
      </c>
      <c r="AW85" s="72"/>
      <c r="AX85" s="97">
        <f t="shared" si="78"/>
        <v>0</v>
      </c>
      <c r="AY85" s="280"/>
      <c r="BE85" s="96"/>
      <c r="BG85" s="97">
        <f t="shared" si="79"/>
        <v>0</v>
      </c>
      <c r="BH85" s="75">
        <f t="shared" si="64"/>
        <v>0</v>
      </c>
      <c r="BI85" s="97">
        <f t="shared" si="65"/>
        <v>0</v>
      </c>
      <c r="BJ85" s="76">
        <f t="shared" si="80"/>
        <v>0</v>
      </c>
      <c r="BK85" s="97"/>
      <c r="BL85" s="77">
        <f t="shared" si="81"/>
        <v>0</v>
      </c>
      <c r="BM85" s="213"/>
      <c r="BN85" s="202"/>
      <c r="BO85" s="61"/>
      <c r="BP85" s="78">
        <f t="shared" si="67"/>
        <v>0</v>
      </c>
      <c r="BQ85" s="79">
        <f t="shared" si="82"/>
        <v>0</v>
      </c>
    </row>
    <row r="86" spans="2:69" ht="15">
      <c r="B86" s="406"/>
      <c r="C86" s="408"/>
      <c r="D86" s="378"/>
      <c r="E86" s="91"/>
      <c r="F86" s="92"/>
      <c r="G86" s="93"/>
      <c r="H86" s="114">
        <v>0</v>
      </c>
      <c r="I86" s="72"/>
      <c r="J86" s="114">
        <v>0</v>
      </c>
      <c r="K86" s="72">
        <f t="shared" si="68"/>
        <v>0</v>
      </c>
      <c r="L86" s="114">
        <v>0</v>
      </c>
      <c r="M86" s="72"/>
      <c r="N86" s="114">
        <v>0</v>
      </c>
      <c r="O86" s="72">
        <f t="shared" si="69"/>
        <v>0</v>
      </c>
      <c r="P86" s="114">
        <v>0</v>
      </c>
      <c r="Q86" s="72"/>
      <c r="R86" s="114">
        <v>0</v>
      </c>
      <c r="S86" s="72">
        <f t="shared" si="70"/>
        <v>0</v>
      </c>
      <c r="T86" s="114">
        <v>0</v>
      </c>
      <c r="U86" s="72"/>
      <c r="V86" s="114">
        <v>0</v>
      </c>
      <c r="W86" s="72"/>
      <c r="X86" s="97">
        <f t="shared" si="62"/>
        <v>0</v>
      </c>
      <c r="Y86" s="273">
        <f t="shared" si="71"/>
        <v>0</v>
      </c>
      <c r="AA86" s="114">
        <v>0</v>
      </c>
      <c r="AB86" s="72"/>
      <c r="AC86" s="114">
        <v>0</v>
      </c>
      <c r="AD86" s="72">
        <f t="shared" si="72"/>
        <v>0</v>
      </c>
      <c r="AE86" s="114">
        <v>0</v>
      </c>
      <c r="AF86" s="72">
        <f t="shared" si="73"/>
        <v>0</v>
      </c>
      <c r="AG86" s="114">
        <v>0</v>
      </c>
      <c r="AH86" s="72">
        <f t="shared" si="74"/>
        <v>0</v>
      </c>
      <c r="AI86" s="114">
        <v>0</v>
      </c>
      <c r="AJ86" s="72">
        <f t="shared" si="75"/>
        <v>0</v>
      </c>
      <c r="AK86" s="114">
        <v>0</v>
      </c>
      <c r="AL86" s="72">
        <f t="shared" si="76"/>
        <v>0</v>
      </c>
      <c r="AM86" s="97">
        <f t="shared" si="63"/>
        <v>0</v>
      </c>
      <c r="AN86" s="287">
        <f t="shared" si="77"/>
        <v>0</v>
      </c>
      <c r="AP86" s="114">
        <v>0</v>
      </c>
      <c r="AQ86" s="72"/>
      <c r="AR86" s="114">
        <v>0</v>
      </c>
      <c r="AS86" s="72"/>
      <c r="AT86" s="114">
        <v>0</v>
      </c>
      <c r="AU86" s="72"/>
      <c r="AV86" s="351">
        <v>0</v>
      </c>
      <c r="AW86" s="72"/>
      <c r="AX86" s="97">
        <f t="shared" si="78"/>
        <v>0</v>
      </c>
      <c r="AY86" s="280"/>
      <c r="BE86" s="96"/>
      <c r="BG86" s="97">
        <f t="shared" si="79"/>
        <v>0</v>
      </c>
      <c r="BH86" s="75">
        <f t="shared" si="64"/>
        <v>0</v>
      </c>
      <c r="BI86" s="97">
        <f t="shared" si="65"/>
        <v>0</v>
      </c>
      <c r="BJ86" s="76">
        <f t="shared" si="80"/>
        <v>0</v>
      </c>
      <c r="BK86" s="97"/>
      <c r="BL86" s="77">
        <f t="shared" si="81"/>
        <v>0</v>
      </c>
      <c r="BM86" s="213"/>
      <c r="BN86" s="202"/>
      <c r="BO86" s="61"/>
      <c r="BP86" s="78">
        <f t="shared" si="67"/>
        <v>0</v>
      </c>
      <c r="BQ86" s="79">
        <f t="shared" si="82"/>
        <v>0</v>
      </c>
    </row>
    <row r="87" spans="2:69" ht="15">
      <c r="B87" s="406"/>
      <c r="C87" s="408"/>
      <c r="D87" s="378"/>
      <c r="E87" s="91"/>
      <c r="F87" s="92"/>
      <c r="G87" s="93"/>
      <c r="H87" s="114">
        <v>0</v>
      </c>
      <c r="I87" s="72"/>
      <c r="J87" s="114">
        <v>0</v>
      </c>
      <c r="K87" s="72">
        <f t="shared" si="68"/>
        <v>0</v>
      </c>
      <c r="L87" s="114">
        <v>0</v>
      </c>
      <c r="M87" s="72"/>
      <c r="N87" s="114">
        <v>0</v>
      </c>
      <c r="O87" s="72">
        <f t="shared" si="69"/>
        <v>0</v>
      </c>
      <c r="P87" s="114">
        <v>0</v>
      </c>
      <c r="Q87" s="72"/>
      <c r="R87" s="114">
        <v>0</v>
      </c>
      <c r="S87" s="72">
        <f t="shared" si="70"/>
        <v>0</v>
      </c>
      <c r="T87" s="114">
        <v>0</v>
      </c>
      <c r="U87" s="72"/>
      <c r="V87" s="114">
        <v>0</v>
      </c>
      <c r="W87" s="72"/>
      <c r="X87" s="97">
        <f t="shared" si="62"/>
        <v>0</v>
      </c>
      <c r="Y87" s="273">
        <f t="shared" si="71"/>
        <v>0</v>
      </c>
      <c r="AA87" s="114">
        <v>0</v>
      </c>
      <c r="AB87" s="72"/>
      <c r="AC87" s="114">
        <v>0</v>
      </c>
      <c r="AD87" s="72">
        <f t="shared" si="72"/>
        <v>0</v>
      </c>
      <c r="AE87" s="114">
        <v>0</v>
      </c>
      <c r="AF87" s="72">
        <f t="shared" si="73"/>
        <v>0</v>
      </c>
      <c r="AG87" s="114">
        <v>0</v>
      </c>
      <c r="AH87" s="72">
        <f t="shared" si="74"/>
        <v>0</v>
      </c>
      <c r="AI87" s="114">
        <v>0</v>
      </c>
      <c r="AJ87" s="72">
        <f t="shared" si="75"/>
        <v>0</v>
      </c>
      <c r="AK87" s="114">
        <v>0</v>
      </c>
      <c r="AL87" s="72">
        <f t="shared" si="76"/>
        <v>0</v>
      </c>
      <c r="AM87" s="97">
        <f t="shared" si="63"/>
        <v>0</v>
      </c>
      <c r="AN87" s="287">
        <f t="shared" si="77"/>
        <v>0</v>
      </c>
      <c r="AP87" s="114">
        <v>0</v>
      </c>
      <c r="AQ87" s="72"/>
      <c r="AR87" s="114">
        <v>0</v>
      </c>
      <c r="AS87" s="72"/>
      <c r="AT87" s="114">
        <v>0</v>
      </c>
      <c r="AU87" s="72"/>
      <c r="AV87" s="351">
        <v>0</v>
      </c>
      <c r="AW87" s="72"/>
      <c r="AX87" s="97">
        <f t="shared" si="78"/>
        <v>0</v>
      </c>
      <c r="AY87" s="280"/>
      <c r="BE87" s="96"/>
      <c r="BG87" s="97">
        <f t="shared" si="79"/>
        <v>0</v>
      </c>
      <c r="BH87" s="75">
        <f t="shared" si="64"/>
        <v>0</v>
      </c>
      <c r="BI87" s="97">
        <f t="shared" si="65"/>
        <v>0</v>
      </c>
      <c r="BJ87" s="76">
        <f t="shared" si="80"/>
        <v>0</v>
      </c>
      <c r="BK87" s="97"/>
      <c r="BL87" s="77">
        <f t="shared" si="81"/>
        <v>0</v>
      </c>
      <c r="BM87" s="213"/>
      <c r="BN87" s="202"/>
      <c r="BO87" s="61"/>
      <c r="BP87" s="78">
        <f t="shared" si="67"/>
        <v>0</v>
      </c>
      <c r="BQ87" s="79">
        <f t="shared" si="82"/>
        <v>0</v>
      </c>
    </row>
    <row r="88" spans="2:69">
      <c r="B88" s="35"/>
      <c r="C88" s="61"/>
      <c r="D88" s="378"/>
      <c r="E88" s="91"/>
      <c r="F88" s="92"/>
      <c r="G88" s="93"/>
      <c r="H88" s="114">
        <v>0</v>
      </c>
      <c r="I88" s="72"/>
      <c r="J88" s="114">
        <v>0</v>
      </c>
      <c r="K88" s="72">
        <f t="shared" si="68"/>
        <v>0</v>
      </c>
      <c r="L88" s="114">
        <v>0</v>
      </c>
      <c r="M88" s="72"/>
      <c r="N88" s="114">
        <v>0</v>
      </c>
      <c r="O88" s="72">
        <f t="shared" si="69"/>
        <v>0</v>
      </c>
      <c r="P88" s="114">
        <v>0</v>
      </c>
      <c r="Q88" s="72"/>
      <c r="R88" s="114">
        <v>0</v>
      </c>
      <c r="S88" s="72">
        <f t="shared" si="70"/>
        <v>0</v>
      </c>
      <c r="T88" s="114">
        <v>0</v>
      </c>
      <c r="U88" s="72"/>
      <c r="V88" s="114">
        <v>0</v>
      </c>
      <c r="W88" s="72"/>
      <c r="X88" s="97">
        <f t="shared" si="62"/>
        <v>0</v>
      </c>
      <c r="Y88" s="273">
        <f t="shared" si="71"/>
        <v>0</v>
      </c>
      <c r="AA88" s="114">
        <v>0</v>
      </c>
      <c r="AB88" s="72"/>
      <c r="AC88" s="114">
        <v>0</v>
      </c>
      <c r="AD88" s="72">
        <f t="shared" si="72"/>
        <v>0</v>
      </c>
      <c r="AE88" s="114">
        <v>0</v>
      </c>
      <c r="AF88" s="72">
        <f t="shared" si="73"/>
        <v>0</v>
      </c>
      <c r="AG88" s="114">
        <v>0</v>
      </c>
      <c r="AH88" s="72">
        <f t="shared" si="74"/>
        <v>0</v>
      </c>
      <c r="AI88" s="114">
        <v>0</v>
      </c>
      <c r="AJ88" s="72">
        <f t="shared" si="75"/>
        <v>0</v>
      </c>
      <c r="AK88" s="114">
        <v>0</v>
      </c>
      <c r="AL88" s="72">
        <f t="shared" si="76"/>
        <v>0</v>
      </c>
      <c r="AM88" s="97">
        <f t="shared" si="63"/>
        <v>0</v>
      </c>
      <c r="AN88" s="287">
        <f t="shared" si="77"/>
        <v>0</v>
      </c>
      <c r="AP88" s="114">
        <v>0</v>
      </c>
      <c r="AQ88" s="72"/>
      <c r="AR88" s="114">
        <v>0</v>
      </c>
      <c r="AS88" s="72"/>
      <c r="AT88" s="114">
        <v>0</v>
      </c>
      <c r="AU88" s="72"/>
      <c r="AV88" s="351">
        <v>0</v>
      </c>
      <c r="AW88" s="72"/>
      <c r="AX88" s="97">
        <f t="shared" si="78"/>
        <v>0</v>
      </c>
      <c r="AY88" s="280"/>
      <c r="BE88" s="96"/>
      <c r="BG88" s="97">
        <f t="shared" si="79"/>
        <v>0</v>
      </c>
      <c r="BH88" s="75">
        <f t="shared" si="64"/>
        <v>0</v>
      </c>
      <c r="BI88" s="97">
        <f t="shared" si="65"/>
        <v>0</v>
      </c>
      <c r="BJ88" s="76">
        <f t="shared" si="80"/>
        <v>0</v>
      </c>
      <c r="BK88" s="97"/>
      <c r="BL88" s="77">
        <f t="shared" si="81"/>
        <v>0</v>
      </c>
      <c r="BM88" s="213"/>
      <c r="BN88" s="202"/>
      <c r="BO88" s="61"/>
      <c r="BP88" s="78">
        <f t="shared" si="67"/>
        <v>0</v>
      </c>
      <c r="BQ88" s="79">
        <f t="shared" si="82"/>
        <v>0</v>
      </c>
    </row>
    <row r="89" spans="2:69" ht="15">
      <c r="B89" s="406"/>
      <c r="C89" s="411"/>
      <c r="D89" s="378"/>
      <c r="E89" s="91"/>
      <c r="F89" s="92"/>
      <c r="G89" s="93"/>
      <c r="H89" s="114">
        <v>0</v>
      </c>
      <c r="I89" s="72"/>
      <c r="J89" s="114">
        <v>0</v>
      </c>
      <c r="K89" s="72">
        <f t="shared" si="68"/>
        <v>0</v>
      </c>
      <c r="L89" s="114">
        <v>0</v>
      </c>
      <c r="M89" s="72"/>
      <c r="N89" s="114">
        <v>0</v>
      </c>
      <c r="O89" s="72">
        <f t="shared" si="69"/>
        <v>0</v>
      </c>
      <c r="P89" s="114">
        <v>0</v>
      </c>
      <c r="Q89" s="72"/>
      <c r="R89" s="114">
        <v>0</v>
      </c>
      <c r="S89" s="72">
        <f t="shared" si="70"/>
        <v>0</v>
      </c>
      <c r="T89" s="114">
        <v>0</v>
      </c>
      <c r="U89" s="72"/>
      <c r="V89" s="114">
        <v>0</v>
      </c>
      <c r="W89" s="72"/>
      <c r="X89" s="97">
        <f t="shared" si="62"/>
        <v>0</v>
      </c>
      <c r="Y89" s="273">
        <f t="shared" si="71"/>
        <v>0</v>
      </c>
      <c r="AA89" s="114">
        <v>0</v>
      </c>
      <c r="AB89" s="72"/>
      <c r="AC89" s="114">
        <v>0</v>
      </c>
      <c r="AD89" s="72">
        <f t="shared" si="72"/>
        <v>0</v>
      </c>
      <c r="AE89" s="114">
        <v>0</v>
      </c>
      <c r="AF89" s="72">
        <f t="shared" si="73"/>
        <v>0</v>
      </c>
      <c r="AG89" s="114">
        <v>0</v>
      </c>
      <c r="AH89" s="72">
        <f t="shared" si="74"/>
        <v>0</v>
      </c>
      <c r="AI89" s="114">
        <v>0</v>
      </c>
      <c r="AJ89" s="72">
        <f t="shared" si="75"/>
        <v>0</v>
      </c>
      <c r="AK89" s="114">
        <v>0</v>
      </c>
      <c r="AL89" s="72">
        <f t="shared" si="76"/>
        <v>0</v>
      </c>
      <c r="AM89" s="97">
        <f t="shared" si="63"/>
        <v>0</v>
      </c>
      <c r="AN89" s="287">
        <f t="shared" si="77"/>
        <v>0</v>
      </c>
      <c r="AP89" s="114">
        <v>0</v>
      </c>
      <c r="AQ89" s="72"/>
      <c r="AR89" s="114">
        <v>0</v>
      </c>
      <c r="AS89" s="72"/>
      <c r="AT89" s="114">
        <v>0</v>
      </c>
      <c r="AU89" s="72"/>
      <c r="AV89" s="351">
        <v>0</v>
      </c>
      <c r="AW89" s="72"/>
      <c r="AX89" s="97">
        <f t="shared" si="78"/>
        <v>0</v>
      </c>
      <c r="AY89" s="280"/>
      <c r="BE89" s="96"/>
      <c r="BG89" s="97">
        <f t="shared" si="79"/>
        <v>0</v>
      </c>
      <c r="BH89" s="75">
        <f t="shared" si="64"/>
        <v>0</v>
      </c>
      <c r="BI89" s="97">
        <f t="shared" si="65"/>
        <v>0</v>
      </c>
      <c r="BJ89" s="76">
        <f t="shared" si="80"/>
        <v>0</v>
      </c>
      <c r="BK89" s="97"/>
      <c r="BL89" s="77">
        <f t="shared" si="81"/>
        <v>0</v>
      </c>
      <c r="BM89" s="213"/>
      <c r="BN89" s="202"/>
      <c r="BO89" s="61"/>
      <c r="BP89" s="78">
        <f t="shared" si="67"/>
        <v>0</v>
      </c>
      <c r="BQ89" s="79">
        <f t="shared" si="82"/>
        <v>0</v>
      </c>
    </row>
    <row r="90" spans="2:69">
      <c r="B90" s="35"/>
      <c r="C90" s="407"/>
      <c r="D90" s="378"/>
      <c r="E90" s="91"/>
      <c r="F90" s="92"/>
      <c r="G90" s="93"/>
      <c r="H90" s="114">
        <v>0</v>
      </c>
      <c r="I90" s="72"/>
      <c r="J90" s="114">
        <v>0</v>
      </c>
      <c r="K90" s="72">
        <f t="shared" si="68"/>
        <v>0</v>
      </c>
      <c r="L90" s="114">
        <v>0</v>
      </c>
      <c r="M90" s="72"/>
      <c r="N90" s="114">
        <v>0</v>
      </c>
      <c r="O90" s="72">
        <f t="shared" si="69"/>
        <v>0</v>
      </c>
      <c r="P90" s="114">
        <v>0</v>
      </c>
      <c r="Q90" s="72"/>
      <c r="R90" s="114">
        <v>0</v>
      </c>
      <c r="S90" s="72">
        <f t="shared" si="70"/>
        <v>0</v>
      </c>
      <c r="T90" s="114">
        <v>0</v>
      </c>
      <c r="U90" s="72"/>
      <c r="V90" s="114">
        <v>0</v>
      </c>
      <c r="W90" s="72"/>
      <c r="X90" s="97">
        <f t="shared" si="62"/>
        <v>0</v>
      </c>
      <c r="Y90" s="273">
        <f t="shared" si="71"/>
        <v>0</v>
      </c>
      <c r="AA90" s="114">
        <v>0</v>
      </c>
      <c r="AB90" s="72"/>
      <c r="AC90" s="114">
        <v>0</v>
      </c>
      <c r="AD90" s="72">
        <f t="shared" si="72"/>
        <v>0</v>
      </c>
      <c r="AE90" s="114">
        <v>0</v>
      </c>
      <c r="AF90" s="72">
        <f t="shared" si="73"/>
        <v>0</v>
      </c>
      <c r="AG90" s="114">
        <v>0</v>
      </c>
      <c r="AH90" s="72">
        <f t="shared" si="74"/>
        <v>0</v>
      </c>
      <c r="AI90" s="114">
        <v>0</v>
      </c>
      <c r="AJ90" s="72">
        <f t="shared" si="75"/>
        <v>0</v>
      </c>
      <c r="AK90" s="114">
        <v>0</v>
      </c>
      <c r="AL90" s="72">
        <f t="shared" si="76"/>
        <v>0</v>
      </c>
      <c r="AM90" s="97">
        <f t="shared" si="63"/>
        <v>0</v>
      </c>
      <c r="AN90" s="287">
        <f t="shared" si="77"/>
        <v>0</v>
      </c>
      <c r="AP90" s="114">
        <v>0</v>
      </c>
      <c r="AQ90" s="72"/>
      <c r="AR90" s="114">
        <v>0</v>
      </c>
      <c r="AS90" s="72"/>
      <c r="AT90" s="114">
        <v>0</v>
      </c>
      <c r="AU90" s="72"/>
      <c r="AV90" s="351">
        <v>0</v>
      </c>
      <c r="AW90" s="72"/>
      <c r="AX90" s="97">
        <f t="shared" si="78"/>
        <v>0</v>
      </c>
      <c r="AY90" s="280"/>
      <c r="BE90" s="96"/>
      <c r="BG90" s="97">
        <f t="shared" si="79"/>
        <v>0</v>
      </c>
      <c r="BH90" s="75">
        <f t="shared" si="64"/>
        <v>0</v>
      </c>
      <c r="BI90" s="97">
        <f t="shared" si="65"/>
        <v>0</v>
      </c>
      <c r="BJ90" s="76">
        <f t="shared" si="80"/>
        <v>0</v>
      </c>
      <c r="BK90" s="97"/>
      <c r="BL90" s="77">
        <f t="shared" si="81"/>
        <v>0</v>
      </c>
      <c r="BM90" s="213"/>
      <c r="BN90" s="202"/>
      <c r="BO90" s="61"/>
      <c r="BP90" s="78">
        <f t="shared" si="67"/>
        <v>0</v>
      </c>
      <c r="BQ90" s="79">
        <f t="shared" si="82"/>
        <v>0</v>
      </c>
    </row>
    <row r="91" spans="2:69">
      <c r="B91" s="35"/>
      <c r="C91" s="407"/>
      <c r="D91" s="378"/>
      <c r="E91" s="91"/>
      <c r="F91" s="92"/>
      <c r="G91" s="93"/>
      <c r="H91" s="114">
        <v>0</v>
      </c>
      <c r="I91" s="72"/>
      <c r="J91" s="114">
        <v>0</v>
      </c>
      <c r="K91" s="72">
        <f t="shared" si="68"/>
        <v>0</v>
      </c>
      <c r="L91" s="114">
        <v>0</v>
      </c>
      <c r="M91" s="72"/>
      <c r="N91" s="114">
        <v>0</v>
      </c>
      <c r="O91" s="72">
        <f t="shared" si="69"/>
        <v>0</v>
      </c>
      <c r="P91" s="114">
        <v>0</v>
      </c>
      <c r="Q91" s="72"/>
      <c r="R91" s="114">
        <v>0</v>
      </c>
      <c r="S91" s="72">
        <f t="shared" si="70"/>
        <v>0</v>
      </c>
      <c r="T91" s="114">
        <v>0</v>
      </c>
      <c r="U91" s="72"/>
      <c r="V91" s="114">
        <v>0</v>
      </c>
      <c r="W91" s="72"/>
      <c r="X91" s="97">
        <f t="shared" si="62"/>
        <v>0</v>
      </c>
      <c r="Y91" s="273">
        <f t="shared" si="71"/>
        <v>0</v>
      </c>
      <c r="AA91" s="114">
        <v>0</v>
      </c>
      <c r="AB91" s="72"/>
      <c r="AC91" s="114">
        <v>0</v>
      </c>
      <c r="AD91" s="72">
        <f t="shared" si="72"/>
        <v>0</v>
      </c>
      <c r="AE91" s="114">
        <v>0</v>
      </c>
      <c r="AF91" s="72">
        <f t="shared" si="73"/>
        <v>0</v>
      </c>
      <c r="AG91" s="114">
        <v>0</v>
      </c>
      <c r="AH91" s="72">
        <f t="shared" si="74"/>
        <v>0</v>
      </c>
      <c r="AI91" s="114">
        <v>0</v>
      </c>
      <c r="AJ91" s="72">
        <f t="shared" si="75"/>
        <v>0</v>
      </c>
      <c r="AK91" s="114">
        <v>0</v>
      </c>
      <c r="AL91" s="72">
        <f t="shared" si="76"/>
        <v>0</v>
      </c>
      <c r="AM91" s="97">
        <f t="shared" si="63"/>
        <v>0</v>
      </c>
      <c r="AN91" s="287">
        <f t="shared" si="77"/>
        <v>0</v>
      </c>
      <c r="AP91" s="114">
        <v>0</v>
      </c>
      <c r="AQ91" s="72"/>
      <c r="AR91" s="114">
        <v>0</v>
      </c>
      <c r="AS91" s="72"/>
      <c r="AT91" s="114">
        <v>0</v>
      </c>
      <c r="AU91" s="72"/>
      <c r="AV91" s="351">
        <v>0</v>
      </c>
      <c r="AW91" s="72"/>
      <c r="AX91" s="97">
        <f t="shared" si="78"/>
        <v>0</v>
      </c>
      <c r="AY91" s="280"/>
      <c r="BE91" s="96"/>
      <c r="BG91" s="97">
        <f t="shared" si="79"/>
        <v>0</v>
      </c>
      <c r="BH91" s="75">
        <f t="shared" si="64"/>
        <v>0</v>
      </c>
      <c r="BI91" s="97">
        <f t="shared" si="65"/>
        <v>0</v>
      </c>
      <c r="BJ91" s="76">
        <f t="shared" si="80"/>
        <v>0</v>
      </c>
      <c r="BK91" s="97">
        <f t="shared" si="66"/>
        <v>0</v>
      </c>
      <c r="BL91" s="77">
        <f t="shared" si="81"/>
        <v>0</v>
      </c>
      <c r="BM91" s="213"/>
      <c r="BN91" s="202"/>
      <c r="BO91" s="61"/>
      <c r="BP91" s="78">
        <f t="shared" si="67"/>
        <v>0</v>
      </c>
      <c r="BQ91" s="79">
        <f t="shared" si="82"/>
        <v>0</v>
      </c>
    </row>
    <row r="92" spans="2:69">
      <c r="B92" s="35"/>
      <c r="C92" s="407"/>
      <c r="D92" s="378"/>
      <c r="E92" s="91"/>
      <c r="F92" s="92"/>
      <c r="G92" s="93"/>
      <c r="H92" s="114">
        <v>0</v>
      </c>
      <c r="I92" s="72"/>
      <c r="J92" s="114">
        <v>0</v>
      </c>
      <c r="K92" s="72">
        <f t="shared" si="68"/>
        <v>0</v>
      </c>
      <c r="L92" s="114">
        <v>0</v>
      </c>
      <c r="M92" s="72"/>
      <c r="N92" s="114">
        <v>0</v>
      </c>
      <c r="O92" s="72">
        <f t="shared" si="69"/>
        <v>0</v>
      </c>
      <c r="P92" s="114">
        <v>0</v>
      </c>
      <c r="Q92" s="72"/>
      <c r="R92" s="114">
        <v>0</v>
      </c>
      <c r="S92" s="72">
        <f t="shared" si="70"/>
        <v>0</v>
      </c>
      <c r="T92" s="114">
        <v>0</v>
      </c>
      <c r="U92" s="72"/>
      <c r="V92" s="114">
        <v>0</v>
      </c>
      <c r="W92" s="72"/>
      <c r="X92" s="97">
        <f t="shared" si="62"/>
        <v>0</v>
      </c>
      <c r="Y92" s="273">
        <f t="shared" si="71"/>
        <v>0</v>
      </c>
      <c r="AA92" s="114">
        <v>0</v>
      </c>
      <c r="AB92" s="72"/>
      <c r="AC92" s="114">
        <v>0</v>
      </c>
      <c r="AD92" s="72">
        <f t="shared" si="72"/>
        <v>0</v>
      </c>
      <c r="AE92" s="114">
        <v>0</v>
      </c>
      <c r="AF92" s="72">
        <f t="shared" si="73"/>
        <v>0</v>
      </c>
      <c r="AG92" s="114">
        <v>0</v>
      </c>
      <c r="AH92" s="72">
        <f t="shared" si="74"/>
        <v>0</v>
      </c>
      <c r="AI92" s="114">
        <v>0</v>
      </c>
      <c r="AJ92" s="72">
        <f t="shared" si="75"/>
        <v>0</v>
      </c>
      <c r="AK92" s="114">
        <v>0</v>
      </c>
      <c r="AL92" s="72">
        <f t="shared" si="76"/>
        <v>0</v>
      </c>
      <c r="AM92" s="97">
        <f t="shared" si="63"/>
        <v>0</v>
      </c>
      <c r="AN92" s="287">
        <f t="shared" si="77"/>
        <v>0</v>
      </c>
      <c r="AP92" s="114">
        <v>0</v>
      </c>
      <c r="AQ92" s="72"/>
      <c r="AR92" s="114">
        <v>0</v>
      </c>
      <c r="AS92" s="72"/>
      <c r="AT92" s="114">
        <v>0</v>
      </c>
      <c r="AU92" s="72"/>
      <c r="AV92" s="351">
        <v>0</v>
      </c>
      <c r="AW92" s="72"/>
      <c r="AX92" s="97">
        <f t="shared" si="78"/>
        <v>0</v>
      </c>
      <c r="AY92" s="280"/>
      <c r="BE92" s="96"/>
      <c r="BG92" s="97">
        <f t="shared" si="79"/>
        <v>0</v>
      </c>
      <c r="BH92" s="75">
        <f t="shared" si="64"/>
        <v>0</v>
      </c>
      <c r="BI92" s="97">
        <f t="shared" si="65"/>
        <v>0</v>
      </c>
      <c r="BJ92" s="76">
        <f t="shared" si="80"/>
        <v>0</v>
      </c>
      <c r="BK92" s="97">
        <f t="shared" si="66"/>
        <v>0</v>
      </c>
      <c r="BL92" s="77">
        <f t="shared" si="81"/>
        <v>0</v>
      </c>
      <c r="BM92" s="213"/>
      <c r="BN92" s="202"/>
      <c r="BO92" s="61"/>
      <c r="BP92" s="78">
        <f t="shared" si="67"/>
        <v>0</v>
      </c>
      <c r="BQ92" s="79">
        <f t="shared" si="82"/>
        <v>0</v>
      </c>
    </row>
    <row r="93" spans="2:69">
      <c r="B93" s="35"/>
      <c r="C93" s="407"/>
      <c r="D93" s="378"/>
      <c r="E93" s="91"/>
      <c r="F93" s="92"/>
      <c r="G93" s="93"/>
      <c r="H93" s="114">
        <v>0</v>
      </c>
      <c r="I93" s="72"/>
      <c r="J93" s="114">
        <v>0</v>
      </c>
      <c r="K93" s="72">
        <f t="shared" si="68"/>
        <v>0</v>
      </c>
      <c r="L93" s="114">
        <v>0</v>
      </c>
      <c r="M93" s="72"/>
      <c r="N93" s="114">
        <v>0</v>
      </c>
      <c r="O93" s="72">
        <f t="shared" si="69"/>
        <v>0</v>
      </c>
      <c r="P93" s="114">
        <v>0</v>
      </c>
      <c r="Q93" s="72"/>
      <c r="R93" s="114">
        <v>0</v>
      </c>
      <c r="S93" s="72">
        <f t="shared" si="70"/>
        <v>0</v>
      </c>
      <c r="T93" s="114">
        <v>0</v>
      </c>
      <c r="U93" s="72"/>
      <c r="V93" s="114">
        <v>0</v>
      </c>
      <c r="W93" s="72"/>
      <c r="X93" s="97">
        <f t="shared" si="62"/>
        <v>0</v>
      </c>
      <c r="Y93" s="273">
        <f t="shared" si="71"/>
        <v>0</v>
      </c>
      <c r="AA93" s="114">
        <v>0</v>
      </c>
      <c r="AB93" s="72"/>
      <c r="AC93" s="114">
        <v>0</v>
      </c>
      <c r="AD93" s="72">
        <f t="shared" si="72"/>
        <v>0</v>
      </c>
      <c r="AE93" s="114">
        <v>0</v>
      </c>
      <c r="AF93" s="72">
        <f t="shared" si="73"/>
        <v>0</v>
      </c>
      <c r="AG93" s="114">
        <v>0</v>
      </c>
      <c r="AH93" s="72">
        <f t="shared" si="74"/>
        <v>0</v>
      </c>
      <c r="AI93" s="114">
        <v>0</v>
      </c>
      <c r="AJ93" s="72">
        <f t="shared" si="75"/>
        <v>0</v>
      </c>
      <c r="AK93" s="114">
        <v>0</v>
      </c>
      <c r="AL93" s="72">
        <f t="shared" si="76"/>
        <v>0</v>
      </c>
      <c r="AM93" s="97">
        <f t="shared" si="63"/>
        <v>0</v>
      </c>
      <c r="AN93" s="287">
        <f t="shared" si="77"/>
        <v>0</v>
      </c>
      <c r="AP93" s="114">
        <v>0</v>
      </c>
      <c r="AQ93" s="72"/>
      <c r="AR93" s="114">
        <v>0</v>
      </c>
      <c r="AS93" s="72"/>
      <c r="AT93" s="114">
        <v>0</v>
      </c>
      <c r="AU93" s="72"/>
      <c r="AV93" s="351">
        <v>0</v>
      </c>
      <c r="AW93" s="72"/>
      <c r="AX93" s="97">
        <f t="shared" si="78"/>
        <v>0</v>
      </c>
      <c r="AY93" s="280"/>
      <c r="BE93" s="96"/>
      <c r="BG93" s="97">
        <f t="shared" si="79"/>
        <v>0</v>
      </c>
      <c r="BH93" s="75">
        <f t="shared" si="64"/>
        <v>0</v>
      </c>
      <c r="BI93" s="97">
        <f t="shared" si="65"/>
        <v>0</v>
      </c>
      <c r="BJ93" s="76">
        <f t="shared" si="80"/>
        <v>0</v>
      </c>
      <c r="BK93" s="97">
        <f t="shared" si="66"/>
        <v>0</v>
      </c>
      <c r="BL93" s="77">
        <f t="shared" si="81"/>
        <v>0</v>
      </c>
      <c r="BM93" s="213"/>
      <c r="BN93" s="202"/>
      <c r="BO93" s="61"/>
      <c r="BP93" s="78">
        <f t="shared" si="67"/>
        <v>0</v>
      </c>
      <c r="BQ93" s="79">
        <f t="shared" si="82"/>
        <v>0</v>
      </c>
    </row>
    <row r="94" spans="2:69">
      <c r="B94" s="35"/>
      <c r="C94" s="407"/>
      <c r="D94" s="378"/>
      <c r="E94" s="91"/>
      <c r="F94" s="92"/>
      <c r="G94" s="93"/>
      <c r="H94" s="114">
        <v>0</v>
      </c>
      <c r="I94" s="72"/>
      <c r="J94" s="114">
        <v>0</v>
      </c>
      <c r="K94" s="72">
        <f t="shared" si="68"/>
        <v>0</v>
      </c>
      <c r="L94" s="114">
        <v>0</v>
      </c>
      <c r="M94" s="72"/>
      <c r="N94" s="114">
        <v>0</v>
      </c>
      <c r="O94" s="72">
        <f t="shared" si="69"/>
        <v>0</v>
      </c>
      <c r="P94" s="114">
        <v>0</v>
      </c>
      <c r="Q94" s="72"/>
      <c r="R94" s="114">
        <v>0</v>
      </c>
      <c r="S94" s="72">
        <f t="shared" si="70"/>
        <v>0</v>
      </c>
      <c r="T94" s="114">
        <v>0</v>
      </c>
      <c r="U94" s="72"/>
      <c r="V94" s="114">
        <v>0</v>
      </c>
      <c r="W94" s="72"/>
      <c r="X94" s="97">
        <f t="shared" si="62"/>
        <v>0</v>
      </c>
      <c r="Y94" s="273">
        <f t="shared" si="71"/>
        <v>0</v>
      </c>
      <c r="AA94" s="114">
        <v>0</v>
      </c>
      <c r="AB94" s="72"/>
      <c r="AC94" s="114">
        <v>0</v>
      </c>
      <c r="AD94" s="72">
        <f t="shared" si="72"/>
        <v>0</v>
      </c>
      <c r="AE94" s="114">
        <v>0</v>
      </c>
      <c r="AF94" s="72">
        <f t="shared" si="73"/>
        <v>0</v>
      </c>
      <c r="AG94" s="114">
        <v>0</v>
      </c>
      <c r="AH94" s="72">
        <f t="shared" si="74"/>
        <v>0</v>
      </c>
      <c r="AI94" s="114">
        <v>0</v>
      </c>
      <c r="AJ94" s="72">
        <f t="shared" si="75"/>
        <v>0</v>
      </c>
      <c r="AK94" s="114">
        <v>0</v>
      </c>
      <c r="AL94" s="72">
        <f t="shared" si="76"/>
        <v>0</v>
      </c>
      <c r="AM94" s="97">
        <f t="shared" si="63"/>
        <v>0</v>
      </c>
      <c r="AN94" s="287">
        <f t="shared" si="77"/>
        <v>0</v>
      </c>
      <c r="AP94" s="114">
        <v>0</v>
      </c>
      <c r="AQ94" s="72"/>
      <c r="AR94" s="114">
        <v>0</v>
      </c>
      <c r="AS94" s="72"/>
      <c r="AT94" s="114">
        <v>0</v>
      </c>
      <c r="AU94" s="72"/>
      <c r="AV94" s="351">
        <v>0</v>
      </c>
      <c r="AW94" s="72"/>
      <c r="AX94" s="97">
        <f t="shared" si="78"/>
        <v>0</v>
      </c>
      <c r="AY94" s="280"/>
      <c r="BE94" s="96"/>
      <c r="BG94" s="97">
        <f t="shared" si="79"/>
        <v>0</v>
      </c>
      <c r="BH94" s="75">
        <f t="shared" si="64"/>
        <v>0</v>
      </c>
      <c r="BI94" s="97">
        <f t="shared" si="65"/>
        <v>0</v>
      </c>
      <c r="BJ94" s="76">
        <f t="shared" si="80"/>
        <v>0</v>
      </c>
      <c r="BK94" s="97">
        <f t="shared" si="66"/>
        <v>0</v>
      </c>
      <c r="BL94" s="77">
        <f t="shared" si="81"/>
        <v>0</v>
      </c>
      <c r="BM94" s="213"/>
      <c r="BN94" s="202"/>
      <c r="BO94" s="61"/>
      <c r="BP94" s="78">
        <f t="shared" si="67"/>
        <v>0</v>
      </c>
      <c r="BQ94" s="79">
        <f t="shared" si="82"/>
        <v>0</v>
      </c>
    </row>
    <row r="95" spans="2:69">
      <c r="B95" s="379"/>
      <c r="C95"/>
      <c r="D95" s="378"/>
      <c r="E95" s="91"/>
      <c r="F95" s="92"/>
      <c r="G95" s="93"/>
      <c r="H95" s="114">
        <v>0</v>
      </c>
      <c r="I95" s="72"/>
      <c r="J95" s="114">
        <v>0</v>
      </c>
      <c r="K95" s="72">
        <f t="shared" si="68"/>
        <v>0</v>
      </c>
      <c r="L95" s="114">
        <v>0</v>
      </c>
      <c r="M95" s="72"/>
      <c r="N95" s="114">
        <v>0</v>
      </c>
      <c r="O95" s="72">
        <f t="shared" si="69"/>
        <v>0</v>
      </c>
      <c r="P95" s="114">
        <v>0</v>
      </c>
      <c r="Q95" s="72"/>
      <c r="R95" s="114">
        <v>0</v>
      </c>
      <c r="S95" s="72">
        <f t="shared" si="70"/>
        <v>0</v>
      </c>
      <c r="T95" s="114">
        <v>0</v>
      </c>
      <c r="U95" s="72"/>
      <c r="V95" s="114">
        <v>0</v>
      </c>
      <c r="W95" s="72"/>
      <c r="X95" s="97">
        <f t="shared" si="62"/>
        <v>0</v>
      </c>
      <c r="Y95" s="273">
        <f t="shared" si="71"/>
        <v>0</v>
      </c>
      <c r="AA95" s="114">
        <v>0</v>
      </c>
      <c r="AB95" s="72"/>
      <c r="AC95" s="114">
        <v>0</v>
      </c>
      <c r="AD95" s="72">
        <f t="shared" si="72"/>
        <v>0</v>
      </c>
      <c r="AE95" s="114">
        <v>0</v>
      </c>
      <c r="AF95" s="72">
        <f t="shared" si="73"/>
        <v>0</v>
      </c>
      <c r="AG95" s="114">
        <v>0</v>
      </c>
      <c r="AH95" s="72">
        <f t="shared" si="74"/>
        <v>0</v>
      </c>
      <c r="AI95" s="114">
        <v>0</v>
      </c>
      <c r="AJ95" s="72">
        <f t="shared" si="75"/>
        <v>0</v>
      </c>
      <c r="AK95" s="114">
        <v>0</v>
      </c>
      <c r="AL95" s="72">
        <f t="shared" si="76"/>
        <v>0</v>
      </c>
      <c r="AM95" s="97">
        <f t="shared" si="63"/>
        <v>0</v>
      </c>
      <c r="AN95" s="287">
        <f t="shared" si="77"/>
        <v>0</v>
      </c>
      <c r="AP95" s="114">
        <v>0</v>
      </c>
      <c r="AQ95" s="72"/>
      <c r="AR95" s="114">
        <v>0</v>
      </c>
      <c r="AS95" s="72"/>
      <c r="AT95" s="114">
        <v>0</v>
      </c>
      <c r="AU95" s="72"/>
      <c r="AV95" s="351">
        <v>0</v>
      </c>
      <c r="AW95" s="72"/>
      <c r="AX95" s="97">
        <f t="shared" si="78"/>
        <v>0</v>
      </c>
      <c r="AY95" s="280"/>
      <c r="BE95" s="96"/>
      <c r="BG95" s="97">
        <f t="shared" si="79"/>
        <v>0</v>
      </c>
      <c r="BH95" s="75">
        <f t="shared" si="64"/>
        <v>0</v>
      </c>
      <c r="BI95" s="97">
        <f t="shared" si="65"/>
        <v>0</v>
      </c>
      <c r="BJ95" s="76">
        <f t="shared" si="80"/>
        <v>0</v>
      </c>
      <c r="BK95" s="97"/>
      <c r="BL95" s="77">
        <f t="shared" si="81"/>
        <v>0</v>
      </c>
      <c r="BM95" s="213"/>
      <c r="BN95" s="202"/>
      <c r="BO95" s="61"/>
      <c r="BP95" s="78">
        <f t="shared" si="67"/>
        <v>0</v>
      </c>
      <c r="BQ95" s="79">
        <f t="shared" si="82"/>
        <v>0</v>
      </c>
    </row>
    <row r="96" spans="2:69">
      <c r="B96" s="379"/>
      <c r="D96" s="378"/>
      <c r="E96" s="91"/>
      <c r="F96" s="92"/>
      <c r="G96" s="93"/>
      <c r="H96" s="114">
        <v>0</v>
      </c>
      <c r="I96" s="72"/>
      <c r="J96" s="114">
        <v>0</v>
      </c>
      <c r="K96" s="72">
        <f t="shared" si="68"/>
        <v>0</v>
      </c>
      <c r="L96" s="114">
        <v>0</v>
      </c>
      <c r="M96" s="72"/>
      <c r="N96" s="114">
        <v>0</v>
      </c>
      <c r="O96" s="72">
        <f t="shared" si="69"/>
        <v>0</v>
      </c>
      <c r="P96" s="114">
        <v>0</v>
      </c>
      <c r="Q96" s="72"/>
      <c r="R96" s="114">
        <v>0</v>
      </c>
      <c r="S96" s="72">
        <f t="shared" si="70"/>
        <v>0</v>
      </c>
      <c r="T96" s="114">
        <v>0</v>
      </c>
      <c r="U96" s="72"/>
      <c r="V96" s="114">
        <v>0</v>
      </c>
      <c r="W96" s="72"/>
      <c r="X96" s="97">
        <f t="shared" si="62"/>
        <v>0</v>
      </c>
      <c r="Y96" s="273">
        <f t="shared" si="71"/>
        <v>0</v>
      </c>
      <c r="AA96" s="114">
        <v>0</v>
      </c>
      <c r="AB96" s="72"/>
      <c r="AC96" s="114">
        <v>0</v>
      </c>
      <c r="AD96" s="72">
        <f t="shared" si="72"/>
        <v>0</v>
      </c>
      <c r="AE96" s="114">
        <v>0</v>
      </c>
      <c r="AF96" s="72">
        <f t="shared" si="73"/>
        <v>0</v>
      </c>
      <c r="AG96" s="114">
        <v>0</v>
      </c>
      <c r="AH96" s="72">
        <f t="shared" si="74"/>
        <v>0</v>
      </c>
      <c r="AI96" s="114">
        <v>0</v>
      </c>
      <c r="AJ96" s="72">
        <f t="shared" si="75"/>
        <v>0</v>
      </c>
      <c r="AK96" s="114">
        <v>0</v>
      </c>
      <c r="AL96" s="72">
        <f t="shared" si="76"/>
        <v>0</v>
      </c>
      <c r="AM96" s="97">
        <f t="shared" si="63"/>
        <v>0</v>
      </c>
      <c r="AN96" s="287">
        <f t="shared" si="77"/>
        <v>0</v>
      </c>
      <c r="AP96" s="114">
        <v>0</v>
      </c>
      <c r="AQ96" s="72"/>
      <c r="AR96" s="114">
        <v>0</v>
      </c>
      <c r="AS96" s="72"/>
      <c r="AT96" s="114">
        <v>0</v>
      </c>
      <c r="AU96" s="72"/>
      <c r="AV96" s="351">
        <v>0</v>
      </c>
      <c r="AW96" s="72"/>
      <c r="AX96" s="97">
        <f t="shared" si="78"/>
        <v>0</v>
      </c>
      <c r="AY96" s="280"/>
      <c r="BE96" s="96"/>
      <c r="BG96" s="97">
        <f t="shared" si="79"/>
        <v>0</v>
      </c>
      <c r="BH96" s="75">
        <f t="shared" si="64"/>
        <v>0</v>
      </c>
      <c r="BI96" s="97">
        <f t="shared" si="65"/>
        <v>0</v>
      </c>
      <c r="BJ96" s="76">
        <f t="shared" si="80"/>
        <v>0</v>
      </c>
      <c r="BK96" s="97"/>
      <c r="BL96" s="77">
        <f t="shared" si="81"/>
        <v>0</v>
      </c>
      <c r="BM96" s="213"/>
      <c r="BN96" s="202"/>
      <c r="BO96" s="61"/>
      <c r="BP96" s="78">
        <f t="shared" si="67"/>
        <v>0</v>
      </c>
      <c r="BQ96" s="79">
        <f t="shared" si="82"/>
        <v>0</v>
      </c>
    </row>
    <row r="97" spans="2:69">
      <c r="B97" s="379"/>
      <c r="C97"/>
      <c r="D97" s="378"/>
      <c r="E97" s="91"/>
      <c r="F97" s="92"/>
      <c r="G97" s="93"/>
      <c r="H97" s="114">
        <v>0</v>
      </c>
      <c r="I97" s="72"/>
      <c r="J97" s="114">
        <v>0</v>
      </c>
      <c r="K97" s="72">
        <f t="shared" si="68"/>
        <v>0</v>
      </c>
      <c r="L97" s="114">
        <v>0</v>
      </c>
      <c r="M97" s="72"/>
      <c r="N97" s="114">
        <v>0</v>
      </c>
      <c r="O97" s="72">
        <f t="shared" si="69"/>
        <v>0</v>
      </c>
      <c r="P97" s="114">
        <v>0</v>
      </c>
      <c r="Q97" s="72"/>
      <c r="R97" s="114">
        <v>0</v>
      </c>
      <c r="S97" s="72">
        <f t="shared" si="70"/>
        <v>0</v>
      </c>
      <c r="T97" s="114">
        <v>0</v>
      </c>
      <c r="U97" s="72"/>
      <c r="V97" s="114">
        <v>0</v>
      </c>
      <c r="W97" s="72"/>
      <c r="X97" s="97">
        <f t="shared" si="62"/>
        <v>0</v>
      </c>
      <c r="Y97" s="273">
        <f t="shared" si="71"/>
        <v>0</v>
      </c>
      <c r="AA97" s="114">
        <v>0</v>
      </c>
      <c r="AB97" s="72"/>
      <c r="AC97" s="114">
        <v>0</v>
      </c>
      <c r="AD97" s="72">
        <f t="shared" si="72"/>
        <v>0</v>
      </c>
      <c r="AE97" s="114">
        <v>0</v>
      </c>
      <c r="AF97" s="72">
        <f t="shared" si="73"/>
        <v>0</v>
      </c>
      <c r="AG97" s="114">
        <v>0</v>
      </c>
      <c r="AH97" s="72">
        <f t="shared" si="74"/>
        <v>0</v>
      </c>
      <c r="AI97" s="114">
        <v>0</v>
      </c>
      <c r="AJ97" s="72">
        <f t="shared" si="75"/>
        <v>0</v>
      </c>
      <c r="AK97" s="114">
        <v>0</v>
      </c>
      <c r="AL97" s="72">
        <f t="shared" si="76"/>
        <v>0</v>
      </c>
      <c r="AM97" s="97">
        <f t="shared" si="63"/>
        <v>0</v>
      </c>
      <c r="AN97" s="287">
        <f t="shared" si="77"/>
        <v>0</v>
      </c>
      <c r="AP97" s="114">
        <v>0</v>
      </c>
      <c r="AQ97" s="72"/>
      <c r="AR97" s="114">
        <v>0</v>
      </c>
      <c r="AS97" s="72"/>
      <c r="AT97" s="114">
        <v>0</v>
      </c>
      <c r="AU97" s="72"/>
      <c r="AV97" s="351">
        <v>0</v>
      </c>
      <c r="AW97" s="72"/>
      <c r="AX97" s="97">
        <f t="shared" si="78"/>
        <v>0</v>
      </c>
      <c r="AY97" s="280"/>
      <c r="BE97" s="96"/>
      <c r="BG97" s="97">
        <f t="shared" si="79"/>
        <v>0</v>
      </c>
      <c r="BH97" s="75">
        <f t="shared" si="64"/>
        <v>0</v>
      </c>
      <c r="BI97" s="97">
        <f t="shared" si="65"/>
        <v>0</v>
      </c>
      <c r="BJ97" s="76">
        <f t="shared" si="80"/>
        <v>0</v>
      </c>
      <c r="BK97" s="97"/>
      <c r="BL97" s="77">
        <f t="shared" si="81"/>
        <v>0</v>
      </c>
      <c r="BM97" s="213"/>
      <c r="BN97" s="202"/>
      <c r="BO97" s="61"/>
      <c r="BP97" s="78">
        <f t="shared" si="67"/>
        <v>0</v>
      </c>
      <c r="BQ97" s="79">
        <f t="shared" si="82"/>
        <v>0</v>
      </c>
    </row>
    <row r="98" spans="2:69">
      <c r="B98" s="35"/>
      <c r="C98" s="61"/>
      <c r="D98" s="35"/>
      <c r="E98" s="35"/>
      <c r="F98" s="92"/>
      <c r="G98" s="93"/>
      <c r="H98" s="114">
        <v>0</v>
      </c>
      <c r="I98" s="72"/>
      <c r="J98" s="114">
        <v>0</v>
      </c>
      <c r="K98" s="72"/>
      <c r="L98" s="114">
        <v>0</v>
      </c>
      <c r="M98" s="72"/>
      <c r="N98" s="114">
        <v>0</v>
      </c>
      <c r="O98" s="72">
        <f t="shared" si="69"/>
        <v>0</v>
      </c>
      <c r="P98" s="114">
        <v>0</v>
      </c>
      <c r="Q98" s="72"/>
      <c r="R98" s="114">
        <v>0</v>
      </c>
      <c r="S98" s="72">
        <f t="shared" si="70"/>
        <v>0</v>
      </c>
      <c r="T98" s="114">
        <v>0</v>
      </c>
      <c r="U98" s="72"/>
      <c r="V98" s="114">
        <v>0</v>
      </c>
      <c r="W98" s="72"/>
      <c r="X98" s="97">
        <f t="shared" si="62"/>
        <v>0</v>
      </c>
      <c r="Y98" s="273">
        <f t="shared" si="71"/>
        <v>0</v>
      </c>
      <c r="AA98" s="114">
        <v>0</v>
      </c>
      <c r="AB98" s="72"/>
      <c r="AC98" s="114">
        <v>0</v>
      </c>
      <c r="AD98" s="72">
        <f t="shared" si="72"/>
        <v>0</v>
      </c>
      <c r="AE98" s="114">
        <v>0</v>
      </c>
      <c r="AF98" s="72">
        <f t="shared" si="73"/>
        <v>0</v>
      </c>
      <c r="AG98" s="114">
        <v>0</v>
      </c>
      <c r="AH98" s="72">
        <f t="shared" si="74"/>
        <v>0</v>
      </c>
      <c r="AI98" s="114">
        <v>0</v>
      </c>
      <c r="AJ98" s="72">
        <f t="shared" si="75"/>
        <v>0</v>
      </c>
      <c r="AK98" s="114">
        <v>0</v>
      </c>
      <c r="AL98" s="72">
        <f t="shared" si="76"/>
        <v>0</v>
      </c>
      <c r="AM98" s="97">
        <f t="shared" si="63"/>
        <v>0</v>
      </c>
      <c r="AN98" s="287">
        <f t="shared" si="77"/>
        <v>0</v>
      </c>
      <c r="AP98" s="114">
        <v>0</v>
      </c>
      <c r="AQ98" s="72"/>
      <c r="AR98" s="114">
        <v>0</v>
      </c>
      <c r="AS98" s="72"/>
      <c r="AT98" s="114">
        <v>0</v>
      </c>
      <c r="AU98" s="72"/>
      <c r="AV98" s="351">
        <v>0</v>
      </c>
      <c r="AW98" s="72"/>
      <c r="AX98" s="97">
        <f t="shared" si="78"/>
        <v>0</v>
      </c>
      <c r="AY98" s="280"/>
      <c r="BE98" s="96"/>
      <c r="BG98" s="97">
        <f t="shared" si="79"/>
        <v>0</v>
      </c>
      <c r="BH98" s="75">
        <f t="shared" si="64"/>
        <v>0</v>
      </c>
      <c r="BI98" s="97">
        <f t="shared" si="65"/>
        <v>0</v>
      </c>
      <c r="BJ98" s="76">
        <f t="shared" si="80"/>
        <v>0</v>
      </c>
      <c r="BK98" s="97">
        <f t="shared" si="66"/>
        <v>0</v>
      </c>
      <c r="BL98" s="77">
        <f t="shared" si="81"/>
        <v>0</v>
      </c>
      <c r="BM98" s="213"/>
      <c r="BN98" s="202"/>
      <c r="BO98" s="61"/>
      <c r="BP98" s="78">
        <f t="shared" si="67"/>
        <v>0</v>
      </c>
      <c r="BQ98" s="79">
        <f t="shared" si="82"/>
        <v>0</v>
      </c>
    </row>
    <row r="99" spans="2:69">
      <c r="B99" s="35"/>
      <c r="C99" s="61"/>
      <c r="D99" s="35"/>
      <c r="E99" s="35"/>
      <c r="F99" s="92"/>
      <c r="G99" s="93"/>
      <c r="H99" s="114">
        <v>0</v>
      </c>
      <c r="I99" s="72"/>
      <c r="J99" s="114">
        <v>0</v>
      </c>
      <c r="K99" s="72"/>
      <c r="L99" s="114">
        <v>0</v>
      </c>
      <c r="M99" s="72"/>
      <c r="N99" s="114">
        <v>0</v>
      </c>
      <c r="O99" s="72">
        <f t="shared" si="69"/>
        <v>0</v>
      </c>
      <c r="P99" s="114">
        <v>0</v>
      </c>
      <c r="Q99" s="72"/>
      <c r="R99" s="114">
        <v>0</v>
      </c>
      <c r="S99" s="72">
        <f t="shared" si="70"/>
        <v>0</v>
      </c>
      <c r="T99" s="114">
        <v>0</v>
      </c>
      <c r="U99" s="72"/>
      <c r="V99" s="114">
        <v>0</v>
      </c>
      <c r="W99" s="72"/>
      <c r="X99" s="97">
        <f t="shared" si="62"/>
        <v>0</v>
      </c>
      <c r="Y99" s="273">
        <f t="shared" si="71"/>
        <v>0</v>
      </c>
      <c r="AA99" s="114">
        <v>0</v>
      </c>
      <c r="AB99" s="72"/>
      <c r="AC99" s="114">
        <v>0</v>
      </c>
      <c r="AD99" s="72">
        <f t="shared" si="72"/>
        <v>0</v>
      </c>
      <c r="AE99" s="114">
        <v>0</v>
      </c>
      <c r="AF99" s="72">
        <f t="shared" si="73"/>
        <v>0</v>
      </c>
      <c r="AG99" s="114">
        <v>0</v>
      </c>
      <c r="AH99" s="72">
        <f t="shared" si="74"/>
        <v>0</v>
      </c>
      <c r="AI99" s="114">
        <v>0</v>
      </c>
      <c r="AJ99" s="72">
        <f t="shared" si="75"/>
        <v>0</v>
      </c>
      <c r="AK99" s="114">
        <v>0</v>
      </c>
      <c r="AL99" s="72">
        <f t="shared" si="76"/>
        <v>0</v>
      </c>
      <c r="AM99" s="97">
        <f t="shared" si="63"/>
        <v>0</v>
      </c>
      <c r="AN99" s="287">
        <f t="shared" si="77"/>
        <v>0</v>
      </c>
      <c r="AP99" s="114">
        <v>0</v>
      </c>
      <c r="AQ99" s="72"/>
      <c r="AR99" s="114">
        <v>0</v>
      </c>
      <c r="AS99" s="72"/>
      <c r="AT99" s="114">
        <v>0</v>
      </c>
      <c r="AU99" s="72"/>
      <c r="AV99" s="351">
        <v>0</v>
      </c>
      <c r="AW99" s="72"/>
      <c r="AX99" s="97">
        <f t="shared" si="78"/>
        <v>0</v>
      </c>
      <c r="AY99" s="280"/>
      <c r="BE99" s="96"/>
      <c r="BG99" s="97">
        <f t="shared" si="79"/>
        <v>0</v>
      </c>
      <c r="BH99" s="75">
        <f t="shared" si="64"/>
        <v>0</v>
      </c>
      <c r="BI99" s="97">
        <f t="shared" si="65"/>
        <v>0</v>
      </c>
      <c r="BJ99" s="76">
        <f t="shared" si="80"/>
        <v>0</v>
      </c>
      <c r="BK99" s="97">
        <f t="shared" si="66"/>
        <v>0</v>
      </c>
      <c r="BL99" s="77">
        <f t="shared" si="81"/>
        <v>0</v>
      </c>
      <c r="BM99" s="213"/>
      <c r="BN99" s="202"/>
      <c r="BO99" s="61"/>
      <c r="BP99" s="78">
        <f t="shared" si="67"/>
        <v>0</v>
      </c>
      <c r="BQ99" s="79">
        <f t="shared" si="82"/>
        <v>0</v>
      </c>
    </row>
    <row r="100" spans="2:69">
      <c r="B100" s="98"/>
      <c r="C100" s="99" t="s">
        <v>41</v>
      </c>
      <c r="D100" s="99"/>
      <c r="E100" s="115"/>
      <c r="F100" s="98"/>
      <c r="G100" s="98"/>
      <c r="H100" s="116"/>
      <c r="I100" s="101">
        <f>SUM(I65:I99)</f>
        <v>0</v>
      </c>
      <c r="J100" s="116"/>
      <c r="K100" s="101">
        <f>SUM(K65:K99)</f>
        <v>26000</v>
      </c>
      <c r="L100" s="116"/>
      <c r="M100" s="101">
        <f>SUM(M65:M99)</f>
        <v>0</v>
      </c>
      <c r="N100" s="116"/>
      <c r="O100" s="101">
        <f>SUM(O65:O99)</f>
        <v>0</v>
      </c>
      <c r="P100" s="116"/>
      <c r="Q100" s="101">
        <f>SUM(Q65:Q99)</f>
        <v>0</v>
      </c>
      <c r="R100" s="116"/>
      <c r="S100" s="101">
        <f>SUM(S65:S99)</f>
        <v>0</v>
      </c>
      <c r="T100" s="101"/>
      <c r="U100" s="101">
        <f>SUM(U65:U99)</f>
        <v>0</v>
      </c>
      <c r="V100" s="101"/>
      <c r="W100" s="101">
        <f>SUM(W65:W99)</f>
        <v>0</v>
      </c>
      <c r="X100" s="117"/>
      <c r="Y100" s="275">
        <f>SUM(Y65:Y99)</f>
        <v>26000</v>
      </c>
      <c r="Z100" s="98"/>
      <c r="AA100" s="116"/>
      <c r="AB100" s="101">
        <f>SUM(AB65:AB99)</f>
        <v>0</v>
      </c>
      <c r="AC100" s="116"/>
      <c r="AD100" s="101">
        <f>SUM(AD65:AD99)</f>
        <v>0</v>
      </c>
      <c r="AE100" s="116"/>
      <c r="AF100" s="101">
        <f>SUM(AF65:AF99)</f>
        <v>0</v>
      </c>
      <c r="AG100" s="116"/>
      <c r="AH100" s="101">
        <f>SUM(AH65:AH99)</f>
        <v>0</v>
      </c>
      <c r="AI100" s="116"/>
      <c r="AJ100" s="101">
        <f>SUM(AJ65:AJ99)</f>
        <v>0</v>
      </c>
      <c r="AK100" s="116"/>
      <c r="AL100" s="101">
        <f>SUM(AL65:AL99)</f>
        <v>0</v>
      </c>
      <c r="AM100" s="117"/>
      <c r="AN100" s="289">
        <f>SUM(AN65:AN99)</f>
        <v>0</v>
      </c>
      <c r="AP100" s="116"/>
      <c r="AQ100" s="101">
        <f>SUM(AQ65:AQ99)</f>
        <v>0</v>
      </c>
      <c r="AR100" s="116"/>
      <c r="AS100" s="101">
        <f>SUM(AS65:AS99)</f>
        <v>0</v>
      </c>
      <c r="AT100" s="116"/>
      <c r="AU100" s="101">
        <f>SUM(AU65:AU99)</f>
        <v>0</v>
      </c>
      <c r="AV100" s="116"/>
      <c r="AW100" s="101">
        <f>SUM(AW65:AW99)</f>
        <v>0</v>
      </c>
      <c r="AX100" s="117"/>
      <c r="AY100" s="282">
        <f>SUM(AY65:AY99)</f>
        <v>0</v>
      </c>
      <c r="AZ100" s="98"/>
      <c r="BE100" s="102"/>
      <c r="BG100" s="118"/>
      <c r="BH100" s="104">
        <f>SUM(BH65:BH99)</f>
        <v>26000</v>
      </c>
      <c r="BI100" s="118"/>
      <c r="BJ100" s="105">
        <f>SUM(BJ65:BJ99)</f>
        <v>0</v>
      </c>
      <c r="BK100" s="118"/>
      <c r="BL100" s="106">
        <f>SUM(BL65:BL99)</f>
        <v>0</v>
      </c>
      <c r="BM100" s="214"/>
      <c r="BN100" s="202"/>
      <c r="BO100" s="119"/>
      <c r="BP100" s="120"/>
      <c r="BQ100" s="108">
        <f>SUM(BQ65:BQ99)</f>
        <v>26000</v>
      </c>
    </row>
    <row r="101" spans="2:69" ht="14" thickBot="1">
      <c r="E101" s="121"/>
      <c r="Y101" s="273"/>
      <c r="AN101" s="287"/>
      <c r="AY101" s="280"/>
      <c r="BG101" s="97"/>
      <c r="BH101" s="69"/>
      <c r="BI101" s="97"/>
      <c r="BJ101" s="69"/>
      <c r="BK101" s="97"/>
      <c r="BL101" s="69"/>
      <c r="BM101" s="213"/>
      <c r="BN101" s="202"/>
      <c r="BO101" s="61"/>
      <c r="BP101" s="97"/>
      <c r="BQ101" s="69"/>
    </row>
    <row r="102" spans="2:69" s="61" customFormat="1" ht="14" thickBot="1">
      <c r="B102" s="62" t="s">
        <v>42</v>
      </c>
      <c r="C102" s="222" t="s">
        <v>123</v>
      </c>
      <c r="D102" s="224"/>
      <c r="E102" s="122"/>
      <c r="F102" s="63"/>
      <c r="G102" s="64"/>
      <c r="H102" s="65"/>
      <c r="I102" s="66"/>
      <c r="J102" s="65"/>
      <c r="K102" s="66"/>
      <c r="L102" s="65"/>
      <c r="M102" s="66"/>
      <c r="N102" s="65"/>
      <c r="O102" s="66"/>
      <c r="P102" s="65"/>
      <c r="Q102" s="66"/>
      <c r="R102" s="65"/>
      <c r="S102" s="66"/>
      <c r="T102" s="66"/>
      <c r="U102" s="66"/>
      <c r="V102" s="66"/>
      <c r="W102" s="66"/>
      <c r="X102" s="67"/>
      <c r="Y102" s="271"/>
      <c r="AA102" s="65"/>
      <c r="AB102" s="66"/>
      <c r="AC102" s="65"/>
      <c r="AD102" s="66"/>
      <c r="AE102" s="65"/>
      <c r="AF102" s="66"/>
      <c r="AG102" s="65"/>
      <c r="AH102" s="66"/>
      <c r="AI102" s="65"/>
      <c r="AJ102" s="66"/>
      <c r="AK102" s="65"/>
      <c r="AL102" s="66"/>
      <c r="AM102" s="67"/>
      <c r="AN102" s="285"/>
      <c r="AO102"/>
      <c r="AP102" s="65"/>
      <c r="AQ102" s="66"/>
      <c r="AR102" s="65"/>
      <c r="AS102" s="66"/>
      <c r="AT102" s="65"/>
      <c r="AU102" s="66"/>
      <c r="AV102" s="65"/>
      <c r="AW102" s="66"/>
      <c r="AX102" s="67"/>
      <c r="AY102" s="278"/>
      <c r="BA102"/>
      <c r="BB102"/>
      <c r="BC102"/>
      <c r="BE102" s="59"/>
      <c r="BG102" s="68"/>
      <c r="BH102" s="69"/>
      <c r="BI102" s="68"/>
      <c r="BJ102" s="69"/>
      <c r="BK102" s="68"/>
      <c r="BL102" s="69"/>
      <c r="BM102" s="212"/>
      <c r="BN102" s="202"/>
      <c r="BP102" s="68"/>
      <c r="BQ102" s="69"/>
    </row>
    <row r="103" spans="2:69">
      <c r="B103" s="35"/>
      <c r="C103" s="35"/>
      <c r="D103" s="244"/>
      <c r="E103" s="91"/>
      <c r="F103" s="92"/>
      <c r="G103" s="93"/>
      <c r="H103" s="114">
        <v>0</v>
      </c>
      <c r="I103" s="72">
        <f>$E103*H103</f>
        <v>0</v>
      </c>
      <c r="J103" s="114">
        <v>0</v>
      </c>
      <c r="K103" s="72">
        <f>$E103*J103</f>
        <v>0</v>
      </c>
      <c r="L103" s="114">
        <v>0</v>
      </c>
      <c r="M103" s="72">
        <f>$E103*L103</f>
        <v>0</v>
      </c>
      <c r="N103" s="114">
        <v>0</v>
      </c>
      <c r="O103" s="72">
        <f>$E103*N103</f>
        <v>0</v>
      </c>
      <c r="P103" s="114">
        <v>0</v>
      </c>
      <c r="Q103" s="72">
        <f>$E103*P103</f>
        <v>0</v>
      </c>
      <c r="R103" s="114">
        <v>1</v>
      </c>
      <c r="S103" s="72">
        <f>$E103*R103</f>
        <v>0</v>
      </c>
      <c r="T103" s="114">
        <v>0</v>
      </c>
      <c r="U103" s="72">
        <f>$E103*T103</f>
        <v>0</v>
      </c>
      <c r="V103" s="114">
        <v>0</v>
      </c>
      <c r="W103" s="72">
        <f>$E103*V103</f>
        <v>0</v>
      </c>
      <c r="X103" s="97">
        <v>0</v>
      </c>
      <c r="Y103" s="273">
        <f>$E103*X103</f>
        <v>0</v>
      </c>
      <c r="AA103" s="114">
        <v>0</v>
      </c>
      <c r="AB103" s="72">
        <f>$E103*AA103</f>
        <v>0</v>
      </c>
      <c r="AC103" s="114">
        <v>0</v>
      </c>
      <c r="AD103" s="72">
        <f>$E103*AC103</f>
        <v>0</v>
      </c>
      <c r="AE103" s="114">
        <v>0</v>
      </c>
      <c r="AF103" s="72">
        <f>$E103*AE103</f>
        <v>0</v>
      </c>
      <c r="AG103" s="114">
        <v>0</v>
      </c>
      <c r="AH103" s="72">
        <f>$E103*AG103</f>
        <v>0</v>
      </c>
      <c r="AI103" s="114">
        <v>0</v>
      </c>
      <c r="AJ103" s="72">
        <f>$E103*AI103</f>
        <v>0</v>
      </c>
      <c r="AK103" s="114">
        <v>0</v>
      </c>
      <c r="AL103" s="72">
        <f>$E103*AK103</f>
        <v>0</v>
      </c>
      <c r="AM103" s="97">
        <f>AA103+AC103+AE103+AG103+AI103+AK103</f>
        <v>0</v>
      </c>
      <c r="AN103" s="287">
        <f>$E103*AM103</f>
        <v>0</v>
      </c>
      <c r="AP103" s="114">
        <v>0</v>
      </c>
      <c r="AQ103" s="72">
        <f>$E103*AP103</f>
        <v>0</v>
      </c>
      <c r="AR103" s="114">
        <v>0</v>
      </c>
      <c r="AS103" s="72">
        <f>$E103*AR103</f>
        <v>0</v>
      </c>
      <c r="AT103" s="114">
        <v>0</v>
      </c>
      <c r="AU103" s="72">
        <f>$E103*AT103</f>
        <v>0</v>
      </c>
      <c r="AV103" s="114">
        <v>0</v>
      </c>
      <c r="AW103" s="72">
        <f>$E103*AV103</f>
        <v>0</v>
      </c>
      <c r="AX103" s="97">
        <f>AP103+AR103+AT103+AV103</f>
        <v>0</v>
      </c>
      <c r="AY103" s="280">
        <f>$E103*AX103</f>
        <v>0</v>
      </c>
      <c r="BE103" s="96"/>
      <c r="BG103" s="97">
        <f>$X103</f>
        <v>0</v>
      </c>
      <c r="BH103" s="75">
        <f>$E103*BG103</f>
        <v>0</v>
      </c>
      <c r="BI103" s="97">
        <f>$AM103</f>
        <v>0</v>
      </c>
      <c r="BJ103" s="76">
        <f>$E103*BI103</f>
        <v>0</v>
      </c>
      <c r="BK103" s="97">
        <f>$AX103</f>
        <v>0</v>
      </c>
      <c r="BL103" s="77">
        <f>$E103*BK103</f>
        <v>0</v>
      </c>
      <c r="BM103" s="213"/>
      <c r="BN103" s="202"/>
      <c r="BO103" s="61"/>
      <c r="BP103" s="78">
        <f>BG103+BI103+BK103</f>
        <v>0</v>
      </c>
      <c r="BQ103" s="79">
        <f>$E103*BP103</f>
        <v>0</v>
      </c>
    </row>
    <row r="104" spans="2:69">
      <c r="B104" s="98"/>
      <c r="C104" s="99" t="s">
        <v>43</v>
      </c>
      <c r="D104" s="99"/>
      <c r="E104" s="115"/>
      <c r="F104" s="98"/>
      <c r="G104" s="98"/>
      <c r="H104" s="98"/>
      <c r="I104" s="101">
        <f>SUM(I103:I103)</f>
        <v>0</v>
      </c>
      <c r="J104" s="98"/>
      <c r="K104" s="101">
        <f>SUM(K103:K103)</f>
        <v>0</v>
      </c>
      <c r="L104" s="98"/>
      <c r="M104" s="101">
        <f>SUM(M103:M103)</f>
        <v>0</v>
      </c>
      <c r="N104" s="98"/>
      <c r="O104" s="101">
        <f>SUM(O103:O103)</f>
        <v>0</v>
      </c>
      <c r="P104" s="98"/>
      <c r="Q104" s="101">
        <f>SUM(Q103:Q103)</f>
        <v>0</v>
      </c>
      <c r="R104" s="98"/>
      <c r="S104" s="101">
        <f>SUM(S103:S103)</f>
        <v>0</v>
      </c>
      <c r="T104" s="98"/>
      <c r="U104" s="101">
        <f>SUM(U103:U103)</f>
        <v>0</v>
      </c>
      <c r="V104" s="98"/>
      <c r="W104" s="101">
        <f>SUM(W103:W103)</f>
        <v>0</v>
      </c>
      <c r="X104" s="113"/>
      <c r="Y104" s="275">
        <f>SUM(Y103:Y103)</f>
        <v>0</v>
      </c>
      <c r="Z104" s="98"/>
      <c r="AA104" s="98"/>
      <c r="AB104" s="101">
        <f>SUM(AB103:AB103)</f>
        <v>0</v>
      </c>
      <c r="AC104" s="98"/>
      <c r="AD104" s="101">
        <f>SUM(AD103:AD103)</f>
        <v>0</v>
      </c>
      <c r="AE104" s="98"/>
      <c r="AF104" s="101">
        <f>SUM(AF103:AF103)</f>
        <v>0</v>
      </c>
      <c r="AG104" s="98"/>
      <c r="AH104" s="101">
        <f>SUM(AH103:AH103)</f>
        <v>0</v>
      </c>
      <c r="AI104" s="98"/>
      <c r="AJ104" s="101">
        <f>SUM(AJ103:AJ103)</f>
        <v>0</v>
      </c>
      <c r="AK104" s="98"/>
      <c r="AL104" s="101">
        <f>SUM(AL103:AL103)</f>
        <v>0</v>
      </c>
      <c r="AM104" s="113"/>
      <c r="AN104" s="289">
        <f>SUM(AN103:AN103)</f>
        <v>0</v>
      </c>
      <c r="AP104" s="98"/>
      <c r="AQ104" s="101">
        <f>SUM(AQ103:AQ103)</f>
        <v>0</v>
      </c>
      <c r="AR104" s="98"/>
      <c r="AS104" s="101">
        <f>SUM(AS103:AS103)</f>
        <v>0</v>
      </c>
      <c r="AT104" s="98"/>
      <c r="AU104" s="101">
        <f>SUM(AU103:AU103)</f>
        <v>0</v>
      </c>
      <c r="AV104" s="98"/>
      <c r="AW104" s="101">
        <f>SUM(AW103:AW103)</f>
        <v>0</v>
      </c>
      <c r="AX104" s="113"/>
      <c r="AY104" s="282">
        <f>SUM(AY103:AY103)</f>
        <v>0</v>
      </c>
      <c r="AZ104" s="98"/>
      <c r="BE104" s="102"/>
      <c r="BG104" s="118"/>
      <c r="BH104" s="104">
        <f>SUM(BH103:BH103)</f>
        <v>0</v>
      </c>
      <c r="BI104" s="118"/>
      <c r="BJ104" s="105">
        <f>SUM(BJ103:BJ103)</f>
        <v>0</v>
      </c>
      <c r="BK104" s="118"/>
      <c r="BL104" s="106">
        <f>SUM(BL103:BL103)</f>
        <v>0</v>
      </c>
      <c r="BM104" s="214"/>
      <c r="BN104" s="202"/>
      <c r="BO104" s="119"/>
      <c r="BP104" s="120"/>
      <c r="BQ104" s="108">
        <f>SUM(BQ103:BQ103)</f>
        <v>0</v>
      </c>
    </row>
    <row r="105" spans="2:69" ht="14" thickBot="1">
      <c r="E105" s="121"/>
      <c r="T105" s="36"/>
      <c r="V105" s="36"/>
      <c r="Y105" s="273"/>
      <c r="AN105" s="287"/>
      <c r="AY105" s="280"/>
      <c r="BG105" s="97"/>
      <c r="BH105" s="69"/>
      <c r="BI105" s="97"/>
      <c r="BJ105" s="69"/>
      <c r="BK105" s="97"/>
      <c r="BL105" s="69"/>
      <c r="BM105" s="213"/>
      <c r="BN105" s="202"/>
      <c r="BO105" s="61"/>
      <c r="BP105" s="97"/>
      <c r="BQ105" s="69"/>
    </row>
    <row r="106" spans="2:69" s="61" customFormat="1" ht="14" thickBot="1">
      <c r="B106" s="62" t="s">
        <v>143</v>
      </c>
      <c r="C106" s="63"/>
      <c r="D106" s="63"/>
      <c r="E106" s="63"/>
      <c r="F106" s="63"/>
      <c r="G106" s="64"/>
      <c r="H106" s="65"/>
      <c r="I106" s="66"/>
      <c r="J106" s="65"/>
      <c r="K106" s="66"/>
      <c r="L106" s="65"/>
      <c r="M106" s="66"/>
      <c r="N106" s="65"/>
      <c r="O106" s="66"/>
      <c r="P106" s="65"/>
      <c r="Q106" s="66"/>
      <c r="R106" s="65"/>
      <c r="S106" s="66"/>
      <c r="T106" s="65"/>
      <c r="U106" s="66"/>
      <c r="V106" s="65"/>
      <c r="W106" s="66"/>
      <c r="X106" s="67"/>
      <c r="Y106" s="271"/>
      <c r="AA106" s="65"/>
      <c r="AB106" s="66"/>
      <c r="AC106" s="65"/>
      <c r="AD106" s="66"/>
      <c r="AE106" s="65"/>
      <c r="AF106" s="66"/>
      <c r="AG106" s="65"/>
      <c r="AH106" s="66"/>
      <c r="AI106" s="65"/>
      <c r="AJ106" s="66"/>
      <c r="AK106" s="65"/>
      <c r="AL106" s="66"/>
      <c r="AM106" s="67"/>
      <c r="AN106" s="285"/>
      <c r="AO106"/>
      <c r="AP106" s="65"/>
      <c r="AQ106" s="66"/>
      <c r="AR106" s="65"/>
      <c r="AS106" s="66"/>
      <c r="AT106" s="65"/>
      <c r="AU106" s="66"/>
      <c r="AV106" s="65"/>
      <c r="AW106" s="66"/>
      <c r="AX106" s="67"/>
      <c r="AY106" s="278"/>
      <c r="BA106"/>
      <c r="BB106"/>
      <c r="BC106"/>
      <c r="BE106" s="59"/>
      <c r="BG106" s="68"/>
      <c r="BH106" s="69"/>
      <c r="BI106" s="68"/>
      <c r="BJ106" s="69"/>
      <c r="BK106" s="68"/>
      <c r="BL106" s="69"/>
      <c r="BM106" s="212"/>
      <c r="BN106" s="202"/>
      <c r="BP106" s="68"/>
      <c r="BQ106" s="69"/>
    </row>
    <row r="107" spans="2:69">
      <c r="B107" s="244" t="s">
        <v>176</v>
      </c>
      <c r="C107" s="244" t="s">
        <v>175</v>
      </c>
      <c r="D107" s="221" t="s">
        <v>121</v>
      </c>
      <c r="E107" s="91">
        <v>0</v>
      </c>
      <c r="F107" s="92"/>
      <c r="G107" s="93"/>
      <c r="H107" s="114">
        <v>0</v>
      </c>
      <c r="I107" s="72">
        <f>$E107*H107</f>
        <v>0</v>
      </c>
      <c r="J107" s="114">
        <v>0</v>
      </c>
      <c r="K107" s="72">
        <f>$E107*J107</f>
        <v>0</v>
      </c>
      <c r="L107" s="114">
        <v>0</v>
      </c>
      <c r="M107" s="72">
        <f>$E107*L107</f>
        <v>0</v>
      </c>
      <c r="N107" s="114">
        <v>0</v>
      </c>
      <c r="O107" s="72">
        <f>$E107*N107</f>
        <v>0</v>
      </c>
      <c r="P107" s="114">
        <v>0</v>
      </c>
      <c r="Q107" s="72">
        <f>$E107*P107</f>
        <v>0</v>
      </c>
      <c r="R107" s="114">
        <v>0</v>
      </c>
      <c r="S107" s="72">
        <f>$E107*R107</f>
        <v>0</v>
      </c>
      <c r="T107" s="114">
        <v>0</v>
      </c>
      <c r="U107" s="72">
        <f>$E107*T107</f>
        <v>0</v>
      </c>
      <c r="V107" s="114">
        <v>0</v>
      </c>
      <c r="W107" s="72">
        <f>$E107*V107</f>
        <v>0</v>
      </c>
      <c r="X107" s="97">
        <f>H107+J107+L107+N107+P107+R107+T107+V107</f>
        <v>0</v>
      </c>
      <c r="Y107" s="273">
        <f>$E107*X107</f>
        <v>0</v>
      </c>
      <c r="AA107" s="114">
        <v>0</v>
      </c>
      <c r="AB107" s="72">
        <f>$E107*AA107</f>
        <v>0</v>
      </c>
      <c r="AC107" s="114">
        <v>0</v>
      </c>
      <c r="AD107" s="72">
        <f>$E107*AC107</f>
        <v>0</v>
      </c>
      <c r="AE107" s="114">
        <v>0</v>
      </c>
      <c r="AF107" s="72">
        <f>$E107*AE107</f>
        <v>0</v>
      </c>
      <c r="AG107" s="114">
        <v>0</v>
      </c>
      <c r="AH107" s="72">
        <f>$E107*AG107</f>
        <v>0</v>
      </c>
      <c r="AI107" s="114">
        <v>0</v>
      </c>
      <c r="AJ107" s="72">
        <f>$E107*AI107</f>
        <v>0</v>
      </c>
      <c r="AK107" s="114">
        <v>0</v>
      </c>
      <c r="AL107" s="72">
        <f>$E107*AK107</f>
        <v>0</v>
      </c>
      <c r="AM107" s="97">
        <f>AA107+AC107+AE107+AG107+AI107+AK107</f>
        <v>0</v>
      </c>
      <c r="AN107" s="287">
        <f>$E107*AM107</f>
        <v>0</v>
      </c>
      <c r="AP107" s="114">
        <v>0</v>
      </c>
      <c r="AQ107" s="72">
        <f>$E107*AP107</f>
        <v>0</v>
      </c>
      <c r="AR107" s="114">
        <v>0</v>
      </c>
      <c r="AS107" s="72">
        <f>$E107*AR107</f>
        <v>0</v>
      </c>
      <c r="AT107" s="114">
        <v>0</v>
      </c>
      <c r="AU107" s="72">
        <f>$E107*AT107</f>
        <v>0</v>
      </c>
      <c r="AV107" s="114">
        <v>0</v>
      </c>
      <c r="AW107" s="72">
        <f>$E107*AV107</f>
        <v>0</v>
      </c>
      <c r="AX107" s="97">
        <f>AP107+AR107+AT107+AV107</f>
        <v>0</v>
      </c>
      <c r="AY107" s="280">
        <f>$E107*AX107</f>
        <v>0</v>
      </c>
      <c r="BE107" s="96"/>
      <c r="BG107" s="97">
        <f>$X107</f>
        <v>0</v>
      </c>
      <c r="BH107" s="75">
        <f>$E107*BG107</f>
        <v>0</v>
      </c>
      <c r="BI107" s="97">
        <f>$AM107</f>
        <v>0</v>
      </c>
      <c r="BJ107" s="76">
        <f>$E107*BI107</f>
        <v>0</v>
      </c>
      <c r="BK107" s="97">
        <f>$AX107</f>
        <v>0</v>
      </c>
      <c r="BL107" s="77">
        <f>$E107*BK107</f>
        <v>0</v>
      </c>
      <c r="BM107" s="212"/>
      <c r="BN107" s="202"/>
      <c r="BO107" s="61"/>
      <c r="BP107" s="78">
        <f>BG107+BI107+BK107</f>
        <v>0</v>
      </c>
      <c r="BQ107" s="79">
        <f>$E107*BP107</f>
        <v>0</v>
      </c>
    </row>
    <row r="108" spans="2:69">
      <c r="B108" s="244" t="s">
        <v>176</v>
      </c>
      <c r="C108" s="244" t="s">
        <v>175</v>
      </c>
      <c r="D108" s="221" t="s">
        <v>121</v>
      </c>
      <c r="E108" s="91">
        <v>0</v>
      </c>
      <c r="F108" s="92"/>
      <c r="G108" s="93"/>
      <c r="H108" s="114">
        <v>0</v>
      </c>
      <c r="I108" s="72">
        <f>$E108*H108</f>
        <v>0</v>
      </c>
      <c r="J108" s="114">
        <v>0</v>
      </c>
      <c r="K108" s="72">
        <f>$E108*J108</f>
        <v>0</v>
      </c>
      <c r="L108" s="114">
        <v>0</v>
      </c>
      <c r="M108" s="72">
        <f>$E108*L108</f>
        <v>0</v>
      </c>
      <c r="N108" s="114">
        <v>0</v>
      </c>
      <c r="O108" s="72">
        <f>$E108*N108</f>
        <v>0</v>
      </c>
      <c r="P108" s="114">
        <v>0</v>
      </c>
      <c r="Q108" s="72">
        <f>$E108*P108</f>
        <v>0</v>
      </c>
      <c r="R108" s="114">
        <v>0</v>
      </c>
      <c r="S108" s="72">
        <f>$E108*R108</f>
        <v>0</v>
      </c>
      <c r="T108" s="114">
        <v>0</v>
      </c>
      <c r="U108" s="72">
        <f>$E108*T108</f>
        <v>0</v>
      </c>
      <c r="V108" s="114">
        <v>0</v>
      </c>
      <c r="W108" s="72">
        <f>$E108*V108</f>
        <v>0</v>
      </c>
      <c r="X108" s="97">
        <f>H108+J108+L108+N108+P108+R108+T108+V108</f>
        <v>0</v>
      </c>
      <c r="Y108" s="273">
        <f>$E108*X108</f>
        <v>0</v>
      </c>
      <c r="AA108" s="114">
        <v>0</v>
      </c>
      <c r="AB108" s="72">
        <f>$E108*AA108</f>
        <v>0</v>
      </c>
      <c r="AC108" s="114">
        <v>0</v>
      </c>
      <c r="AD108" s="72">
        <f>$E108*AC108</f>
        <v>0</v>
      </c>
      <c r="AE108" s="114">
        <v>0</v>
      </c>
      <c r="AF108" s="72">
        <f>$E108*AE108</f>
        <v>0</v>
      </c>
      <c r="AG108" s="114">
        <v>0</v>
      </c>
      <c r="AH108" s="72">
        <f>$E108*AG108</f>
        <v>0</v>
      </c>
      <c r="AI108" s="114">
        <v>0</v>
      </c>
      <c r="AJ108" s="72">
        <f>$E108*AI108</f>
        <v>0</v>
      </c>
      <c r="AK108" s="114">
        <v>0</v>
      </c>
      <c r="AL108" s="72">
        <f>$E108*AK108</f>
        <v>0</v>
      </c>
      <c r="AM108" s="97">
        <f>AA108+AC108+AE108+AG108+AI108+AK108</f>
        <v>0</v>
      </c>
      <c r="AN108" s="287">
        <f>$E108*AM108</f>
        <v>0</v>
      </c>
      <c r="AP108" s="114">
        <v>0</v>
      </c>
      <c r="AQ108" s="72">
        <f>$E108*AP108</f>
        <v>0</v>
      </c>
      <c r="AR108" s="114">
        <v>0</v>
      </c>
      <c r="AS108" s="72">
        <f>$E108*AR108</f>
        <v>0</v>
      </c>
      <c r="AT108" s="114">
        <v>0</v>
      </c>
      <c r="AU108" s="72">
        <f>$E108*AT108</f>
        <v>0</v>
      </c>
      <c r="AV108" s="114">
        <v>0</v>
      </c>
      <c r="AW108" s="72">
        <f>$E108*AV108</f>
        <v>0</v>
      </c>
      <c r="AX108" s="97">
        <f>AP108+AR108+AT108+AV108</f>
        <v>0</v>
      </c>
      <c r="AY108" s="280">
        <f>$E108*AX108</f>
        <v>0</v>
      </c>
      <c r="BE108" s="96"/>
      <c r="BG108" s="97">
        <f>$X108</f>
        <v>0</v>
      </c>
      <c r="BH108" s="75">
        <f>$E108*BG108</f>
        <v>0</v>
      </c>
      <c r="BI108" s="97">
        <f>$AM108</f>
        <v>0</v>
      </c>
      <c r="BJ108" s="76">
        <f>$E108*BI108</f>
        <v>0</v>
      </c>
      <c r="BK108" s="97">
        <f>$AX108</f>
        <v>0</v>
      </c>
      <c r="BL108" s="77">
        <f>$E108*BK108</f>
        <v>0</v>
      </c>
      <c r="BM108" s="212"/>
      <c r="BN108" s="202"/>
      <c r="BO108" s="61"/>
      <c r="BP108" s="78">
        <f>BG108+BI108+BK108</f>
        <v>0</v>
      </c>
      <c r="BQ108" s="79">
        <f>$E108*BP108</f>
        <v>0</v>
      </c>
    </row>
    <row r="109" spans="2:69">
      <c r="B109" s="98"/>
      <c r="C109" s="99" t="s">
        <v>149</v>
      </c>
      <c r="D109" s="99"/>
      <c r="E109" s="98"/>
      <c r="F109" s="98"/>
      <c r="G109" s="98"/>
      <c r="H109" s="98"/>
      <c r="I109" s="101">
        <f>SUM(I107:I108)</f>
        <v>0</v>
      </c>
      <c r="J109" s="101"/>
      <c r="K109" s="101">
        <f>SUM(K107:K108)</f>
        <v>0</v>
      </c>
      <c r="L109" s="101"/>
      <c r="M109" s="101">
        <f>SUM(M107:M108)</f>
        <v>0</v>
      </c>
      <c r="N109" s="98"/>
      <c r="O109" s="101">
        <f>SUM(O107:O108)</f>
        <v>0</v>
      </c>
      <c r="P109" s="101"/>
      <c r="Q109" s="101">
        <f>SUM(Q107:Q108)</f>
        <v>0</v>
      </c>
      <c r="R109" s="101"/>
      <c r="S109" s="101">
        <f>SUM(S107:S108)</f>
        <v>0</v>
      </c>
      <c r="T109" s="98"/>
      <c r="U109" s="101">
        <f>SUM(U107:U108)</f>
        <v>0</v>
      </c>
      <c r="V109" s="98"/>
      <c r="W109" s="101">
        <f>SUM(W107:W108)</f>
        <v>0</v>
      </c>
      <c r="X109" s="101"/>
      <c r="Y109" s="275">
        <f>SUM(Y107:Y108)</f>
        <v>0</v>
      </c>
      <c r="Z109" s="101"/>
      <c r="AA109" s="98"/>
      <c r="AB109" s="101">
        <f>SUM(AB107:AB108)</f>
        <v>0</v>
      </c>
      <c r="AC109" s="101"/>
      <c r="AD109" s="101">
        <f>SUM(AD107:AD108)</f>
        <v>0</v>
      </c>
      <c r="AE109" s="101"/>
      <c r="AF109" s="101">
        <f>SUM(AF107:AF108)</f>
        <v>0</v>
      </c>
      <c r="AG109" s="98"/>
      <c r="AH109" s="101">
        <f>SUM(AH107:AH108)</f>
        <v>0</v>
      </c>
      <c r="AI109" s="101"/>
      <c r="AJ109" s="101">
        <f>SUM(AJ107:AJ108)</f>
        <v>0</v>
      </c>
      <c r="AK109" s="101"/>
      <c r="AL109" s="101">
        <f>SUM(AL107:AL108)</f>
        <v>0</v>
      </c>
      <c r="AM109" s="101"/>
      <c r="AN109" s="289">
        <f>SUM(AN107:AN108)</f>
        <v>0</v>
      </c>
      <c r="AP109" s="98"/>
      <c r="AQ109" s="101">
        <f>SUM(AQ107:AQ108)</f>
        <v>0</v>
      </c>
      <c r="AR109" s="101"/>
      <c r="AS109" s="101">
        <f>SUM(AS107:AS108)</f>
        <v>0</v>
      </c>
      <c r="AT109" s="101"/>
      <c r="AU109" s="101">
        <f>SUM(AU107:AU108)</f>
        <v>0</v>
      </c>
      <c r="AV109" s="98"/>
      <c r="AW109" s="101">
        <f>SUM(AW107:AW108)</f>
        <v>0</v>
      </c>
      <c r="AX109" s="101"/>
      <c r="AY109" s="282">
        <f>SUM(AY107:AY108)</f>
        <v>0</v>
      </c>
      <c r="AZ109" s="101">
        <f>SUM(AZ107:AZ108)</f>
        <v>0</v>
      </c>
      <c r="BE109" s="102"/>
      <c r="BG109" s="103"/>
      <c r="BH109" s="104">
        <f>SUM(BH107:BH108)</f>
        <v>0</v>
      </c>
      <c r="BI109" s="103"/>
      <c r="BJ109" s="105">
        <f>SUM(BJ107:BJ108)</f>
        <v>0</v>
      </c>
      <c r="BK109" s="103"/>
      <c r="BL109" s="106">
        <f>SUM(BL107:BL108)</f>
        <v>0</v>
      </c>
      <c r="BM109" s="213"/>
      <c r="BN109" s="202"/>
      <c r="BO109" s="61"/>
      <c r="BP109" s="107"/>
      <c r="BQ109" s="108"/>
    </row>
    <row r="110" spans="2:69" ht="14" thickBot="1">
      <c r="B110" s="124"/>
      <c r="C110" s="248"/>
      <c r="D110" s="248"/>
      <c r="E110" s="124"/>
      <c r="F110" s="124"/>
      <c r="G110" s="124"/>
      <c r="H110" s="124"/>
      <c r="I110" s="249"/>
      <c r="J110" s="249"/>
      <c r="K110" s="249"/>
      <c r="L110" s="249"/>
      <c r="M110" s="249"/>
      <c r="N110" s="124"/>
      <c r="O110" s="249"/>
      <c r="P110" s="249"/>
      <c r="Q110" s="249"/>
      <c r="R110" s="249"/>
      <c r="S110" s="249"/>
      <c r="T110" s="124"/>
      <c r="U110" s="249"/>
      <c r="V110" s="124"/>
      <c r="W110" s="249"/>
      <c r="X110" s="249"/>
      <c r="Y110" s="276"/>
      <c r="Z110" s="249"/>
      <c r="AA110" s="124"/>
      <c r="AB110" s="249"/>
      <c r="AC110" s="249"/>
      <c r="AD110" s="249"/>
      <c r="AE110" s="249"/>
      <c r="AF110" s="249"/>
      <c r="AG110" s="124"/>
      <c r="AH110" s="249"/>
      <c r="AI110" s="249"/>
      <c r="AJ110" s="249"/>
      <c r="AK110" s="249"/>
      <c r="AL110" s="249"/>
      <c r="AM110" s="249"/>
      <c r="AN110" s="290"/>
      <c r="AP110" s="124"/>
      <c r="AQ110" s="249"/>
      <c r="AR110" s="249"/>
      <c r="AS110" s="249"/>
      <c r="AT110" s="249"/>
      <c r="AU110" s="249"/>
      <c r="AV110" s="124"/>
      <c r="AW110" s="249"/>
      <c r="AX110" s="249"/>
      <c r="AY110" s="283"/>
      <c r="AZ110" s="249"/>
      <c r="BE110" s="250"/>
      <c r="BG110" s="213"/>
      <c r="BH110" s="202"/>
      <c r="BI110" s="213"/>
      <c r="BJ110" s="202"/>
      <c r="BK110" s="213"/>
      <c r="BL110" s="202"/>
      <c r="BM110" s="213"/>
      <c r="BN110" s="202"/>
      <c r="BO110" s="61"/>
      <c r="BP110" s="268"/>
      <c r="BQ110" s="269"/>
    </row>
    <row r="111" spans="2:69" s="61" customFormat="1" ht="14" thickBot="1">
      <c r="B111" s="123" t="s">
        <v>107</v>
      </c>
      <c r="C111" s="63"/>
      <c r="D111" s="63"/>
      <c r="E111" s="122"/>
      <c r="F111" s="63"/>
      <c r="G111" s="64"/>
      <c r="H111" s="65"/>
      <c r="I111" s="66"/>
      <c r="J111" s="65"/>
      <c r="K111" s="66"/>
      <c r="L111" s="65"/>
      <c r="M111" s="66"/>
      <c r="N111" s="65"/>
      <c r="O111" s="66"/>
      <c r="P111" s="65"/>
      <c r="Q111" s="66"/>
      <c r="R111" s="65"/>
      <c r="S111" s="66"/>
      <c r="T111" s="65"/>
      <c r="U111" s="66"/>
      <c r="V111" s="65"/>
      <c r="W111" s="66"/>
      <c r="X111" s="67"/>
      <c r="Y111" s="271"/>
      <c r="AA111" s="65"/>
      <c r="AB111" s="66"/>
      <c r="AC111" s="65"/>
      <c r="AD111" s="66"/>
      <c r="AE111" s="65"/>
      <c r="AF111" s="66"/>
      <c r="AG111" s="65"/>
      <c r="AH111" s="66"/>
      <c r="AI111" s="65"/>
      <c r="AJ111" s="66"/>
      <c r="AK111" s="65"/>
      <c r="AL111" s="66"/>
      <c r="AM111" s="67"/>
      <c r="AN111" s="285"/>
      <c r="AO111"/>
      <c r="AP111" s="65"/>
      <c r="AQ111" s="66"/>
      <c r="AR111" s="65"/>
      <c r="AS111" s="66"/>
      <c r="AT111" s="65"/>
      <c r="AU111" s="66"/>
      <c r="AV111" s="65"/>
      <c r="AW111" s="66"/>
      <c r="AX111" s="67"/>
      <c r="AY111" s="278"/>
      <c r="BA111" s="402"/>
      <c r="BB111" s="402"/>
      <c r="BC111"/>
      <c r="BE111" s="59"/>
      <c r="BG111" s="68"/>
      <c r="BH111" s="69"/>
      <c r="BI111" s="68"/>
      <c r="BJ111" s="69"/>
      <c r="BK111" s="68"/>
      <c r="BL111" s="69"/>
      <c r="BM111" s="212"/>
      <c r="BN111" s="202"/>
      <c r="BP111" s="68"/>
      <c r="BQ111" s="69"/>
    </row>
    <row r="112" spans="2:69">
      <c r="B112" s="35" t="s">
        <v>31</v>
      </c>
      <c r="C112" s="35" t="s">
        <v>381</v>
      </c>
      <c r="D112" s="244" t="s">
        <v>171</v>
      </c>
      <c r="E112" s="91"/>
      <c r="F112" s="259" t="s">
        <v>154</v>
      </c>
      <c r="G112" s="93"/>
      <c r="H112" s="114">
        <v>0</v>
      </c>
      <c r="I112" s="72">
        <f t="shared" ref="I112:K113" si="83">$E112*H112</f>
        <v>0</v>
      </c>
      <c r="J112" s="114">
        <v>0</v>
      </c>
      <c r="K112" s="72">
        <f t="shared" si="83"/>
        <v>0</v>
      </c>
      <c r="L112" s="114">
        <v>0</v>
      </c>
      <c r="M112" s="72">
        <f t="shared" ref="M112" si="84">$E112*L112</f>
        <v>0</v>
      </c>
      <c r="N112" s="114">
        <v>0</v>
      </c>
      <c r="O112" s="72">
        <f t="shared" ref="O112" si="85">$E112*N112</f>
        <v>0</v>
      </c>
      <c r="P112" s="114">
        <v>0</v>
      </c>
      <c r="Q112" s="72">
        <f t="shared" ref="Q112" si="86">$E112*P112</f>
        <v>0</v>
      </c>
      <c r="R112" s="114">
        <v>0</v>
      </c>
      <c r="S112" s="72">
        <f>$E112*R112</f>
        <v>0</v>
      </c>
      <c r="T112" s="114">
        <v>0</v>
      </c>
      <c r="U112" s="72">
        <f t="shared" ref="U112" si="87">$E112*T112</f>
        <v>0</v>
      </c>
      <c r="V112" s="114">
        <v>0</v>
      </c>
      <c r="W112" s="72">
        <f t="shared" ref="W112" si="88">$E112*V112</f>
        <v>0</v>
      </c>
      <c r="X112" s="97">
        <f>H112+J112+L112+N112+P112+R112+T112+V112</f>
        <v>0</v>
      </c>
      <c r="Y112" s="273">
        <f>M112+K112+I112</f>
        <v>0</v>
      </c>
      <c r="AA112" s="114">
        <v>0</v>
      </c>
      <c r="AB112" s="72">
        <f t="shared" ref="AB112" si="89">$E112*AA112</f>
        <v>0</v>
      </c>
      <c r="AC112" s="114">
        <v>0</v>
      </c>
      <c r="AD112" s="72">
        <f>$E112*AC112</f>
        <v>0</v>
      </c>
      <c r="AE112" s="114">
        <v>0</v>
      </c>
      <c r="AF112" s="72">
        <f>$E112*AE112</f>
        <v>0</v>
      </c>
      <c r="AG112" s="114">
        <v>0</v>
      </c>
      <c r="AH112" s="72">
        <f>$E112*AG112</f>
        <v>0</v>
      </c>
      <c r="AI112" s="114">
        <v>0</v>
      </c>
      <c r="AJ112" s="72">
        <f>$E112*AI112</f>
        <v>0</v>
      </c>
      <c r="AK112" s="114">
        <v>0</v>
      </c>
      <c r="AL112" s="72">
        <f>$E112*AK112</f>
        <v>0</v>
      </c>
      <c r="AM112" s="97">
        <f>AA112+AC112+AE112+AG112+AI112+AK112</f>
        <v>0</v>
      </c>
      <c r="AN112" s="287">
        <f>AB112</f>
        <v>0</v>
      </c>
      <c r="AP112" s="114">
        <v>0</v>
      </c>
      <c r="AQ112" s="72">
        <f>$E112*AP112</f>
        <v>0</v>
      </c>
      <c r="AR112" s="114">
        <v>0</v>
      </c>
      <c r="AS112" s="72">
        <f>$E112*AR112</f>
        <v>0</v>
      </c>
      <c r="AT112" s="114">
        <v>0</v>
      </c>
      <c r="AU112" s="72">
        <f>$E112*AT112</f>
        <v>0</v>
      </c>
      <c r="AV112" s="114">
        <v>0</v>
      </c>
      <c r="AW112" s="72">
        <f>$E112*AV112</f>
        <v>0</v>
      </c>
      <c r="AX112" s="97">
        <f>AP112+AR112+AT112+AV112</f>
        <v>0</v>
      </c>
      <c r="AY112" s="280">
        <f>$E112*AX112</f>
        <v>0</v>
      </c>
      <c r="BA112" s="399"/>
      <c r="BB112" s="399"/>
      <c r="BC112" s="389"/>
      <c r="BE112" s="96"/>
      <c r="BG112" s="97">
        <f>$X112</f>
        <v>0</v>
      </c>
      <c r="BH112" s="75">
        <f>Y112</f>
        <v>0</v>
      </c>
      <c r="BI112" s="97">
        <f>$AM112</f>
        <v>0</v>
      </c>
      <c r="BJ112" s="76">
        <f>AN112</f>
        <v>0</v>
      </c>
      <c r="BK112" s="97">
        <f>$AX112</f>
        <v>0</v>
      </c>
      <c r="BL112" s="77">
        <f>$E112*BK112</f>
        <v>0</v>
      </c>
      <c r="BM112" s="213"/>
      <c r="BN112" s="202"/>
      <c r="BO112" s="61"/>
      <c r="BP112" s="78">
        <f>BG112+BI112+BK112</f>
        <v>0</v>
      </c>
      <c r="BQ112" s="79">
        <f>$E112*BP112</f>
        <v>0</v>
      </c>
    </row>
    <row r="113" spans="2:69">
      <c r="B113" s="35"/>
      <c r="C113" s="35"/>
      <c r="D113" s="244"/>
      <c r="E113" s="91"/>
      <c r="F113" s="259"/>
      <c r="G113" s="93"/>
      <c r="H113" s="114">
        <v>0</v>
      </c>
      <c r="I113" s="72">
        <f t="shared" si="83"/>
        <v>0</v>
      </c>
      <c r="J113" s="114">
        <v>0</v>
      </c>
      <c r="K113" s="72">
        <f t="shared" si="83"/>
        <v>0</v>
      </c>
      <c r="L113" s="114">
        <v>0</v>
      </c>
      <c r="M113" s="72">
        <f t="shared" ref="M113" si="90">$E113*L113</f>
        <v>0</v>
      </c>
      <c r="N113" s="114">
        <v>0</v>
      </c>
      <c r="O113" s="72">
        <f t="shared" ref="O113" si="91">$E113*N113</f>
        <v>0</v>
      </c>
      <c r="P113" s="114">
        <v>0</v>
      </c>
      <c r="Q113" s="72">
        <f t="shared" ref="Q113" si="92">$E113*P113</f>
        <v>0</v>
      </c>
      <c r="R113" s="114">
        <v>0</v>
      </c>
      <c r="S113" s="72">
        <f>$E113*R113</f>
        <v>0</v>
      </c>
      <c r="T113" s="114">
        <v>0</v>
      </c>
      <c r="U113" s="72">
        <f t="shared" ref="U113" si="93">$E113*T113</f>
        <v>0</v>
      </c>
      <c r="V113" s="114">
        <v>0</v>
      </c>
      <c r="W113" s="72">
        <f t="shared" ref="W113" si="94">$E113*V113</f>
        <v>0</v>
      </c>
      <c r="X113" s="97">
        <f>H113+J113+L113+N113+P113+R113+T113+V113</f>
        <v>0</v>
      </c>
      <c r="Y113" s="273">
        <f>W113+U113+Q113</f>
        <v>0</v>
      </c>
      <c r="AA113" s="114">
        <v>0</v>
      </c>
      <c r="AB113" s="72">
        <f t="shared" ref="AB113" si="95">$E113*AA113</f>
        <v>0</v>
      </c>
      <c r="AC113" s="114">
        <v>0</v>
      </c>
      <c r="AD113" s="72">
        <f>$E113*AC113</f>
        <v>0</v>
      </c>
      <c r="AE113" s="114">
        <v>0</v>
      </c>
      <c r="AF113" s="72">
        <f>$E113*AE113</f>
        <v>0</v>
      </c>
      <c r="AG113" s="114">
        <v>0</v>
      </c>
      <c r="AH113" s="72">
        <f>$E113*AG113</f>
        <v>0</v>
      </c>
      <c r="AI113" s="114">
        <v>0</v>
      </c>
      <c r="AJ113" s="72">
        <f>$E113*AI113</f>
        <v>0</v>
      </c>
      <c r="AK113" s="114">
        <v>0</v>
      </c>
      <c r="AL113" s="72">
        <f>$E113*AK113</f>
        <v>0</v>
      </c>
      <c r="AM113" s="97">
        <f>AA113+AC113+AE113+AG113+AI113+AK113</f>
        <v>0</v>
      </c>
      <c r="AN113" s="287">
        <f>$E113*AM113</f>
        <v>0</v>
      </c>
      <c r="AP113" s="114">
        <v>0</v>
      </c>
      <c r="AQ113" s="72">
        <f>$E113*AP113</f>
        <v>0</v>
      </c>
      <c r="AR113" s="114">
        <v>0</v>
      </c>
      <c r="AS113" s="72">
        <f>$E113*AR113</f>
        <v>0</v>
      </c>
      <c r="AT113" s="114">
        <v>0</v>
      </c>
      <c r="AU113" s="72">
        <f>$E113*AT113</f>
        <v>0</v>
      </c>
      <c r="AV113" s="114">
        <v>0</v>
      </c>
      <c r="AW113" s="72">
        <f>$E113*AV113</f>
        <v>0</v>
      </c>
      <c r="AX113" s="97">
        <f>AP113+AR113+AT113+AV113</f>
        <v>0</v>
      </c>
      <c r="AY113" s="280">
        <f>$E113*AX113</f>
        <v>0</v>
      </c>
      <c r="BA113" s="399"/>
      <c r="BB113" s="399"/>
      <c r="BC113" s="389"/>
      <c r="BE113" s="96"/>
      <c r="BG113" s="97">
        <f>$X113</f>
        <v>0</v>
      </c>
      <c r="BH113" s="75">
        <f>Y113</f>
        <v>0</v>
      </c>
      <c r="BI113" s="97">
        <f>$AM113</f>
        <v>0</v>
      </c>
      <c r="BJ113" s="76">
        <f>AN113</f>
        <v>0</v>
      </c>
      <c r="BK113" s="97">
        <f>$AX113</f>
        <v>0</v>
      </c>
      <c r="BL113" s="77">
        <f>$E113*BK113</f>
        <v>0</v>
      </c>
      <c r="BM113" s="213"/>
      <c r="BO113" s="61"/>
      <c r="BP113" s="78">
        <f>BG113+BI113+BK113</f>
        <v>0</v>
      </c>
      <c r="BQ113" s="79">
        <f>$E113*BP113</f>
        <v>0</v>
      </c>
    </row>
    <row r="114" spans="2:69">
      <c r="B114" s="98"/>
      <c r="C114" s="200" t="s">
        <v>116</v>
      </c>
      <c r="D114" s="99"/>
      <c r="E114" s="98"/>
      <c r="F114" s="98"/>
      <c r="G114" s="98"/>
      <c r="H114" s="98"/>
      <c r="I114" s="101">
        <f>SUM(I112:I113)</f>
        <v>0</v>
      </c>
      <c r="J114" s="98"/>
      <c r="K114" s="101">
        <f>SUM(K112:K113)</f>
        <v>0</v>
      </c>
      <c r="L114" s="98"/>
      <c r="M114" s="101">
        <f>SUM(M112:M113)</f>
        <v>0</v>
      </c>
      <c r="N114" s="98"/>
      <c r="O114" s="101">
        <f>SUM(O112:O113)</f>
        <v>0</v>
      </c>
      <c r="P114" s="98"/>
      <c r="Q114" s="101">
        <f>SUM(Q112:Q113)</f>
        <v>0</v>
      </c>
      <c r="R114" s="98"/>
      <c r="S114" s="101">
        <f>SUM(S112:S113)</f>
        <v>0</v>
      </c>
      <c r="T114" s="101"/>
      <c r="U114" s="101">
        <f>SUM(U112:U113)</f>
        <v>0</v>
      </c>
      <c r="V114" s="101"/>
      <c r="W114" s="101">
        <f>SUM(W112:W113)</f>
        <v>0</v>
      </c>
      <c r="X114" s="113"/>
      <c r="Y114" s="275">
        <f>SUM(Y112:Y113)</f>
        <v>0</v>
      </c>
      <c r="Z114" s="98"/>
      <c r="AA114" s="98"/>
      <c r="AB114" s="101">
        <f>SUM(AB112:AB113)</f>
        <v>0</v>
      </c>
      <c r="AC114" s="98"/>
      <c r="AD114" s="101">
        <f>SUM(AD112:AD113)</f>
        <v>0</v>
      </c>
      <c r="AE114" s="98"/>
      <c r="AF114" s="101">
        <f>SUM(AF112:AF113)</f>
        <v>0</v>
      </c>
      <c r="AG114" s="98"/>
      <c r="AH114" s="101">
        <f>SUM(AH112:AH113)</f>
        <v>0</v>
      </c>
      <c r="AI114" s="98"/>
      <c r="AJ114" s="101">
        <f>SUM(AJ112:AJ113)</f>
        <v>0</v>
      </c>
      <c r="AK114" s="98"/>
      <c r="AL114" s="101">
        <f>SUM(AL112:AL113)</f>
        <v>0</v>
      </c>
      <c r="AM114" s="113"/>
      <c r="AN114" s="289">
        <f>SUM(AN112:AN113)</f>
        <v>0</v>
      </c>
      <c r="AP114" s="98"/>
      <c r="AQ114" s="101">
        <f>SUM(AQ112:AQ113)</f>
        <v>0</v>
      </c>
      <c r="AR114" s="98"/>
      <c r="AS114" s="101">
        <f>SUM(AS112:AS113)</f>
        <v>0</v>
      </c>
      <c r="AT114" s="98"/>
      <c r="AU114" s="101">
        <f>SUM(AU112:AU113)</f>
        <v>0</v>
      </c>
      <c r="AV114" s="98"/>
      <c r="AW114" s="101">
        <f>SUM(AW112:AW113)</f>
        <v>0</v>
      </c>
      <c r="AX114" s="113"/>
      <c r="AY114" s="282">
        <f>SUM(AY112:AY113)</f>
        <v>0</v>
      </c>
      <c r="AZ114" s="98"/>
      <c r="BA114" s="399"/>
      <c r="BB114" s="399"/>
      <c r="BC114" s="389"/>
      <c r="BE114" s="102"/>
      <c r="BG114" s="118"/>
      <c r="BH114" s="104">
        <f>SUM(BH112:BH113)</f>
        <v>0</v>
      </c>
      <c r="BI114" s="118"/>
      <c r="BJ114" s="105">
        <f>SUM(BJ112:BJ113)</f>
        <v>0</v>
      </c>
      <c r="BK114" s="118"/>
      <c r="BL114" s="106">
        <f>SUM(BL112:BL113)</f>
        <v>0</v>
      </c>
      <c r="BM114" s="214"/>
      <c r="BO114" s="119"/>
      <c r="BP114" s="120"/>
      <c r="BQ114" s="108">
        <f>SUM(BQ112:BQ113)</f>
        <v>0</v>
      </c>
    </row>
    <row r="115" spans="2:69">
      <c r="BM115" s="213"/>
    </row>
    <row r="116" spans="2:69">
      <c r="F116" s="235"/>
    </row>
    <row r="117" spans="2:69">
      <c r="F117" s="235"/>
    </row>
    <row r="118" spans="2:69">
      <c r="F118" s="235"/>
    </row>
    <row r="119" spans="2:69">
      <c r="F119" s="235"/>
    </row>
    <row r="120" spans="2:69">
      <c r="F120" s="235"/>
    </row>
    <row r="121" spans="2:69">
      <c r="F121" s="235"/>
    </row>
  </sheetData>
  <sortState ref="A65:BQ95">
    <sortCondition descending="1" ref="E65:E95"/>
  </sortState>
  <mergeCells count="55">
    <mergeCell ref="BA1:BC2"/>
    <mergeCell ref="BC3:BC6"/>
    <mergeCell ref="BA3:BA6"/>
    <mergeCell ref="BB3:BB6"/>
    <mergeCell ref="BP3:BQ3"/>
    <mergeCell ref="BG6:BG7"/>
    <mergeCell ref="BI6:BI7"/>
    <mergeCell ref="BK6:BK7"/>
    <mergeCell ref="BG5:BH5"/>
    <mergeCell ref="BI5:BJ5"/>
    <mergeCell ref="BK5:BL5"/>
    <mergeCell ref="BM5:BN5"/>
    <mergeCell ref="BM6:BM7"/>
    <mergeCell ref="A5:B5"/>
    <mergeCell ref="H1:Y2"/>
    <mergeCell ref="H3:H5"/>
    <mergeCell ref="I3:I5"/>
    <mergeCell ref="J3:J5"/>
    <mergeCell ref="K3:K5"/>
    <mergeCell ref="L3:L5"/>
    <mergeCell ref="M3:M5"/>
    <mergeCell ref="X3:X5"/>
    <mergeCell ref="Y3:Y5"/>
    <mergeCell ref="N3:N5"/>
    <mergeCell ref="O3:O5"/>
    <mergeCell ref="P3:P5"/>
    <mergeCell ref="Q3:Q5"/>
    <mergeCell ref="R3:R5"/>
    <mergeCell ref="S3:S5"/>
    <mergeCell ref="AA1:AN2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P1:AY2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</mergeCells>
  <phoneticPr fontId="8" type="noConversion"/>
  <conditionalFormatting sqref="C74">
    <cfRule type="expression" dxfId="12" priority="5">
      <formula>MOD(ROW(),2)</formula>
    </cfRule>
  </conditionalFormatting>
  <conditionalFormatting sqref="C76">
    <cfRule type="expression" dxfId="8" priority="1">
      <formula>MOD(ROW(),2)</formula>
    </cfRule>
  </conditionalFormatting>
  <printOptions horizontalCentered="1" verticalCentered="1"/>
  <pageMargins left="0.5" right="0.5" top="0.5" bottom="0.5" header="0.5" footer="0.5"/>
  <pageSetup paperSize="17" scale="27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120"/>
  <sheetViews>
    <sheetView zoomScale="110" zoomScaleNormal="110" zoomScalePageLayoutView="110" workbookViewId="0">
      <pane xSplit="4" ySplit="7" topLeftCell="AX45" activePane="bottomRight" state="frozen"/>
      <selection pane="topRight" activeCell="E1" sqref="E1"/>
      <selection pane="bottomLeft" activeCell="A8" sqref="A8"/>
      <selection pane="bottomRight" activeCell="BJ109" sqref="BJ109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47.42578125" style="36" bestFit="1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09" bestFit="1" customWidth="1"/>
    <col min="10" max="10" width="8.5703125" style="36" bestFit="1" customWidth="1"/>
    <col min="11" max="11" width="16" style="109" bestFit="1" customWidth="1"/>
    <col min="12" max="12" width="8.5703125" style="36" bestFit="1" customWidth="1"/>
    <col min="13" max="13" width="16" style="109" bestFit="1" customWidth="1"/>
    <col min="14" max="14" width="8.5703125" style="36" bestFit="1" customWidth="1"/>
    <col min="15" max="15" width="16" style="109" bestFit="1" customWidth="1"/>
    <col min="16" max="16" width="8.5703125" style="36" hidden="1" customWidth="1"/>
    <col min="17" max="17" width="16" style="109" hidden="1" customWidth="1"/>
    <col min="18" max="18" width="8.5703125" style="36" hidden="1" customWidth="1"/>
    <col min="19" max="19" width="16" style="109" hidden="1" customWidth="1"/>
    <col min="20" max="20" width="8.42578125" style="36" bestFit="1" customWidth="1"/>
    <col min="21" max="21" width="16.28515625" style="109" bestFit="1" customWidth="1"/>
    <col min="22" max="22" width="3.5703125" style="36" customWidth="1"/>
    <col min="23" max="23" width="8.5703125" style="36" customWidth="1"/>
    <col min="24" max="24" width="16" style="109" customWidth="1"/>
    <col min="25" max="25" width="8.5703125" style="36" customWidth="1"/>
    <col min="26" max="26" width="16" style="109" customWidth="1"/>
    <col min="27" max="27" width="8.5703125" style="36" customWidth="1"/>
    <col min="28" max="28" width="16" style="109" customWidth="1"/>
    <col min="29" max="29" width="8.5703125" style="36" customWidth="1"/>
    <col min="30" max="30" width="16" style="109" customWidth="1"/>
    <col min="31" max="31" width="8.5703125" style="36" customWidth="1"/>
    <col min="32" max="32" width="16" style="109" customWidth="1"/>
    <col min="33" max="33" width="8.5703125" style="36" customWidth="1"/>
    <col min="34" max="34" width="16" style="109" customWidth="1"/>
    <col min="35" max="35" width="8.42578125" style="36" customWidth="1"/>
    <col min="36" max="36" width="16.28515625" style="109" customWidth="1"/>
    <col min="37" max="37" width="3.5703125" customWidth="1"/>
    <col min="38" max="38" width="8.5703125" style="36" customWidth="1"/>
    <col min="39" max="39" width="16" style="109" customWidth="1"/>
    <col min="40" max="40" width="8.5703125" style="36" customWidth="1"/>
    <col min="41" max="41" width="16" style="109" customWidth="1"/>
    <col min="42" max="42" width="8.5703125" style="36" customWidth="1"/>
    <col min="43" max="43" width="16" style="109" customWidth="1"/>
    <col min="44" max="44" width="8.5703125" style="36" customWidth="1"/>
    <col min="45" max="45" width="16" style="109" customWidth="1"/>
    <col min="46" max="46" width="8.42578125" style="36" customWidth="1"/>
    <col min="47" max="47" width="16.28515625" style="109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66" width="13.140625" style="36" bestFit="1" customWidth="1"/>
    <col min="67" max="16384" width="11" style="36"/>
  </cols>
  <sheetData>
    <row r="1" spans="1:65" ht="23">
      <c r="A1" s="34" t="s">
        <v>353</v>
      </c>
      <c r="B1" s="35"/>
      <c r="C1" s="35"/>
      <c r="D1" s="61"/>
      <c r="H1" s="414" t="s">
        <v>148</v>
      </c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37"/>
      <c r="W1" s="414" t="s">
        <v>150</v>
      </c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L1" s="414" t="s">
        <v>155</v>
      </c>
      <c r="AM1" s="414"/>
      <c r="AN1" s="414"/>
      <c r="AO1" s="414"/>
      <c r="AP1" s="414"/>
      <c r="AQ1" s="414"/>
      <c r="AR1" s="414"/>
      <c r="AS1" s="414"/>
      <c r="AT1" s="414"/>
      <c r="AU1" s="414"/>
      <c r="AV1" s="37"/>
      <c r="AW1" s="439" t="s">
        <v>168</v>
      </c>
      <c r="AX1" s="439"/>
      <c r="AY1" s="439"/>
    </row>
    <row r="2" spans="1:65" s="37" customFormat="1" ht="23">
      <c r="A2" s="34" t="s">
        <v>354</v>
      </c>
      <c r="B2" s="42"/>
      <c r="C2" s="42"/>
      <c r="D2" s="197"/>
      <c r="E2" s="24" t="s">
        <v>12</v>
      </c>
      <c r="F2" s="5" t="s">
        <v>1</v>
      </c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/>
      <c r="AL2" s="414"/>
      <c r="AM2" s="414"/>
      <c r="AN2" s="414"/>
      <c r="AO2" s="414"/>
      <c r="AP2" s="414"/>
      <c r="AQ2" s="414"/>
      <c r="AR2" s="414"/>
      <c r="AS2" s="414"/>
      <c r="AT2" s="414"/>
      <c r="AU2" s="414"/>
      <c r="AW2" s="439"/>
      <c r="AX2" s="439"/>
      <c r="AY2" s="439"/>
      <c r="BA2" s="43"/>
      <c r="BC2" s="44"/>
      <c r="BD2" s="45"/>
      <c r="BE2" s="44"/>
      <c r="BF2" s="45"/>
      <c r="BG2" s="44"/>
      <c r="BH2" s="45"/>
      <c r="BI2" s="44"/>
      <c r="BJ2" s="45"/>
      <c r="BK2" s="197"/>
      <c r="BL2" s="198"/>
      <c r="BM2" s="69"/>
    </row>
    <row r="3" spans="1:65" s="37" customFormat="1" ht="23">
      <c r="A3" s="46" t="s">
        <v>162</v>
      </c>
      <c r="F3" s="6" t="s">
        <v>2</v>
      </c>
      <c r="H3" s="431" t="s">
        <v>44</v>
      </c>
      <c r="I3" s="431" t="s">
        <v>4</v>
      </c>
      <c r="J3" s="432" t="s">
        <v>45</v>
      </c>
      <c r="K3" s="433" t="s">
        <v>4</v>
      </c>
      <c r="L3" s="434" t="s">
        <v>49</v>
      </c>
      <c r="M3" s="434" t="s">
        <v>4</v>
      </c>
      <c r="N3" s="435" t="s">
        <v>383</v>
      </c>
      <c r="O3" s="435" t="s">
        <v>4</v>
      </c>
      <c r="P3" s="436" t="s">
        <v>186</v>
      </c>
      <c r="Q3" s="438" t="s">
        <v>4</v>
      </c>
      <c r="R3" s="429" t="s">
        <v>201</v>
      </c>
      <c r="S3" s="429" t="s">
        <v>4</v>
      </c>
      <c r="T3" s="420" t="s">
        <v>162</v>
      </c>
      <c r="U3" s="420" t="s">
        <v>4</v>
      </c>
      <c r="W3" s="421" t="s">
        <v>191</v>
      </c>
      <c r="X3" s="421" t="s">
        <v>4</v>
      </c>
      <c r="Y3" s="422" t="s">
        <v>192</v>
      </c>
      <c r="Z3" s="423" t="s">
        <v>4</v>
      </c>
      <c r="AA3" s="424" t="s">
        <v>193</v>
      </c>
      <c r="AB3" s="424" t="s">
        <v>4</v>
      </c>
      <c r="AC3" s="425" t="s">
        <v>198</v>
      </c>
      <c r="AD3" s="425" t="s">
        <v>4</v>
      </c>
      <c r="AE3" s="426" t="s">
        <v>199</v>
      </c>
      <c r="AF3" s="428" t="s">
        <v>4</v>
      </c>
      <c r="AG3" s="429" t="s">
        <v>200</v>
      </c>
      <c r="AH3" s="429" t="s">
        <v>4</v>
      </c>
      <c r="AI3" s="420" t="s">
        <v>45</v>
      </c>
      <c r="AJ3" s="420" t="s">
        <v>4</v>
      </c>
      <c r="AK3"/>
      <c r="AL3" s="415" t="s">
        <v>307</v>
      </c>
      <c r="AM3" s="415" t="s">
        <v>4</v>
      </c>
      <c r="AN3" s="416" t="s">
        <v>308</v>
      </c>
      <c r="AO3" s="417" t="s">
        <v>4</v>
      </c>
      <c r="AP3" s="418" t="s">
        <v>309</v>
      </c>
      <c r="AQ3" s="418" t="s">
        <v>4</v>
      </c>
      <c r="AR3" s="419" t="s">
        <v>310</v>
      </c>
      <c r="AS3" s="419" t="s">
        <v>4</v>
      </c>
      <c r="AT3" s="420" t="s">
        <v>49</v>
      </c>
      <c r="AU3" s="420" t="s">
        <v>4</v>
      </c>
      <c r="AW3" s="442" t="s">
        <v>108</v>
      </c>
      <c r="AX3" s="444" t="s">
        <v>106</v>
      </c>
      <c r="AY3" s="440" t="s">
        <v>96</v>
      </c>
      <c r="BA3" s="43"/>
      <c r="BC3" s="47"/>
      <c r="BD3" s="45"/>
      <c r="BE3" s="44"/>
      <c r="BF3" s="45"/>
      <c r="BG3" s="44"/>
      <c r="BH3" s="45"/>
      <c r="BI3" s="44"/>
      <c r="BJ3" s="45"/>
      <c r="BK3" s="197"/>
      <c r="BL3" s="446"/>
      <c r="BM3" s="446"/>
    </row>
    <row r="4" spans="1:65" s="37" customFormat="1" ht="18">
      <c r="A4" s="48"/>
      <c r="B4" s="49"/>
      <c r="C4" s="203"/>
      <c r="D4" s="203"/>
      <c r="G4" s="44"/>
      <c r="H4" s="431"/>
      <c r="I4" s="431"/>
      <c r="J4" s="432"/>
      <c r="K4" s="433"/>
      <c r="L4" s="434"/>
      <c r="M4" s="434"/>
      <c r="N4" s="435"/>
      <c r="O4" s="435"/>
      <c r="P4" s="437"/>
      <c r="Q4" s="438"/>
      <c r="R4" s="429"/>
      <c r="S4" s="429"/>
      <c r="T4" s="420"/>
      <c r="U4" s="420"/>
      <c r="V4" s="36"/>
      <c r="W4" s="421"/>
      <c r="X4" s="421"/>
      <c r="Y4" s="422"/>
      <c r="Z4" s="423"/>
      <c r="AA4" s="424"/>
      <c r="AB4" s="424"/>
      <c r="AC4" s="425"/>
      <c r="AD4" s="425"/>
      <c r="AE4" s="427"/>
      <c r="AF4" s="428"/>
      <c r="AG4" s="429"/>
      <c r="AH4" s="429"/>
      <c r="AI4" s="420"/>
      <c r="AJ4" s="420"/>
      <c r="AK4"/>
      <c r="AL4" s="415"/>
      <c r="AM4" s="415"/>
      <c r="AN4" s="416"/>
      <c r="AO4" s="417"/>
      <c r="AP4" s="418"/>
      <c r="AQ4" s="418"/>
      <c r="AR4" s="419"/>
      <c r="AS4" s="419"/>
      <c r="AT4" s="420"/>
      <c r="AU4" s="420"/>
      <c r="AV4" s="36"/>
      <c r="AW4" s="442"/>
      <c r="AX4" s="444"/>
      <c r="AY4" s="440"/>
      <c r="BA4" s="43"/>
      <c r="BC4" s="44"/>
      <c r="BD4" s="45"/>
      <c r="BE4" s="44"/>
      <c r="BF4" s="45"/>
      <c r="BG4" s="44"/>
      <c r="BH4" s="45"/>
      <c r="BI4" s="44"/>
      <c r="BJ4" s="45"/>
      <c r="BK4" s="197"/>
      <c r="BL4" s="199"/>
      <c r="BM4" s="69"/>
    </row>
    <row r="5" spans="1:65" s="37" customFormat="1" ht="18">
      <c r="A5" s="430"/>
      <c r="B5" s="430"/>
      <c r="C5" s="220"/>
      <c r="D5" s="203"/>
      <c r="G5" s="44"/>
      <c r="H5" s="431"/>
      <c r="I5" s="431"/>
      <c r="J5" s="432"/>
      <c r="K5" s="433"/>
      <c r="L5" s="434"/>
      <c r="M5" s="434"/>
      <c r="N5" s="435"/>
      <c r="O5" s="435"/>
      <c r="P5" s="437"/>
      <c r="Q5" s="438"/>
      <c r="R5" s="429"/>
      <c r="S5" s="429"/>
      <c r="T5" s="420"/>
      <c r="U5" s="420"/>
      <c r="V5" s="36"/>
      <c r="W5" s="421"/>
      <c r="X5" s="421"/>
      <c r="Y5" s="422"/>
      <c r="Z5" s="423"/>
      <c r="AA5" s="424"/>
      <c r="AB5" s="424"/>
      <c r="AC5" s="425"/>
      <c r="AD5" s="425"/>
      <c r="AE5" s="427"/>
      <c r="AF5" s="428"/>
      <c r="AG5" s="429"/>
      <c r="AH5" s="429"/>
      <c r="AI5" s="420"/>
      <c r="AJ5" s="420"/>
      <c r="AK5"/>
      <c r="AL5" s="415"/>
      <c r="AM5" s="415"/>
      <c r="AN5" s="416"/>
      <c r="AO5" s="417"/>
      <c r="AP5" s="418"/>
      <c r="AQ5" s="418"/>
      <c r="AR5" s="419"/>
      <c r="AS5" s="419"/>
      <c r="AT5" s="420"/>
      <c r="AU5" s="420"/>
      <c r="AV5" s="36"/>
      <c r="AW5" s="442"/>
      <c r="AX5" s="444"/>
      <c r="AY5" s="440"/>
      <c r="BA5" s="43"/>
      <c r="BC5" s="449" t="s">
        <v>159</v>
      </c>
      <c r="BD5" s="449"/>
      <c r="BE5" s="450" t="s">
        <v>144</v>
      </c>
      <c r="BF5" s="450"/>
      <c r="BG5" s="451" t="s">
        <v>145</v>
      </c>
      <c r="BH5" s="451"/>
      <c r="BI5" s="452" t="s">
        <v>158</v>
      </c>
      <c r="BJ5" s="452"/>
      <c r="BK5" s="197"/>
      <c r="BL5" s="199"/>
      <c r="BM5" s="69"/>
    </row>
    <row r="6" spans="1:65" s="37" customFormat="1" ht="15" customHeight="1">
      <c r="G6" s="50"/>
      <c r="H6" s="8" t="s">
        <v>5</v>
      </c>
      <c r="I6" s="9" t="s">
        <v>7</v>
      </c>
      <c r="J6" s="251" t="s">
        <v>5</v>
      </c>
      <c r="K6" s="252" t="s">
        <v>7</v>
      </c>
      <c r="L6" s="1" t="s">
        <v>5</v>
      </c>
      <c r="M6" s="2" t="s">
        <v>7</v>
      </c>
      <c r="N6" s="253" t="s">
        <v>5</v>
      </c>
      <c r="O6" s="254" t="s">
        <v>7</v>
      </c>
      <c r="P6" s="12" t="s">
        <v>5</v>
      </c>
      <c r="Q6" s="13" t="s">
        <v>7</v>
      </c>
      <c r="R6" s="255" t="s">
        <v>5</v>
      </c>
      <c r="S6" s="256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0" t="s">
        <v>5</v>
      </c>
      <c r="Z6" s="261" t="s">
        <v>7</v>
      </c>
      <c r="AA6" s="18" t="s">
        <v>5</v>
      </c>
      <c r="AB6" s="19" t="s">
        <v>7</v>
      </c>
      <c r="AC6" s="264" t="s">
        <v>5</v>
      </c>
      <c r="AD6" s="265" t="s">
        <v>7</v>
      </c>
      <c r="AE6" s="10" t="s">
        <v>5</v>
      </c>
      <c r="AF6" s="11" t="s">
        <v>7</v>
      </c>
      <c r="AG6" s="255" t="s">
        <v>5</v>
      </c>
      <c r="AH6" s="256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6" t="s">
        <v>5</v>
      </c>
      <c r="AO6" s="267" t="s">
        <v>7</v>
      </c>
      <c r="AP6" s="14" t="s">
        <v>5</v>
      </c>
      <c r="AQ6" s="15" t="s">
        <v>7</v>
      </c>
      <c r="AR6" s="262" t="s">
        <v>5</v>
      </c>
      <c r="AS6" s="263" t="s">
        <v>7</v>
      </c>
      <c r="AT6" s="4" t="s">
        <v>5</v>
      </c>
      <c r="AU6" s="3" t="s">
        <v>7</v>
      </c>
      <c r="AV6" s="36"/>
      <c r="AW6" s="443"/>
      <c r="AX6" s="445"/>
      <c r="AY6" s="441"/>
      <c r="BA6" s="43"/>
      <c r="BC6" s="447" t="s">
        <v>157</v>
      </c>
      <c r="BD6" s="51" t="s">
        <v>4</v>
      </c>
      <c r="BE6" s="447" t="s">
        <v>157</v>
      </c>
      <c r="BF6" s="51" t="s">
        <v>4</v>
      </c>
      <c r="BG6" s="447" t="s">
        <v>157</v>
      </c>
      <c r="BH6" s="51" t="s">
        <v>4</v>
      </c>
      <c r="BI6" s="447" t="s">
        <v>157</v>
      </c>
      <c r="BJ6" s="51" t="s">
        <v>4</v>
      </c>
      <c r="BL6" s="291" t="s">
        <v>160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117</v>
      </c>
      <c r="E7" s="247" t="s">
        <v>137</v>
      </c>
      <c r="F7" s="54" t="s">
        <v>19</v>
      </c>
      <c r="G7" s="56"/>
      <c r="H7" s="243" t="s">
        <v>138</v>
      </c>
      <c r="I7" s="57" t="s">
        <v>9</v>
      </c>
      <c r="J7" s="243" t="s">
        <v>138</v>
      </c>
      <c r="K7" s="57" t="s">
        <v>9</v>
      </c>
      <c r="L7" s="243" t="s">
        <v>138</v>
      </c>
      <c r="M7" s="57" t="s">
        <v>9</v>
      </c>
      <c r="N7" s="243" t="s">
        <v>138</v>
      </c>
      <c r="O7" s="57" t="s">
        <v>9</v>
      </c>
      <c r="P7" s="243" t="s">
        <v>138</v>
      </c>
      <c r="Q7" s="57" t="s">
        <v>9</v>
      </c>
      <c r="R7" s="243" t="s">
        <v>138</v>
      </c>
      <c r="S7" s="57" t="s">
        <v>9</v>
      </c>
      <c r="T7" s="243" t="s">
        <v>138</v>
      </c>
      <c r="U7" s="270" t="s">
        <v>9</v>
      </c>
      <c r="W7" s="243" t="s">
        <v>138</v>
      </c>
      <c r="X7" s="57" t="s">
        <v>9</v>
      </c>
      <c r="Y7" s="243" t="s">
        <v>138</v>
      </c>
      <c r="Z7" s="57" t="s">
        <v>9</v>
      </c>
      <c r="AA7" s="243" t="s">
        <v>138</v>
      </c>
      <c r="AB7" s="57" t="s">
        <v>9</v>
      </c>
      <c r="AC7" s="243" t="s">
        <v>138</v>
      </c>
      <c r="AD7" s="57" t="s">
        <v>9</v>
      </c>
      <c r="AE7" s="243" t="s">
        <v>138</v>
      </c>
      <c r="AF7" s="57" t="s">
        <v>9</v>
      </c>
      <c r="AG7" s="243" t="s">
        <v>138</v>
      </c>
      <c r="AH7" s="57" t="s">
        <v>9</v>
      </c>
      <c r="AI7" s="243" t="s">
        <v>138</v>
      </c>
      <c r="AJ7" s="284" t="s">
        <v>9</v>
      </c>
      <c r="AL7" s="243" t="s">
        <v>138</v>
      </c>
      <c r="AM7" s="57" t="s">
        <v>9</v>
      </c>
      <c r="AN7" s="243" t="s">
        <v>138</v>
      </c>
      <c r="AO7" s="57" t="s">
        <v>9</v>
      </c>
      <c r="AP7" s="243" t="s">
        <v>138</v>
      </c>
      <c r="AQ7" s="57" t="s">
        <v>9</v>
      </c>
      <c r="AR7" s="243" t="s">
        <v>138</v>
      </c>
      <c r="AS7" s="57" t="s">
        <v>9</v>
      </c>
      <c r="AT7" s="243" t="s">
        <v>138</v>
      </c>
      <c r="AU7" s="277" t="s">
        <v>9</v>
      </c>
      <c r="AW7" s="58" t="s">
        <v>9</v>
      </c>
      <c r="AX7" s="58" t="s">
        <v>9</v>
      </c>
      <c r="AY7" s="58" t="s">
        <v>9</v>
      </c>
      <c r="BA7" s="59"/>
      <c r="BC7" s="448"/>
      <c r="BD7" s="60" t="s">
        <v>7</v>
      </c>
      <c r="BE7" s="448"/>
      <c r="BF7" s="60" t="s">
        <v>7</v>
      </c>
      <c r="BG7" s="448"/>
      <c r="BH7" s="60" t="s">
        <v>7</v>
      </c>
      <c r="BI7" s="448"/>
      <c r="BJ7" s="60" t="s">
        <v>7</v>
      </c>
      <c r="BL7" s="243" t="s">
        <v>138</v>
      </c>
      <c r="BM7" s="60" t="s">
        <v>7</v>
      </c>
    </row>
    <row r="8" spans="1:65" s="61" customFormat="1" ht="14" thickBot="1">
      <c r="B8" s="62" t="s">
        <v>36</v>
      </c>
      <c r="C8" s="70" t="s">
        <v>372</v>
      </c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1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5"/>
      <c r="AK8"/>
      <c r="AL8" s="65"/>
      <c r="AM8" s="66"/>
      <c r="AN8" s="67"/>
      <c r="AO8" s="66"/>
      <c r="AP8" s="67"/>
      <c r="AQ8" s="66"/>
      <c r="AR8" s="65"/>
      <c r="AS8" s="66"/>
      <c r="AT8" s="67"/>
      <c r="AU8" s="278"/>
      <c r="AW8" s="400">
        <f>Travel!P17</f>
        <v>0</v>
      </c>
      <c r="AX8" s="400">
        <f>'Program-Admin Costs (ODCs)'!B14</f>
        <v>0</v>
      </c>
      <c r="AY8" s="400">
        <f>SUM(AW8:AX8)</f>
        <v>0</v>
      </c>
      <c r="BA8" s="59"/>
      <c r="BC8" s="68"/>
      <c r="BD8" s="69"/>
      <c r="BE8" s="68"/>
      <c r="BF8" s="69"/>
      <c r="BG8" s="68"/>
      <c r="BH8" s="69"/>
      <c r="BI8" s="68"/>
      <c r="BJ8" s="69">
        <f>AY8</f>
        <v>0</v>
      </c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H42</f>
        <v>0</v>
      </c>
      <c r="I9" s="72">
        <f>I42+I62</f>
        <v>0</v>
      </c>
      <c r="J9" s="71">
        <f>J42</f>
        <v>0</v>
      </c>
      <c r="K9" s="72">
        <f>K42+K62</f>
        <v>0</v>
      </c>
      <c r="L9" s="71">
        <f>L42</f>
        <v>0</v>
      </c>
      <c r="M9" s="72">
        <f>M42+M62</f>
        <v>0</v>
      </c>
      <c r="N9" s="71">
        <f>N42</f>
        <v>0</v>
      </c>
      <c r="O9" s="72">
        <f>O42+O62</f>
        <v>0</v>
      </c>
      <c r="P9" s="71">
        <f>P42</f>
        <v>0</v>
      </c>
      <c r="Q9" s="72">
        <f>Q42+Q62</f>
        <v>0</v>
      </c>
      <c r="R9" s="71">
        <f>R42</f>
        <v>0</v>
      </c>
      <c r="S9" s="72">
        <f>S42+S62</f>
        <v>0</v>
      </c>
      <c r="T9" s="73">
        <f>T42</f>
        <v>0</v>
      </c>
      <c r="U9" s="272">
        <f>U42+U62</f>
        <v>0</v>
      </c>
      <c r="W9" s="71">
        <f>W42</f>
        <v>0</v>
      </c>
      <c r="X9" s="72">
        <f>X42+X62</f>
        <v>0</v>
      </c>
      <c r="Y9" s="71">
        <f>Y42</f>
        <v>0</v>
      </c>
      <c r="Z9" s="72">
        <f>Z42+Z62</f>
        <v>0</v>
      </c>
      <c r="AA9" s="71">
        <f>AA42</f>
        <v>0</v>
      </c>
      <c r="AB9" s="72">
        <f>AB42+AB62</f>
        <v>0</v>
      </c>
      <c r="AC9" s="71">
        <f>AC42</f>
        <v>0</v>
      </c>
      <c r="AD9" s="72">
        <f>AD42+AD62</f>
        <v>0</v>
      </c>
      <c r="AE9" s="71">
        <f>AE42</f>
        <v>0</v>
      </c>
      <c r="AF9" s="72">
        <f>AF42+AF62</f>
        <v>0</v>
      </c>
      <c r="AG9" s="71">
        <f>AG42</f>
        <v>0</v>
      </c>
      <c r="AH9" s="72">
        <f>AH42+AH62</f>
        <v>0</v>
      </c>
      <c r="AI9" s="73">
        <f>AI42</f>
        <v>0</v>
      </c>
      <c r="AJ9" s="286">
        <f>AJ42+AJ62</f>
        <v>0</v>
      </c>
      <c r="AK9"/>
      <c r="AL9" s="71">
        <f>AL42</f>
        <v>0</v>
      </c>
      <c r="AM9" s="72">
        <f>AM42+AM62</f>
        <v>0</v>
      </c>
      <c r="AN9" s="71">
        <f>AN42</f>
        <v>0</v>
      </c>
      <c r="AO9" s="72">
        <f>AO42+AO62</f>
        <v>0</v>
      </c>
      <c r="AP9" s="71">
        <f>AP42</f>
        <v>0</v>
      </c>
      <c r="AQ9" s="72">
        <f>AQ42+AQ62</f>
        <v>0</v>
      </c>
      <c r="AR9" s="71">
        <f>AR42</f>
        <v>0</v>
      </c>
      <c r="AS9" s="72">
        <f>AS42+AS62</f>
        <v>0</v>
      </c>
      <c r="AT9" s="73">
        <f>AT42</f>
        <v>0</v>
      </c>
      <c r="AU9" s="279">
        <f>AU42+AU62</f>
        <v>0</v>
      </c>
      <c r="AW9"/>
      <c r="AX9"/>
      <c r="AY9"/>
      <c r="BA9" s="59"/>
      <c r="BC9" s="68">
        <f>BC42</f>
        <v>0</v>
      </c>
      <c r="BD9" s="75">
        <f>BD42+BD62</f>
        <v>0</v>
      </c>
      <c r="BE9" s="68">
        <f>$AI9</f>
        <v>0</v>
      </c>
      <c r="BF9" s="76">
        <f>BF42+BF62</f>
        <v>0</v>
      </c>
      <c r="BG9" s="68">
        <f>$AT9</f>
        <v>0</v>
      </c>
      <c r="BH9" s="77">
        <f>BH42+BH62</f>
        <v>0</v>
      </c>
      <c r="BI9" s="68">
        <f>BI42</f>
        <v>0</v>
      </c>
      <c r="BJ9" s="215">
        <f>BJ42+BJ62</f>
        <v>0</v>
      </c>
      <c r="BL9" s="78">
        <f>BL42</f>
        <v>0</v>
      </c>
      <c r="BM9" s="79">
        <f>BM42+BM62</f>
        <v>0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I98</f>
        <v>0</v>
      </c>
      <c r="J10" s="71"/>
      <c r="K10" s="72">
        <f>K98</f>
        <v>0</v>
      </c>
      <c r="L10" s="71"/>
      <c r="M10" s="72">
        <f>M98</f>
        <v>0</v>
      </c>
      <c r="N10" s="71"/>
      <c r="O10" s="72">
        <f>O98</f>
        <v>0</v>
      </c>
      <c r="P10" s="71"/>
      <c r="Q10" s="72">
        <f>Q98</f>
        <v>0</v>
      </c>
      <c r="R10" s="71"/>
      <c r="S10" s="72">
        <f>S98</f>
        <v>0</v>
      </c>
      <c r="T10" s="73"/>
      <c r="U10" s="272">
        <f>U98</f>
        <v>0</v>
      </c>
      <c r="W10" s="71"/>
      <c r="X10" s="72">
        <f>X98</f>
        <v>0</v>
      </c>
      <c r="Y10" s="71"/>
      <c r="Z10" s="72">
        <f>Z98</f>
        <v>0</v>
      </c>
      <c r="AA10" s="71"/>
      <c r="AB10" s="72">
        <f>AB98</f>
        <v>0</v>
      </c>
      <c r="AC10" s="71"/>
      <c r="AD10" s="72">
        <f>AD98</f>
        <v>0</v>
      </c>
      <c r="AE10" s="71"/>
      <c r="AF10" s="72">
        <f>AF98</f>
        <v>0</v>
      </c>
      <c r="AG10" s="71"/>
      <c r="AH10" s="72">
        <f>AH98</f>
        <v>0</v>
      </c>
      <c r="AI10" s="73"/>
      <c r="AJ10" s="286">
        <f>AJ98</f>
        <v>0</v>
      </c>
      <c r="AK10"/>
      <c r="AL10" s="71"/>
      <c r="AM10" s="72">
        <f>AM98</f>
        <v>0</v>
      </c>
      <c r="AN10" s="71"/>
      <c r="AO10" s="72">
        <f>AO98</f>
        <v>0</v>
      </c>
      <c r="AP10" s="71"/>
      <c r="AQ10" s="72">
        <f>AQ98</f>
        <v>0</v>
      </c>
      <c r="AR10" s="71"/>
      <c r="AS10" s="72">
        <f>AS98</f>
        <v>0</v>
      </c>
      <c r="AT10" s="73"/>
      <c r="AU10" s="279">
        <f>AU98</f>
        <v>0</v>
      </c>
      <c r="AW10"/>
      <c r="AX10"/>
      <c r="AY10"/>
      <c r="BA10" s="59"/>
      <c r="BC10" s="68"/>
      <c r="BD10" s="75">
        <f>BD98</f>
        <v>0</v>
      </c>
      <c r="BE10" s="68"/>
      <c r="BF10" s="76">
        <f>BF98</f>
        <v>0</v>
      </c>
      <c r="BG10" s="68"/>
      <c r="BH10" s="77">
        <f>BH98</f>
        <v>0</v>
      </c>
      <c r="BI10" s="68"/>
      <c r="BJ10" s="215">
        <f>BJ98</f>
        <v>0</v>
      </c>
      <c r="BL10" s="78">
        <f t="shared" ref="BL10:BL22" si="0">BL43</f>
        <v>0</v>
      </c>
      <c r="BM10" s="79">
        <f>BM98</f>
        <v>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I103</f>
        <v>0</v>
      </c>
      <c r="J11" s="71"/>
      <c r="K11" s="72">
        <f>K103</f>
        <v>0</v>
      </c>
      <c r="L11" s="71"/>
      <c r="M11" s="72">
        <f>M103</f>
        <v>0</v>
      </c>
      <c r="N11" s="71"/>
      <c r="O11" s="72">
        <f>O103</f>
        <v>0</v>
      </c>
      <c r="P11" s="71"/>
      <c r="Q11" s="72">
        <f>Q103</f>
        <v>0</v>
      </c>
      <c r="R11" s="71"/>
      <c r="S11" s="72">
        <f>S103</f>
        <v>0</v>
      </c>
      <c r="T11" s="73"/>
      <c r="U11" s="272">
        <f>U103</f>
        <v>0</v>
      </c>
      <c r="W11" s="71"/>
      <c r="X11" s="72">
        <f>X103</f>
        <v>0</v>
      </c>
      <c r="Y11" s="71"/>
      <c r="Z11" s="72">
        <f>Z103</f>
        <v>0</v>
      </c>
      <c r="AA11" s="71"/>
      <c r="AB11" s="72">
        <f>AB103</f>
        <v>0</v>
      </c>
      <c r="AC11" s="71"/>
      <c r="AD11" s="72">
        <f>AD103</f>
        <v>0</v>
      </c>
      <c r="AE11" s="71"/>
      <c r="AF11" s="72">
        <f>AF103</f>
        <v>0</v>
      </c>
      <c r="AG11" s="71"/>
      <c r="AH11" s="72">
        <f>AH103</f>
        <v>0</v>
      </c>
      <c r="AI11" s="73"/>
      <c r="AJ11" s="286">
        <f>AJ103</f>
        <v>0</v>
      </c>
      <c r="AK11"/>
      <c r="AL11" s="71"/>
      <c r="AM11" s="72">
        <f>AM103</f>
        <v>0</v>
      </c>
      <c r="AN11" s="71"/>
      <c r="AO11" s="72">
        <f>AO103</f>
        <v>0</v>
      </c>
      <c r="AP11" s="71"/>
      <c r="AQ11" s="72">
        <f>AQ103</f>
        <v>0</v>
      </c>
      <c r="AR11" s="71"/>
      <c r="AS11" s="72">
        <f>AS103</f>
        <v>0</v>
      </c>
      <c r="AT11" s="73"/>
      <c r="AU11" s="279">
        <f>AU103</f>
        <v>0</v>
      </c>
      <c r="AW11"/>
      <c r="AX11"/>
      <c r="AY11"/>
      <c r="BA11" s="59"/>
      <c r="BC11" s="68"/>
      <c r="BD11" s="75">
        <f>BD103</f>
        <v>0</v>
      </c>
      <c r="BE11" s="68"/>
      <c r="BF11" s="76">
        <f>BF103</f>
        <v>0</v>
      </c>
      <c r="BG11" s="68"/>
      <c r="BH11" s="77">
        <f>BH103</f>
        <v>0</v>
      </c>
      <c r="BI11" s="68"/>
      <c r="BJ11" s="215">
        <f>BJ103</f>
        <v>0</v>
      </c>
      <c r="BL11" s="78">
        <f t="shared" si="0"/>
        <v>0</v>
      </c>
      <c r="BM11" s="79">
        <f>BM103</f>
        <v>0</v>
      </c>
    </row>
    <row r="12" spans="1:65" s="61" customFormat="1" ht="14">
      <c r="B12" s="63"/>
      <c r="C12" s="70" t="s">
        <v>311</v>
      </c>
      <c r="D12" s="70"/>
      <c r="E12" s="63"/>
      <c r="F12" s="63"/>
      <c r="G12" s="64"/>
      <c r="H12" s="71"/>
      <c r="I12" s="72">
        <f>I108</f>
        <v>0</v>
      </c>
      <c r="J12" s="72"/>
      <c r="K12" s="72">
        <f>K108</f>
        <v>0</v>
      </c>
      <c r="L12" s="72"/>
      <c r="M12" s="72">
        <f>M108</f>
        <v>0</v>
      </c>
      <c r="N12" s="72"/>
      <c r="O12" s="72">
        <f>O108</f>
        <v>0</v>
      </c>
      <c r="P12" s="72"/>
      <c r="Q12" s="72">
        <f>Q108</f>
        <v>0</v>
      </c>
      <c r="R12" s="72"/>
      <c r="S12" s="72">
        <f>S108</f>
        <v>0</v>
      </c>
      <c r="T12" s="72"/>
      <c r="U12" s="273">
        <f>U108</f>
        <v>0</v>
      </c>
      <c r="W12" s="71"/>
      <c r="X12" s="72">
        <f>X108</f>
        <v>0</v>
      </c>
      <c r="Y12" s="72"/>
      <c r="Z12" s="72">
        <f>Z108</f>
        <v>0</v>
      </c>
      <c r="AA12" s="72"/>
      <c r="AB12" s="72">
        <f>AB108</f>
        <v>0</v>
      </c>
      <c r="AC12" s="72"/>
      <c r="AD12" s="72">
        <f>AD108</f>
        <v>0</v>
      </c>
      <c r="AE12" s="72"/>
      <c r="AF12" s="72">
        <f>AF108</f>
        <v>0</v>
      </c>
      <c r="AG12" s="72"/>
      <c r="AH12" s="72">
        <f>AH108</f>
        <v>0</v>
      </c>
      <c r="AI12" s="72"/>
      <c r="AJ12" s="287">
        <f>AJ108</f>
        <v>0</v>
      </c>
      <c r="AK12"/>
      <c r="AL12" s="71"/>
      <c r="AM12" s="72">
        <f>AM108</f>
        <v>0</v>
      </c>
      <c r="AN12" s="72"/>
      <c r="AO12" s="72">
        <f>AO108</f>
        <v>0</v>
      </c>
      <c r="AP12" s="72"/>
      <c r="AQ12" s="72">
        <f>AQ108</f>
        <v>0</v>
      </c>
      <c r="AR12" s="72"/>
      <c r="AS12" s="72">
        <f>AS108</f>
        <v>0</v>
      </c>
      <c r="AT12" s="72"/>
      <c r="AU12" s="279">
        <f>AU108</f>
        <v>0</v>
      </c>
      <c r="AW12"/>
      <c r="AX12" s="355">
        <f>'Program-Admin Costs (ODCs)'!B11</f>
        <v>0</v>
      </c>
      <c r="AY12" s="355">
        <f>AX12</f>
        <v>0</v>
      </c>
      <c r="BA12" s="59"/>
      <c r="BC12" s="68"/>
      <c r="BD12" s="75">
        <f>BD108</f>
        <v>0</v>
      </c>
      <c r="BE12" s="68"/>
      <c r="BF12" s="76">
        <f>BF108</f>
        <v>0</v>
      </c>
      <c r="BG12" s="68"/>
      <c r="BH12" s="77">
        <f>BH108</f>
        <v>0</v>
      </c>
      <c r="BI12" s="68"/>
      <c r="BJ12" s="215">
        <f>AY12</f>
        <v>0</v>
      </c>
      <c r="BL12" s="78">
        <f t="shared" si="0"/>
        <v>0</v>
      </c>
      <c r="BM12" s="79">
        <f>BM108</f>
        <v>0</v>
      </c>
    </row>
    <row r="13" spans="1:65" s="61" customFormat="1" ht="14">
      <c r="B13" s="63"/>
      <c r="C13" s="70" t="s">
        <v>107</v>
      </c>
      <c r="D13" s="70"/>
      <c r="E13" s="63"/>
      <c r="F13" s="63"/>
      <c r="G13" s="64"/>
      <c r="H13" s="71"/>
      <c r="I13" s="72">
        <f>I113</f>
        <v>0</v>
      </c>
      <c r="J13" s="71"/>
      <c r="K13" s="72">
        <f>K113</f>
        <v>0</v>
      </c>
      <c r="L13" s="71"/>
      <c r="M13" s="72">
        <f>M113</f>
        <v>0</v>
      </c>
      <c r="N13" s="71"/>
      <c r="O13" s="72">
        <f>O113</f>
        <v>0</v>
      </c>
      <c r="P13" s="71"/>
      <c r="Q13" s="72">
        <f>Q113</f>
        <v>0</v>
      </c>
      <c r="R13" s="71"/>
      <c r="S13" s="72">
        <f>S113</f>
        <v>0</v>
      </c>
      <c r="T13" s="73"/>
      <c r="U13" s="272">
        <f>U113</f>
        <v>0</v>
      </c>
      <c r="W13" s="71"/>
      <c r="X13" s="72">
        <f>X113</f>
        <v>0</v>
      </c>
      <c r="Y13" s="71"/>
      <c r="Z13" s="72">
        <f>Z113</f>
        <v>0</v>
      </c>
      <c r="AA13" s="71"/>
      <c r="AB13" s="72">
        <f>AB113</f>
        <v>0</v>
      </c>
      <c r="AC13" s="71"/>
      <c r="AD13" s="72">
        <f>AD113</f>
        <v>0</v>
      </c>
      <c r="AE13" s="71"/>
      <c r="AF13" s="72">
        <f>AF113</f>
        <v>0</v>
      </c>
      <c r="AG13" s="71"/>
      <c r="AH13" s="72">
        <f>AH113</f>
        <v>0</v>
      </c>
      <c r="AI13" s="73"/>
      <c r="AJ13" s="286">
        <f>AJ113</f>
        <v>0</v>
      </c>
      <c r="AK13"/>
      <c r="AL13" s="71"/>
      <c r="AM13" s="72">
        <f>AM113</f>
        <v>0</v>
      </c>
      <c r="AN13" s="71"/>
      <c r="AO13" s="72">
        <f>AO113</f>
        <v>0</v>
      </c>
      <c r="AP13" s="71"/>
      <c r="AQ13" s="72">
        <f>AQ113</f>
        <v>0</v>
      </c>
      <c r="AR13" s="71"/>
      <c r="AS13" s="72">
        <f>AS113</f>
        <v>0</v>
      </c>
      <c r="AT13" s="73"/>
      <c r="AU13" s="279">
        <f>AU113</f>
        <v>0</v>
      </c>
      <c r="AW13" s="355">
        <f>AW113</f>
        <v>0</v>
      </c>
      <c r="AX13" s="355">
        <f>AX113</f>
        <v>0</v>
      </c>
      <c r="AY13" s="74">
        <f>SUM(AW13:AX13)</f>
        <v>0</v>
      </c>
      <c r="BA13" s="59"/>
      <c r="BC13" s="68"/>
      <c r="BD13" s="75">
        <f>BD113</f>
        <v>0</v>
      </c>
      <c r="BE13" s="68"/>
      <c r="BF13" s="76">
        <f>BF113</f>
        <v>0</v>
      </c>
      <c r="BG13" s="68"/>
      <c r="BH13" s="77">
        <f>BH113</f>
        <v>0</v>
      </c>
      <c r="BI13" s="68"/>
      <c r="BJ13" s="215" t="e">
        <f>#REF!</f>
        <v>#REF!</v>
      </c>
      <c r="BL13" s="78">
        <f t="shared" si="0"/>
        <v>0</v>
      </c>
      <c r="BM13" s="79">
        <f>BM113</f>
        <v>0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0</v>
      </c>
      <c r="J14" s="71"/>
      <c r="K14" s="72">
        <f>SUM(K9:K13)</f>
        <v>0</v>
      </c>
      <c r="L14" s="71"/>
      <c r="M14" s="72">
        <f>SUM(M9:M13)</f>
        <v>0</v>
      </c>
      <c r="N14" s="71"/>
      <c r="O14" s="72">
        <f>SUM(O9:O13)</f>
        <v>0</v>
      </c>
      <c r="P14" s="71"/>
      <c r="Q14" s="72">
        <f>SUM(Q9:Q13)</f>
        <v>0</v>
      </c>
      <c r="R14" s="71"/>
      <c r="S14" s="72">
        <f>SUM(S9:S13)</f>
        <v>0</v>
      </c>
      <c r="T14" s="73"/>
      <c r="U14" s="272">
        <f>SUM(U9:U13)</f>
        <v>0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6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79">
        <f>SUM(AU9:AU13)</f>
        <v>0</v>
      </c>
      <c r="AW14" s="211">
        <f>AW8+AW13</f>
        <v>0</v>
      </c>
      <c r="AX14" s="211">
        <f>AX8+AX13</f>
        <v>0</v>
      </c>
      <c r="AY14" s="74">
        <f>SUM(AW14:AX14)</f>
        <v>0</v>
      </c>
      <c r="BA14" s="59"/>
      <c r="BC14" s="68"/>
      <c r="BD14" s="75">
        <f>SUM(BD9:BD13)</f>
        <v>0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5">
        <f>AY14</f>
        <v>0</v>
      </c>
      <c r="BL14" s="78">
        <f t="shared" si="0"/>
        <v>0</v>
      </c>
      <c r="BM14" s="79">
        <f>BJ14+BH14+BF14+BD14</f>
        <v>0</v>
      </c>
    </row>
    <row r="15" spans="1:65" s="80" customFormat="1" ht="14">
      <c r="B15" s="63"/>
      <c r="C15" s="237" t="s">
        <v>132</v>
      </c>
      <c r="D15" s="237"/>
      <c r="E15" s="238"/>
      <c r="F15" s="238"/>
      <c r="G15" s="239"/>
      <c r="H15" s="240"/>
      <c r="I15" s="241"/>
      <c r="J15" s="71"/>
      <c r="K15" s="72"/>
      <c r="L15" s="71"/>
      <c r="M15" s="72"/>
      <c r="N15" s="240"/>
      <c r="O15" s="241"/>
      <c r="P15" s="71"/>
      <c r="Q15" s="72"/>
      <c r="R15" s="71"/>
      <c r="S15" s="72"/>
      <c r="T15" s="73"/>
      <c r="U15" s="272"/>
      <c r="W15" s="240"/>
      <c r="X15" s="241"/>
      <c r="Y15" s="71"/>
      <c r="Z15" s="72"/>
      <c r="AA15" s="71"/>
      <c r="AB15" s="72"/>
      <c r="AC15" s="240"/>
      <c r="AD15" s="241"/>
      <c r="AE15" s="71"/>
      <c r="AF15" s="72"/>
      <c r="AG15" s="71"/>
      <c r="AH15" s="72"/>
      <c r="AI15" s="73"/>
      <c r="AJ15" s="286"/>
      <c r="AK15"/>
      <c r="AL15" s="240"/>
      <c r="AM15" s="241"/>
      <c r="AN15" s="71"/>
      <c r="AO15" s="72"/>
      <c r="AP15" s="71"/>
      <c r="AQ15" s="72"/>
      <c r="AR15" s="240"/>
      <c r="AS15" s="241"/>
      <c r="AT15" s="73"/>
      <c r="AU15" s="279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5"/>
      <c r="BL15" s="78">
        <f t="shared" si="0"/>
        <v>0</v>
      </c>
      <c r="BM15" s="79"/>
    </row>
    <row r="16" spans="1:65" s="80" customFormat="1" ht="14">
      <c r="B16" s="63"/>
      <c r="C16" s="258" t="s">
        <v>134</v>
      </c>
      <c r="D16" s="237"/>
      <c r="E16" s="238"/>
      <c r="F16" s="238"/>
      <c r="G16" s="239"/>
      <c r="H16" s="240"/>
      <c r="I16" s="257"/>
      <c r="J16" s="241"/>
      <c r="K16" s="257"/>
      <c r="L16" s="241"/>
      <c r="M16" s="257"/>
      <c r="N16" s="241"/>
      <c r="O16" s="257"/>
      <c r="P16" s="241"/>
      <c r="Q16" s="257"/>
      <c r="R16" s="241"/>
      <c r="S16" s="257"/>
      <c r="T16" s="73"/>
      <c r="U16" s="272">
        <f>SUM(I16,K16,M16,O16,Q16,S16)</f>
        <v>0</v>
      </c>
      <c r="W16" s="240"/>
      <c r="X16" s="257"/>
      <c r="Y16" s="241"/>
      <c r="Z16" s="257"/>
      <c r="AA16" s="241"/>
      <c r="AB16" s="257"/>
      <c r="AC16" s="241"/>
      <c r="AD16" s="257"/>
      <c r="AE16" s="241"/>
      <c r="AF16" s="257"/>
      <c r="AG16" s="241"/>
      <c r="AH16" s="257"/>
      <c r="AI16" s="73"/>
      <c r="AJ16" s="286">
        <f>SUM(X16,Z16,AB16,AD16,AF16,AH16)</f>
        <v>0</v>
      </c>
      <c r="AK16"/>
      <c r="AL16" s="240"/>
      <c r="AM16" s="257"/>
      <c r="AN16" s="241"/>
      <c r="AO16" s="257"/>
      <c r="AP16" s="241"/>
      <c r="AQ16" s="257"/>
      <c r="AR16" s="241"/>
      <c r="AS16" s="257"/>
      <c r="AT16" s="73"/>
      <c r="AU16" s="279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5"/>
      <c r="BL16" s="78">
        <f t="shared" si="0"/>
        <v>0</v>
      </c>
      <c r="BM16" s="79">
        <f>SUM(BD16,BF16,BH16)</f>
        <v>0</v>
      </c>
    </row>
    <row r="17" spans="2:65" s="80" customFormat="1" ht="14">
      <c r="B17" s="63"/>
      <c r="C17" s="258" t="s">
        <v>136</v>
      </c>
      <c r="D17" s="237"/>
      <c r="E17" s="238"/>
      <c r="F17" s="238"/>
      <c r="G17" s="239"/>
      <c r="H17" s="240"/>
      <c r="I17" s="257"/>
      <c r="J17" s="71"/>
      <c r="K17" s="257"/>
      <c r="L17" s="71"/>
      <c r="M17" s="257"/>
      <c r="N17" s="240"/>
      <c r="O17" s="257"/>
      <c r="P17" s="71"/>
      <c r="Q17" s="257"/>
      <c r="R17" s="71"/>
      <c r="S17" s="257"/>
      <c r="T17" s="73"/>
      <c r="U17" s="272">
        <f>SUM(I17,K17,M17,O17,Q17,S17)</f>
        <v>0</v>
      </c>
      <c r="W17" s="240"/>
      <c r="X17" s="257"/>
      <c r="Y17" s="71"/>
      <c r="Z17" s="257">
        <f>Z11</f>
        <v>0</v>
      </c>
      <c r="AA17" s="71"/>
      <c r="AB17" s="257"/>
      <c r="AC17" s="240"/>
      <c r="AD17" s="257"/>
      <c r="AE17" s="71"/>
      <c r="AF17" s="257"/>
      <c r="AG17" s="71"/>
      <c r="AH17" s="257"/>
      <c r="AI17" s="73"/>
      <c r="AJ17" s="286">
        <f>SUM(X17,Z17,AB17,AD17,AF17,AH17)</f>
        <v>0</v>
      </c>
      <c r="AK17"/>
      <c r="AL17" s="240"/>
      <c r="AM17" s="257"/>
      <c r="AN17" s="71"/>
      <c r="AO17" s="257"/>
      <c r="AP17" s="71"/>
      <c r="AQ17" s="257"/>
      <c r="AR17" s="240"/>
      <c r="AS17" s="257"/>
      <c r="AT17" s="73"/>
      <c r="AU17" s="279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5"/>
      <c r="BL17" s="78">
        <f t="shared" si="0"/>
        <v>0</v>
      </c>
      <c r="BM17" s="79">
        <f>SUM(BD17,BF17,BH17)</f>
        <v>0</v>
      </c>
    </row>
    <row r="18" spans="2:65" s="80" customFormat="1" ht="14">
      <c r="B18" s="63"/>
      <c r="C18" s="258" t="s">
        <v>133</v>
      </c>
      <c r="D18" s="237"/>
      <c r="E18" s="238"/>
      <c r="F18" s="238"/>
      <c r="G18" s="239"/>
      <c r="H18" s="240"/>
      <c r="I18" s="257">
        <f>I13</f>
        <v>0</v>
      </c>
      <c r="J18" s="241"/>
      <c r="K18" s="257">
        <f>K13</f>
        <v>0</v>
      </c>
      <c r="L18" s="241"/>
      <c r="M18" s="257"/>
      <c r="N18" s="241"/>
      <c r="O18" s="257"/>
      <c r="P18" s="241"/>
      <c r="Q18" s="257"/>
      <c r="R18" s="241"/>
      <c r="S18" s="257"/>
      <c r="T18" s="73"/>
      <c r="U18" s="272">
        <f>(SUM(I18,K18,M18,O18,Q18,S18))</f>
        <v>0</v>
      </c>
      <c r="W18" s="240"/>
      <c r="X18" s="257">
        <f>X13</f>
        <v>0</v>
      </c>
      <c r="Y18" s="240"/>
      <c r="Z18" s="257"/>
      <c r="AA18" s="241"/>
      <c r="AB18" s="257"/>
      <c r="AC18" s="241"/>
      <c r="AD18" s="257">
        <f>AD13</f>
        <v>0</v>
      </c>
      <c r="AE18" s="241"/>
      <c r="AF18" s="257">
        <f>AF13</f>
        <v>0</v>
      </c>
      <c r="AG18" s="241"/>
      <c r="AH18" s="257"/>
      <c r="AI18" s="73"/>
      <c r="AJ18" s="286">
        <f>(SUM(X18,Z18,AB18,AD18,AF18,AH18))</f>
        <v>0</v>
      </c>
      <c r="AK18"/>
      <c r="AL18" s="240"/>
      <c r="AM18" s="257">
        <f>AM13</f>
        <v>0</v>
      </c>
      <c r="AN18" s="241"/>
      <c r="AO18" s="257">
        <f>AO13</f>
        <v>0</v>
      </c>
      <c r="AP18" s="241"/>
      <c r="AQ18" s="257"/>
      <c r="AR18" s="241"/>
      <c r="AS18" s="257"/>
      <c r="AT18" s="73"/>
      <c r="AU18" s="279">
        <f>(SUM(AM18,AO18,AQ18,AS18))</f>
        <v>0</v>
      </c>
      <c r="AW18" s="74"/>
      <c r="AX18" s="74"/>
      <c r="AY18" s="74"/>
      <c r="BA18" s="59"/>
      <c r="BC18" s="68"/>
      <c r="BD18" s="75">
        <f>$U18</f>
        <v>0</v>
      </c>
      <c r="BE18" s="68"/>
      <c r="BF18" s="76">
        <f>$AJ18</f>
        <v>0</v>
      </c>
      <c r="BG18" s="68"/>
      <c r="BH18" s="77">
        <f>AU18</f>
        <v>0</v>
      </c>
      <c r="BI18" s="68"/>
      <c r="BJ18" s="215"/>
      <c r="BL18" s="78">
        <f t="shared" si="0"/>
        <v>0</v>
      </c>
      <c r="BM18" s="79">
        <f>SUM(BD18,BF18,BH18)</f>
        <v>0</v>
      </c>
    </row>
    <row r="19" spans="2:65" s="80" customFormat="1" ht="14">
      <c r="B19" s="63"/>
      <c r="C19" s="237" t="s">
        <v>135</v>
      </c>
      <c r="D19" s="237"/>
      <c r="E19" s="238"/>
      <c r="F19" s="238"/>
      <c r="G19" s="239"/>
      <c r="H19" s="240"/>
      <c r="I19" s="241">
        <f>SUM(I16:I18)</f>
        <v>0</v>
      </c>
      <c r="J19" s="241"/>
      <c r="K19" s="241">
        <f>SUM(K16:K18)</f>
        <v>0</v>
      </c>
      <c r="L19" s="241"/>
      <c r="M19" s="241">
        <f>SUM(M16:M18)</f>
        <v>0</v>
      </c>
      <c r="N19" s="241"/>
      <c r="O19" s="241">
        <f>SUM(O16:O18)</f>
        <v>0</v>
      </c>
      <c r="P19" s="241"/>
      <c r="Q19" s="241">
        <f>SUM(Q16:Q18)</f>
        <v>0</v>
      </c>
      <c r="R19" s="241"/>
      <c r="S19" s="241">
        <f>SUM(S16:S18)</f>
        <v>0</v>
      </c>
      <c r="T19" s="73"/>
      <c r="U19" s="272">
        <f>SUM(U16:U18)</f>
        <v>0</v>
      </c>
      <c r="W19" s="240"/>
      <c r="X19" s="241">
        <f>SUM(X16:X18)</f>
        <v>0</v>
      </c>
      <c r="Y19" s="241"/>
      <c r="Z19" s="241">
        <f>SUM(Z16:Z18)</f>
        <v>0</v>
      </c>
      <c r="AA19" s="241"/>
      <c r="AB19" s="241">
        <f>SUM(AB16:AB18)</f>
        <v>0</v>
      </c>
      <c r="AC19" s="241"/>
      <c r="AD19" s="241">
        <f>SUM(AD16:AD18)</f>
        <v>0</v>
      </c>
      <c r="AE19" s="241"/>
      <c r="AF19" s="241">
        <f>SUM(AF16:AF18)</f>
        <v>0</v>
      </c>
      <c r="AG19" s="241"/>
      <c r="AH19" s="241">
        <f>SUM(AH16:AH18)</f>
        <v>0</v>
      </c>
      <c r="AI19" s="73"/>
      <c r="AJ19" s="286">
        <f>SUM(AJ16:AJ18)</f>
        <v>0</v>
      </c>
      <c r="AK19"/>
      <c r="AL19" s="240"/>
      <c r="AM19" s="241">
        <f>SUM(AM16:AM18)</f>
        <v>0</v>
      </c>
      <c r="AN19" s="241"/>
      <c r="AO19" s="241">
        <f>SUM(AO16:AO18)</f>
        <v>0</v>
      </c>
      <c r="AP19" s="241"/>
      <c r="AQ19" s="241">
        <f>SUM(AQ16:AQ18)</f>
        <v>0</v>
      </c>
      <c r="AR19" s="241"/>
      <c r="AS19" s="241">
        <f>SUM(AS16:AS18)</f>
        <v>0</v>
      </c>
      <c r="AT19" s="73"/>
      <c r="AU19" s="279">
        <f>SUM(AU16:AU18)</f>
        <v>0</v>
      </c>
      <c r="AW19" s="74"/>
      <c r="AX19" s="74"/>
      <c r="AY19" s="74"/>
      <c r="BA19" s="59"/>
      <c r="BC19" s="68"/>
      <c r="BD19" s="75">
        <f>SUM(BD16:BD18)</f>
        <v>0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5"/>
      <c r="BL19" s="78">
        <f t="shared" si="0"/>
        <v>0</v>
      </c>
      <c r="BM19" s="79">
        <f>SUM(BD19,BF19,BH19)</f>
        <v>0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0</v>
      </c>
      <c r="J20" s="72"/>
      <c r="K20" s="72">
        <f t="shared" ref="K20:S20" si="1">K14-K19</f>
        <v>0</v>
      </c>
      <c r="L20" s="72"/>
      <c r="M20" s="72">
        <f t="shared" si="1"/>
        <v>0</v>
      </c>
      <c r="N20" s="72"/>
      <c r="O20" s="72">
        <f t="shared" si="1"/>
        <v>0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2">
        <f>U14-U19</f>
        <v>0</v>
      </c>
      <c r="W20" s="71"/>
      <c r="X20" s="72">
        <f>X14-X19</f>
        <v>0</v>
      </c>
      <c r="Y20" s="72"/>
      <c r="Z20" s="72">
        <f>Z14-Z19</f>
        <v>0</v>
      </c>
      <c r="AA20" s="72"/>
      <c r="AB20" s="72">
        <f>AB14-AB19</f>
        <v>0</v>
      </c>
      <c r="AC20" s="72"/>
      <c r="AD20" s="72">
        <f>AD14-AD19</f>
        <v>0</v>
      </c>
      <c r="AE20" s="72"/>
      <c r="AF20" s="72">
        <f>AF14-AF19</f>
        <v>0</v>
      </c>
      <c r="AG20" s="72"/>
      <c r="AH20" s="72">
        <f>AH14-AH19</f>
        <v>0</v>
      </c>
      <c r="AI20" s="72"/>
      <c r="AJ20" s="286">
        <f>AJ14-AJ19</f>
        <v>0</v>
      </c>
      <c r="AK20"/>
      <c r="AL20" s="71"/>
      <c r="AM20" s="72">
        <f>AM14-AM19</f>
        <v>0</v>
      </c>
      <c r="AN20" s="72"/>
      <c r="AO20" s="72">
        <f>AO14-AO19</f>
        <v>0</v>
      </c>
      <c r="AP20" s="72"/>
      <c r="AQ20" s="72">
        <f>AQ14-AQ19</f>
        <v>0</v>
      </c>
      <c r="AR20" s="72"/>
      <c r="AS20" s="72">
        <f>AS14-AS19</f>
        <v>0</v>
      </c>
      <c r="AT20" s="72"/>
      <c r="AU20" s="279">
        <f>AU14-AU19</f>
        <v>0</v>
      </c>
      <c r="AW20" s="74">
        <f>AW14-AW13</f>
        <v>0</v>
      </c>
      <c r="AX20" s="74">
        <f>AX14-AX12-AX13</f>
        <v>0</v>
      </c>
      <c r="AY20" s="74">
        <f>SUM(AW20:AX20)</f>
        <v>0</v>
      </c>
      <c r="BA20" s="59"/>
      <c r="BC20" s="68"/>
      <c r="BD20" s="75">
        <f>BD14-BD19</f>
        <v>0</v>
      </c>
      <c r="BE20" s="68"/>
      <c r="BF20" s="76">
        <f>BF14-BF19</f>
        <v>0</v>
      </c>
      <c r="BG20" s="68"/>
      <c r="BH20" s="77">
        <f>BH14-BH19</f>
        <v>0</v>
      </c>
      <c r="BI20" s="68"/>
      <c r="BJ20" s="215">
        <f>BJ8-BJ11-BJ12</f>
        <v>0</v>
      </c>
      <c r="BL20" s="78">
        <f t="shared" si="0"/>
        <v>0</v>
      </c>
      <c r="BM20" s="79">
        <f>SUM(BD20,BF20,BH20,BJ20)</f>
        <v>0</v>
      </c>
    </row>
    <row r="21" spans="2:65" s="80" customFormat="1" ht="15" thickBot="1">
      <c r="B21" s="63"/>
      <c r="C21" s="81" t="s">
        <v>23</v>
      </c>
      <c r="D21" s="81"/>
      <c r="E21" s="471">
        <v>0.54500000000000004</v>
      </c>
      <c r="F21" s="64" t="s">
        <v>25</v>
      </c>
      <c r="G21" s="64"/>
      <c r="H21" s="71"/>
      <c r="I21" s="72">
        <f>I20*$E$21</f>
        <v>0</v>
      </c>
      <c r="J21" s="72"/>
      <c r="K21" s="72">
        <f t="shared" ref="K21:S21" si="2">K20*$E$21</f>
        <v>0</v>
      </c>
      <c r="L21" s="72"/>
      <c r="M21" s="72">
        <f t="shared" si="2"/>
        <v>0</v>
      </c>
      <c r="N21" s="72"/>
      <c r="O21" s="72">
        <f t="shared" si="2"/>
        <v>0</v>
      </c>
      <c r="P21" s="72"/>
      <c r="Q21" s="72">
        <f t="shared" si="2"/>
        <v>0</v>
      </c>
      <c r="R21" s="72"/>
      <c r="S21" s="72">
        <f t="shared" si="2"/>
        <v>0</v>
      </c>
      <c r="T21" s="72"/>
      <c r="U21" s="272">
        <f>U20*$E$21</f>
        <v>0</v>
      </c>
      <c r="W21" s="71"/>
      <c r="X21" s="72">
        <f>X20*$E$21</f>
        <v>0</v>
      </c>
      <c r="Y21" s="72"/>
      <c r="Z21" s="72">
        <f>Z20*$E$21</f>
        <v>0</v>
      </c>
      <c r="AA21" s="72"/>
      <c r="AB21" s="72">
        <f>AB20*$E$21</f>
        <v>0</v>
      </c>
      <c r="AC21" s="72"/>
      <c r="AD21" s="72">
        <f>AD20*$E$21</f>
        <v>0</v>
      </c>
      <c r="AE21" s="72"/>
      <c r="AF21" s="72">
        <f>AF20*$E$21</f>
        <v>0</v>
      </c>
      <c r="AG21" s="72"/>
      <c r="AH21" s="72">
        <f>AH20*$E$21</f>
        <v>0</v>
      </c>
      <c r="AI21" s="72"/>
      <c r="AJ21" s="286">
        <f>AJ20*$E$21</f>
        <v>0</v>
      </c>
      <c r="AK21"/>
      <c r="AL21" s="71"/>
      <c r="AM21" s="72">
        <f>AM20*$E$21</f>
        <v>0</v>
      </c>
      <c r="AN21" s="72"/>
      <c r="AO21" s="72">
        <f>AO20*$E$21</f>
        <v>0</v>
      </c>
      <c r="AP21" s="72"/>
      <c r="AQ21" s="72">
        <f>AQ20*$E$21</f>
        <v>0</v>
      </c>
      <c r="AR21" s="72"/>
      <c r="AS21" s="72">
        <f>AS20*$E$21</f>
        <v>0</v>
      </c>
      <c r="AT21" s="72"/>
      <c r="AU21" s="279">
        <f>AU20*$E$21</f>
        <v>0</v>
      </c>
      <c r="AW21" s="74">
        <f>AW20*$E$21</f>
        <v>0</v>
      </c>
      <c r="AX21" s="74">
        <f>AX20*$E$21</f>
        <v>0</v>
      </c>
      <c r="AY21" s="74">
        <f>AY20*$E$21</f>
        <v>0</v>
      </c>
      <c r="BA21" s="59"/>
      <c r="BC21" s="68"/>
      <c r="BD21" s="75">
        <f>BD20*$E$21</f>
        <v>0</v>
      </c>
      <c r="BE21" s="68"/>
      <c r="BF21" s="76">
        <f>BF20*$E$21</f>
        <v>0</v>
      </c>
      <c r="BG21" s="68"/>
      <c r="BH21" s="77">
        <f>BH20*$E$21</f>
        <v>0</v>
      </c>
      <c r="BI21" s="68"/>
      <c r="BJ21" s="215">
        <f>BJ20*$E$21</f>
        <v>0</v>
      </c>
      <c r="BL21" s="78">
        <f t="shared" si="0"/>
        <v>0</v>
      </c>
      <c r="BM21" s="79">
        <f>SUM(BD21,BF21,BH21,BJ21)</f>
        <v>0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0</v>
      </c>
      <c r="J22" s="71"/>
      <c r="K22" s="86">
        <f>K21+K14</f>
        <v>0</v>
      </c>
      <c r="L22" s="71"/>
      <c r="M22" s="86">
        <f>M21+M14</f>
        <v>0</v>
      </c>
      <c r="N22" s="71"/>
      <c r="O22" s="86">
        <f>O21+O14</f>
        <v>0</v>
      </c>
      <c r="P22" s="71"/>
      <c r="Q22" s="86">
        <f>Q21+Q14</f>
        <v>0</v>
      </c>
      <c r="R22" s="71"/>
      <c r="S22" s="86">
        <f>S21+S14</f>
        <v>0</v>
      </c>
      <c r="T22" s="73"/>
      <c r="U22" s="274">
        <f>U21+U14</f>
        <v>0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88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1">
        <f>AU21+AU14</f>
        <v>0</v>
      </c>
      <c r="AW22" s="86">
        <f>AW21+AW14+AW13</f>
        <v>0</v>
      </c>
      <c r="AX22" s="87">
        <f>AX21+AX14+AX13</f>
        <v>0</v>
      </c>
      <c r="AY22" s="87">
        <f>AY14+AY21</f>
        <v>0</v>
      </c>
      <c r="BA22" s="59"/>
      <c r="BC22" s="68"/>
      <c r="BD22" s="88">
        <f>BD21+BD14</f>
        <v>0</v>
      </c>
      <c r="BE22" s="68"/>
      <c r="BF22" s="89">
        <f>BF21+BF14</f>
        <v>0</v>
      </c>
      <c r="BG22" s="68"/>
      <c r="BH22" s="90">
        <f>BH21+BH14</f>
        <v>0</v>
      </c>
      <c r="BI22" s="68"/>
      <c r="BJ22" s="216">
        <f>AY22</f>
        <v>0</v>
      </c>
      <c r="BL22" s="78">
        <f t="shared" si="0"/>
        <v>0</v>
      </c>
      <c r="BM22" s="79">
        <f>SUM(BD22,BF22,BH22,BJ22)</f>
        <v>0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1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5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78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1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5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78"/>
      <c r="AW24"/>
      <c r="AX24"/>
      <c r="AY24"/>
      <c r="BA24" s="59"/>
      <c r="BC24" s="68"/>
      <c r="BD24" s="69"/>
      <c r="BE24" s="68"/>
      <c r="BF24" s="69"/>
      <c r="BG24" s="68"/>
      <c r="BH24" s="69"/>
      <c r="BI24" s="212"/>
      <c r="BJ24" s="202"/>
      <c r="BL24" s="68"/>
      <c r="BM24" s="69"/>
    </row>
    <row r="25" spans="2:65">
      <c r="B25" s="35" t="str">
        <f>'Phase I'!B25</f>
        <v>Dr. Jin</v>
      </c>
      <c r="C25" s="35" t="str">
        <f>'Phase I'!C25</f>
        <v>Principle Investigator</v>
      </c>
      <c r="D25" s="379"/>
      <c r="E25" s="92">
        <f>'Phase I'!E25*1.03</f>
        <v>90.042126436781558</v>
      </c>
      <c r="F25" s="92" t="s">
        <v>197</v>
      </c>
      <c r="G25" s="93"/>
      <c r="H25" s="352">
        <v>0</v>
      </c>
      <c r="I25" s="72">
        <f>$E25*H25</f>
        <v>0</v>
      </c>
      <c r="J25" s="352">
        <v>0</v>
      </c>
      <c r="K25" s="72">
        <f>$E25*J25</f>
        <v>0</v>
      </c>
      <c r="L25" s="352">
        <v>0</v>
      </c>
      <c r="M25" s="72">
        <f>$E25*L25</f>
        <v>0</v>
      </c>
      <c r="N25" s="352">
        <v>0</v>
      </c>
      <c r="O25" s="72">
        <f>$E25*N25</f>
        <v>0</v>
      </c>
      <c r="P25" s="352">
        <v>0</v>
      </c>
      <c r="Q25" s="72">
        <f>$E25*P25</f>
        <v>0</v>
      </c>
      <c r="R25" s="352">
        <v>0</v>
      </c>
      <c r="S25" s="72">
        <f>$E25*R25</f>
        <v>0</v>
      </c>
      <c r="T25" s="95">
        <f>H25+J25+L25+N25+P25+R25</f>
        <v>0</v>
      </c>
      <c r="U25" s="273">
        <f>$E25*T25</f>
        <v>0</v>
      </c>
      <c r="W25" s="352">
        <v>0</v>
      </c>
      <c r="X25" s="72">
        <f>$E25*W25</f>
        <v>0</v>
      </c>
      <c r="Y25" s="352">
        <v>0</v>
      </c>
      <c r="Z25" s="72">
        <f>$E25*Y25</f>
        <v>0</v>
      </c>
      <c r="AA25" s="352">
        <v>0</v>
      </c>
      <c r="AB25" s="72">
        <f>$E25*AA25</f>
        <v>0</v>
      </c>
      <c r="AC25" s="352">
        <v>0</v>
      </c>
      <c r="AD25" s="72">
        <f>$E25*AC25</f>
        <v>0</v>
      </c>
      <c r="AE25" s="352">
        <v>0</v>
      </c>
      <c r="AF25" s="72">
        <f>$E25*AE25</f>
        <v>0</v>
      </c>
      <c r="AG25" s="352">
        <v>0</v>
      </c>
      <c r="AH25" s="72">
        <f>$E25*AG25</f>
        <v>0</v>
      </c>
      <c r="AI25" s="95">
        <f>W25+Y25+AA25+AC25+AE25+AG25</f>
        <v>0</v>
      </c>
      <c r="AJ25" s="287">
        <f>$E25*AI25</f>
        <v>0</v>
      </c>
      <c r="AL25" s="352">
        <v>0</v>
      </c>
      <c r="AM25" s="72">
        <f>$E25*AL25</f>
        <v>0</v>
      </c>
      <c r="AN25" s="352">
        <v>0</v>
      </c>
      <c r="AO25" s="72">
        <f>$E25*AN25</f>
        <v>0</v>
      </c>
      <c r="AP25" s="352">
        <v>0</v>
      </c>
      <c r="AQ25" s="72">
        <f>$E25*AP25</f>
        <v>0</v>
      </c>
      <c r="AR25" s="352">
        <v>0</v>
      </c>
      <c r="AS25" s="72">
        <f>$E25*AR25</f>
        <v>0</v>
      </c>
      <c r="AT25" s="95">
        <f>AL25+AN25+AP25+AR25</f>
        <v>0</v>
      </c>
      <c r="AU25" s="280">
        <f>$E25*AT25</f>
        <v>0</v>
      </c>
      <c r="BA25" s="96"/>
      <c r="BC25" s="97">
        <f>$T25</f>
        <v>0</v>
      </c>
      <c r="BD25" s="75">
        <f>$E25*BC25</f>
        <v>0</v>
      </c>
      <c r="BE25" s="97">
        <f>$AI25</f>
        <v>0</v>
      </c>
      <c r="BF25" s="76">
        <f t="shared" ref="BF25:BF41" si="3">$E25*BE25</f>
        <v>0</v>
      </c>
      <c r="BG25" s="97">
        <f>$AT25</f>
        <v>0</v>
      </c>
      <c r="BH25" s="77">
        <f t="shared" ref="BH25:BH41" si="4">$E25*BG25</f>
        <v>0</v>
      </c>
      <c r="BI25" s="213"/>
      <c r="BJ25" s="202"/>
      <c r="BK25" s="61"/>
      <c r="BL25" s="78">
        <f>BC25+BE25+BG25</f>
        <v>0</v>
      </c>
      <c r="BM25" s="79">
        <f t="shared" ref="BM25:BM41" si="5">$E25*BL25</f>
        <v>0</v>
      </c>
    </row>
    <row r="26" spans="2:65">
      <c r="B26" s="35" t="str">
        <f>'Phase I'!B26</f>
        <v>Dr. Casanova</v>
      </c>
      <c r="C26" s="35" t="str">
        <f>'Phase I'!C26</f>
        <v>Co-PI</v>
      </c>
      <c r="D26" s="379"/>
      <c r="E26" s="92">
        <f>'Phase I'!E26*1.03</f>
        <v>40.211436781609123</v>
      </c>
      <c r="F26" s="92" t="s">
        <v>197</v>
      </c>
      <c r="G26" s="93"/>
      <c r="H26" s="352">
        <v>0</v>
      </c>
      <c r="I26" s="72">
        <f t="shared" ref="I26:I41" si="6">$E26*H26</f>
        <v>0</v>
      </c>
      <c r="J26" s="352">
        <v>0</v>
      </c>
      <c r="K26" s="72">
        <f t="shared" ref="K26:K41" si="7">$E26*J26</f>
        <v>0</v>
      </c>
      <c r="L26" s="352">
        <v>0</v>
      </c>
      <c r="M26" s="72">
        <f t="shared" ref="M26:M41" si="8">$E26*L26</f>
        <v>0</v>
      </c>
      <c r="N26" s="352">
        <v>0</v>
      </c>
      <c r="O26" s="72">
        <f t="shared" ref="O26:O41" si="9">$E26*N26</f>
        <v>0</v>
      </c>
      <c r="P26" s="352">
        <v>0</v>
      </c>
      <c r="Q26" s="72">
        <f t="shared" ref="Q26:Q41" si="10">$E26*P26</f>
        <v>0</v>
      </c>
      <c r="R26" s="352">
        <v>0</v>
      </c>
      <c r="S26" s="72">
        <f t="shared" ref="S26:S41" si="11">$E26*R26</f>
        <v>0</v>
      </c>
      <c r="T26" s="95">
        <f t="shared" ref="T26:T41" si="12">H26+J26+L26+N26+P26+R26</f>
        <v>0</v>
      </c>
      <c r="U26" s="273">
        <f t="shared" ref="U26:U41" si="13">$E26*T26</f>
        <v>0</v>
      </c>
      <c r="W26" s="352">
        <v>0</v>
      </c>
      <c r="X26" s="72">
        <f t="shared" ref="X26:X41" si="14">$E26*W26</f>
        <v>0</v>
      </c>
      <c r="Y26" s="352">
        <v>0</v>
      </c>
      <c r="Z26" s="72">
        <f t="shared" ref="Z26:Z41" si="15">$E26*Y26</f>
        <v>0</v>
      </c>
      <c r="AA26" s="352">
        <v>0</v>
      </c>
      <c r="AB26" s="72">
        <f t="shared" ref="AB26:AB41" si="16">$E26*AA26</f>
        <v>0</v>
      </c>
      <c r="AC26" s="352">
        <v>0</v>
      </c>
      <c r="AD26" s="72">
        <f t="shared" ref="AD26:AD41" si="17">$E26*AC26</f>
        <v>0</v>
      </c>
      <c r="AE26" s="352">
        <v>0</v>
      </c>
      <c r="AF26" s="72">
        <f t="shared" ref="AF26:AF40" si="18">$E26*AE26</f>
        <v>0</v>
      </c>
      <c r="AG26" s="352">
        <v>0</v>
      </c>
      <c r="AH26" s="72">
        <f t="shared" ref="AH26:AH41" si="19">$E26*AG26</f>
        <v>0</v>
      </c>
      <c r="AI26" s="95">
        <f t="shared" ref="AI26:AI41" si="20">W26+Y26+AA26+AC26+AE26+AG26</f>
        <v>0</v>
      </c>
      <c r="AJ26" s="287">
        <f t="shared" ref="AJ26:AJ41" si="21">$E26*AI26</f>
        <v>0</v>
      </c>
      <c r="AL26" s="352">
        <v>0</v>
      </c>
      <c r="AM26" s="72">
        <f t="shared" ref="AM26:AM41" si="22">$E26*AL26</f>
        <v>0</v>
      </c>
      <c r="AN26" s="352">
        <v>0</v>
      </c>
      <c r="AO26" s="72">
        <f t="shared" ref="AO26:AO41" si="23">$E26*AN26</f>
        <v>0</v>
      </c>
      <c r="AP26" s="352">
        <v>0</v>
      </c>
      <c r="AQ26" s="72">
        <f t="shared" ref="AQ26:AQ41" si="24">$E26*AP26</f>
        <v>0</v>
      </c>
      <c r="AR26" s="352">
        <v>0</v>
      </c>
      <c r="AS26" s="72"/>
      <c r="AT26" s="95">
        <f t="shared" ref="AT26:AT41" si="25">AL26+AN26+AP26+AR26</f>
        <v>0</v>
      </c>
      <c r="AU26" s="280">
        <f t="shared" ref="AU26:AU41" si="26">$E26*AT26</f>
        <v>0</v>
      </c>
      <c r="BA26" s="96"/>
      <c r="BC26" s="97">
        <f t="shared" ref="BC26:BC41" si="27">$T26</f>
        <v>0</v>
      </c>
      <c r="BD26" s="75">
        <f t="shared" ref="BD26:BD41" si="28">$E26*BC26</f>
        <v>0</v>
      </c>
      <c r="BE26" s="97">
        <f t="shared" ref="BE26:BE41" si="29">$AI26</f>
        <v>0</v>
      </c>
      <c r="BF26" s="76">
        <f t="shared" si="3"/>
        <v>0</v>
      </c>
      <c r="BG26" s="97">
        <f t="shared" ref="BG26:BG31" si="30">$AT26</f>
        <v>0</v>
      </c>
      <c r="BH26" s="77">
        <f t="shared" si="4"/>
        <v>0</v>
      </c>
      <c r="BI26" s="213"/>
      <c r="BJ26" s="202"/>
      <c r="BK26" s="61"/>
      <c r="BL26" s="78">
        <f t="shared" ref="BL26:BL41" si="31">BC26+BE26+BG26</f>
        <v>0</v>
      </c>
      <c r="BM26" s="79">
        <f t="shared" si="5"/>
        <v>0</v>
      </c>
    </row>
    <row r="27" spans="2:65">
      <c r="B27" s="35" t="str">
        <f>'Phase I'!B27</f>
        <v>Dr. Yoon</v>
      </c>
      <c r="C27" s="35" t="str">
        <f>'Phase I'!C27</f>
        <v>Co-PI</v>
      </c>
      <c r="D27" s="379"/>
      <c r="E27" s="92">
        <f>'Phase I'!E27*1.03</f>
        <v>67.228218390804571</v>
      </c>
      <c r="F27" s="92" t="s">
        <v>197</v>
      </c>
      <c r="G27" s="93"/>
      <c r="H27" s="352">
        <v>0</v>
      </c>
      <c r="I27" s="72">
        <f t="shared" si="6"/>
        <v>0</v>
      </c>
      <c r="J27" s="352">
        <v>0</v>
      </c>
      <c r="K27" s="72">
        <f t="shared" si="7"/>
        <v>0</v>
      </c>
      <c r="L27" s="352">
        <v>0</v>
      </c>
      <c r="M27" s="72">
        <f t="shared" si="8"/>
        <v>0</v>
      </c>
      <c r="N27" s="352">
        <v>0</v>
      </c>
      <c r="O27" s="72">
        <f t="shared" si="9"/>
        <v>0</v>
      </c>
      <c r="P27" s="352">
        <v>0</v>
      </c>
      <c r="Q27" s="72">
        <f t="shared" si="10"/>
        <v>0</v>
      </c>
      <c r="R27" s="352">
        <v>0</v>
      </c>
      <c r="S27" s="72">
        <f t="shared" si="11"/>
        <v>0</v>
      </c>
      <c r="T27" s="95">
        <f t="shared" si="12"/>
        <v>0</v>
      </c>
      <c r="U27" s="273">
        <f t="shared" si="13"/>
        <v>0</v>
      </c>
      <c r="W27" s="352">
        <v>0</v>
      </c>
      <c r="X27" s="72">
        <f t="shared" si="14"/>
        <v>0</v>
      </c>
      <c r="Y27" s="352">
        <v>0</v>
      </c>
      <c r="Z27" s="72">
        <f t="shared" si="15"/>
        <v>0</v>
      </c>
      <c r="AA27" s="352">
        <v>0</v>
      </c>
      <c r="AB27" s="72">
        <f t="shared" si="16"/>
        <v>0</v>
      </c>
      <c r="AC27" s="352">
        <v>0</v>
      </c>
      <c r="AD27" s="72">
        <f t="shared" si="17"/>
        <v>0</v>
      </c>
      <c r="AE27" s="352">
        <v>0</v>
      </c>
      <c r="AF27" s="72">
        <f t="shared" si="18"/>
        <v>0</v>
      </c>
      <c r="AG27" s="352">
        <v>0</v>
      </c>
      <c r="AH27" s="72">
        <f t="shared" si="19"/>
        <v>0</v>
      </c>
      <c r="AI27" s="95">
        <f t="shared" si="20"/>
        <v>0</v>
      </c>
      <c r="AJ27" s="287">
        <f t="shared" si="21"/>
        <v>0</v>
      </c>
      <c r="AL27" s="352">
        <v>0</v>
      </c>
      <c r="AM27" s="72">
        <f t="shared" si="22"/>
        <v>0</v>
      </c>
      <c r="AN27" s="352">
        <v>0</v>
      </c>
      <c r="AO27" s="72">
        <f t="shared" si="23"/>
        <v>0</v>
      </c>
      <c r="AP27" s="352">
        <v>0</v>
      </c>
      <c r="AQ27" s="72">
        <f t="shared" si="24"/>
        <v>0</v>
      </c>
      <c r="AR27" s="352">
        <v>0</v>
      </c>
      <c r="AS27" s="72"/>
      <c r="AT27" s="95">
        <f t="shared" si="25"/>
        <v>0</v>
      </c>
      <c r="AU27" s="280">
        <f t="shared" si="26"/>
        <v>0</v>
      </c>
      <c r="BA27" s="96"/>
      <c r="BC27" s="97">
        <f t="shared" si="27"/>
        <v>0</v>
      </c>
      <c r="BD27" s="75">
        <f t="shared" si="28"/>
        <v>0</v>
      </c>
      <c r="BE27" s="97">
        <f t="shared" si="29"/>
        <v>0</v>
      </c>
      <c r="BF27" s="76">
        <f t="shared" si="3"/>
        <v>0</v>
      </c>
      <c r="BG27" s="97">
        <f t="shared" si="30"/>
        <v>0</v>
      </c>
      <c r="BH27" s="77">
        <f t="shared" si="4"/>
        <v>0</v>
      </c>
      <c r="BI27" s="213"/>
      <c r="BJ27" s="202"/>
      <c r="BK27" s="61"/>
      <c r="BL27" s="78">
        <f t="shared" si="31"/>
        <v>0</v>
      </c>
      <c r="BM27" s="79">
        <f t="shared" si="5"/>
        <v>0</v>
      </c>
    </row>
    <row r="28" spans="2:65">
      <c r="B28" s="35" t="str">
        <f>'Phase I'!B28</f>
        <v>Graduate Student</v>
      </c>
      <c r="C28" s="35" t="str">
        <f>'Phase I'!C28</f>
        <v>Graduate Student (Lin)</v>
      </c>
      <c r="D28" s="379"/>
      <c r="E28" s="92">
        <f>'Phase I'!E28*1.03</f>
        <v>24.664750957854398</v>
      </c>
      <c r="F28" s="92" t="s">
        <v>197</v>
      </c>
      <c r="G28" s="93"/>
      <c r="H28" s="352">
        <v>0</v>
      </c>
      <c r="I28" s="72">
        <f t="shared" si="6"/>
        <v>0</v>
      </c>
      <c r="J28" s="352">
        <v>0</v>
      </c>
      <c r="K28" s="72">
        <f t="shared" si="7"/>
        <v>0</v>
      </c>
      <c r="L28" s="352">
        <v>0</v>
      </c>
      <c r="M28" s="72">
        <f t="shared" si="8"/>
        <v>0</v>
      </c>
      <c r="N28" s="352">
        <v>0</v>
      </c>
      <c r="O28" s="72">
        <f t="shared" si="9"/>
        <v>0</v>
      </c>
      <c r="P28" s="352">
        <v>0</v>
      </c>
      <c r="Q28" s="72">
        <f t="shared" si="10"/>
        <v>0</v>
      </c>
      <c r="R28" s="352">
        <v>0</v>
      </c>
      <c r="S28" s="72">
        <f t="shared" si="11"/>
        <v>0</v>
      </c>
      <c r="T28" s="95">
        <f t="shared" si="12"/>
        <v>0</v>
      </c>
      <c r="U28" s="273">
        <f t="shared" si="13"/>
        <v>0</v>
      </c>
      <c r="W28" s="352">
        <v>0</v>
      </c>
      <c r="X28" s="72">
        <f t="shared" si="14"/>
        <v>0</v>
      </c>
      <c r="Y28" s="352">
        <v>0</v>
      </c>
      <c r="Z28" s="72">
        <f t="shared" si="15"/>
        <v>0</v>
      </c>
      <c r="AA28" s="352">
        <v>0</v>
      </c>
      <c r="AB28" s="72">
        <f t="shared" si="16"/>
        <v>0</v>
      </c>
      <c r="AC28" s="352">
        <v>0</v>
      </c>
      <c r="AD28" s="72">
        <f t="shared" si="17"/>
        <v>0</v>
      </c>
      <c r="AE28" s="352">
        <v>0</v>
      </c>
      <c r="AF28" s="72">
        <f t="shared" si="18"/>
        <v>0</v>
      </c>
      <c r="AG28" s="352">
        <v>0</v>
      </c>
      <c r="AH28" s="72">
        <f t="shared" si="19"/>
        <v>0</v>
      </c>
      <c r="AI28" s="95">
        <f t="shared" si="20"/>
        <v>0</v>
      </c>
      <c r="AJ28" s="287">
        <f t="shared" si="21"/>
        <v>0</v>
      </c>
      <c r="AL28" s="352">
        <v>0</v>
      </c>
      <c r="AM28" s="72">
        <f t="shared" si="22"/>
        <v>0</v>
      </c>
      <c r="AN28" s="352">
        <v>0</v>
      </c>
      <c r="AO28" s="72">
        <f t="shared" si="23"/>
        <v>0</v>
      </c>
      <c r="AP28" s="352">
        <v>0</v>
      </c>
      <c r="AQ28" s="72">
        <f t="shared" si="24"/>
        <v>0</v>
      </c>
      <c r="AR28" s="352">
        <v>0</v>
      </c>
      <c r="AS28" s="72"/>
      <c r="AT28" s="95">
        <f t="shared" si="25"/>
        <v>0</v>
      </c>
      <c r="AU28" s="280">
        <f t="shared" si="26"/>
        <v>0</v>
      </c>
      <c r="BA28" s="96"/>
      <c r="BC28" s="97">
        <f t="shared" si="27"/>
        <v>0</v>
      </c>
      <c r="BD28" s="75">
        <f t="shared" si="28"/>
        <v>0</v>
      </c>
      <c r="BE28" s="97">
        <f t="shared" si="29"/>
        <v>0</v>
      </c>
      <c r="BF28" s="76">
        <f t="shared" si="3"/>
        <v>0</v>
      </c>
      <c r="BG28" s="97">
        <f t="shared" si="30"/>
        <v>0</v>
      </c>
      <c r="BH28" s="77">
        <f t="shared" si="4"/>
        <v>0</v>
      </c>
      <c r="BI28" s="213"/>
      <c r="BJ28" s="202"/>
      <c r="BK28" s="61"/>
      <c r="BL28" s="78">
        <f t="shared" si="31"/>
        <v>0</v>
      </c>
      <c r="BM28" s="79">
        <f t="shared" si="5"/>
        <v>0</v>
      </c>
    </row>
    <row r="29" spans="2:65">
      <c r="B29" s="35" t="str">
        <f>'Phase I'!B29</f>
        <v>Graduate Student</v>
      </c>
      <c r="C29" s="35" t="str">
        <f>'Phase I'!C29</f>
        <v>Graduate Student (Yoon)</v>
      </c>
      <c r="D29" s="379"/>
      <c r="E29" s="92">
        <f>'Phase I'!E29*1.03</f>
        <v>24.664750957854398</v>
      </c>
      <c r="F29" s="92" t="s">
        <v>197</v>
      </c>
      <c r="G29" s="93"/>
      <c r="H29" s="352">
        <v>0</v>
      </c>
      <c r="I29" s="72">
        <f t="shared" si="6"/>
        <v>0</v>
      </c>
      <c r="J29" s="352">
        <v>0</v>
      </c>
      <c r="K29" s="72">
        <f t="shared" si="7"/>
        <v>0</v>
      </c>
      <c r="L29" s="352">
        <v>0</v>
      </c>
      <c r="M29" s="72">
        <f t="shared" si="8"/>
        <v>0</v>
      </c>
      <c r="N29" s="352">
        <v>0</v>
      </c>
      <c r="O29" s="72">
        <f t="shared" si="9"/>
        <v>0</v>
      </c>
      <c r="P29" s="352">
        <v>0</v>
      </c>
      <c r="Q29" s="72">
        <f t="shared" si="10"/>
        <v>0</v>
      </c>
      <c r="R29" s="352">
        <v>0</v>
      </c>
      <c r="S29" s="72">
        <f t="shared" si="11"/>
        <v>0</v>
      </c>
      <c r="T29" s="95">
        <f t="shared" si="12"/>
        <v>0</v>
      </c>
      <c r="U29" s="273">
        <f t="shared" si="13"/>
        <v>0</v>
      </c>
      <c r="W29" s="352">
        <v>0</v>
      </c>
      <c r="X29" s="72">
        <f t="shared" si="14"/>
        <v>0</v>
      </c>
      <c r="Y29" s="352">
        <v>0</v>
      </c>
      <c r="Z29" s="72">
        <f t="shared" si="15"/>
        <v>0</v>
      </c>
      <c r="AA29" s="352">
        <v>0</v>
      </c>
      <c r="AB29" s="72">
        <f t="shared" si="16"/>
        <v>0</v>
      </c>
      <c r="AC29" s="352">
        <v>0</v>
      </c>
      <c r="AD29" s="72">
        <f t="shared" si="17"/>
        <v>0</v>
      </c>
      <c r="AE29" s="352">
        <v>0</v>
      </c>
      <c r="AF29" s="72">
        <f t="shared" si="18"/>
        <v>0</v>
      </c>
      <c r="AG29" s="352">
        <v>0</v>
      </c>
      <c r="AH29" s="72">
        <f t="shared" si="19"/>
        <v>0</v>
      </c>
      <c r="AI29" s="95">
        <f t="shared" si="20"/>
        <v>0</v>
      </c>
      <c r="AJ29" s="287">
        <f t="shared" si="21"/>
        <v>0</v>
      </c>
      <c r="AL29" s="352">
        <v>0</v>
      </c>
      <c r="AM29" s="72">
        <f t="shared" si="22"/>
        <v>0</v>
      </c>
      <c r="AN29" s="352">
        <v>0</v>
      </c>
      <c r="AO29" s="72">
        <f t="shared" si="23"/>
        <v>0</v>
      </c>
      <c r="AP29" s="352">
        <v>0</v>
      </c>
      <c r="AQ29" s="72">
        <f t="shared" si="24"/>
        <v>0</v>
      </c>
      <c r="AR29" s="352">
        <v>0</v>
      </c>
      <c r="AS29" s="72"/>
      <c r="AT29" s="95">
        <f t="shared" si="25"/>
        <v>0</v>
      </c>
      <c r="AU29" s="280">
        <f t="shared" si="26"/>
        <v>0</v>
      </c>
      <c r="BA29" s="96"/>
      <c r="BC29" s="97">
        <f t="shared" si="27"/>
        <v>0</v>
      </c>
      <c r="BD29" s="75">
        <f t="shared" si="28"/>
        <v>0</v>
      </c>
      <c r="BE29" s="97">
        <f t="shared" si="29"/>
        <v>0</v>
      </c>
      <c r="BF29" s="76">
        <f t="shared" si="3"/>
        <v>0</v>
      </c>
      <c r="BG29" s="97">
        <f t="shared" si="30"/>
        <v>0</v>
      </c>
      <c r="BH29" s="77">
        <f t="shared" si="4"/>
        <v>0</v>
      </c>
      <c r="BI29" s="213"/>
      <c r="BJ29" s="202"/>
      <c r="BK29" s="61"/>
      <c r="BL29" s="78">
        <f t="shared" si="31"/>
        <v>0</v>
      </c>
      <c r="BM29" s="79">
        <f t="shared" si="5"/>
        <v>0</v>
      </c>
    </row>
    <row r="30" spans="2:65">
      <c r="B30" s="35" t="str">
        <f>'Phase I'!B30</f>
        <v>Graduate Student</v>
      </c>
      <c r="C30" s="35" t="str">
        <f>'Phase I'!C30</f>
        <v>Graduate Student (Yoon)</v>
      </c>
      <c r="D30" s="379"/>
      <c r="E30" s="92">
        <f>'Phase I'!E30*1.03</f>
        <v>24.664750957854398</v>
      </c>
      <c r="F30" s="92" t="s">
        <v>197</v>
      </c>
      <c r="G30" s="93"/>
      <c r="H30" s="352">
        <v>0</v>
      </c>
      <c r="I30" s="72">
        <f t="shared" si="6"/>
        <v>0</v>
      </c>
      <c r="J30" s="352">
        <v>0</v>
      </c>
      <c r="K30" s="72">
        <f t="shared" si="7"/>
        <v>0</v>
      </c>
      <c r="L30" s="352">
        <v>0</v>
      </c>
      <c r="M30" s="72">
        <f t="shared" si="8"/>
        <v>0</v>
      </c>
      <c r="N30" s="352">
        <v>0</v>
      </c>
      <c r="O30" s="72">
        <f t="shared" si="9"/>
        <v>0</v>
      </c>
      <c r="P30" s="352">
        <v>0</v>
      </c>
      <c r="Q30" s="72">
        <f t="shared" si="10"/>
        <v>0</v>
      </c>
      <c r="R30" s="352">
        <v>0</v>
      </c>
      <c r="S30" s="72">
        <f t="shared" si="11"/>
        <v>0</v>
      </c>
      <c r="T30" s="95">
        <f t="shared" si="12"/>
        <v>0</v>
      </c>
      <c r="U30" s="273">
        <f t="shared" si="13"/>
        <v>0</v>
      </c>
      <c r="W30" s="352">
        <v>0</v>
      </c>
      <c r="X30" s="72">
        <f t="shared" si="14"/>
        <v>0</v>
      </c>
      <c r="Y30" s="352">
        <v>0</v>
      </c>
      <c r="Z30" s="72">
        <f t="shared" si="15"/>
        <v>0</v>
      </c>
      <c r="AA30" s="352">
        <v>0</v>
      </c>
      <c r="AB30" s="72">
        <f t="shared" si="16"/>
        <v>0</v>
      </c>
      <c r="AC30" s="352">
        <v>0</v>
      </c>
      <c r="AD30" s="72">
        <f t="shared" si="17"/>
        <v>0</v>
      </c>
      <c r="AE30" s="352">
        <v>0</v>
      </c>
      <c r="AF30" s="72">
        <f t="shared" si="18"/>
        <v>0</v>
      </c>
      <c r="AG30" s="352">
        <v>0</v>
      </c>
      <c r="AH30" s="72">
        <f t="shared" si="19"/>
        <v>0</v>
      </c>
      <c r="AI30" s="95">
        <f t="shared" si="20"/>
        <v>0</v>
      </c>
      <c r="AJ30" s="287">
        <f t="shared" si="21"/>
        <v>0</v>
      </c>
      <c r="AL30" s="352">
        <v>0</v>
      </c>
      <c r="AM30" s="72">
        <f t="shared" si="22"/>
        <v>0</v>
      </c>
      <c r="AN30" s="352">
        <v>0</v>
      </c>
      <c r="AO30" s="72">
        <f t="shared" si="23"/>
        <v>0</v>
      </c>
      <c r="AP30" s="352">
        <v>0</v>
      </c>
      <c r="AQ30" s="72">
        <f t="shared" si="24"/>
        <v>0</v>
      </c>
      <c r="AR30" s="352">
        <v>0</v>
      </c>
      <c r="AS30" s="72"/>
      <c r="AT30" s="95">
        <f t="shared" si="25"/>
        <v>0</v>
      </c>
      <c r="AU30" s="280">
        <f t="shared" si="26"/>
        <v>0</v>
      </c>
      <c r="BA30" s="96"/>
      <c r="BC30" s="97">
        <f t="shared" si="27"/>
        <v>0</v>
      </c>
      <c r="BD30" s="75">
        <f t="shared" si="28"/>
        <v>0</v>
      </c>
      <c r="BE30" s="97">
        <f t="shared" si="29"/>
        <v>0</v>
      </c>
      <c r="BF30" s="76">
        <f t="shared" si="3"/>
        <v>0</v>
      </c>
      <c r="BG30" s="97">
        <f t="shared" si="30"/>
        <v>0</v>
      </c>
      <c r="BH30" s="77">
        <f t="shared" si="4"/>
        <v>0</v>
      </c>
      <c r="BI30" s="213"/>
      <c r="BJ30" s="202"/>
      <c r="BK30" s="61"/>
      <c r="BL30" s="78">
        <f t="shared" si="31"/>
        <v>0</v>
      </c>
      <c r="BM30" s="79">
        <f t="shared" si="5"/>
        <v>0</v>
      </c>
    </row>
    <row r="31" spans="2:65">
      <c r="B31" s="35" t="str">
        <f>'Phase I'!B31</f>
        <v>Undergraduate Student</v>
      </c>
      <c r="C31" s="35" t="str">
        <f>'Phase I'!C31</f>
        <v>Undergraduate Student (Lin)</v>
      </c>
      <c r="D31" s="379"/>
      <c r="E31" s="92">
        <f>'Phase I'!E31*1.03</f>
        <v>17.758620689655146</v>
      </c>
      <c r="F31" s="92" t="s">
        <v>197</v>
      </c>
      <c r="G31" s="93"/>
      <c r="H31" s="352">
        <v>0</v>
      </c>
      <c r="I31" s="72">
        <f t="shared" si="6"/>
        <v>0</v>
      </c>
      <c r="J31" s="352">
        <v>0</v>
      </c>
      <c r="K31" s="72">
        <f t="shared" si="7"/>
        <v>0</v>
      </c>
      <c r="L31" s="352">
        <v>0</v>
      </c>
      <c r="M31" s="72">
        <f t="shared" si="8"/>
        <v>0</v>
      </c>
      <c r="N31" s="352">
        <v>0</v>
      </c>
      <c r="O31" s="72">
        <f t="shared" si="9"/>
        <v>0</v>
      </c>
      <c r="P31" s="352">
        <v>0</v>
      </c>
      <c r="Q31" s="72">
        <f t="shared" si="10"/>
        <v>0</v>
      </c>
      <c r="R31" s="352">
        <v>0</v>
      </c>
      <c r="S31" s="72">
        <f t="shared" si="11"/>
        <v>0</v>
      </c>
      <c r="T31" s="95">
        <f t="shared" si="12"/>
        <v>0</v>
      </c>
      <c r="U31" s="273">
        <f t="shared" si="13"/>
        <v>0</v>
      </c>
      <c r="W31" s="352">
        <v>0</v>
      </c>
      <c r="X31" s="72">
        <f t="shared" si="14"/>
        <v>0</v>
      </c>
      <c r="Y31" s="352">
        <v>0</v>
      </c>
      <c r="Z31" s="72">
        <f t="shared" si="15"/>
        <v>0</v>
      </c>
      <c r="AA31" s="352">
        <v>0</v>
      </c>
      <c r="AB31" s="72">
        <f t="shared" si="16"/>
        <v>0</v>
      </c>
      <c r="AC31" s="352">
        <v>0</v>
      </c>
      <c r="AD31" s="72">
        <f t="shared" si="17"/>
        <v>0</v>
      </c>
      <c r="AE31" s="352">
        <v>0</v>
      </c>
      <c r="AF31" s="72">
        <f t="shared" si="18"/>
        <v>0</v>
      </c>
      <c r="AG31" s="352">
        <v>0</v>
      </c>
      <c r="AH31" s="72">
        <f t="shared" si="19"/>
        <v>0</v>
      </c>
      <c r="AI31" s="95">
        <f t="shared" si="20"/>
        <v>0</v>
      </c>
      <c r="AJ31" s="287">
        <f t="shared" si="21"/>
        <v>0</v>
      </c>
      <c r="AL31" s="352">
        <v>0</v>
      </c>
      <c r="AM31" s="72">
        <f t="shared" si="22"/>
        <v>0</v>
      </c>
      <c r="AN31" s="352">
        <v>0</v>
      </c>
      <c r="AO31" s="72">
        <f t="shared" si="23"/>
        <v>0</v>
      </c>
      <c r="AP31" s="352">
        <v>0</v>
      </c>
      <c r="AQ31" s="72">
        <f t="shared" si="24"/>
        <v>0</v>
      </c>
      <c r="AR31" s="352">
        <v>0</v>
      </c>
      <c r="AS31" s="72"/>
      <c r="AT31" s="95">
        <f t="shared" si="25"/>
        <v>0</v>
      </c>
      <c r="AU31" s="280">
        <f t="shared" si="26"/>
        <v>0</v>
      </c>
      <c r="BA31" s="96"/>
      <c r="BC31" s="97">
        <f t="shared" si="27"/>
        <v>0</v>
      </c>
      <c r="BD31" s="75">
        <f t="shared" si="28"/>
        <v>0</v>
      </c>
      <c r="BE31" s="97">
        <f t="shared" si="29"/>
        <v>0</v>
      </c>
      <c r="BF31" s="76">
        <f t="shared" si="3"/>
        <v>0</v>
      </c>
      <c r="BG31" s="97">
        <f t="shared" si="30"/>
        <v>0</v>
      </c>
      <c r="BH31" s="77">
        <f t="shared" si="4"/>
        <v>0</v>
      </c>
      <c r="BI31" s="213"/>
      <c r="BJ31" s="202"/>
      <c r="BK31" s="61"/>
      <c r="BL31" s="78">
        <f t="shared" si="31"/>
        <v>0</v>
      </c>
      <c r="BM31" s="79">
        <f t="shared" si="5"/>
        <v>0</v>
      </c>
    </row>
    <row r="32" spans="2:65" hidden="1">
      <c r="B32" s="35"/>
      <c r="C32" s="35"/>
      <c r="D32" s="379"/>
      <c r="E32" s="92"/>
      <c r="F32" s="92" t="s">
        <v>197</v>
      </c>
      <c r="G32" s="93"/>
      <c r="H32" s="352">
        <v>0</v>
      </c>
      <c r="I32" s="72">
        <f t="shared" si="6"/>
        <v>0</v>
      </c>
      <c r="J32" s="352">
        <v>0</v>
      </c>
      <c r="K32" s="72">
        <f t="shared" si="7"/>
        <v>0</v>
      </c>
      <c r="L32" s="352">
        <v>0</v>
      </c>
      <c r="M32" s="72">
        <f t="shared" si="8"/>
        <v>0</v>
      </c>
      <c r="N32" s="352">
        <v>0</v>
      </c>
      <c r="O32" s="72">
        <f t="shared" si="9"/>
        <v>0</v>
      </c>
      <c r="P32" s="352">
        <v>0</v>
      </c>
      <c r="Q32" s="72">
        <f t="shared" si="10"/>
        <v>0</v>
      </c>
      <c r="R32" s="352">
        <v>0</v>
      </c>
      <c r="S32" s="72">
        <f t="shared" si="11"/>
        <v>0</v>
      </c>
      <c r="T32" s="95">
        <f t="shared" si="12"/>
        <v>0</v>
      </c>
      <c r="U32" s="273">
        <f t="shared" si="13"/>
        <v>0</v>
      </c>
      <c r="W32" s="352">
        <v>0</v>
      </c>
      <c r="X32" s="72">
        <f t="shared" si="14"/>
        <v>0</v>
      </c>
      <c r="Y32" s="352">
        <v>0</v>
      </c>
      <c r="Z32" s="72">
        <f t="shared" si="15"/>
        <v>0</v>
      </c>
      <c r="AA32" s="352">
        <v>0</v>
      </c>
      <c r="AB32" s="72">
        <f t="shared" si="16"/>
        <v>0</v>
      </c>
      <c r="AC32" s="352">
        <v>0</v>
      </c>
      <c r="AD32" s="72">
        <f t="shared" si="17"/>
        <v>0</v>
      </c>
      <c r="AE32" s="352">
        <v>0</v>
      </c>
      <c r="AF32" s="72">
        <f t="shared" si="18"/>
        <v>0</v>
      </c>
      <c r="AG32" s="352">
        <v>0</v>
      </c>
      <c r="AH32" s="72">
        <f t="shared" si="19"/>
        <v>0</v>
      </c>
      <c r="AI32" s="95">
        <f t="shared" si="20"/>
        <v>0</v>
      </c>
      <c r="AJ32" s="287">
        <f t="shared" si="21"/>
        <v>0</v>
      </c>
      <c r="AL32" s="352">
        <v>0</v>
      </c>
      <c r="AM32" s="72">
        <f t="shared" si="22"/>
        <v>0</v>
      </c>
      <c r="AN32" s="352">
        <v>0</v>
      </c>
      <c r="AO32" s="72">
        <f t="shared" si="23"/>
        <v>0</v>
      </c>
      <c r="AP32" s="352">
        <v>0</v>
      </c>
      <c r="AQ32" s="72">
        <f t="shared" si="24"/>
        <v>0</v>
      </c>
      <c r="AR32" s="352">
        <v>0</v>
      </c>
      <c r="AS32" s="72"/>
      <c r="AT32" s="95">
        <f t="shared" si="25"/>
        <v>0</v>
      </c>
      <c r="AU32" s="280">
        <f t="shared" si="26"/>
        <v>0</v>
      </c>
      <c r="BA32" s="96"/>
      <c r="BC32" s="97">
        <f t="shared" si="27"/>
        <v>0</v>
      </c>
      <c r="BD32" s="75">
        <f t="shared" si="28"/>
        <v>0</v>
      </c>
      <c r="BE32" s="97">
        <f t="shared" si="29"/>
        <v>0</v>
      </c>
      <c r="BF32" s="76">
        <f t="shared" si="3"/>
        <v>0</v>
      </c>
      <c r="BG32" s="97"/>
      <c r="BH32" s="77">
        <f t="shared" si="4"/>
        <v>0</v>
      </c>
      <c r="BI32" s="213"/>
      <c r="BJ32" s="202"/>
      <c r="BK32" s="61"/>
      <c r="BL32" s="78">
        <f t="shared" si="31"/>
        <v>0</v>
      </c>
      <c r="BM32" s="79">
        <f t="shared" si="5"/>
        <v>0</v>
      </c>
    </row>
    <row r="33" spans="2:65" hidden="1">
      <c r="B33" s="35"/>
      <c r="C33" s="35"/>
      <c r="D33" s="379"/>
      <c r="E33" s="92"/>
      <c r="F33" s="92" t="s">
        <v>197</v>
      </c>
      <c r="G33" s="93"/>
      <c r="H33" s="352">
        <v>0</v>
      </c>
      <c r="I33" s="72">
        <f t="shared" si="6"/>
        <v>0</v>
      </c>
      <c r="J33" s="352">
        <v>0</v>
      </c>
      <c r="K33" s="72">
        <f t="shared" si="7"/>
        <v>0</v>
      </c>
      <c r="L33" s="352">
        <v>0</v>
      </c>
      <c r="M33" s="72">
        <f t="shared" si="8"/>
        <v>0</v>
      </c>
      <c r="N33" s="352">
        <v>0</v>
      </c>
      <c r="O33" s="72">
        <f t="shared" si="9"/>
        <v>0</v>
      </c>
      <c r="P33" s="352">
        <v>0</v>
      </c>
      <c r="Q33" s="72">
        <f t="shared" si="10"/>
        <v>0</v>
      </c>
      <c r="R33" s="352">
        <v>0</v>
      </c>
      <c r="S33" s="72">
        <f t="shared" si="11"/>
        <v>0</v>
      </c>
      <c r="T33" s="95">
        <f t="shared" si="12"/>
        <v>0</v>
      </c>
      <c r="U33" s="273">
        <f t="shared" si="13"/>
        <v>0</v>
      </c>
      <c r="W33" s="352">
        <v>0</v>
      </c>
      <c r="X33" s="72">
        <f t="shared" si="14"/>
        <v>0</v>
      </c>
      <c r="Y33" s="352">
        <v>0</v>
      </c>
      <c r="Z33" s="72">
        <f t="shared" si="15"/>
        <v>0</v>
      </c>
      <c r="AA33" s="352">
        <v>0</v>
      </c>
      <c r="AB33" s="72">
        <f t="shared" si="16"/>
        <v>0</v>
      </c>
      <c r="AC33" s="352">
        <v>0</v>
      </c>
      <c r="AD33" s="72">
        <f t="shared" si="17"/>
        <v>0</v>
      </c>
      <c r="AE33" s="352">
        <v>0</v>
      </c>
      <c r="AF33" s="72">
        <f t="shared" si="18"/>
        <v>0</v>
      </c>
      <c r="AG33" s="352">
        <v>0</v>
      </c>
      <c r="AH33" s="72">
        <f t="shared" si="19"/>
        <v>0</v>
      </c>
      <c r="AI33" s="95">
        <f t="shared" si="20"/>
        <v>0</v>
      </c>
      <c r="AJ33" s="287">
        <f t="shared" si="21"/>
        <v>0</v>
      </c>
      <c r="AL33" s="352">
        <v>0</v>
      </c>
      <c r="AM33" s="72">
        <f t="shared" si="22"/>
        <v>0</v>
      </c>
      <c r="AN33" s="352">
        <v>0</v>
      </c>
      <c r="AO33" s="72">
        <f t="shared" si="23"/>
        <v>0</v>
      </c>
      <c r="AP33" s="352">
        <v>0</v>
      </c>
      <c r="AQ33" s="72">
        <f t="shared" si="24"/>
        <v>0</v>
      </c>
      <c r="AR33" s="352">
        <v>0</v>
      </c>
      <c r="AS33" s="72"/>
      <c r="AT33" s="95">
        <f t="shared" si="25"/>
        <v>0</v>
      </c>
      <c r="AU33" s="280">
        <f t="shared" si="26"/>
        <v>0</v>
      </c>
      <c r="BA33" s="96"/>
      <c r="BC33" s="97">
        <f t="shared" si="27"/>
        <v>0</v>
      </c>
      <c r="BD33" s="75">
        <f t="shared" si="28"/>
        <v>0</v>
      </c>
      <c r="BE33" s="97">
        <f t="shared" si="29"/>
        <v>0</v>
      </c>
      <c r="BF33" s="76">
        <f t="shared" si="3"/>
        <v>0</v>
      </c>
      <c r="BG33" s="97"/>
      <c r="BH33" s="77">
        <f t="shared" si="4"/>
        <v>0</v>
      </c>
      <c r="BI33" s="213"/>
      <c r="BJ33" s="202"/>
      <c r="BK33" s="61"/>
      <c r="BL33" s="78">
        <f t="shared" si="31"/>
        <v>0</v>
      </c>
      <c r="BM33" s="79">
        <f t="shared" si="5"/>
        <v>0</v>
      </c>
    </row>
    <row r="34" spans="2:65" hidden="1">
      <c r="B34" s="35"/>
      <c r="C34" s="35"/>
      <c r="D34" s="379"/>
      <c r="E34" s="92"/>
      <c r="F34" s="92" t="s">
        <v>197</v>
      </c>
      <c r="G34" s="93"/>
      <c r="H34" s="352">
        <v>0</v>
      </c>
      <c r="I34" s="72">
        <f t="shared" si="6"/>
        <v>0</v>
      </c>
      <c r="J34" s="352">
        <v>0</v>
      </c>
      <c r="K34" s="72">
        <f t="shared" si="7"/>
        <v>0</v>
      </c>
      <c r="L34" s="352">
        <v>0</v>
      </c>
      <c r="M34" s="72">
        <f t="shared" si="8"/>
        <v>0</v>
      </c>
      <c r="N34" s="352">
        <v>0</v>
      </c>
      <c r="O34" s="72">
        <f t="shared" si="9"/>
        <v>0</v>
      </c>
      <c r="P34" s="352">
        <v>0</v>
      </c>
      <c r="Q34" s="72">
        <f t="shared" si="10"/>
        <v>0</v>
      </c>
      <c r="R34" s="352">
        <v>0</v>
      </c>
      <c r="S34" s="72">
        <f t="shared" si="11"/>
        <v>0</v>
      </c>
      <c r="T34" s="95">
        <f t="shared" si="12"/>
        <v>0</v>
      </c>
      <c r="U34" s="273">
        <f t="shared" si="13"/>
        <v>0</v>
      </c>
      <c r="W34" s="352">
        <v>0</v>
      </c>
      <c r="X34" s="72">
        <f t="shared" si="14"/>
        <v>0</v>
      </c>
      <c r="Y34" s="352">
        <v>0</v>
      </c>
      <c r="Z34" s="72">
        <f t="shared" si="15"/>
        <v>0</v>
      </c>
      <c r="AA34" s="352">
        <v>0</v>
      </c>
      <c r="AB34" s="72">
        <f t="shared" si="16"/>
        <v>0</v>
      </c>
      <c r="AC34" s="352">
        <v>0</v>
      </c>
      <c r="AD34" s="72">
        <f t="shared" si="17"/>
        <v>0</v>
      </c>
      <c r="AE34" s="352">
        <v>0</v>
      </c>
      <c r="AF34" s="72">
        <f t="shared" si="18"/>
        <v>0</v>
      </c>
      <c r="AG34" s="352">
        <v>0</v>
      </c>
      <c r="AH34" s="72">
        <f t="shared" si="19"/>
        <v>0</v>
      </c>
      <c r="AI34" s="95">
        <f t="shared" si="20"/>
        <v>0</v>
      </c>
      <c r="AJ34" s="287">
        <f t="shared" si="21"/>
        <v>0</v>
      </c>
      <c r="AL34" s="352">
        <v>0</v>
      </c>
      <c r="AM34" s="72">
        <f t="shared" si="22"/>
        <v>0</v>
      </c>
      <c r="AN34" s="352">
        <v>0</v>
      </c>
      <c r="AO34" s="72">
        <f t="shared" si="23"/>
        <v>0</v>
      </c>
      <c r="AP34" s="352">
        <v>0</v>
      </c>
      <c r="AQ34" s="72">
        <f t="shared" si="24"/>
        <v>0</v>
      </c>
      <c r="AR34" s="352">
        <v>0</v>
      </c>
      <c r="AS34" s="72"/>
      <c r="AT34" s="95">
        <f t="shared" si="25"/>
        <v>0</v>
      </c>
      <c r="AU34" s="280">
        <f t="shared" si="26"/>
        <v>0</v>
      </c>
      <c r="BA34" s="96"/>
      <c r="BC34" s="97">
        <f t="shared" si="27"/>
        <v>0</v>
      </c>
      <c r="BD34" s="75">
        <f t="shared" si="28"/>
        <v>0</v>
      </c>
      <c r="BE34" s="97">
        <f t="shared" si="29"/>
        <v>0</v>
      </c>
      <c r="BF34" s="76">
        <f t="shared" si="3"/>
        <v>0</v>
      </c>
      <c r="BG34" s="97"/>
      <c r="BH34" s="77">
        <f t="shared" si="4"/>
        <v>0</v>
      </c>
      <c r="BI34" s="213"/>
      <c r="BJ34" s="202"/>
      <c r="BK34" s="61"/>
      <c r="BL34" s="78">
        <f t="shared" si="31"/>
        <v>0</v>
      </c>
      <c r="BM34" s="79">
        <f t="shared" si="5"/>
        <v>0</v>
      </c>
    </row>
    <row r="35" spans="2:65" hidden="1">
      <c r="B35" s="35"/>
      <c r="C35" s="35"/>
      <c r="D35" s="379"/>
      <c r="E35" s="91"/>
      <c r="F35" s="92" t="s">
        <v>197</v>
      </c>
      <c r="G35" s="93"/>
      <c r="H35" s="352">
        <v>0</v>
      </c>
      <c r="I35" s="72">
        <f t="shared" si="6"/>
        <v>0</v>
      </c>
      <c r="J35" s="352">
        <v>0</v>
      </c>
      <c r="K35" s="72">
        <f t="shared" si="7"/>
        <v>0</v>
      </c>
      <c r="L35" s="352">
        <v>0</v>
      </c>
      <c r="M35" s="72">
        <f t="shared" si="8"/>
        <v>0</v>
      </c>
      <c r="N35" s="352">
        <v>0</v>
      </c>
      <c r="O35" s="72">
        <f t="shared" si="9"/>
        <v>0</v>
      </c>
      <c r="P35" s="352">
        <v>0</v>
      </c>
      <c r="Q35" s="72">
        <f t="shared" si="10"/>
        <v>0</v>
      </c>
      <c r="R35" s="352">
        <v>0</v>
      </c>
      <c r="S35" s="72">
        <f t="shared" si="11"/>
        <v>0</v>
      </c>
      <c r="T35" s="95">
        <f t="shared" si="12"/>
        <v>0</v>
      </c>
      <c r="U35" s="273">
        <f t="shared" si="13"/>
        <v>0</v>
      </c>
      <c r="W35" s="352">
        <v>0</v>
      </c>
      <c r="X35" s="72">
        <f t="shared" si="14"/>
        <v>0</v>
      </c>
      <c r="Y35" s="352">
        <v>0</v>
      </c>
      <c r="Z35" s="72">
        <f t="shared" si="15"/>
        <v>0</v>
      </c>
      <c r="AA35" s="352">
        <v>0</v>
      </c>
      <c r="AB35" s="72">
        <f t="shared" si="16"/>
        <v>0</v>
      </c>
      <c r="AC35" s="352">
        <v>0</v>
      </c>
      <c r="AD35" s="72">
        <f t="shared" si="17"/>
        <v>0</v>
      </c>
      <c r="AE35" s="352">
        <v>0</v>
      </c>
      <c r="AF35" s="72">
        <f t="shared" si="18"/>
        <v>0</v>
      </c>
      <c r="AG35" s="352">
        <v>0</v>
      </c>
      <c r="AH35" s="72">
        <f t="shared" si="19"/>
        <v>0</v>
      </c>
      <c r="AI35" s="95">
        <f t="shared" si="20"/>
        <v>0</v>
      </c>
      <c r="AJ35" s="287">
        <f t="shared" si="21"/>
        <v>0</v>
      </c>
      <c r="AL35" s="352">
        <v>0</v>
      </c>
      <c r="AM35" s="72">
        <f t="shared" si="22"/>
        <v>0</v>
      </c>
      <c r="AN35" s="352">
        <v>0</v>
      </c>
      <c r="AO35" s="72">
        <f t="shared" si="23"/>
        <v>0</v>
      </c>
      <c r="AP35" s="352">
        <v>0</v>
      </c>
      <c r="AQ35" s="72">
        <f t="shared" si="24"/>
        <v>0</v>
      </c>
      <c r="AR35" s="352">
        <v>0</v>
      </c>
      <c r="AS35" s="72"/>
      <c r="AT35" s="95">
        <f t="shared" si="25"/>
        <v>0</v>
      </c>
      <c r="AU35" s="280">
        <f t="shared" si="26"/>
        <v>0</v>
      </c>
      <c r="BA35" s="96"/>
      <c r="BC35" s="97">
        <f t="shared" si="27"/>
        <v>0</v>
      </c>
      <c r="BD35" s="75">
        <f t="shared" si="28"/>
        <v>0</v>
      </c>
      <c r="BE35" s="97">
        <f t="shared" si="29"/>
        <v>0</v>
      </c>
      <c r="BF35" s="76">
        <f t="shared" si="3"/>
        <v>0</v>
      </c>
      <c r="BG35" s="97"/>
      <c r="BH35" s="77">
        <f t="shared" si="4"/>
        <v>0</v>
      </c>
      <c r="BI35" s="213"/>
      <c r="BJ35" s="202"/>
      <c r="BK35" s="61"/>
      <c r="BL35" s="78">
        <f t="shared" si="31"/>
        <v>0</v>
      </c>
      <c r="BM35" s="79">
        <f t="shared" si="5"/>
        <v>0</v>
      </c>
    </row>
    <row r="36" spans="2:65" hidden="1">
      <c r="B36" s="35"/>
      <c r="C36" s="35"/>
      <c r="D36" s="379"/>
      <c r="E36" s="91"/>
      <c r="F36" s="92" t="s">
        <v>197</v>
      </c>
      <c r="G36" s="93"/>
      <c r="H36" s="352">
        <v>0</v>
      </c>
      <c r="I36" s="72">
        <f t="shared" si="6"/>
        <v>0</v>
      </c>
      <c r="J36" s="352">
        <v>0</v>
      </c>
      <c r="K36" s="72">
        <f t="shared" si="7"/>
        <v>0</v>
      </c>
      <c r="L36" s="352">
        <v>0</v>
      </c>
      <c r="M36" s="72">
        <f t="shared" si="8"/>
        <v>0</v>
      </c>
      <c r="N36" s="352">
        <v>0</v>
      </c>
      <c r="O36" s="72">
        <f t="shared" si="9"/>
        <v>0</v>
      </c>
      <c r="P36" s="352">
        <v>0</v>
      </c>
      <c r="Q36" s="72">
        <f t="shared" si="10"/>
        <v>0</v>
      </c>
      <c r="R36" s="352">
        <v>0</v>
      </c>
      <c r="S36" s="72">
        <f t="shared" si="11"/>
        <v>0</v>
      </c>
      <c r="T36" s="95">
        <f t="shared" si="12"/>
        <v>0</v>
      </c>
      <c r="U36" s="273">
        <f t="shared" si="13"/>
        <v>0</v>
      </c>
      <c r="W36" s="352">
        <v>0</v>
      </c>
      <c r="X36" s="72">
        <f t="shared" si="14"/>
        <v>0</v>
      </c>
      <c r="Y36" s="352">
        <v>0</v>
      </c>
      <c r="Z36" s="72">
        <f t="shared" si="15"/>
        <v>0</v>
      </c>
      <c r="AA36" s="352">
        <v>0</v>
      </c>
      <c r="AB36" s="72">
        <f t="shared" si="16"/>
        <v>0</v>
      </c>
      <c r="AC36" s="352">
        <v>0</v>
      </c>
      <c r="AD36" s="72">
        <f t="shared" si="17"/>
        <v>0</v>
      </c>
      <c r="AE36" s="352">
        <v>0</v>
      </c>
      <c r="AF36" s="72">
        <f t="shared" si="18"/>
        <v>0</v>
      </c>
      <c r="AG36" s="352">
        <v>0</v>
      </c>
      <c r="AH36" s="72">
        <f t="shared" si="19"/>
        <v>0</v>
      </c>
      <c r="AI36" s="95">
        <f t="shared" si="20"/>
        <v>0</v>
      </c>
      <c r="AJ36" s="287">
        <f t="shared" si="21"/>
        <v>0</v>
      </c>
      <c r="AL36" s="352">
        <v>0</v>
      </c>
      <c r="AM36" s="72">
        <f t="shared" si="22"/>
        <v>0</v>
      </c>
      <c r="AN36" s="352">
        <v>0</v>
      </c>
      <c r="AO36" s="72">
        <f t="shared" si="23"/>
        <v>0</v>
      </c>
      <c r="AP36" s="352">
        <v>0</v>
      </c>
      <c r="AQ36" s="72">
        <f t="shared" si="24"/>
        <v>0</v>
      </c>
      <c r="AR36" s="352">
        <v>0</v>
      </c>
      <c r="AS36" s="72"/>
      <c r="AT36" s="95">
        <f t="shared" si="25"/>
        <v>0</v>
      </c>
      <c r="AU36" s="280">
        <f t="shared" si="26"/>
        <v>0</v>
      </c>
      <c r="BA36" s="96"/>
      <c r="BC36" s="97">
        <f t="shared" si="27"/>
        <v>0</v>
      </c>
      <c r="BD36" s="75">
        <f t="shared" si="28"/>
        <v>0</v>
      </c>
      <c r="BE36" s="97">
        <f t="shared" si="29"/>
        <v>0</v>
      </c>
      <c r="BF36" s="76">
        <f t="shared" si="3"/>
        <v>0</v>
      </c>
      <c r="BG36" s="97"/>
      <c r="BH36" s="77">
        <f t="shared" si="4"/>
        <v>0</v>
      </c>
      <c r="BI36" s="213"/>
      <c r="BJ36" s="202"/>
      <c r="BK36" s="61"/>
      <c r="BL36" s="78">
        <f t="shared" si="31"/>
        <v>0</v>
      </c>
      <c r="BM36" s="79">
        <f t="shared" si="5"/>
        <v>0</v>
      </c>
    </row>
    <row r="37" spans="2:65" hidden="1">
      <c r="B37" s="35"/>
      <c r="C37" s="35"/>
      <c r="D37" s="379"/>
      <c r="E37" s="91"/>
      <c r="F37" s="92" t="s">
        <v>197</v>
      </c>
      <c r="G37" s="93"/>
      <c r="H37" s="352">
        <v>0</v>
      </c>
      <c r="I37" s="72">
        <f t="shared" si="6"/>
        <v>0</v>
      </c>
      <c r="J37" s="352">
        <v>0</v>
      </c>
      <c r="K37" s="72">
        <f t="shared" si="7"/>
        <v>0</v>
      </c>
      <c r="L37" s="352">
        <v>0</v>
      </c>
      <c r="M37" s="72">
        <f t="shared" si="8"/>
        <v>0</v>
      </c>
      <c r="N37" s="352">
        <v>0</v>
      </c>
      <c r="O37" s="72">
        <f t="shared" si="9"/>
        <v>0</v>
      </c>
      <c r="P37" s="352">
        <v>0</v>
      </c>
      <c r="Q37" s="72">
        <f t="shared" si="10"/>
        <v>0</v>
      </c>
      <c r="R37" s="352">
        <v>0</v>
      </c>
      <c r="S37" s="72">
        <f t="shared" si="11"/>
        <v>0</v>
      </c>
      <c r="T37" s="95">
        <f t="shared" si="12"/>
        <v>0</v>
      </c>
      <c r="U37" s="273">
        <f t="shared" si="13"/>
        <v>0</v>
      </c>
      <c r="W37" s="352">
        <v>0</v>
      </c>
      <c r="X37" s="72">
        <f t="shared" si="14"/>
        <v>0</v>
      </c>
      <c r="Y37" s="352">
        <v>0</v>
      </c>
      <c r="Z37" s="72">
        <f t="shared" si="15"/>
        <v>0</v>
      </c>
      <c r="AA37" s="352">
        <v>0</v>
      </c>
      <c r="AB37" s="72">
        <f t="shared" si="16"/>
        <v>0</v>
      </c>
      <c r="AC37" s="352">
        <v>0</v>
      </c>
      <c r="AD37" s="72">
        <f t="shared" si="17"/>
        <v>0</v>
      </c>
      <c r="AE37" s="352">
        <v>0</v>
      </c>
      <c r="AF37" s="72">
        <f t="shared" si="18"/>
        <v>0</v>
      </c>
      <c r="AG37" s="352">
        <v>0</v>
      </c>
      <c r="AH37" s="72">
        <f t="shared" si="19"/>
        <v>0</v>
      </c>
      <c r="AI37" s="95">
        <f t="shared" si="20"/>
        <v>0</v>
      </c>
      <c r="AJ37" s="287">
        <f t="shared" si="21"/>
        <v>0</v>
      </c>
      <c r="AL37" s="352">
        <v>0</v>
      </c>
      <c r="AM37" s="72">
        <f t="shared" si="22"/>
        <v>0</v>
      </c>
      <c r="AN37" s="352">
        <v>0</v>
      </c>
      <c r="AO37" s="72">
        <f t="shared" si="23"/>
        <v>0</v>
      </c>
      <c r="AP37" s="352">
        <v>0</v>
      </c>
      <c r="AQ37" s="72">
        <f t="shared" si="24"/>
        <v>0</v>
      </c>
      <c r="AR37" s="352">
        <v>0</v>
      </c>
      <c r="AS37" s="72"/>
      <c r="AT37" s="95">
        <f t="shared" si="25"/>
        <v>0</v>
      </c>
      <c r="AU37" s="280">
        <f t="shared" si="26"/>
        <v>0</v>
      </c>
      <c r="BA37" s="96"/>
      <c r="BC37" s="97">
        <f t="shared" si="27"/>
        <v>0</v>
      </c>
      <c r="BD37" s="75">
        <f t="shared" si="28"/>
        <v>0</v>
      </c>
      <c r="BE37" s="97">
        <f t="shared" si="29"/>
        <v>0</v>
      </c>
      <c r="BF37" s="76">
        <f t="shared" si="3"/>
        <v>0</v>
      </c>
      <c r="BG37" s="97"/>
      <c r="BH37" s="77">
        <f t="shared" si="4"/>
        <v>0</v>
      </c>
      <c r="BI37" s="213"/>
      <c r="BJ37" s="202"/>
      <c r="BK37" s="61"/>
      <c r="BL37" s="78">
        <f t="shared" si="31"/>
        <v>0</v>
      </c>
      <c r="BM37" s="79">
        <f t="shared" si="5"/>
        <v>0</v>
      </c>
    </row>
    <row r="38" spans="2:65" hidden="1">
      <c r="B38" s="35"/>
      <c r="C38" s="35"/>
      <c r="D38" s="379"/>
      <c r="E38" s="91"/>
      <c r="F38" s="92" t="s">
        <v>197</v>
      </c>
      <c r="G38" s="93"/>
      <c r="H38" s="352">
        <v>0</v>
      </c>
      <c r="I38" s="72">
        <f t="shared" si="6"/>
        <v>0</v>
      </c>
      <c r="J38" s="352">
        <v>0</v>
      </c>
      <c r="K38" s="72">
        <f t="shared" si="7"/>
        <v>0</v>
      </c>
      <c r="L38" s="352">
        <v>0</v>
      </c>
      <c r="M38" s="72">
        <f t="shared" si="8"/>
        <v>0</v>
      </c>
      <c r="N38" s="352">
        <v>0</v>
      </c>
      <c r="O38" s="72">
        <f t="shared" si="9"/>
        <v>0</v>
      </c>
      <c r="P38" s="352">
        <v>0</v>
      </c>
      <c r="Q38" s="72">
        <f t="shared" si="10"/>
        <v>0</v>
      </c>
      <c r="R38" s="352">
        <v>0</v>
      </c>
      <c r="S38" s="72">
        <f t="shared" si="11"/>
        <v>0</v>
      </c>
      <c r="T38" s="95">
        <f t="shared" si="12"/>
        <v>0</v>
      </c>
      <c r="U38" s="273">
        <f t="shared" si="13"/>
        <v>0</v>
      </c>
      <c r="W38" s="352">
        <v>0</v>
      </c>
      <c r="X38" s="72">
        <f t="shared" si="14"/>
        <v>0</v>
      </c>
      <c r="Y38" s="352">
        <v>0</v>
      </c>
      <c r="Z38" s="72">
        <f t="shared" si="15"/>
        <v>0</v>
      </c>
      <c r="AA38" s="352">
        <v>0</v>
      </c>
      <c r="AB38" s="72">
        <f t="shared" si="16"/>
        <v>0</v>
      </c>
      <c r="AC38" s="352">
        <v>0</v>
      </c>
      <c r="AD38" s="72">
        <f t="shared" si="17"/>
        <v>0</v>
      </c>
      <c r="AE38" s="352">
        <v>0</v>
      </c>
      <c r="AF38" s="72">
        <f t="shared" si="18"/>
        <v>0</v>
      </c>
      <c r="AG38" s="352">
        <v>0</v>
      </c>
      <c r="AH38" s="72">
        <f t="shared" si="19"/>
        <v>0</v>
      </c>
      <c r="AI38" s="95">
        <f t="shared" si="20"/>
        <v>0</v>
      </c>
      <c r="AJ38" s="287">
        <f t="shared" si="21"/>
        <v>0</v>
      </c>
      <c r="AL38" s="352">
        <v>0</v>
      </c>
      <c r="AM38" s="72">
        <f t="shared" si="22"/>
        <v>0</v>
      </c>
      <c r="AN38" s="352">
        <v>0</v>
      </c>
      <c r="AO38" s="72">
        <f t="shared" si="23"/>
        <v>0</v>
      </c>
      <c r="AP38" s="352">
        <v>0</v>
      </c>
      <c r="AQ38" s="72">
        <f t="shared" si="24"/>
        <v>0</v>
      </c>
      <c r="AR38" s="352">
        <v>0</v>
      </c>
      <c r="AS38" s="72"/>
      <c r="AT38" s="95">
        <f t="shared" si="25"/>
        <v>0</v>
      </c>
      <c r="AU38" s="280">
        <f t="shared" si="26"/>
        <v>0</v>
      </c>
      <c r="BA38" s="96"/>
      <c r="BC38" s="97">
        <f t="shared" si="27"/>
        <v>0</v>
      </c>
      <c r="BD38" s="75">
        <f t="shared" si="28"/>
        <v>0</v>
      </c>
      <c r="BE38" s="97">
        <f t="shared" si="29"/>
        <v>0</v>
      </c>
      <c r="BF38" s="76">
        <f t="shared" si="3"/>
        <v>0</v>
      </c>
      <c r="BG38" s="97"/>
      <c r="BH38" s="77">
        <f t="shared" si="4"/>
        <v>0</v>
      </c>
      <c r="BI38" s="213"/>
      <c r="BJ38" s="202"/>
      <c r="BK38" s="61"/>
      <c r="BL38" s="78">
        <f t="shared" si="31"/>
        <v>0</v>
      </c>
      <c r="BM38" s="79">
        <f t="shared" si="5"/>
        <v>0</v>
      </c>
    </row>
    <row r="39" spans="2:65" hidden="1">
      <c r="B39" s="35"/>
      <c r="C39" s="35"/>
      <c r="D39" s="379"/>
      <c r="E39" s="91"/>
      <c r="F39" s="92" t="s">
        <v>197</v>
      </c>
      <c r="G39" s="93"/>
      <c r="H39" s="352">
        <v>0</v>
      </c>
      <c r="I39" s="72">
        <f t="shared" si="6"/>
        <v>0</v>
      </c>
      <c r="J39" s="352">
        <v>0</v>
      </c>
      <c r="K39" s="72">
        <f t="shared" si="7"/>
        <v>0</v>
      </c>
      <c r="L39" s="352">
        <v>0</v>
      </c>
      <c r="M39" s="72">
        <f t="shared" si="8"/>
        <v>0</v>
      </c>
      <c r="N39" s="352">
        <v>0</v>
      </c>
      <c r="O39" s="72">
        <f t="shared" si="9"/>
        <v>0</v>
      </c>
      <c r="P39" s="352">
        <v>0</v>
      </c>
      <c r="Q39" s="72">
        <f t="shared" si="10"/>
        <v>0</v>
      </c>
      <c r="R39" s="352">
        <v>0</v>
      </c>
      <c r="S39" s="72">
        <f t="shared" si="11"/>
        <v>0</v>
      </c>
      <c r="T39" s="95">
        <f t="shared" si="12"/>
        <v>0</v>
      </c>
      <c r="U39" s="273">
        <f t="shared" si="13"/>
        <v>0</v>
      </c>
      <c r="W39" s="352">
        <v>0</v>
      </c>
      <c r="X39" s="72">
        <f t="shared" si="14"/>
        <v>0</v>
      </c>
      <c r="Y39" s="352">
        <v>0</v>
      </c>
      <c r="Z39" s="72">
        <f t="shared" si="15"/>
        <v>0</v>
      </c>
      <c r="AA39" s="352">
        <v>0</v>
      </c>
      <c r="AB39" s="72">
        <f t="shared" si="16"/>
        <v>0</v>
      </c>
      <c r="AC39" s="352">
        <v>0</v>
      </c>
      <c r="AD39" s="72">
        <f t="shared" si="17"/>
        <v>0</v>
      </c>
      <c r="AE39" s="352">
        <v>0</v>
      </c>
      <c r="AF39" s="72">
        <f t="shared" si="18"/>
        <v>0</v>
      </c>
      <c r="AG39" s="352">
        <v>0</v>
      </c>
      <c r="AH39" s="72">
        <f t="shared" si="19"/>
        <v>0</v>
      </c>
      <c r="AI39" s="95">
        <f t="shared" si="20"/>
        <v>0</v>
      </c>
      <c r="AJ39" s="287">
        <f t="shared" si="21"/>
        <v>0</v>
      </c>
      <c r="AL39" s="352">
        <v>0</v>
      </c>
      <c r="AM39" s="72">
        <f t="shared" si="22"/>
        <v>0</v>
      </c>
      <c r="AN39" s="352">
        <v>0</v>
      </c>
      <c r="AO39" s="72">
        <f t="shared" si="23"/>
        <v>0</v>
      </c>
      <c r="AP39" s="352">
        <v>0</v>
      </c>
      <c r="AQ39" s="72">
        <f t="shared" si="24"/>
        <v>0</v>
      </c>
      <c r="AR39" s="352">
        <v>0</v>
      </c>
      <c r="AS39" s="72"/>
      <c r="AT39" s="95">
        <f t="shared" si="25"/>
        <v>0</v>
      </c>
      <c r="AU39" s="280">
        <f t="shared" si="26"/>
        <v>0</v>
      </c>
      <c r="BA39" s="96"/>
      <c r="BC39" s="97">
        <f t="shared" si="27"/>
        <v>0</v>
      </c>
      <c r="BD39" s="75">
        <f t="shared" si="28"/>
        <v>0</v>
      </c>
      <c r="BE39" s="97">
        <f t="shared" si="29"/>
        <v>0</v>
      </c>
      <c r="BF39" s="76">
        <f t="shared" si="3"/>
        <v>0</v>
      </c>
      <c r="BG39" s="97"/>
      <c r="BH39" s="77">
        <f t="shared" si="4"/>
        <v>0</v>
      </c>
      <c r="BI39" s="213"/>
      <c r="BJ39" s="202"/>
      <c r="BK39" s="61"/>
      <c r="BL39" s="78">
        <f t="shared" si="31"/>
        <v>0</v>
      </c>
      <c r="BM39" s="79">
        <f t="shared" si="5"/>
        <v>0</v>
      </c>
    </row>
    <row r="40" spans="2:65" hidden="1">
      <c r="B40" s="35"/>
      <c r="C40" s="35"/>
      <c r="D40" s="379"/>
      <c r="E40" s="91"/>
      <c r="F40" s="92" t="s">
        <v>197</v>
      </c>
      <c r="G40" s="93"/>
      <c r="H40" s="94">
        <v>0</v>
      </c>
      <c r="I40" s="72">
        <f t="shared" si="6"/>
        <v>0</v>
      </c>
      <c r="J40" s="94">
        <v>0</v>
      </c>
      <c r="K40" s="72">
        <f t="shared" si="7"/>
        <v>0</v>
      </c>
      <c r="L40" s="94">
        <v>0</v>
      </c>
      <c r="M40" s="72">
        <f t="shared" si="8"/>
        <v>0</v>
      </c>
      <c r="N40" s="94">
        <v>0</v>
      </c>
      <c r="O40" s="72">
        <f t="shared" si="9"/>
        <v>0</v>
      </c>
      <c r="P40" s="94">
        <v>0</v>
      </c>
      <c r="Q40" s="72">
        <f t="shared" si="10"/>
        <v>0</v>
      </c>
      <c r="R40" s="94">
        <v>0</v>
      </c>
      <c r="S40" s="72">
        <f t="shared" si="11"/>
        <v>0</v>
      </c>
      <c r="T40" s="95">
        <f t="shared" si="12"/>
        <v>0</v>
      </c>
      <c r="U40" s="273">
        <f t="shared" si="13"/>
        <v>0</v>
      </c>
      <c r="W40" s="94">
        <v>0</v>
      </c>
      <c r="X40" s="72">
        <f t="shared" si="14"/>
        <v>0</v>
      </c>
      <c r="Y40" s="94">
        <v>0</v>
      </c>
      <c r="Z40" s="72">
        <f t="shared" si="15"/>
        <v>0</v>
      </c>
      <c r="AA40" s="94">
        <v>0</v>
      </c>
      <c r="AB40" s="72">
        <f t="shared" si="16"/>
        <v>0</v>
      </c>
      <c r="AC40" s="94">
        <v>0</v>
      </c>
      <c r="AD40" s="72">
        <f t="shared" si="17"/>
        <v>0</v>
      </c>
      <c r="AE40" s="94">
        <v>0</v>
      </c>
      <c r="AF40" s="72">
        <f t="shared" si="18"/>
        <v>0</v>
      </c>
      <c r="AG40" s="94">
        <v>0</v>
      </c>
      <c r="AH40" s="72">
        <f t="shared" si="19"/>
        <v>0</v>
      </c>
      <c r="AI40" s="95">
        <f t="shared" si="20"/>
        <v>0</v>
      </c>
      <c r="AJ40" s="287">
        <f t="shared" si="21"/>
        <v>0</v>
      </c>
      <c r="AL40" s="94">
        <v>0</v>
      </c>
      <c r="AM40" s="72">
        <f t="shared" si="22"/>
        <v>0</v>
      </c>
      <c r="AN40" s="94">
        <v>0</v>
      </c>
      <c r="AO40" s="72">
        <f t="shared" si="23"/>
        <v>0</v>
      </c>
      <c r="AP40" s="94">
        <v>0</v>
      </c>
      <c r="AQ40" s="72">
        <f t="shared" si="24"/>
        <v>0</v>
      </c>
      <c r="AR40" s="94">
        <v>0</v>
      </c>
      <c r="AS40" s="72"/>
      <c r="AT40" s="95">
        <f t="shared" si="25"/>
        <v>0</v>
      </c>
      <c r="AU40" s="280">
        <f t="shared" si="26"/>
        <v>0</v>
      </c>
      <c r="BA40" s="96"/>
      <c r="BC40" s="97">
        <f t="shared" si="27"/>
        <v>0</v>
      </c>
      <c r="BD40" s="75">
        <f t="shared" si="28"/>
        <v>0</v>
      </c>
      <c r="BE40" s="97">
        <f t="shared" si="29"/>
        <v>0</v>
      </c>
      <c r="BF40" s="76">
        <f t="shared" si="3"/>
        <v>0</v>
      </c>
      <c r="BG40" s="97"/>
      <c r="BH40" s="77">
        <f t="shared" si="4"/>
        <v>0</v>
      </c>
      <c r="BI40" s="213"/>
      <c r="BJ40" s="202"/>
      <c r="BK40" s="61"/>
      <c r="BL40" s="78">
        <f t="shared" si="31"/>
        <v>0</v>
      </c>
      <c r="BM40" s="79">
        <f t="shared" si="5"/>
        <v>0</v>
      </c>
    </row>
    <row r="41" spans="2:65" hidden="1">
      <c r="B41" s="35"/>
      <c r="C41" s="35"/>
      <c r="D41" s="379"/>
      <c r="E41" s="91"/>
      <c r="F41" s="92" t="s">
        <v>197</v>
      </c>
      <c r="G41" s="93"/>
      <c r="H41" s="94">
        <v>0</v>
      </c>
      <c r="I41" s="72">
        <f t="shared" si="6"/>
        <v>0</v>
      </c>
      <c r="J41" s="94">
        <v>0</v>
      </c>
      <c r="K41" s="72">
        <f t="shared" si="7"/>
        <v>0</v>
      </c>
      <c r="L41" s="94">
        <v>0</v>
      </c>
      <c r="M41" s="72">
        <f t="shared" si="8"/>
        <v>0</v>
      </c>
      <c r="N41" s="94">
        <v>0</v>
      </c>
      <c r="O41" s="72">
        <f t="shared" si="9"/>
        <v>0</v>
      </c>
      <c r="P41" s="94">
        <v>0</v>
      </c>
      <c r="Q41" s="72">
        <f t="shared" si="10"/>
        <v>0</v>
      </c>
      <c r="R41" s="94">
        <v>0</v>
      </c>
      <c r="S41" s="72">
        <f t="shared" si="11"/>
        <v>0</v>
      </c>
      <c r="T41" s="95">
        <f t="shared" si="12"/>
        <v>0</v>
      </c>
      <c r="U41" s="273">
        <f t="shared" si="13"/>
        <v>0</v>
      </c>
      <c r="W41" s="94">
        <v>0</v>
      </c>
      <c r="X41" s="72">
        <f t="shared" si="14"/>
        <v>0</v>
      </c>
      <c r="Y41" s="94">
        <v>0</v>
      </c>
      <c r="Z41" s="72">
        <f t="shared" si="15"/>
        <v>0</v>
      </c>
      <c r="AA41" s="94">
        <v>0</v>
      </c>
      <c r="AB41" s="72">
        <f t="shared" si="16"/>
        <v>0</v>
      </c>
      <c r="AC41" s="94">
        <v>0</v>
      </c>
      <c r="AD41" s="72">
        <f t="shared" si="17"/>
        <v>0</v>
      </c>
      <c r="AE41" s="94">
        <v>0</v>
      </c>
      <c r="AF41" s="72">
        <f>$E41*AE41</f>
        <v>0</v>
      </c>
      <c r="AG41" s="94">
        <v>0</v>
      </c>
      <c r="AH41" s="72">
        <f t="shared" si="19"/>
        <v>0</v>
      </c>
      <c r="AI41" s="95">
        <f t="shared" si="20"/>
        <v>0</v>
      </c>
      <c r="AJ41" s="287">
        <f t="shared" si="21"/>
        <v>0</v>
      </c>
      <c r="AL41" s="94">
        <v>0</v>
      </c>
      <c r="AM41" s="72">
        <f t="shared" si="22"/>
        <v>0</v>
      </c>
      <c r="AN41" s="94">
        <v>0</v>
      </c>
      <c r="AO41" s="72">
        <f t="shared" si="23"/>
        <v>0</v>
      </c>
      <c r="AP41" s="94">
        <v>0</v>
      </c>
      <c r="AQ41" s="72">
        <f t="shared" si="24"/>
        <v>0</v>
      </c>
      <c r="AR41" s="94">
        <v>0</v>
      </c>
      <c r="AS41" s="72">
        <f>$E41*AR41</f>
        <v>0</v>
      </c>
      <c r="AT41" s="95">
        <f t="shared" si="25"/>
        <v>0</v>
      </c>
      <c r="AU41" s="280">
        <f t="shared" si="26"/>
        <v>0</v>
      </c>
      <c r="BA41" s="96"/>
      <c r="BC41" s="97">
        <f t="shared" si="27"/>
        <v>0</v>
      </c>
      <c r="BD41" s="75">
        <f t="shared" si="28"/>
        <v>0</v>
      </c>
      <c r="BE41" s="97">
        <f t="shared" si="29"/>
        <v>0</v>
      </c>
      <c r="BF41" s="76">
        <f t="shared" si="3"/>
        <v>0</v>
      </c>
      <c r="BG41" s="97">
        <f>$AT41</f>
        <v>0</v>
      </c>
      <c r="BH41" s="77">
        <f t="shared" si="4"/>
        <v>0</v>
      </c>
      <c r="BI41" s="213"/>
      <c r="BJ41" s="202"/>
      <c r="BK41" s="61"/>
      <c r="BL41" s="78">
        <f t="shared" si="31"/>
        <v>0</v>
      </c>
      <c r="BM41" s="79">
        <f t="shared" si="5"/>
        <v>0</v>
      </c>
    </row>
    <row r="42" spans="2:65">
      <c r="B42" s="98"/>
      <c r="C42" s="99" t="s">
        <v>16</v>
      </c>
      <c r="D42" s="99"/>
      <c r="E42" s="98"/>
      <c r="F42" s="98"/>
      <c r="G42" s="98"/>
      <c r="H42" s="100">
        <f t="shared" ref="H42:S42" si="32">SUM(H25:H41)</f>
        <v>0</v>
      </c>
      <c r="I42" s="101">
        <f t="shared" si="32"/>
        <v>0</v>
      </c>
      <c r="J42" s="100">
        <f t="shared" si="32"/>
        <v>0</v>
      </c>
      <c r="K42" s="101">
        <f t="shared" si="32"/>
        <v>0</v>
      </c>
      <c r="L42" s="100">
        <f t="shared" si="32"/>
        <v>0</v>
      </c>
      <c r="M42" s="101">
        <f t="shared" si="32"/>
        <v>0</v>
      </c>
      <c r="N42" s="100">
        <f t="shared" si="32"/>
        <v>0</v>
      </c>
      <c r="O42" s="101">
        <f t="shared" si="32"/>
        <v>0</v>
      </c>
      <c r="P42" s="100">
        <f t="shared" si="32"/>
        <v>0</v>
      </c>
      <c r="Q42" s="101">
        <f t="shared" si="32"/>
        <v>0</v>
      </c>
      <c r="R42" s="100">
        <f t="shared" si="32"/>
        <v>0</v>
      </c>
      <c r="S42" s="101">
        <f t="shared" si="32"/>
        <v>0</v>
      </c>
      <c r="T42" s="100">
        <f>H42+J42+L42+N42+P42+R42</f>
        <v>0</v>
      </c>
      <c r="U42" s="275">
        <f>SUM(U25:U41)</f>
        <v>0</v>
      </c>
      <c r="V42" s="98"/>
      <c r="W42" s="100">
        <f t="shared" ref="W42:AH42" si="33">SUM(W25:W41)</f>
        <v>0</v>
      </c>
      <c r="X42" s="101">
        <f t="shared" si="33"/>
        <v>0</v>
      </c>
      <c r="Y42" s="100">
        <f t="shared" si="33"/>
        <v>0</v>
      </c>
      <c r="Z42" s="101">
        <f t="shared" si="33"/>
        <v>0</v>
      </c>
      <c r="AA42" s="100">
        <f t="shared" si="33"/>
        <v>0</v>
      </c>
      <c r="AB42" s="101">
        <f t="shared" si="33"/>
        <v>0</v>
      </c>
      <c r="AC42" s="100">
        <f t="shared" si="33"/>
        <v>0</v>
      </c>
      <c r="AD42" s="101">
        <f t="shared" si="33"/>
        <v>0</v>
      </c>
      <c r="AE42" s="100">
        <f t="shared" si="33"/>
        <v>0</v>
      </c>
      <c r="AF42" s="101">
        <f t="shared" si="33"/>
        <v>0</v>
      </c>
      <c r="AG42" s="100">
        <f t="shared" si="33"/>
        <v>0</v>
      </c>
      <c r="AH42" s="101">
        <f t="shared" si="33"/>
        <v>0</v>
      </c>
      <c r="AI42" s="100">
        <f>W42+Y42+AA42+AC42+AE42+AG42</f>
        <v>0</v>
      </c>
      <c r="AJ42" s="289">
        <f>SUM(AJ25:AJ41)</f>
        <v>0</v>
      </c>
      <c r="AL42" s="100">
        <f t="shared" ref="AL42:AS42" si="34">SUM(AL25:AL41)</f>
        <v>0</v>
      </c>
      <c r="AM42" s="101">
        <f t="shared" si="34"/>
        <v>0</v>
      </c>
      <c r="AN42" s="100">
        <f t="shared" si="34"/>
        <v>0</v>
      </c>
      <c r="AO42" s="101">
        <f t="shared" si="34"/>
        <v>0</v>
      </c>
      <c r="AP42" s="100">
        <f t="shared" si="34"/>
        <v>0</v>
      </c>
      <c r="AQ42" s="101">
        <f t="shared" si="34"/>
        <v>0</v>
      </c>
      <c r="AR42" s="100">
        <f t="shared" si="34"/>
        <v>0</v>
      </c>
      <c r="AS42" s="101">
        <f t="shared" si="34"/>
        <v>0</v>
      </c>
      <c r="AT42" s="100">
        <f>AL42+AN42+AP42+AR42</f>
        <v>0</v>
      </c>
      <c r="AU42" s="282">
        <f>SUM(AU25:AU41)</f>
        <v>0</v>
      </c>
      <c r="AV42" s="98"/>
      <c r="BA42" s="102"/>
      <c r="BC42" s="103">
        <f t="shared" ref="BC42:BH42" si="35">SUM(BC25:BC41)</f>
        <v>0</v>
      </c>
      <c r="BD42" s="104">
        <f t="shared" si="35"/>
        <v>0</v>
      </c>
      <c r="BE42" s="103">
        <f t="shared" si="35"/>
        <v>0</v>
      </c>
      <c r="BF42" s="105">
        <f t="shared" si="35"/>
        <v>0</v>
      </c>
      <c r="BG42" s="103">
        <f t="shared" si="35"/>
        <v>0</v>
      </c>
      <c r="BH42" s="106">
        <f t="shared" si="35"/>
        <v>0</v>
      </c>
      <c r="BI42" s="213"/>
      <c r="BJ42" s="202"/>
      <c r="BK42" s="61"/>
      <c r="BL42" s="107">
        <f>SUM(BL25:BL41)</f>
        <v>0</v>
      </c>
      <c r="BM42" s="108">
        <f>SUM(BM25:BM41)</f>
        <v>0</v>
      </c>
    </row>
    <row r="43" spans="2:65" ht="14" thickBot="1">
      <c r="U43" s="273"/>
      <c r="AJ43" s="287"/>
      <c r="AU43" s="280"/>
      <c r="BC43" s="97"/>
      <c r="BD43" s="69"/>
      <c r="BE43" s="97"/>
      <c r="BF43" s="69"/>
      <c r="BG43" s="97"/>
      <c r="BH43" s="69"/>
      <c r="BI43" s="213"/>
      <c r="BJ43" s="202"/>
      <c r="BK43" s="61"/>
      <c r="BL43" s="97"/>
      <c r="BM43" s="69"/>
    </row>
    <row r="44" spans="2:65" s="61" customFormat="1" ht="14" thickBot="1">
      <c r="B44" s="62" t="s">
        <v>17</v>
      </c>
      <c r="C44" s="63"/>
      <c r="D44" s="63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1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5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78"/>
      <c r="AW44"/>
      <c r="AX44"/>
      <c r="AY44"/>
      <c r="BA44" s="59"/>
      <c r="BC44" s="68"/>
      <c r="BD44" s="69"/>
      <c r="BE44" s="68"/>
      <c r="BF44" s="69"/>
      <c r="BG44" s="68"/>
      <c r="BH44" s="69"/>
      <c r="BI44" s="212"/>
      <c r="BJ44" s="202"/>
      <c r="BL44" s="68"/>
      <c r="BM44" s="69"/>
    </row>
    <row r="45" spans="2:65">
      <c r="B45" s="35" t="str">
        <f>B25</f>
        <v>Dr. Jin</v>
      </c>
      <c r="C45" s="35" t="str">
        <f>C25</f>
        <v>Principle Investigator</v>
      </c>
      <c r="D45" s="221" t="s">
        <v>121</v>
      </c>
      <c r="E45" s="110">
        <f>'Phase I'!E45</f>
        <v>0.27400000000000002</v>
      </c>
      <c r="F45" s="93"/>
      <c r="G45" s="93"/>
      <c r="H45" s="39"/>
      <c r="I45" s="72">
        <f>I25*$E45</f>
        <v>0</v>
      </c>
      <c r="J45" s="97"/>
      <c r="K45" s="72">
        <f>K25*$E45</f>
        <v>0</v>
      </c>
      <c r="L45" s="97"/>
      <c r="M45" s="72">
        <f>M25*$E45</f>
        <v>0</v>
      </c>
      <c r="N45" s="39"/>
      <c r="O45" s="72">
        <f>O25*$E45</f>
        <v>0</v>
      </c>
      <c r="P45" s="97"/>
      <c r="Q45" s="72">
        <f>Q25*$E45</f>
        <v>0</v>
      </c>
      <c r="R45" s="97"/>
      <c r="S45" s="72">
        <f>S25*$E45</f>
        <v>0</v>
      </c>
      <c r="T45" s="97"/>
      <c r="U45" s="273">
        <f>U25*$E45</f>
        <v>0</v>
      </c>
      <c r="W45" s="39"/>
      <c r="X45" s="72">
        <f>X25*$E45</f>
        <v>0</v>
      </c>
      <c r="Y45" s="97"/>
      <c r="Z45" s="72">
        <f>Z25*$E45</f>
        <v>0</v>
      </c>
      <c r="AA45" s="97"/>
      <c r="AB45" s="72">
        <f>AB25*$E45</f>
        <v>0</v>
      </c>
      <c r="AC45" s="39"/>
      <c r="AD45" s="72">
        <f>AD25*$E45</f>
        <v>0</v>
      </c>
      <c r="AE45" s="97"/>
      <c r="AF45" s="72">
        <f>AF25*$E45</f>
        <v>0</v>
      </c>
      <c r="AG45" s="97"/>
      <c r="AH45" s="72">
        <f>AH25*$E45</f>
        <v>0</v>
      </c>
      <c r="AI45" s="97"/>
      <c r="AJ45" s="287">
        <f>AJ25*$E45</f>
        <v>0</v>
      </c>
      <c r="AL45" s="39"/>
      <c r="AM45" s="72">
        <f>AM25*$E45</f>
        <v>0</v>
      </c>
      <c r="AN45" s="97"/>
      <c r="AO45" s="72">
        <f>AO25*$E45</f>
        <v>0</v>
      </c>
      <c r="AP45" s="97"/>
      <c r="AQ45" s="72">
        <f>AQ25*$E45</f>
        <v>0</v>
      </c>
      <c r="AR45" s="39"/>
      <c r="AS45" s="72">
        <f>AS25*$E45</f>
        <v>0</v>
      </c>
      <c r="AT45" s="97"/>
      <c r="AU45" s="280">
        <f>AU25*$E45</f>
        <v>0</v>
      </c>
      <c r="BA45" s="96"/>
      <c r="BC45" s="68"/>
      <c r="BD45" s="75">
        <f>BD25*$E45</f>
        <v>0</v>
      </c>
      <c r="BE45" s="68"/>
      <c r="BF45" s="76">
        <f>BF25*$E45</f>
        <v>0</v>
      </c>
      <c r="BG45" s="68"/>
      <c r="BH45" s="77">
        <f>BH25*$E45</f>
        <v>0</v>
      </c>
      <c r="BI45" s="212"/>
      <c r="BJ45" s="202"/>
      <c r="BK45" s="61"/>
      <c r="BL45" s="111"/>
      <c r="BM45" s="79">
        <f>BM25*$E45</f>
        <v>0</v>
      </c>
    </row>
    <row r="46" spans="2:65">
      <c r="B46" s="35" t="str">
        <f t="shared" ref="B46:C51" si="36">B26</f>
        <v>Dr. Casanova</v>
      </c>
      <c r="C46" s="35" t="str">
        <f t="shared" si="36"/>
        <v>Co-PI</v>
      </c>
      <c r="D46" s="221" t="s">
        <v>121</v>
      </c>
      <c r="E46" s="110">
        <f>'Phase I'!E46</f>
        <v>0.27400000000000002</v>
      </c>
      <c r="F46" s="93"/>
      <c r="G46" s="93"/>
      <c r="H46" s="39"/>
      <c r="I46" s="72">
        <f t="shared" ref="I46:I61" si="37">I26*$E46</f>
        <v>0</v>
      </c>
      <c r="J46" s="97"/>
      <c r="K46" s="72">
        <f t="shared" ref="K46:K61" si="38">K26*$E46</f>
        <v>0</v>
      </c>
      <c r="L46" s="97"/>
      <c r="M46" s="72">
        <f t="shared" ref="M46:M61" si="39">M26*$E46</f>
        <v>0</v>
      </c>
      <c r="N46" s="39"/>
      <c r="O46" s="72">
        <f t="shared" ref="O46:O61" si="40">O26*$E46</f>
        <v>0</v>
      </c>
      <c r="P46" s="97"/>
      <c r="Q46" s="72">
        <f t="shared" ref="Q46:Q61" si="41">Q26*$E46</f>
        <v>0</v>
      </c>
      <c r="R46" s="97"/>
      <c r="S46" s="72">
        <f t="shared" ref="S46:S61" si="42">S26*$E46</f>
        <v>0</v>
      </c>
      <c r="T46" s="97"/>
      <c r="U46" s="273">
        <f t="shared" ref="U46:U60" si="43">U26*$E46</f>
        <v>0</v>
      </c>
      <c r="W46" s="39"/>
      <c r="X46" s="72">
        <f t="shared" ref="X46:X61" si="44">X26*$E46</f>
        <v>0</v>
      </c>
      <c r="Y46" s="97"/>
      <c r="Z46" s="72">
        <f t="shared" ref="Z46:Z61" si="45">Z26*$E46</f>
        <v>0</v>
      </c>
      <c r="AA46" s="97"/>
      <c r="AB46" s="72">
        <f t="shared" ref="AB46:AB61" si="46">AB26*$E46</f>
        <v>0</v>
      </c>
      <c r="AC46" s="39"/>
      <c r="AD46" s="72">
        <f t="shared" ref="AD46:AD61" si="47">AD26*$E46</f>
        <v>0</v>
      </c>
      <c r="AE46" s="97"/>
      <c r="AF46" s="72">
        <f t="shared" ref="AF46:AF61" si="48">AF26*$E46</f>
        <v>0</v>
      </c>
      <c r="AG46" s="97"/>
      <c r="AH46" s="72">
        <f t="shared" ref="AH46:AH61" si="49">AH26*$E46</f>
        <v>0</v>
      </c>
      <c r="AI46" s="97"/>
      <c r="AJ46" s="287">
        <f t="shared" ref="AJ46:AJ61" si="50">AJ26*$E46</f>
        <v>0</v>
      </c>
      <c r="AL46" s="39"/>
      <c r="AM46" s="72">
        <f t="shared" ref="AM46:AM61" si="51">AM26*$E46</f>
        <v>0</v>
      </c>
      <c r="AN46" s="97"/>
      <c r="AO46" s="72">
        <f t="shared" ref="AO46:AO61" si="52">AO26*$E46</f>
        <v>0</v>
      </c>
      <c r="AP46" s="97"/>
      <c r="AQ46" s="72">
        <f t="shared" ref="AQ46:AQ61" si="53">AQ26*$E46</f>
        <v>0</v>
      </c>
      <c r="AR46" s="39"/>
      <c r="AS46" s="72">
        <f t="shared" ref="AS46:AS60" si="54">AS26*$E46</f>
        <v>0</v>
      </c>
      <c r="AT46" s="97"/>
      <c r="AU46" s="280">
        <f t="shared" ref="AU46:AU61" si="55">AU26*$E46</f>
        <v>0</v>
      </c>
      <c r="BA46" s="96"/>
      <c r="BC46" s="68"/>
      <c r="BD46" s="75">
        <f t="shared" ref="BD46:BD61" si="56">BD26*$E46</f>
        <v>0</v>
      </c>
      <c r="BE46" s="68"/>
      <c r="BF46" s="76">
        <f t="shared" ref="BF46:BF61" si="57">BF26*$E46</f>
        <v>0</v>
      </c>
      <c r="BG46" s="68"/>
      <c r="BH46" s="77">
        <f t="shared" ref="BH46:BH61" si="58">BH26*$E46</f>
        <v>0</v>
      </c>
      <c r="BI46" s="212"/>
      <c r="BJ46" s="202"/>
      <c r="BK46" s="61"/>
      <c r="BL46" s="111"/>
      <c r="BM46" s="79">
        <f t="shared" ref="BM46:BM61" si="59">BM26*$E46</f>
        <v>0</v>
      </c>
    </row>
    <row r="47" spans="2:65">
      <c r="B47" s="35" t="str">
        <f t="shared" si="36"/>
        <v>Dr. Yoon</v>
      </c>
      <c r="C47" s="35" t="str">
        <f t="shared" si="36"/>
        <v>Co-PI</v>
      </c>
      <c r="D47" s="221" t="s">
        <v>121</v>
      </c>
      <c r="E47" s="110">
        <f>'Phase I'!E47</f>
        <v>0.27400000000000002</v>
      </c>
      <c r="F47" s="93"/>
      <c r="G47" s="93"/>
      <c r="H47" s="39"/>
      <c r="I47" s="72">
        <f t="shared" si="37"/>
        <v>0</v>
      </c>
      <c r="J47" s="97"/>
      <c r="K47" s="72">
        <f t="shared" si="38"/>
        <v>0</v>
      </c>
      <c r="L47" s="97"/>
      <c r="M47" s="72">
        <f t="shared" si="39"/>
        <v>0</v>
      </c>
      <c r="N47" s="39"/>
      <c r="O47" s="72">
        <f t="shared" si="40"/>
        <v>0</v>
      </c>
      <c r="P47" s="97"/>
      <c r="Q47" s="72">
        <f t="shared" si="41"/>
        <v>0</v>
      </c>
      <c r="R47" s="97"/>
      <c r="S47" s="72">
        <f t="shared" si="42"/>
        <v>0</v>
      </c>
      <c r="T47" s="97"/>
      <c r="U47" s="273">
        <f t="shared" si="43"/>
        <v>0</v>
      </c>
      <c r="W47" s="39"/>
      <c r="X47" s="72">
        <f t="shared" si="44"/>
        <v>0</v>
      </c>
      <c r="Y47" s="97"/>
      <c r="Z47" s="72">
        <f t="shared" si="45"/>
        <v>0</v>
      </c>
      <c r="AA47" s="97"/>
      <c r="AB47" s="72">
        <f t="shared" si="46"/>
        <v>0</v>
      </c>
      <c r="AC47" s="39"/>
      <c r="AD47" s="72">
        <f t="shared" si="47"/>
        <v>0</v>
      </c>
      <c r="AE47" s="97"/>
      <c r="AF47" s="72">
        <f t="shared" si="48"/>
        <v>0</v>
      </c>
      <c r="AG47" s="97"/>
      <c r="AH47" s="72">
        <f t="shared" si="49"/>
        <v>0</v>
      </c>
      <c r="AI47" s="97"/>
      <c r="AJ47" s="287">
        <f t="shared" si="50"/>
        <v>0</v>
      </c>
      <c r="AL47" s="39"/>
      <c r="AM47" s="72">
        <f t="shared" si="51"/>
        <v>0</v>
      </c>
      <c r="AN47" s="97"/>
      <c r="AO47" s="72">
        <f t="shared" si="52"/>
        <v>0</v>
      </c>
      <c r="AP47" s="97"/>
      <c r="AQ47" s="72">
        <f t="shared" si="53"/>
        <v>0</v>
      </c>
      <c r="AR47" s="39"/>
      <c r="AS47" s="72">
        <f t="shared" si="54"/>
        <v>0</v>
      </c>
      <c r="AT47" s="97"/>
      <c r="AU47" s="280">
        <f t="shared" si="55"/>
        <v>0</v>
      </c>
      <c r="BA47" s="96"/>
      <c r="BC47" s="68"/>
      <c r="BD47" s="75">
        <f t="shared" si="56"/>
        <v>0</v>
      </c>
      <c r="BE47" s="68"/>
      <c r="BF47" s="76">
        <f t="shared" si="57"/>
        <v>0</v>
      </c>
      <c r="BG47" s="68"/>
      <c r="BH47" s="77">
        <f t="shared" si="58"/>
        <v>0</v>
      </c>
      <c r="BI47" s="212"/>
      <c r="BJ47" s="202"/>
      <c r="BK47" s="61"/>
      <c r="BL47" s="111"/>
      <c r="BM47" s="79">
        <f t="shared" si="59"/>
        <v>0</v>
      </c>
    </row>
    <row r="48" spans="2:65">
      <c r="B48" s="35" t="str">
        <f t="shared" si="36"/>
        <v>Graduate Student</v>
      </c>
      <c r="C48" s="35" t="str">
        <f t="shared" si="36"/>
        <v>Graduate Student (Lin)</v>
      </c>
      <c r="D48" s="221" t="s">
        <v>121</v>
      </c>
      <c r="E48" s="110">
        <f>'Phase I'!E48</f>
        <v>0.10199999999999999</v>
      </c>
      <c r="F48" s="93"/>
      <c r="G48" s="93"/>
      <c r="H48" s="39"/>
      <c r="I48" s="72">
        <f t="shared" si="37"/>
        <v>0</v>
      </c>
      <c r="J48" s="97"/>
      <c r="K48" s="72">
        <f t="shared" si="38"/>
        <v>0</v>
      </c>
      <c r="L48" s="97"/>
      <c r="M48" s="72">
        <f t="shared" si="39"/>
        <v>0</v>
      </c>
      <c r="N48" s="39"/>
      <c r="O48" s="72">
        <f t="shared" si="40"/>
        <v>0</v>
      </c>
      <c r="P48" s="97"/>
      <c r="Q48" s="72">
        <f t="shared" si="41"/>
        <v>0</v>
      </c>
      <c r="R48" s="97"/>
      <c r="S48" s="72">
        <f t="shared" si="42"/>
        <v>0</v>
      </c>
      <c r="T48" s="97"/>
      <c r="U48" s="273">
        <f t="shared" si="43"/>
        <v>0</v>
      </c>
      <c r="W48" s="39"/>
      <c r="X48" s="72">
        <f t="shared" si="44"/>
        <v>0</v>
      </c>
      <c r="Y48" s="97"/>
      <c r="Z48" s="72">
        <f t="shared" si="45"/>
        <v>0</v>
      </c>
      <c r="AA48" s="97"/>
      <c r="AB48" s="72">
        <f t="shared" si="46"/>
        <v>0</v>
      </c>
      <c r="AC48" s="39"/>
      <c r="AD48" s="72">
        <f t="shared" si="47"/>
        <v>0</v>
      </c>
      <c r="AE48" s="97"/>
      <c r="AF48" s="72">
        <f t="shared" si="48"/>
        <v>0</v>
      </c>
      <c r="AG48" s="97"/>
      <c r="AH48" s="72">
        <f t="shared" si="49"/>
        <v>0</v>
      </c>
      <c r="AI48" s="97"/>
      <c r="AJ48" s="287">
        <f t="shared" si="50"/>
        <v>0</v>
      </c>
      <c r="AL48" s="39"/>
      <c r="AM48" s="72">
        <f t="shared" si="51"/>
        <v>0</v>
      </c>
      <c r="AN48" s="97"/>
      <c r="AO48" s="72">
        <f t="shared" si="52"/>
        <v>0</v>
      </c>
      <c r="AP48" s="97"/>
      <c r="AQ48" s="72">
        <f t="shared" si="53"/>
        <v>0</v>
      </c>
      <c r="AR48" s="39"/>
      <c r="AS48" s="72">
        <f t="shared" si="54"/>
        <v>0</v>
      </c>
      <c r="AT48" s="97"/>
      <c r="AU48" s="280">
        <f t="shared" si="55"/>
        <v>0</v>
      </c>
      <c r="BA48" s="96"/>
      <c r="BC48" s="68"/>
      <c r="BD48" s="75">
        <f t="shared" si="56"/>
        <v>0</v>
      </c>
      <c r="BE48" s="68"/>
      <c r="BF48" s="76">
        <f t="shared" si="57"/>
        <v>0</v>
      </c>
      <c r="BG48" s="68"/>
      <c r="BH48" s="77">
        <f t="shared" si="58"/>
        <v>0</v>
      </c>
      <c r="BI48" s="212"/>
      <c r="BJ48" s="202"/>
      <c r="BK48" s="61"/>
      <c r="BL48" s="111"/>
      <c r="BM48" s="79">
        <f t="shared" si="59"/>
        <v>0</v>
      </c>
    </row>
    <row r="49" spans="2:66">
      <c r="B49" s="35" t="str">
        <f t="shared" si="36"/>
        <v>Graduate Student</v>
      </c>
      <c r="C49" s="35" t="str">
        <f t="shared" si="36"/>
        <v>Graduate Student (Yoon)</v>
      </c>
      <c r="D49" s="221" t="s">
        <v>121</v>
      </c>
      <c r="E49" s="110">
        <f>'Phase I'!E49</f>
        <v>0.10199999999999999</v>
      </c>
      <c r="F49" s="93"/>
      <c r="G49" s="93"/>
      <c r="H49" s="39"/>
      <c r="I49" s="72">
        <f t="shared" si="37"/>
        <v>0</v>
      </c>
      <c r="J49" s="97"/>
      <c r="K49" s="72">
        <f t="shared" si="38"/>
        <v>0</v>
      </c>
      <c r="L49" s="97"/>
      <c r="M49" s="72">
        <f t="shared" si="39"/>
        <v>0</v>
      </c>
      <c r="N49" s="39"/>
      <c r="O49" s="72">
        <f t="shared" si="40"/>
        <v>0</v>
      </c>
      <c r="P49" s="97"/>
      <c r="Q49" s="72">
        <f t="shared" si="41"/>
        <v>0</v>
      </c>
      <c r="R49" s="97"/>
      <c r="S49" s="72">
        <f t="shared" si="42"/>
        <v>0</v>
      </c>
      <c r="T49" s="97"/>
      <c r="U49" s="273">
        <f t="shared" si="43"/>
        <v>0</v>
      </c>
      <c r="W49" s="39"/>
      <c r="X49" s="72">
        <f t="shared" si="44"/>
        <v>0</v>
      </c>
      <c r="Y49" s="97"/>
      <c r="Z49" s="72">
        <f t="shared" si="45"/>
        <v>0</v>
      </c>
      <c r="AA49" s="97"/>
      <c r="AB49" s="72">
        <f t="shared" si="46"/>
        <v>0</v>
      </c>
      <c r="AC49" s="39"/>
      <c r="AD49" s="72">
        <f t="shared" si="47"/>
        <v>0</v>
      </c>
      <c r="AE49" s="97"/>
      <c r="AF49" s="72">
        <f t="shared" si="48"/>
        <v>0</v>
      </c>
      <c r="AG49" s="97"/>
      <c r="AH49" s="72">
        <f t="shared" si="49"/>
        <v>0</v>
      </c>
      <c r="AI49" s="97"/>
      <c r="AJ49" s="287">
        <f t="shared" si="50"/>
        <v>0</v>
      </c>
      <c r="AL49" s="39"/>
      <c r="AM49" s="72">
        <f t="shared" si="51"/>
        <v>0</v>
      </c>
      <c r="AN49" s="97"/>
      <c r="AO49" s="72">
        <f t="shared" si="52"/>
        <v>0</v>
      </c>
      <c r="AP49" s="97"/>
      <c r="AQ49" s="72">
        <f t="shared" si="53"/>
        <v>0</v>
      </c>
      <c r="AR49" s="39"/>
      <c r="AS49" s="72">
        <f t="shared" si="54"/>
        <v>0</v>
      </c>
      <c r="AT49" s="97"/>
      <c r="AU49" s="280">
        <f t="shared" si="55"/>
        <v>0</v>
      </c>
      <c r="BA49" s="96"/>
      <c r="BC49" s="68"/>
      <c r="BD49" s="75">
        <f t="shared" si="56"/>
        <v>0</v>
      </c>
      <c r="BE49" s="68"/>
      <c r="BF49" s="76">
        <f t="shared" si="57"/>
        <v>0</v>
      </c>
      <c r="BG49" s="68"/>
      <c r="BH49" s="77">
        <f t="shared" si="58"/>
        <v>0</v>
      </c>
      <c r="BI49" s="212"/>
      <c r="BJ49" s="202"/>
      <c r="BK49" s="61"/>
      <c r="BL49" s="111"/>
      <c r="BM49" s="79">
        <f t="shared" si="59"/>
        <v>0</v>
      </c>
    </row>
    <row r="50" spans="2:66">
      <c r="B50" s="35" t="str">
        <f t="shared" si="36"/>
        <v>Graduate Student</v>
      </c>
      <c r="C50" s="35" t="str">
        <f t="shared" si="36"/>
        <v>Graduate Student (Yoon)</v>
      </c>
      <c r="D50" s="221" t="s">
        <v>121</v>
      </c>
      <c r="E50" s="110">
        <f>'Phase I'!E50</f>
        <v>0.10199999999999999</v>
      </c>
      <c r="F50" s="93"/>
      <c r="G50" s="93"/>
      <c r="H50" s="39"/>
      <c r="I50" s="72">
        <f t="shared" si="37"/>
        <v>0</v>
      </c>
      <c r="J50" s="97"/>
      <c r="K50" s="72">
        <f t="shared" si="38"/>
        <v>0</v>
      </c>
      <c r="L50" s="97"/>
      <c r="M50" s="72">
        <f t="shared" si="39"/>
        <v>0</v>
      </c>
      <c r="N50" s="39"/>
      <c r="O50" s="72">
        <f t="shared" si="40"/>
        <v>0</v>
      </c>
      <c r="P50" s="97"/>
      <c r="Q50" s="72">
        <f t="shared" si="41"/>
        <v>0</v>
      </c>
      <c r="R50" s="97"/>
      <c r="S50" s="72">
        <f t="shared" si="42"/>
        <v>0</v>
      </c>
      <c r="T50" s="97"/>
      <c r="U50" s="273">
        <f t="shared" si="43"/>
        <v>0</v>
      </c>
      <c r="W50" s="39"/>
      <c r="X50" s="72">
        <f t="shared" si="44"/>
        <v>0</v>
      </c>
      <c r="Y50" s="97"/>
      <c r="Z50" s="72">
        <f t="shared" si="45"/>
        <v>0</v>
      </c>
      <c r="AA50" s="97"/>
      <c r="AB50" s="72">
        <f t="shared" si="46"/>
        <v>0</v>
      </c>
      <c r="AC50" s="39"/>
      <c r="AD50" s="72">
        <f t="shared" si="47"/>
        <v>0</v>
      </c>
      <c r="AE50" s="97"/>
      <c r="AF50" s="72">
        <f t="shared" si="48"/>
        <v>0</v>
      </c>
      <c r="AG50" s="97"/>
      <c r="AH50" s="72">
        <f t="shared" si="49"/>
        <v>0</v>
      </c>
      <c r="AI50" s="97"/>
      <c r="AJ50" s="287">
        <f t="shared" si="50"/>
        <v>0</v>
      </c>
      <c r="AL50" s="39"/>
      <c r="AM50" s="72">
        <f t="shared" si="51"/>
        <v>0</v>
      </c>
      <c r="AN50" s="97"/>
      <c r="AO50" s="72">
        <f t="shared" si="52"/>
        <v>0</v>
      </c>
      <c r="AP50" s="97"/>
      <c r="AQ50" s="72">
        <f t="shared" si="53"/>
        <v>0</v>
      </c>
      <c r="AR50" s="39"/>
      <c r="AS50" s="72">
        <f t="shared" si="54"/>
        <v>0</v>
      </c>
      <c r="AT50" s="97"/>
      <c r="AU50" s="280">
        <f t="shared" si="55"/>
        <v>0</v>
      </c>
      <c r="BA50" s="96"/>
      <c r="BC50" s="68"/>
      <c r="BD50" s="75">
        <f t="shared" si="56"/>
        <v>0</v>
      </c>
      <c r="BE50" s="68"/>
      <c r="BF50" s="76">
        <f t="shared" si="57"/>
        <v>0</v>
      </c>
      <c r="BG50" s="68"/>
      <c r="BH50" s="77">
        <f t="shared" si="58"/>
        <v>0</v>
      </c>
      <c r="BI50" s="212"/>
      <c r="BJ50" s="202"/>
      <c r="BK50" s="61"/>
      <c r="BL50" s="111"/>
      <c r="BM50" s="79">
        <f t="shared" si="59"/>
        <v>0</v>
      </c>
    </row>
    <row r="51" spans="2:66">
      <c r="B51" s="35" t="str">
        <f t="shared" si="36"/>
        <v>Undergraduate Student</v>
      </c>
      <c r="C51" s="35" t="str">
        <f t="shared" si="36"/>
        <v>Undergraduate Student (Lin)</v>
      </c>
      <c r="D51" s="221" t="s">
        <v>121</v>
      </c>
      <c r="E51" s="110">
        <f>'Phase I'!E51</f>
        <v>6.0000000000000001E-3</v>
      </c>
      <c r="F51" s="93"/>
      <c r="G51" s="93"/>
      <c r="H51" s="39"/>
      <c r="I51" s="72">
        <f t="shared" si="37"/>
        <v>0</v>
      </c>
      <c r="J51" s="97"/>
      <c r="K51" s="72">
        <f t="shared" si="38"/>
        <v>0</v>
      </c>
      <c r="L51" s="97"/>
      <c r="M51" s="72">
        <f t="shared" si="39"/>
        <v>0</v>
      </c>
      <c r="N51" s="39"/>
      <c r="O51" s="72">
        <f t="shared" si="40"/>
        <v>0</v>
      </c>
      <c r="P51" s="97"/>
      <c r="Q51" s="72">
        <f t="shared" si="41"/>
        <v>0</v>
      </c>
      <c r="R51" s="97"/>
      <c r="S51" s="72">
        <f t="shared" si="42"/>
        <v>0</v>
      </c>
      <c r="T51" s="97"/>
      <c r="U51" s="273">
        <f t="shared" si="43"/>
        <v>0</v>
      </c>
      <c r="W51" s="39"/>
      <c r="X51" s="72">
        <f t="shared" si="44"/>
        <v>0</v>
      </c>
      <c r="Y51" s="97"/>
      <c r="Z51" s="72">
        <f t="shared" si="45"/>
        <v>0</v>
      </c>
      <c r="AA51" s="97"/>
      <c r="AB51" s="72">
        <f t="shared" si="46"/>
        <v>0</v>
      </c>
      <c r="AC51" s="39"/>
      <c r="AD51" s="72">
        <f t="shared" si="47"/>
        <v>0</v>
      </c>
      <c r="AE51" s="97"/>
      <c r="AF51" s="72">
        <f t="shared" si="48"/>
        <v>0</v>
      </c>
      <c r="AG51" s="97"/>
      <c r="AH51" s="72">
        <f t="shared" si="49"/>
        <v>0</v>
      </c>
      <c r="AI51" s="97"/>
      <c r="AJ51" s="287">
        <f t="shared" si="50"/>
        <v>0</v>
      </c>
      <c r="AL51" s="39"/>
      <c r="AM51" s="72">
        <f t="shared" si="51"/>
        <v>0</v>
      </c>
      <c r="AN51" s="97"/>
      <c r="AO51" s="72">
        <f t="shared" si="52"/>
        <v>0</v>
      </c>
      <c r="AP51" s="97"/>
      <c r="AQ51" s="72">
        <f t="shared" si="53"/>
        <v>0</v>
      </c>
      <c r="AR51" s="39"/>
      <c r="AS51" s="72">
        <f t="shared" si="54"/>
        <v>0</v>
      </c>
      <c r="AT51" s="97"/>
      <c r="AU51" s="280">
        <f t="shared" si="55"/>
        <v>0</v>
      </c>
      <c r="BA51" s="96"/>
      <c r="BC51" s="68"/>
      <c r="BD51" s="75">
        <f t="shared" si="56"/>
        <v>0</v>
      </c>
      <c r="BE51" s="68"/>
      <c r="BF51" s="76">
        <f t="shared" si="57"/>
        <v>0</v>
      </c>
      <c r="BG51" s="68"/>
      <c r="BH51" s="77">
        <f t="shared" si="58"/>
        <v>0</v>
      </c>
      <c r="BI51" s="212"/>
      <c r="BJ51" s="202"/>
      <c r="BK51" s="61"/>
      <c r="BL51" s="111"/>
      <c r="BM51" s="79">
        <f t="shared" si="59"/>
        <v>0</v>
      </c>
    </row>
    <row r="52" spans="2:66" hidden="1">
      <c r="B52" s="35"/>
      <c r="C52" s="35"/>
      <c r="D52" s="221"/>
      <c r="E52" s="110"/>
      <c r="F52" s="93"/>
      <c r="G52" s="93"/>
      <c r="H52" s="39"/>
      <c r="I52" s="72">
        <f t="shared" si="37"/>
        <v>0</v>
      </c>
      <c r="J52" s="97"/>
      <c r="K52" s="72">
        <f t="shared" si="38"/>
        <v>0</v>
      </c>
      <c r="L52" s="97"/>
      <c r="M52" s="72">
        <f t="shared" si="39"/>
        <v>0</v>
      </c>
      <c r="N52" s="39"/>
      <c r="O52" s="72">
        <f t="shared" si="40"/>
        <v>0</v>
      </c>
      <c r="P52" s="97"/>
      <c r="Q52" s="72">
        <f t="shared" si="41"/>
        <v>0</v>
      </c>
      <c r="R52" s="97"/>
      <c r="S52" s="72">
        <f t="shared" si="42"/>
        <v>0</v>
      </c>
      <c r="T52" s="97"/>
      <c r="U52" s="273">
        <f t="shared" si="43"/>
        <v>0</v>
      </c>
      <c r="W52" s="39"/>
      <c r="X52" s="72">
        <f t="shared" si="44"/>
        <v>0</v>
      </c>
      <c r="Y52" s="97"/>
      <c r="Z52" s="72">
        <f t="shared" si="45"/>
        <v>0</v>
      </c>
      <c r="AA52" s="97"/>
      <c r="AB52" s="72">
        <f t="shared" si="46"/>
        <v>0</v>
      </c>
      <c r="AC52" s="39"/>
      <c r="AD52" s="72">
        <f t="shared" si="47"/>
        <v>0</v>
      </c>
      <c r="AE52" s="97"/>
      <c r="AF52" s="72">
        <f t="shared" si="48"/>
        <v>0</v>
      </c>
      <c r="AG52" s="97"/>
      <c r="AH52" s="72">
        <f t="shared" si="49"/>
        <v>0</v>
      </c>
      <c r="AI52" s="97"/>
      <c r="AJ52" s="287">
        <f t="shared" si="50"/>
        <v>0</v>
      </c>
      <c r="AL52" s="39"/>
      <c r="AM52" s="72">
        <f t="shared" si="51"/>
        <v>0</v>
      </c>
      <c r="AN52" s="97"/>
      <c r="AO52" s="72">
        <f t="shared" si="52"/>
        <v>0</v>
      </c>
      <c r="AP52" s="97"/>
      <c r="AQ52" s="72">
        <f t="shared" si="53"/>
        <v>0</v>
      </c>
      <c r="AR52" s="39"/>
      <c r="AS52" s="72">
        <f t="shared" si="54"/>
        <v>0</v>
      </c>
      <c r="AT52" s="97"/>
      <c r="AU52" s="280">
        <f t="shared" si="55"/>
        <v>0</v>
      </c>
      <c r="BA52" s="96"/>
      <c r="BC52" s="68"/>
      <c r="BD52" s="75">
        <f t="shared" si="56"/>
        <v>0</v>
      </c>
      <c r="BE52" s="68"/>
      <c r="BF52" s="76">
        <f t="shared" si="57"/>
        <v>0</v>
      </c>
      <c r="BG52" s="68"/>
      <c r="BH52" s="77">
        <f t="shared" si="58"/>
        <v>0</v>
      </c>
      <c r="BI52" s="212"/>
      <c r="BJ52" s="202"/>
      <c r="BK52" s="61"/>
      <c r="BL52" s="111"/>
      <c r="BM52" s="79">
        <f t="shared" si="59"/>
        <v>0</v>
      </c>
    </row>
    <row r="53" spans="2:66" hidden="1">
      <c r="B53" s="35"/>
      <c r="C53" s="35"/>
      <c r="D53" s="221"/>
      <c r="E53" s="110"/>
      <c r="F53" s="93"/>
      <c r="G53" s="93"/>
      <c r="H53" s="39"/>
      <c r="I53" s="72">
        <f t="shared" si="37"/>
        <v>0</v>
      </c>
      <c r="J53" s="97"/>
      <c r="K53" s="72">
        <f t="shared" si="38"/>
        <v>0</v>
      </c>
      <c r="L53" s="97"/>
      <c r="M53" s="72">
        <f t="shared" si="39"/>
        <v>0</v>
      </c>
      <c r="N53" s="39"/>
      <c r="O53" s="72">
        <f t="shared" si="40"/>
        <v>0</v>
      </c>
      <c r="P53" s="97"/>
      <c r="Q53" s="72">
        <f t="shared" si="41"/>
        <v>0</v>
      </c>
      <c r="R53" s="97"/>
      <c r="S53" s="72">
        <f t="shared" si="42"/>
        <v>0</v>
      </c>
      <c r="T53" s="97"/>
      <c r="U53" s="273">
        <f t="shared" si="43"/>
        <v>0</v>
      </c>
      <c r="W53" s="39"/>
      <c r="X53" s="72">
        <f t="shared" si="44"/>
        <v>0</v>
      </c>
      <c r="Y53" s="97"/>
      <c r="Z53" s="72">
        <f t="shared" si="45"/>
        <v>0</v>
      </c>
      <c r="AA53" s="97"/>
      <c r="AB53" s="72">
        <f t="shared" si="46"/>
        <v>0</v>
      </c>
      <c r="AC53" s="39"/>
      <c r="AD53" s="72">
        <f t="shared" si="47"/>
        <v>0</v>
      </c>
      <c r="AE53" s="97"/>
      <c r="AF53" s="72">
        <f t="shared" si="48"/>
        <v>0</v>
      </c>
      <c r="AG53" s="97"/>
      <c r="AH53" s="72">
        <f t="shared" si="49"/>
        <v>0</v>
      </c>
      <c r="AI53" s="97"/>
      <c r="AJ53" s="287">
        <f t="shared" si="50"/>
        <v>0</v>
      </c>
      <c r="AL53" s="39"/>
      <c r="AM53" s="72">
        <f t="shared" si="51"/>
        <v>0</v>
      </c>
      <c r="AN53" s="97"/>
      <c r="AO53" s="72">
        <f t="shared" si="52"/>
        <v>0</v>
      </c>
      <c r="AP53" s="97"/>
      <c r="AQ53" s="72">
        <f t="shared" si="53"/>
        <v>0</v>
      </c>
      <c r="AR53" s="39"/>
      <c r="AS53" s="72">
        <f t="shared" si="54"/>
        <v>0</v>
      </c>
      <c r="AT53" s="97"/>
      <c r="AU53" s="280">
        <f t="shared" si="55"/>
        <v>0</v>
      </c>
      <c r="BA53" s="96"/>
      <c r="BC53" s="68"/>
      <c r="BD53" s="75">
        <f t="shared" si="56"/>
        <v>0</v>
      </c>
      <c r="BE53" s="68"/>
      <c r="BF53" s="76">
        <f t="shared" si="57"/>
        <v>0</v>
      </c>
      <c r="BG53" s="68"/>
      <c r="BH53" s="77">
        <f t="shared" si="58"/>
        <v>0</v>
      </c>
      <c r="BI53" s="212"/>
      <c r="BJ53" s="202"/>
      <c r="BK53" s="61"/>
      <c r="BL53" s="111"/>
      <c r="BM53" s="79">
        <f t="shared" si="59"/>
        <v>0</v>
      </c>
    </row>
    <row r="54" spans="2:66" hidden="1">
      <c r="B54" s="35"/>
      <c r="C54" s="35"/>
      <c r="D54" s="221"/>
      <c r="E54" s="110"/>
      <c r="F54" s="93"/>
      <c r="G54" s="93"/>
      <c r="H54" s="39"/>
      <c r="I54" s="72">
        <f t="shared" si="37"/>
        <v>0</v>
      </c>
      <c r="J54" s="97"/>
      <c r="K54" s="72">
        <f t="shared" si="38"/>
        <v>0</v>
      </c>
      <c r="L54" s="97"/>
      <c r="M54" s="72">
        <f t="shared" si="39"/>
        <v>0</v>
      </c>
      <c r="N54" s="39"/>
      <c r="O54" s="72">
        <f t="shared" si="40"/>
        <v>0</v>
      </c>
      <c r="P54" s="97"/>
      <c r="Q54" s="72">
        <f t="shared" si="41"/>
        <v>0</v>
      </c>
      <c r="R54" s="97"/>
      <c r="S54" s="72">
        <f t="shared" si="42"/>
        <v>0</v>
      </c>
      <c r="T54" s="97"/>
      <c r="U54" s="273">
        <f t="shared" si="43"/>
        <v>0</v>
      </c>
      <c r="W54" s="39"/>
      <c r="X54" s="72">
        <f t="shared" si="44"/>
        <v>0</v>
      </c>
      <c r="Y54" s="97"/>
      <c r="Z54" s="72">
        <f t="shared" si="45"/>
        <v>0</v>
      </c>
      <c r="AA54" s="97"/>
      <c r="AB54" s="72">
        <f t="shared" si="46"/>
        <v>0</v>
      </c>
      <c r="AC54" s="39"/>
      <c r="AD54" s="72">
        <f t="shared" si="47"/>
        <v>0</v>
      </c>
      <c r="AE54" s="97"/>
      <c r="AF54" s="72">
        <f t="shared" si="48"/>
        <v>0</v>
      </c>
      <c r="AG54" s="97"/>
      <c r="AH54" s="72">
        <f t="shared" si="49"/>
        <v>0</v>
      </c>
      <c r="AI54" s="97"/>
      <c r="AJ54" s="287">
        <f t="shared" si="50"/>
        <v>0</v>
      </c>
      <c r="AL54" s="39"/>
      <c r="AM54" s="72">
        <f t="shared" si="51"/>
        <v>0</v>
      </c>
      <c r="AN54" s="97"/>
      <c r="AO54" s="72">
        <f t="shared" si="52"/>
        <v>0</v>
      </c>
      <c r="AP54" s="97"/>
      <c r="AQ54" s="72">
        <f t="shared" si="53"/>
        <v>0</v>
      </c>
      <c r="AR54" s="39"/>
      <c r="AS54" s="72">
        <f t="shared" si="54"/>
        <v>0</v>
      </c>
      <c r="AT54" s="97"/>
      <c r="AU54" s="280">
        <f t="shared" si="55"/>
        <v>0</v>
      </c>
      <c r="BA54" s="96"/>
      <c r="BC54" s="68"/>
      <c r="BD54" s="75">
        <f t="shared" si="56"/>
        <v>0</v>
      </c>
      <c r="BE54" s="68"/>
      <c r="BF54" s="76">
        <f t="shared" si="57"/>
        <v>0</v>
      </c>
      <c r="BG54" s="68"/>
      <c r="BH54" s="77">
        <f t="shared" si="58"/>
        <v>0</v>
      </c>
      <c r="BI54" s="212"/>
      <c r="BJ54" s="202"/>
      <c r="BK54" s="61"/>
      <c r="BL54" s="111"/>
      <c r="BM54" s="79">
        <f t="shared" si="59"/>
        <v>0</v>
      </c>
    </row>
    <row r="55" spans="2:66" hidden="1">
      <c r="B55" s="35"/>
      <c r="C55" s="35"/>
      <c r="D55" s="221"/>
      <c r="E55" s="110"/>
      <c r="F55" s="93"/>
      <c r="G55" s="93"/>
      <c r="H55" s="39"/>
      <c r="I55" s="72">
        <f t="shared" si="37"/>
        <v>0</v>
      </c>
      <c r="J55" s="97"/>
      <c r="K55" s="72">
        <f t="shared" si="38"/>
        <v>0</v>
      </c>
      <c r="L55" s="97"/>
      <c r="M55" s="72">
        <f t="shared" si="39"/>
        <v>0</v>
      </c>
      <c r="N55" s="39"/>
      <c r="O55" s="72">
        <f t="shared" si="40"/>
        <v>0</v>
      </c>
      <c r="P55" s="97"/>
      <c r="Q55" s="72">
        <f t="shared" si="41"/>
        <v>0</v>
      </c>
      <c r="R55" s="97"/>
      <c r="S55" s="72">
        <f t="shared" si="42"/>
        <v>0</v>
      </c>
      <c r="T55" s="97"/>
      <c r="U55" s="273">
        <f t="shared" si="43"/>
        <v>0</v>
      </c>
      <c r="W55" s="39"/>
      <c r="X55" s="72">
        <f t="shared" si="44"/>
        <v>0</v>
      </c>
      <c r="Y55" s="97"/>
      <c r="Z55" s="72">
        <f t="shared" si="45"/>
        <v>0</v>
      </c>
      <c r="AA55" s="97"/>
      <c r="AB55" s="72">
        <f t="shared" si="46"/>
        <v>0</v>
      </c>
      <c r="AC55" s="39"/>
      <c r="AD55" s="72">
        <f t="shared" si="47"/>
        <v>0</v>
      </c>
      <c r="AE55" s="97"/>
      <c r="AF55" s="72">
        <f t="shared" si="48"/>
        <v>0</v>
      </c>
      <c r="AG55" s="97"/>
      <c r="AH55" s="72">
        <f t="shared" si="49"/>
        <v>0</v>
      </c>
      <c r="AI55" s="97"/>
      <c r="AJ55" s="287">
        <f t="shared" si="50"/>
        <v>0</v>
      </c>
      <c r="AL55" s="39"/>
      <c r="AM55" s="72">
        <f t="shared" si="51"/>
        <v>0</v>
      </c>
      <c r="AN55" s="97"/>
      <c r="AO55" s="72">
        <f t="shared" si="52"/>
        <v>0</v>
      </c>
      <c r="AP55" s="97"/>
      <c r="AQ55" s="72">
        <f t="shared" si="53"/>
        <v>0</v>
      </c>
      <c r="AR55" s="39"/>
      <c r="AS55" s="72">
        <f t="shared" si="54"/>
        <v>0</v>
      </c>
      <c r="AT55" s="97"/>
      <c r="AU55" s="280">
        <f t="shared" si="55"/>
        <v>0</v>
      </c>
      <c r="BA55" s="96"/>
      <c r="BC55" s="68"/>
      <c r="BD55" s="75">
        <f t="shared" si="56"/>
        <v>0</v>
      </c>
      <c r="BE55" s="68"/>
      <c r="BF55" s="76">
        <f t="shared" si="57"/>
        <v>0</v>
      </c>
      <c r="BG55" s="68"/>
      <c r="BH55" s="77">
        <f t="shared" si="58"/>
        <v>0</v>
      </c>
      <c r="BI55" s="212"/>
      <c r="BJ55" s="202"/>
      <c r="BK55" s="61"/>
      <c r="BL55" s="111"/>
      <c r="BM55" s="79">
        <f t="shared" si="59"/>
        <v>0</v>
      </c>
    </row>
    <row r="56" spans="2:66" hidden="1">
      <c r="B56" s="35"/>
      <c r="C56" s="35"/>
      <c r="D56" s="221"/>
      <c r="E56" s="110"/>
      <c r="F56" s="93"/>
      <c r="G56" s="93"/>
      <c r="H56" s="39"/>
      <c r="I56" s="72">
        <f t="shared" si="37"/>
        <v>0</v>
      </c>
      <c r="J56" s="97"/>
      <c r="K56" s="72">
        <f t="shared" si="38"/>
        <v>0</v>
      </c>
      <c r="L56" s="97"/>
      <c r="M56" s="72">
        <f t="shared" si="39"/>
        <v>0</v>
      </c>
      <c r="N56" s="39"/>
      <c r="O56" s="72">
        <f t="shared" si="40"/>
        <v>0</v>
      </c>
      <c r="P56" s="97"/>
      <c r="Q56" s="72">
        <f t="shared" si="41"/>
        <v>0</v>
      </c>
      <c r="R56" s="97"/>
      <c r="S56" s="72">
        <f t="shared" si="42"/>
        <v>0</v>
      </c>
      <c r="T56" s="97"/>
      <c r="U56" s="273">
        <f t="shared" si="43"/>
        <v>0</v>
      </c>
      <c r="W56" s="39"/>
      <c r="X56" s="72">
        <f t="shared" si="44"/>
        <v>0</v>
      </c>
      <c r="Y56" s="97"/>
      <c r="Z56" s="72">
        <f t="shared" si="45"/>
        <v>0</v>
      </c>
      <c r="AA56" s="97"/>
      <c r="AB56" s="72">
        <f t="shared" si="46"/>
        <v>0</v>
      </c>
      <c r="AC56" s="39"/>
      <c r="AD56" s="72">
        <f t="shared" si="47"/>
        <v>0</v>
      </c>
      <c r="AE56" s="97"/>
      <c r="AF56" s="72">
        <f t="shared" si="48"/>
        <v>0</v>
      </c>
      <c r="AG56" s="97"/>
      <c r="AH56" s="72">
        <f t="shared" si="49"/>
        <v>0</v>
      </c>
      <c r="AI56" s="97"/>
      <c r="AJ56" s="287">
        <f t="shared" si="50"/>
        <v>0</v>
      </c>
      <c r="AL56" s="39"/>
      <c r="AM56" s="72">
        <f t="shared" si="51"/>
        <v>0</v>
      </c>
      <c r="AN56" s="97"/>
      <c r="AO56" s="72">
        <f t="shared" si="52"/>
        <v>0</v>
      </c>
      <c r="AP56" s="97"/>
      <c r="AQ56" s="72">
        <f t="shared" si="53"/>
        <v>0</v>
      </c>
      <c r="AR56" s="39"/>
      <c r="AS56" s="72">
        <f t="shared" si="54"/>
        <v>0</v>
      </c>
      <c r="AT56" s="97"/>
      <c r="AU56" s="280">
        <f t="shared" si="55"/>
        <v>0</v>
      </c>
      <c r="BA56" s="96"/>
      <c r="BC56" s="68"/>
      <c r="BD56" s="75">
        <f t="shared" si="56"/>
        <v>0</v>
      </c>
      <c r="BE56" s="68"/>
      <c r="BF56" s="76">
        <f t="shared" si="57"/>
        <v>0</v>
      </c>
      <c r="BG56" s="68"/>
      <c r="BH56" s="77">
        <f t="shared" si="58"/>
        <v>0</v>
      </c>
      <c r="BI56" s="212"/>
      <c r="BJ56" s="202"/>
      <c r="BK56" s="61"/>
      <c r="BL56" s="111"/>
      <c r="BM56" s="79">
        <f t="shared" si="59"/>
        <v>0</v>
      </c>
    </row>
    <row r="57" spans="2:66" hidden="1">
      <c r="B57" s="35"/>
      <c r="C57" s="35"/>
      <c r="D57" s="221"/>
      <c r="E57" s="110"/>
      <c r="F57" s="93"/>
      <c r="G57" s="93"/>
      <c r="H57" s="39"/>
      <c r="I57" s="72">
        <f t="shared" si="37"/>
        <v>0</v>
      </c>
      <c r="J57" s="97"/>
      <c r="K57" s="72">
        <f t="shared" si="38"/>
        <v>0</v>
      </c>
      <c r="L57" s="97"/>
      <c r="M57" s="72">
        <f t="shared" si="39"/>
        <v>0</v>
      </c>
      <c r="N57" s="39"/>
      <c r="O57" s="72">
        <f t="shared" si="40"/>
        <v>0</v>
      </c>
      <c r="P57" s="97"/>
      <c r="Q57" s="72">
        <f t="shared" si="41"/>
        <v>0</v>
      </c>
      <c r="R57" s="97"/>
      <c r="S57" s="72">
        <f t="shared" si="42"/>
        <v>0</v>
      </c>
      <c r="T57" s="97"/>
      <c r="U57" s="273">
        <f t="shared" si="43"/>
        <v>0</v>
      </c>
      <c r="W57" s="39"/>
      <c r="X57" s="72">
        <f t="shared" si="44"/>
        <v>0</v>
      </c>
      <c r="Y57" s="97"/>
      <c r="Z57" s="72">
        <f t="shared" si="45"/>
        <v>0</v>
      </c>
      <c r="AA57" s="97"/>
      <c r="AB57" s="72">
        <f t="shared" si="46"/>
        <v>0</v>
      </c>
      <c r="AC57" s="39"/>
      <c r="AD57" s="72">
        <f t="shared" si="47"/>
        <v>0</v>
      </c>
      <c r="AE57" s="97"/>
      <c r="AF57" s="72">
        <f t="shared" si="48"/>
        <v>0</v>
      </c>
      <c r="AG57" s="97"/>
      <c r="AH57" s="72">
        <f t="shared" si="49"/>
        <v>0</v>
      </c>
      <c r="AI57" s="97"/>
      <c r="AJ57" s="287">
        <f t="shared" si="50"/>
        <v>0</v>
      </c>
      <c r="AL57" s="39"/>
      <c r="AM57" s="72">
        <f t="shared" si="51"/>
        <v>0</v>
      </c>
      <c r="AN57" s="97"/>
      <c r="AO57" s="72">
        <f t="shared" si="52"/>
        <v>0</v>
      </c>
      <c r="AP57" s="97"/>
      <c r="AQ57" s="72">
        <f t="shared" si="53"/>
        <v>0</v>
      </c>
      <c r="AR57" s="39"/>
      <c r="AS57" s="72">
        <f t="shared" si="54"/>
        <v>0</v>
      </c>
      <c r="AT57" s="97"/>
      <c r="AU57" s="280">
        <f t="shared" si="55"/>
        <v>0</v>
      </c>
      <c r="BA57" s="96"/>
      <c r="BC57" s="68"/>
      <c r="BD57" s="75">
        <f t="shared" si="56"/>
        <v>0</v>
      </c>
      <c r="BE57" s="68"/>
      <c r="BF57" s="76">
        <f t="shared" si="57"/>
        <v>0</v>
      </c>
      <c r="BG57" s="68"/>
      <c r="BH57" s="77">
        <f t="shared" si="58"/>
        <v>0</v>
      </c>
      <c r="BI57" s="212"/>
      <c r="BJ57" s="202"/>
      <c r="BK57" s="61"/>
      <c r="BL57" s="111"/>
      <c r="BM57" s="79">
        <f t="shared" si="59"/>
        <v>0</v>
      </c>
    </row>
    <row r="58" spans="2:66" hidden="1">
      <c r="B58" s="35"/>
      <c r="C58" s="35"/>
      <c r="D58" s="221"/>
      <c r="E58" s="110"/>
      <c r="F58" s="93"/>
      <c r="G58" s="93"/>
      <c r="H58" s="39"/>
      <c r="I58" s="72">
        <f t="shared" si="37"/>
        <v>0</v>
      </c>
      <c r="J58" s="97"/>
      <c r="K58" s="72">
        <f t="shared" si="38"/>
        <v>0</v>
      </c>
      <c r="L58" s="97"/>
      <c r="M58" s="72">
        <f t="shared" si="39"/>
        <v>0</v>
      </c>
      <c r="N58" s="39"/>
      <c r="O58" s="72">
        <f t="shared" si="40"/>
        <v>0</v>
      </c>
      <c r="P58" s="97"/>
      <c r="Q58" s="72">
        <f t="shared" si="41"/>
        <v>0</v>
      </c>
      <c r="R58" s="97"/>
      <c r="S58" s="72">
        <f t="shared" si="42"/>
        <v>0</v>
      </c>
      <c r="T58" s="97"/>
      <c r="U58" s="273">
        <f t="shared" si="43"/>
        <v>0</v>
      </c>
      <c r="W58" s="39"/>
      <c r="X58" s="72">
        <f t="shared" si="44"/>
        <v>0</v>
      </c>
      <c r="Y58" s="97"/>
      <c r="Z58" s="72">
        <f t="shared" si="45"/>
        <v>0</v>
      </c>
      <c r="AA58" s="97"/>
      <c r="AB58" s="72">
        <f t="shared" si="46"/>
        <v>0</v>
      </c>
      <c r="AC58" s="39"/>
      <c r="AD58" s="72">
        <f t="shared" si="47"/>
        <v>0</v>
      </c>
      <c r="AE58" s="97"/>
      <c r="AF58" s="72">
        <f t="shared" si="48"/>
        <v>0</v>
      </c>
      <c r="AG58" s="97"/>
      <c r="AH58" s="72">
        <f t="shared" si="49"/>
        <v>0</v>
      </c>
      <c r="AI58" s="97"/>
      <c r="AJ58" s="287">
        <f t="shared" si="50"/>
        <v>0</v>
      </c>
      <c r="AL58" s="39"/>
      <c r="AM58" s="72">
        <f t="shared" si="51"/>
        <v>0</v>
      </c>
      <c r="AN58" s="97"/>
      <c r="AO58" s="72">
        <f t="shared" si="52"/>
        <v>0</v>
      </c>
      <c r="AP58" s="97"/>
      <c r="AQ58" s="72">
        <f t="shared" si="53"/>
        <v>0</v>
      </c>
      <c r="AR58" s="39"/>
      <c r="AS58" s="72">
        <f t="shared" si="54"/>
        <v>0</v>
      </c>
      <c r="AT58" s="97"/>
      <c r="AU58" s="280">
        <f t="shared" si="55"/>
        <v>0</v>
      </c>
      <c r="BA58" s="96"/>
      <c r="BC58" s="68"/>
      <c r="BD58" s="75">
        <f t="shared" si="56"/>
        <v>0</v>
      </c>
      <c r="BE58" s="68"/>
      <c r="BF58" s="76">
        <f t="shared" si="57"/>
        <v>0</v>
      </c>
      <c r="BG58" s="68"/>
      <c r="BH58" s="77">
        <f t="shared" si="58"/>
        <v>0</v>
      </c>
      <c r="BI58" s="212"/>
      <c r="BJ58" s="202"/>
      <c r="BK58" s="61"/>
      <c r="BL58" s="111"/>
      <c r="BM58" s="79">
        <f t="shared" si="59"/>
        <v>0</v>
      </c>
    </row>
    <row r="59" spans="2:66" hidden="1">
      <c r="B59" s="35"/>
      <c r="C59" s="35"/>
      <c r="D59" s="221"/>
      <c r="E59" s="110"/>
      <c r="F59" s="93"/>
      <c r="G59" s="93"/>
      <c r="H59" s="39"/>
      <c r="I59" s="72">
        <f t="shared" si="37"/>
        <v>0</v>
      </c>
      <c r="J59" s="97"/>
      <c r="K59" s="72">
        <f t="shared" si="38"/>
        <v>0</v>
      </c>
      <c r="L59" s="97"/>
      <c r="M59" s="72">
        <f t="shared" si="39"/>
        <v>0</v>
      </c>
      <c r="N59" s="39"/>
      <c r="O59" s="72">
        <f t="shared" si="40"/>
        <v>0</v>
      </c>
      <c r="P59" s="97"/>
      <c r="Q59" s="72">
        <f t="shared" si="41"/>
        <v>0</v>
      </c>
      <c r="R59" s="97"/>
      <c r="S59" s="72">
        <f t="shared" si="42"/>
        <v>0</v>
      </c>
      <c r="T59" s="97"/>
      <c r="U59" s="273">
        <f t="shared" si="43"/>
        <v>0</v>
      </c>
      <c r="W59" s="39"/>
      <c r="X59" s="72">
        <f t="shared" si="44"/>
        <v>0</v>
      </c>
      <c r="Y59" s="97"/>
      <c r="Z59" s="72">
        <f t="shared" si="45"/>
        <v>0</v>
      </c>
      <c r="AA59" s="97"/>
      <c r="AB59" s="72">
        <f t="shared" si="46"/>
        <v>0</v>
      </c>
      <c r="AC59" s="39"/>
      <c r="AD59" s="72">
        <f t="shared" si="47"/>
        <v>0</v>
      </c>
      <c r="AE59" s="97"/>
      <c r="AF59" s="72">
        <f t="shared" si="48"/>
        <v>0</v>
      </c>
      <c r="AG59" s="97"/>
      <c r="AH59" s="72">
        <f t="shared" si="49"/>
        <v>0</v>
      </c>
      <c r="AI59" s="97"/>
      <c r="AJ59" s="287">
        <f t="shared" si="50"/>
        <v>0</v>
      </c>
      <c r="AL59" s="39"/>
      <c r="AM59" s="72">
        <f t="shared" si="51"/>
        <v>0</v>
      </c>
      <c r="AN59" s="97"/>
      <c r="AO59" s="72">
        <f t="shared" si="52"/>
        <v>0</v>
      </c>
      <c r="AP59" s="97"/>
      <c r="AQ59" s="72">
        <f t="shared" si="53"/>
        <v>0</v>
      </c>
      <c r="AR59" s="39"/>
      <c r="AS59" s="72">
        <f t="shared" si="54"/>
        <v>0</v>
      </c>
      <c r="AT59" s="97"/>
      <c r="AU59" s="280">
        <f t="shared" si="55"/>
        <v>0</v>
      </c>
      <c r="BA59" s="96"/>
      <c r="BC59" s="68"/>
      <c r="BD59" s="75">
        <f t="shared" si="56"/>
        <v>0</v>
      </c>
      <c r="BE59" s="68"/>
      <c r="BF59" s="76">
        <f t="shared" si="57"/>
        <v>0</v>
      </c>
      <c r="BG59" s="68"/>
      <c r="BH59" s="77">
        <f t="shared" si="58"/>
        <v>0</v>
      </c>
      <c r="BI59" s="212"/>
      <c r="BJ59" s="202"/>
      <c r="BK59" s="61"/>
      <c r="BL59" s="111"/>
      <c r="BM59" s="79">
        <f t="shared" si="59"/>
        <v>0</v>
      </c>
    </row>
    <row r="60" spans="2:66" hidden="1">
      <c r="B60" s="35"/>
      <c r="C60" s="35"/>
      <c r="D60" s="221"/>
      <c r="E60" s="110"/>
      <c r="F60" s="93"/>
      <c r="G60" s="93"/>
      <c r="H60" s="39"/>
      <c r="I60" s="72">
        <f t="shared" si="37"/>
        <v>0</v>
      </c>
      <c r="J60" s="97"/>
      <c r="K60" s="72">
        <f t="shared" si="38"/>
        <v>0</v>
      </c>
      <c r="L60" s="97"/>
      <c r="M60" s="72">
        <f t="shared" si="39"/>
        <v>0</v>
      </c>
      <c r="N60" s="39"/>
      <c r="O60" s="72">
        <f t="shared" si="40"/>
        <v>0</v>
      </c>
      <c r="P60" s="97"/>
      <c r="Q60" s="72">
        <f t="shared" si="41"/>
        <v>0</v>
      </c>
      <c r="R60" s="97"/>
      <c r="S60" s="72">
        <f t="shared" si="42"/>
        <v>0</v>
      </c>
      <c r="T60" s="97"/>
      <c r="U60" s="273">
        <f t="shared" si="43"/>
        <v>0</v>
      </c>
      <c r="W60" s="39"/>
      <c r="X60" s="72">
        <f t="shared" si="44"/>
        <v>0</v>
      </c>
      <c r="Y60" s="97"/>
      <c r="Z60" s="72">
        <f t="shared" si="45"/>
        <v>0</v>
      </c>
      <c r="AA60" s="97"/>
      <c r="AB60" s="72">
        <f t="shared" si="46"/>
        <v>0</v>
      </c>
      <c r="AC60" s="39"/>
      <c r="AD60" s="72">
        <f t="shared" si="47"/>
        <v>0</v>
      </c>
      <c r="AE60" s="97"/>
      <c r="AF60" s="72">
        <f t="shared" si="48"/>
        <v>0</v>
      </c>
      <c r="AG60" s="97"/>
      <c r="AH60" s="72">
        <f t="shared" si="49"/>
        <v>0</v>
      </c>
      <c r="AI60" s="97"/>
      <c r="AJ60" s="287">
        <f t="shared" si="50"/>
        <v>0</v>
      </c>
      <c r="AL60" s="39"/>
      <c r="AM60" s="72">
        <f t="shared" si="51"/>
        <v>0</v>
      </c>
      <c r="AN60" s="97"/>
      <c r="AO60" s="72">
        <f t="shared" si="52"/>
        <v>0</v>
      </c>
      <c r="AP60" s="97"/>
      <c r="AQ60" s="72">
        <f t="shared" si="53"/>
        <v>0</v>
      </c>
      <c r="AR60" s="39"/>
      <c r="AS60" s="72">
        <f t="shared" si="54"/>
        <v>0</v>
      </c>
      <c r="AT60" s="97"/>
      <c r="AU60" s="280">
        <f t="shared" si="55"/>
        <v>0</v>
      </c>
      <c r="BA60" s="96"/>
      <c r="BC60" s="68"/>
      <c r="BD60" s="75">
        <f t="shared" si="56"/>
        <v>0</v>
      </c>
      <c r="BE60" s="68"/>
      <c r="BF60" s="76">
        <f t="shared" si="57"/>
        <v>0</v>
      </c>
      <c r="BG60" s="68"/>
      <c r="BH60" s="77">
        <f t="shared" si="58"/>
        <v>0</v>
      </c>
      <c r="BI60" s="212"/>
      <c r="BJ60" s="202"/>
      <c r="BK60" s="61"/>
      <c r="BL60" s="111"/>
      <c r="BM60" s="79">
        <f t="shared" si="59"/>
        <v>0</v>
      </c>
    </row>
    <row r="61" spans="2:66" hidden="1">
      <c r="B61" s="35"/>
      <c r="C61" s="35"/>
      <c r="D61" s="221"/>
      <c r="E61" s="110"/>
      <c r="F61" s="93"/>
      <c r="G61" s="93"/>
      <c r="H61" s="39"/>
      <c r="I61" s="72">
        <f t="shared" si="37"/>
        <v>0</v>
      </c>
      <c r="J61" s="97"/>
      <c r="K61" s="72">
        <f t="shared" si="38"/>
        <v>0</v>
      </c>
      <c r="L61" s="97"/>
      <c r="M61" s="72">
        <f t="shared" si="39"/>
        <v>0</v>
      </c>
      <c r="N61" s="39"/>
      <c r="O61" s="72">
        <f t="shared" si="40"/>
        <v>0</v>
      </c>
      <c r="P61" s="97"/>
      <c r="Q61" s="72">
        <f t="shared" si="41"/>
        <v>0</v>
      </c>
      <c r="R61" s="97"/>
      <c r="S61" s="72">
        <f t="shared" si="42"/>
        <v>0</v>
      </c>
      <c r="T61" s="97"/>
      <c r="U61" s="273">
        <f>U41*$E61</f>
        <v>0</v>
      </c>
      <c r="W61" s="39"/>
      <c r="X61" s="72">
        <f t="shared" si="44"/>
        <v>0</v>
      </c>
      <c r="Y61" s="97"/>
      <c r="Z61" s="72">
        <f t="shared" si="45"/>
        <v>0</v>
      </c>
      <c r="AA61" s="97"/>
      <c r="AB61" s="72">
        <f t="shared" si="46"/>
        <v>0</v>
      </c>
      <c r="AC61" s="39"/>
      <c r="AD61" s="72">
        <f t="shared" si="47"/>
        <v>0</v>
      </c>
      <c r="AE61" s="97"/>
      <c r="AF61" s="72">
        <f t="shared" si="48"/>
        <v>0</v>
      </c>
      <c r="AG61" s="97"/>
      <c r="AH61" s="72">
        <f t="shared" si="49"/>
        <v>0</v>
      </c>
      <c r="AI61" s="97"/>
      <c r="AJ61" s="287">
        <f t="shared" si="50"/>
        <v>0</v>
      </c>
      <c r="AL61" s="39"/>
      <c r="AM61" s="72">
        <f t="shared" si="51"/>
        <v>0</v>
      </c>
      <c r="AN61" s="97"/>
      <c r="AO61" s="72">
        <f t="shared" si="52"/>
        <v>0</v>
      </c>
      <c r="AP61" s="97"/>
      <c r="AQ61" s="72">
        <f t="shared" si="53"/>
        <v>0</v>
      </c>
      <c r="AR61" s="39"/>
      <c r="AS61" s="72">
        <f>AS41*$E61</f>
        <v>0</v>
      </c>
      <c r="AT61" s="97"/>
      <c r="AU61" s="280">
        <f t="shared" si="55"/>
        <v>0</v>
      </c>
      <c r="BA61" s="96"/>
      <c r="BC61" s="68"/>
      <c r="BD61" s="75">
        <f t="shared" si="56"/>
        <v>0</v>
      </c>
      <c r="BE61" s="68"/>
      <c r="BF61" s="76">
        <f t="shared" si="57"/>
        <v>0</v>
      </c>
      <c r="BG61" s="68"/>
      <c r="BH61" s="77">
        <f t="shared" si="58"/>
        <v>0</v>
      </c>
      <c r="BI61" s="212"/>
      <c r="BJ61" s="202"/>
      <c r="BK61" s="61"/>
      <c r="BL61" s="78"/>
      <c r="BM61" s="79">
        <f t="shared" si="59"/>
        <v>0</v>
      </c>
    </row>
    <row r="62" spans="2:66">
      <c r="B62" s="98"/>
      <c r="C62" s="99" t="s">
        <v>40</v>
      </c>
      <c r="D62" s="99"/>
      <c r="E62" s="98"/>
      <c r="F62" s="98"/>
      <c r="G62" s="98"/>
      <c r="H62" s="98"/>
      <c r="I62" s="101">
        <f>SUM(I45:I61)</f>
        <v>0</v>
      </c>
      <c r="J62" s="113"/>
      <c r="K62" s="101">
        <f>SUM(K45:K61)</f>
        <v>0</v>
      </c>
      <c r="L62" s="113"/>
      <c r="M62" s="101">
        <f>SUM(M45:M61)</f>
        <v>0</v>
      </c>
      <c r="N62" s="98"/>
      <c r="O62" s="101">
        <f>SUM(O45:O61)</f>
        <v>0</v>
      </c>
      <c r="P62" s="113"/>
      <c r="Q62" s="101">
        <f>SUM(Q45:Q61)</f>
        <v>0</v>
      </c>
      <c r="R62" s="113"/>
      <c r="S62" s="101">
        <f>SUM(S45:S61)</f>
        <v>0</v>
      </c>
      <c r="T62" s="113"/>
      <c r="U62" s="275">
        <f>SUM(U45:U61)</f>
        <v>0</v>
      </c>
      <c r="V62" s="98"/>
      <c r="W62" s="98"/>
      <c r="X62" s="101">
        <f>SUM(X45:X61)</f>
        <v>0</v>
      </c>
      <c r="Y62" s="113"/>
      <c r="Z62" s="101">
        <f>SUM(Z45:Z61)</f>
        <v>0</v>
      </c>
      <c r="AA62" s="113"/>
      <c r="AB62" s="101">
        <f>SUM(AB45:AB61)</f>
        <v>0</v>
      </c>
      <c r="AC62" s="98"/>
      <c r="AD62" s="101">
        <f>SUM(AD45:AD61)</f>
        <v>0</v>
      </c>
      <c r="AE62" s="113"/>
      <c r="AF62" s="101">
        <f>SUM(AF45:AF61)</f>
        <v>0</v>
      </c>
      <c r="AG62" s="113"/>
      <c r="AH62" s="101">
        <f>SUM(AH45:AH61)</f>
        <v>0</v>
      </c>
      <c r="AI62" s="113"/>
      <c r="AJ62" s="289">
        <f>SUM(AJ45:AJ61)</f>
        <v>0</v>
      </c>
      <c r="AL62" s="98"/>
      <c r="AM62" s="101">
        <f>SUM(AM45:AM61)</f>
        <v>0</v>
      </c>
      <c r="AN62" s="113"/>
      <c r="AO62" s="101">
        <f>SUM(AO45:AO61)</f>
        <v>0</v>
      </c>
      <c r="AP62" s="113"/>
      <c r="AQ62" s="101">
        <f>SUM(AQ45:AQ61)</f>
        <v>0</v>
      </c>
      <c r="AR62" s="98"/>
      <c r="AS62" s="101">
        <f>SUM(AS45:AS61)</f>
        <v>0</v>
      </c>
      <c r="AT62" s="113"/>
      <c r="AU62" s="282">
        <f>SUM(AU45:AU61)</f>
        <v>0</v>
      </c>
      <c r="AV62" s="98"/>
      <c r="BA62" s="102"/>
      <c r="BC62" s="103"/>
      <c r="BD62" s="104">
        <f>SUM(BD45:BD61)</f>
        <v>0</v>
      </c>
      <c r="BE62" s="103"/>
      <c r="BF62" s="105">
        <f>SUM(BF45:BF61)</f>
        <v>0</v>
      </c>
      <c r="BG62" s="103"/>
      <c r="BH62" s="106">
        <f>SUM(BH45:BH61)</f>
        <v>0</v>
      </c>
      <c r="BI62" s="213"/>
      <c r="BJ62" s="202"/>
      <c r="BK62" s="61"/>
      <c r="BL62" s="107"/>
      <c r="BM62" s="108">
        <f>SUM(BM45:BM61)</f>
        <v>0</v>
      </c>
    </row>
    <row r="63" spans="2:66" ht="14" thickBot="1">
      <c r="U63" s="273"/>
      <c r="AJ63" s="287"/>
      <c r="AU63" s="280"/>
      <c r="BC63" s="97"/>
      <c r="BD63" s="69"/>
      <c r="BE63" s="97"/>
      <c r="BF63" s="69"/>
      <c r="BG63" s="97"/>
      <c r="BH63" s="69"/>
      <c r="BI63" s="213"/>
      <c r="BJ63" s="202"/>
      <c r="BK63" s="61"/>
      <c r="BL63" s="97"/>
      <c r="BM63" s="69"/>
      <c r="BN63" s="121">
        <f>BM42+BM62</f>
        <v>0</v>
      </c>
    </row>
    <row r="64" spans="2:66" s="61" customFormat="1" ht="14" thickBot="1">
      <c r="B64" s="123" t="s">
        <v>122</v>
      </c>
      <c r="C64" s="222" t="s">
        <v>124</v>
      </c>
      <c r="D64" s="223"/>
      <c r="E64" s="63"/>
      <c r="F64" s="63"/>
      <c r="G64" s="64"/>
      <c r="H64" s="65"/>
      <c r="I64" s="66"/>
      <c r="J64" s="65"/>
      <c r="K64" s="66"/>
      <c r="L64" s="65"/>
      <c r="M64" s="66"/>
      <c r="N64" s="65"/>
      <c r="O64" s="66"/>
      <c r="P64" s="65"/>
      <c r="Q64" s="66"/>
      <c r="R64" s="65"/>
      <c r="S64" s="66"/>
      <c r="T64" s="67"/>
      <c r="U64" s="271"/>
      <c r="W64" s="65"/>
      <c r="X64" s="66"/>
      <c r="Y64" s="65"/>
      <c r="Z64" s="66"/>
      <c r="AA64" s="65"/>
      <c r="AB64" s="66"/>
      <c r="AC64" s="65"/>
      <c r="AD64" s="66"/>
      <c r="AE64" s="65"/>
      <c r="AF64" s="66"/>
      <c r="AG64" s="65"/>
      <c r="AH64" s="66"/>
      <c r="AI64" s="67"/>
      <c r="AJ64" s="285"/>
      <c r="AK64"/>
      <c r="AL64" s="65"/>
      <c r="AM64" s="66"/>
      <c r="AN64" s="65"/>
      <c r="AO64" s="66"/>
      <c r="AP64" s="65"/>
      <c r="AQ64" s="66"/>
      <c r="AR64" s="65"/>
      <c r="AS64" s="66"/>
      <c r="AT64" s="67"/>
      <c r="AU64" s="278"/>
      <c r="AW64"/>
      <c r="AX64"/>
      <c r="AY64"/>
      <c r="BA64" s="59"/>
      <c r="BC64" s="68"/>
      <c r="BD64" s="69"/>
      <c r="BE64" s="68"/>
      <c r="BF64" s="69"/>
      <c r="BG64" s="68"/>
      <c r="BH64" s="69"/>
      <c r="BI64" s="212"/>
      <c r="BJ64" s="202"/>
      <c r="BL64" s="68"/>
      <c r="BM64" s="69"/>
    </row>
    <row r="65" spans="2:65">
      <c r="B65" s="35"/>
      <c r="C65" s="408"/>
      <c r="D65" s="378"/>
      <c r="E65" s="413"/>
      <c r="F65" s="92"/>
      <c r="G65" s="93"/>
      <c r="H65" s="114"/>
      <c r="I65" s="72"/>
      <c r="J65" s="114"/>
      <c r="K65" s="72"/>
      <c r="L65" s="114"/>
      <c r="M65" s="72"/>
      <c r="N65" s="114"/>
      <c r="O65" s="72"/>
      <c r="P65" s="114"/>
      <c r="Q65" s="72"/>
      <c r="R65" s="114"/>
      <c r="S65" s="72"/>
      <c r="T65" s="97"/>
      <c r="U65" s="273"/>
      <c r="W65" s="114">
        <v>0</v>
      </c>
      <c r="X65" s="72"/>
      <c r="Y65" s="114">
        <v>0</v>
      </c>
      <c r="Z65" s="72">
        <f t="shared" ref="Z65:Z97" si="60">$E65*Y65</f>
        <v>0</v>
      </c>
      <c r="AA65" s="114">
        <v>0</v>
      </c>
      <c r="AB65" s="72">
        <f t="shared" ref="AB65:AB97" si="61">$E65*AA65</f>
        <v>0</v>
      </c>
      <c r="AC65" s="114">
        <v>0</v>
      </c>
      <c r="AD65" s="72">
        <f t="shared" ref="AD65:AD97" si="62">$E65*AC65</f>
        <v>0</v>
      </c>
      <c r="AE65" s="114">
        <v>0</v>
      </c>
      <c r="AF65" s="72"/>
      <c r="AG65" s="114">
        <v>0</v>
      </c>
      <c r="AH65" s="72"/>
      <c r="AI65" s="97">
        <f t="shared" ref="AI65:AI97" si="63">W65+Y65+AA65+AC65+AE65+AG65</f>
        <v>0</v>
      </c>
      <c r="AJ65" s="287">
        <f t="shared" ref="AJ65:AJ97" si="64">$E65*AI65</f>
        <v>0</v>
      </c>
      <c r="AL65" s="114">
        <v>0</v>
      </c>
      <c r="AM65" s="72"/>
      <c r="AN65" s="114">
        <v>0</v>
      </c>
      <c r="AO65" s="72"/>
      <c r="AP65" s="114">
        <v>0</v>
      </c>
      <c r="AQ65" s="72"/>
      <c r="AR65" s="114">
        <v>0</v>
      </c>
      <c r="AS65" s="72"/>
      <c r="AT65" s="97">
        <f t="shared" ref="AT65:AT97" si="65">AL65+AN65+AP65+AR65</f>
        <v>0</v>
      </c>
      <c r="AU65" s="280">
        <f t="shared" ref="AU65:AU97" si="66">$E65*AT65</f>
        <v>0</v>
      </c>
      <c r="BA65" s="96"/>
      <c r="BC65" s="97"/>
      <c r="BD65" s="75"/>
      <c r="BE65" s="97">
        <f t="shared" ref="BE65:BE97" si="67">$AI65</f>
        <v>0</v>
      </c>
      <c r="BF65" s="76">
        <f t="shared" ref="BF65:BF97" si="68">$E65*BE65</f>
        <v>0</v>
      </c>
      <c r="BG65" s="97"/>
      <c r="BH65" s="77"/>
      <c r="BI65" s="213"/>
      <c r="BJ65" s="202"/>
      <c r="BK65" s="61"/>
      <c r="BL65" s="78">
        <f t="shared" ref="BL65:BL97" si="69">BC65+BE65+BG65</f>
        <v>0</v>
      </c>
      <c r="BM65" s="79">
        <f t="shared" ref="BM65:BM97" si="70">$E65*BL65</f>
        <v>0</v>
      </c>
    </row>
    <row r="66" spans="2:65">
      <c r="B66" s="35"/>
      <c r="C66" s="407"/>
      <c r="D66" s="378"/>
      <c r="E66" s="413"/>
      <c r="F66" s="92"/>
      <c r="G66" s="93"/>
      <c r="H66" s="114">
        <v>0</v>
      </c>
      <c r="I66" s="72">
        <f>$E66*H66</f>
        <v>0</v>
      </c>
      <c r="J66" s="114">
        <v>0</v>
      </c>
      <c r="K66" s="72">
        <f>$E66*J66</f>
        <v>0</v>
      </c>
      <c r="L66" s="114">
        <v>0</v>
      </c>
      <c r="M66" s="72">
        <f>$E66*L66</f>
        <v>0</v>
      </c>
      <c r="N66" s="114">
        <v>0</v>
      </c>
      <c r="O66" s="72">
        <f>$E66*N66</f>
        <v>0</v>
      </c>
      <c r="P66" s="114">
        <v>0</v>
      </c>
      <c r="Q66" s="72">
        <f>$E66*P66</f>
        <v>0</v>
      </c>
      <c r="R66" s="114">
        <v>0</v>
      </c>
      <c r="S66" s="72">
        <f>$E66*R66</f>
        <v>0</v>
      </c>
      <c r="T66" s="97">
        <f>H66+J66+L66+N66+P66+R66</f>
        <v>0</v>
      </c>
      <c r="U66" s="273">
        <f>$E66*T66</f>
        <v>0</v>
      </c>
      <c r="W66" s="114">
        <v>0</v>
      </c>
      <c r="X66" s="72">
        <f>$E66*W66</f>
        <v>0</v>
      </c>
      <c r="Y66" s="114">
        <v>0</v>
      </c>
      <c r="Z66" s="72">
        <f t="shared" si="60"/>
        <v>0</v>
      </c>
      <c r="AA66" s="114">
        <v>0</v>
      </c>
      <c r="AB66" s="72">
        <f t="shared" si="61"/>
        <v>0</v>
      </c>
      <c r="AC66" s="114">
        <v>0</v>
      </c>
      <c r="AD66" s="72">
        <f t="shared" si="62"/>
        <v>0</v>
      </c>
      <c r="AE66" s="114">
        <v>0</v>
      </c>
      <c r="AF66" s="72">
        <f>$E66*AE66</f>
        <v>0</v>
      </c>
      <c r="AG66" s="114">
        <v>0</v>
      </c>
      <c r="AH66" s="72">
        <f>$E66*AG66</f>
        <v>0</v>
      </c>
      <c r="AI66" s="97">
        <f t="shared" si="63"/>
        <v>0</v>
      </c>
      <c r="AJ66" s="287">
        <f t="shared" si="64"/>
        <v>0</v>
      </c>
      <c r="AL66" s="114">
        <v>0</v>
      </c>
      <c r="AM66" s="72">
        <f>$E66*AL66</f>
        <v>0</v>
      </c>
      <c r="AN66" s="114">
        <v>0</v>
      </c>
      <c r="AO66" s="72">
        <f>$E66*AN66</f>
        <v>0</v>
      </c>
      <c r="AP66" s="114">
        <v>0</v>
      </c>
      <c r="AQ66" s="72">
        <f>$E66*AP66</f>
        <v>0</v>
      </c>
      <c r="AR66" s="114">
        <v>0</v>
      </c>
      <c r="AS66" s="72">
        <f>$E66*AR66</f>
        <v>0</v>
      </c>
      <c r="AT66" s="97">
        <f t="shared" si="65"/>
        <v>0</v>
      </c>
      <c r="AU66" s="280">
        <f t="shared" si="66"/>
        <v>0</v>
      </c>
      <c r="BA66" s="96"/>
      <c r="BC66" s="97">
        <f>$T66</f>
        <v>0</v>
      </c>
      <c r="BD66" s="75">
        <f>$E66*BC66</f>
        <v>0</v>
      </c>
      <c r="BE66" s="97">
        <f t="shared" si="67"/>
        <v>0</v>
      </c>
      <c r="BF66" s="76">
        <f t="shared" si="68"/>
        <v>0</v>
      </c>
      <c r="BG66" s="97">
        <f>$AT66</f>
        <v>0</v>
      </c>
      <c r="BH66" s="77">
        <f>$E66*BG66</f>
        <v>0</v>
      </c>
      <c r="BI66" s="213"/>
      <c r="BJ66" s="202"/>
      <c r="BK66" s="61"/>
      <c r="BL66" s="78">
        <f t="shared" si="69"/>
        <v>0</v>
      </c>
      <c r="BM66" s="79">
        <f t="shared" si="70"/>
        <v>0</v>
      </c>
    </row>
    <row r="67" spans="2:65">
      <c r="B67" s="35"/>
      <c r="C67" s="408"/>
      <c r="D67" s="378"/>
      <c r="E67" s="413"/>
      <c r="F67" s="92"/>
      <c r="G67" s="93"/>
      <c r="H67" s="114"/>
      <c r="I67" s="72"/>
      <c r="J67" s="114"/>
      <c r="K67" s="72"/>
      <c r="L67" s="114"/>
      <c r="M67" s="72"/>
      <c r="N67" s="114"/>
      <c r="O67" s="72"/>
      <c r="P67" s="114"/>
      <c r="Q67" s="72"/>
      <c r="R67" s="114"/>
      <c r="S67" s="72"/>
      <c r="T67" s="97">
        <f t="shared" ref="T67:T97" si="71">H67+J67+L67+N67+P67+R67</f>
        <v>0</v>
      </c>
      <c r="U67" s="273">
        <f t="shared" ref="U67:U97" si="72">$E67*T67</f>
        <v>0</v>
      </c>
      <c r="W67" s="114">
        <v>0</v>
      </c>
      <c r="X67" s="72"/>
      <c r="Y67" s="114">
        <v>0</v>
      </c>
      <c r="Z67" s="72">
        <f t="shared" si="60"/>
        <v>0</v>
      </c>
      <c r="AA67" s="114">
        <v>0</v>
      </c>
      <c r="AB67" s="72">
        <f t="shared" si="61"/>
        <v>0</v>
      </c>
      <c r="AC67" s="114">
        <v>0</v>
      </c>
      <c r="AD67" s="72">
        <f t="shared" si="62"/>
        <v>0</v>
      </c>
      <c r="AE67" s="114">
        <v>0</v>
      </c>
      <c r="AF67" s="72"/>
      <c r="AG67" s="114">
        <v>0</v>
      </c>
      <c r="AH67" s="72"/>
      <c r="AI67" s="97">
        <f t="shared" si="63"/>
        <v>0</v>
      </c>
      <c r="AJ67" s="287">
        <f t="shared" si="64"/>
        <v>0</v>
      </c>
      <c r="AL67" s="114">
        <v>0</v>
      </c>
      <c r="AM67" s="72"/>
      <c r="AN67" s="114">
        <v>0</v>
      </c>
      <c r="AO67" s="72"/>
      <c r="AP67" s="114">
        <v>0</v>
      </c>
      <c r="AQ67" s="72"/>
      <c r="AR67" s="114">
        <v>0</v>
      </c>
      <c r="AS67" s="72"/>
      <c r="AT67" s="97">
        <f t="shared" si="65"/>
        <v>0</v>
      </c>
      <c r="AU67" s="280">
        <f t="shared" si="66"/>
        <v>0</v>
      </c>
      <c r="BA67" s="96"/>
      <c r="BC67" s="97">
        <f t="shared" ref="BC67:BC97" si="73">$T67</f>
        <v>0</v>
      </c>
      <c r="BD67" s="75">
        <f t="shared" ref="BD67:BD97" si="74">$E67*BC67</f>
        <v>0</v>
      </c>
      <c r="BE67" s="97">
        <f t="shared" si="67"/>
        <v>0</v>
      </c>
      <c r="BF67" s="76">
        <f t="shared" si="68"/>
        <v>0</v>
      </c>
      <c r="BG67" s="97">
        <f t="shared" ref="BG67:BG97" si="75">$AT67</f>
        <v>0</v>
      </c>
      <c r="BH67" s="77">
        <f t="shared" ref="BH67:BH97" si="76">$E67*BG67</f>
        <v>0</v>
      </c>
      <c r="BI67" s="213"/>
      <c r="BJ67" s="202"/>
      <c r="BK67" s="61"/>
      <c r="BL67" s="78">
        <f t="shared" si="69"/>
        <v>0</v>
      </c>
      <c r="BM67" s="79">
        <f t="shared" si="70"/>
        <v>0</v>
      </c>
    </row>
    <row r="68" spans="2:65">
      <c r="B68" s="35"/>
      <c r="C68" s="407"/>
      <c r="D68" s="378"/>
      <c r="E68" s="413"/>
      <c r="F68" s="92"/>
      <c r="G68" s="93"/>
      <c r="H68" s="114"/>
      <c r="I68" s="72"/>
      <c r="J68" s="114"/>
      <c r="K68" s="72"/>
      <c r="L68" s="114"/>
      <c r="M68" s="72"/>
      <c r="N68" s="114"/>
      <c r="O68" s="72"/>
      <c r="P68" s="114"/>
      <c r="Q68" s="72"/>
      <c r="R68" s="114"/>
      <c r="S68" s="72"/>
      <c r="T68" s="97">
        <f t="shared" si="71"/>
        <v>0</v>
      </c>
      <c r="U68" s="273">
        <f t="shared" si="72"/>
        <v>0</v>
      </c>
      <c r="W68" s="114">
        <v>0</v>
      </c>
      <c r="X68" s="72"/>
      <c r="Y68" s="114">
        <v>0</v>
      </c>
      <c r="Z68" s="72">
        <f t="shared" si="60"/>
        <v>0</v>
      </c>
      <c r="AA68" s="114">
        <v>0</v>
      </c>
      <c r="AB68" s="72">
        <f t="shared" si="61"/>
        <v>0</v>
      </c>
      <c r="AC68" s="114">
        <v>0</v>
      </c>
      <c r="AD68" s="72">
        <f t="shared" si="62"/>
        <v>0</v>
      </c>
      <c r="AE68" s="114">
        <v>0</v>
      </c>
      <c r="AF68" s="72"/>
      <c r="AG68" s="114">
        <v>0</v>
      </c>
      <c r="AH68" s="72"/>
      <c r="AI68" s="97">
        <f t="shared" si="63"/>
        <v>0</v>
      </c>
      <c r="AJ68" s="287">
        <f t="shared" si="64"/>
        <v>0</v>
      </c>
      <c r="AL68" s="114">
        <v>0</v>
      </c>
      <c r="AM68" s="72"/>
      <c r="AN68" s="114">
        <v>0</v>
      </c>
      <c r="AO68" s="72"/>
      <c r="AP68" s="114">
        <v>0</v>
      </c>
      <c r="AQ68" s="72"/>
      <c r="AR68" s="114">
        <v>0</v>
      </c>
      <c r="AS68" s="72"/>
      <c r="AT68" s="97">
        <f t="shared" si="65"/>
        <v>0</v>
      </c>
      <c r="AU68" s="280">
        <f t="shared" si="66"/>
        <v>0</v>
      </c>
      <c r="BA68" s="96"/>
      <c r="BC68" s="97">
        <f t="shared" si="73"/>
        <v>0</v>
      </c>
      <c r="BD68" s="75">
        <f t="shared" si="74"/>
        <v>0</v>
      </c>
      <c r="BE68" s="97">
        <f t="shared" si="67"/>
        <v>0</v>
      </c>
      <c r="BF68" s="76">
        <f t="shared" si="68"/>
        <v>0</v>
      </c>
      <c r="BG68" s="97">
        <f t="shared" si="75"/>
        <v>0</v>
      </c>
      <c r="BH68" s="77">
        <f t="shared" si="76"/>
        <v>0</v>
      </c>
      <c r="BI68" s="213"/>
      <c r="BJ68" s="202"/>
      <c r="BK68" s="61"/>
      <c r="BL68" s="78">
        <f t="shared" si="69"/>
        <v>0</v>
      </c>
      <c r="BM68" s="79">
        <f t="shared" si="70"/>
        <v>0</v>
      </c>
    </row>
    <row r="69" spans="2:65">
      <c r="B69" s="35"/>
      <c r="C69" s="61"/>
      <c r="D69" s="378"/>
      <c r="E69" s="413"/>
      <c r="F69" s="92"/>
      <c r="G69" s="93"/>
      <c r="H69" s="114">
        <v>0</v>
      </c>
      <c r="I69" s="72">
        <f>$E69*H69</f>
        <v>0</v>
      </c>
      <c r="J69" s="114">
        <v>0</v>
      </c>
      <c r="K69" s="72">
        <f>$E69*J69</f>
        <v>0</v>
      </c>
      <c r="L69" s="114">
        <v>0</v>
      </c>
      <c r="M69" s="72">
        <f>$E69*L69</f>
        <v>0</v>
      </c>
      <c r="N69" s="114">
        <v>0</v>
      </c>
      <c r="O69" s="72">
        <f>$E69*N69</f>
        <v>0</v>
      </c>
      <c r="P69" s="114">
        <v>0</v>
      </c>
      <c r="Q69" s="72">
        <f>$E69*P69</f>
        <v>0</v>
      </c>
      <c r="R69" s="114">
        <v>0</v>
      </c>
      <c r="S69" s="72">
        <f>$E69*R69</f>
        <v>0</v>
      </c>
      <c r="T69" s="97">
        <f t="shared" si="71"/>
        <v>0</v>
      </c>
      <c r="U69" s="273">
        <f t="shared" si="72"/>
        <v>0</v>
      </c>
      <c r="W69" s="114">
        <v>0</v>
      </c>
      <c r="X69" s="72">
        <f>$E69*W69</f>
        <v>0</v>
      </c>
      <c r="Y69" s="114">
        <v>0</v>
      </c>
      <c r="Z69" s="72">
        <f t="shared" si="60"/>
        <v>0</v>
      </c>
      <c r="AA69" s="114">
        <v>0</v>
      </c>
      <c r="AB69" s="72">
        <f t="shared" si="61"/>
        <v>0</v>
      </c>
      <c r="AC69" s="114">
        <v>0</v>
      </c>
      <c r="AD69" s="72">
        <f t="shared" si="62"/>
        <v>0</v>
      </c>
      <c r="AE69" s="114">
        <v>0</v>
      </c>
      <c r="AF69" s="72">
        <f>$E69*AE69</f>
        <v>0</v>
      </c>
      <c r="AG69" s="114">
        <v>0</v>
      </c>
      <c r="AH69" s="72">
        <f>$E69*AG69</f>
        <v>0</v>
      </c>
      <c r="AI69" s="97">
        <f t="shared" si="63"/>
        <v>0</v>
      </c>
      <c r="AJ69" s="287">
        <f t="shared" si="64"/>
        <v>0</v>
      </c>
      <c r="AL69" s="114">
        <v>0</v>
      </c>
      <c r="AM69" s="72">
        <f>$E69*AL69</f>
        <v>0</v>
      </c>
      <c r="AN69" s="114">
        <v>0</v>
      </c>
      <c r="AO69" s="72">
        <f>$E69*AN69</f>
        <v>0</v>
      </c>
      <c r="AP69" s="114">
        <v>0</v>
      </c>
      <c r="AQ69" s="72">
        <f>$E69*AP69</f>
        <v>0</v>
      </c>
      <c r="AR69" s="114">
        <v>0</v>
      </c>
      <c r="AS69" s="72">
        <f>$E69*AR69</f>
        <v>0</v>
      </c>
      <c r="AT69" s="97">
        <f t="shared" si="65"/>
        <v>0</v>
      </c>
      <c r="AU69" s="280">
        <f t="shared" si="66"/>
        <v>0</v>
      </c>
      <c r="BA69" s="96"/>
      <c r="BC69" s="97">
        <f t="shared" si="73"/>
        <v>0</v>
      </c>
      <c r="BD69" s="75">
        <f t="shared" si="74"/>
        <v>0</v>
      </c>
      <c r="BE69" s="97">
        <f t="shared" si="67"/>
        <v>0</v>
      </c>
      <c r="BF69" s="76">
        <f t="shared" si="68"/>
        <v>0</v>
      </c>
      <c r="BG69" s="97">
        <f t="shared" si="75"/>
        <v>0</v>
      </c>
      <c r="BH69" s="77">
        <f t="shared" si="76"/>
        <v>0</v>
      </c>
      <c r="BI69" s="213"/>
      <c r="BJ69" s="202"/>
      <c r="BK69" s="61"/>
      <c r="BL69" s="78">
        <f t="shared" si="69"/>
        <v>0</v>
      </c>
      <c r="BM69" s="79">
        <f t="shared" si="70"/>
        <v>0</v>
      </c>
    </row>
    <row r="70" spans="2:65">
      <c r="B70" s="35"/>
      <c r="C70" s="409"/>
      <c r="D70" s="378"/>
      <c r="E70" s="413"/>
      <c r="F70" s="92"/>
      <c r="G70" s="93"/>
      <c r="H70" s="114"/>
      <c r="I70" s="72"/>
      <c r="J70" s="114"/>
      <c r="K70" s="72"/>
      <c r="L70" s="114"/>
      <c r="M70" s="72"/>
      <c r="N70" s="114"/>
      <c r="O70" s="72"/>
      <c r="P70" s="114"/>
      <c r="Q70" s="72"/>
      <c r="R70" s="114"/>
      <c r="S70" s="72"/>
      <c r="T70" s="97">
        <f t="shared" si="71"/>
        <v>0</v>
      </c>
      <c r="U70" s="273">
        <f t="shared" si="72"/>
        <v>0</v>
      </c>
      <c r="W70" s="114">
        <v>0</v>
      </c>
      <c r="X70" s="72"/>
      <c r="Y70" s="114">
        <v>0</v>
      </c>
      <c r="Z70" s="72">
        <f t="shared" si="60"/>
        <v>0</v>
      </c>
      <c r="AA70" s="114">
        <v>0</v>
      </c>
      <c r="AB70" s="72">
        <f t="shared" si="61"/>
        <v>0</v>
      </c>
      <c r="AC70" s="114">
        <v>0</v>
      </c>
      <c r="AD70" s="72">
        <f t="shared" si="62"/>
        <v>0</v>
      </c>
      <c r="AE70" s="114">
        <v>0</v>
      </c>
      <c r="AF70" s="72"/>
      <c r="AG70" s="114">
        <v>0</v>
      </c>
      <c r="AH70" s="72"/>
      <c r="AI70" s="97">
        <f t="shared" si="63"/>
        <v>0</v>
      </c>
      <c r="AJ70" s="287">
        <f t="shared" si="64"/>
        <v>0</v>
      </c>
      <c r="AL70" s="114">
        <v>0</v>
      </c>
      <c r="AM70" s="72"/>
      <c r="AN70" s="114">
        <v>0</v>
      </c>
      <c r="AO70" s="72"/>
      <c r="AP70" s="114">
        <v>0</v>
      </c>
      <c r="AQ70" s="72"/>
      <c r="AR70" s="114">
        <v>0</v>
      </c>
      <c r="AS70" s="72"/>
      <c r="AT70" s="97">
        <f t="shared" si="65"/>
        <v>0</v>
      </c>
      <c r="AU70" s="280">
        <f t="shared" si="66"/>
        <v>0</v>
      </c>
      <c r="BA70" s="96"/>
      <c r="BC70" s="97">
        <f t="shared" si="73"/>
        <v>0</v>
      </c>
      <c r="BD70" s="75">
        <f t="shared" si="74"/>
        <v>0</v>
      </c>
      <c r="BE70" s="97">
        <f t="shared" si="67"/>
        <v>0</v>
      </c>
      <c r="BF70" s="76">
        <f t="shared" si="68"/>
        <v>0</v>
      </c>
      <c r="BG70" s="97">
        <f t="shared" si="75"/>
        <v>0</v>
      </c>
      <c r="BH70" s="77">
        <f t="shared" si="76"/>
        <v>0</v>
      </c>
      <c r="BI70" s="213"/>
      <c r="BJ70" s="202"/>
      <c r="BK70" s="61"/>
      <c r="BL70" s="78">
        <f t="shared" si="69"/>
        <v>0</v>
      </c>
      <c r="BM70" s="79">
        <f t="shared" si="70"/>
        <v>0</v>
      </c>
    </row>
    <row r="71" spans="2:65">
      <c r="B71" s="35"/>
      <c r="C71" s="407"/>
      <c r="D71" s="378"/>
      <c r="E71" s="413"/>
      <c r="F71" s="92"/>
      <c r="G71" s="93"/>
      <c r="H71" s="114"/>
      <c r="I71" s="72"/>
      <c r="J71" s="114"/>
      <c r="K71" s="72"/>
      <c r="L71" s="114"/>
      <c r="M71" s="72"/>
      <c r="N71" s="114"/>
      <c r="O71" s="72"/>
      <c r="P71" s="114"/>
      <c r="Q71" s="72"/>
      <c r="R71" s="114"/>
      <c r="S71" s="72"/>
      <c r="T71" s="97">
        <f t="shared" si="71"/>
        <v>0</v>
      </c>
      <c r="U71" s="273">
        <f t="shared" si="72"/>
        <v>0</v>
      </c>
      <c r="W71" s="114">
        <v>0</v>
      </c>
      <c r="X71" s="72"/>
      <c r="Y71" s="114">
        <v>0</v>
      </c>
      <c r="Z71" s="72">
        <f t="shared" si="60"/>
        <v>0</v>
      </c>
      <c r="AA71" s="114">
        <v>0</v>
      </c>
      <c r="AB71" s="72">
        <f t="shared" si="61"/>
        <v>0</v>
      </c>
      <c r="AC71" s="114">
        <v>0</v>
      </c>
      <c r="AD71" s="72">
        <f t="shared" si="62"/>
        <v>0</v>
      </c>
      <c r="AE71" s="114">
        <v>0</v>
      </c>
      <c r="AF71" s="72"/>
      <c r="AG71" s="114">
        <v>0</v>
      </c>
      <c r="AH71" s="72"/>
      <c r="AI71" s="97">
        <f t="shared" si="63"/>
        <v>0</v>
      </c>
      <c r="AJ71" s="287">
        <f t="shared" si="64"/>
        <v>0</v>
      </c>
      <c r="AL71" s="114">
        <v>0</v>
      </c>
      <c r="AM71" s="72"/>
      <c r="AN71" s="114">
        <v>0</v>
      </c>
      <c r="AO71" s="72"/>
      <c r="AP71" s="114">
        <v>0</v>
      </c>
      <c r="AQ71" s="72"/>
      <c r="AR71" s="114">
        <v>0</v>
      </c>
      <c r="AS71" s="72"/>
      <c r="AT71" s="97">
        <f t="shared" si="65"/>
        <v>0</v>
      </c>
      <c r="AU71" s="280">
        <f t="shared" si="66"/>
        <v>0</v>
      </c>
      <c r="BA71" s="96"/>
      <c r="BC71" s="97">
        <f t="shared" si="73"/>
        <v>0</v>
      </c>
      <c r="BD71" s="75">
        <f t="shared" si="74"/>
        <v>0</v>
      </c>
      <c r="BE71" s="97">
        <f t="shared" si="67"/>
        <v>0</v>
      </c>
      <c r="BF71" s="76">
        <f t="shared" si="68"/>
        <v>0</v>
      </c>
      <c r="BG71" s="97">
        <f t="shared" si="75"/>
        <v>0</v>
      </c>
      <c r="BH71" s="77">
        <f t="shared" si="76"/>
        <v>0</v>
      </c>
      <c r="BI71" s="213"/>
      <c r="BJ71" s="202"/>
      <c r="BK71" s="61"/>
      <c r="BL71" s="78">
        <f t="shared" si="69"/>
        <v>0</v>
      </c>
      <c r="BM71" s="79">
        <f t="shared" si="70"/>
        <v>0</v>
      </c>
    </row>
    <row r="72" spans="2:65">
      <c r="B72" s="35"/>
      <c r="C72" s="410"/>
      <c r="D72" s="378"/>
      <c r="E72" s="413"/>
      <c r="F72" s="92"/>
      <c r="G72" s="93"/>
      <c r="H72" s="114"/>
      <c r="I72" s="72"/>
      <c r="J72" s="114"/>
      <c r="K72" s="72"/>
      <c r="L72" s="114"/>
      <c r="M72" s="72"/>
      <c r="N72" s="114"/>
      <c r="O72" s="72"/>
      <c r="P72" s="114"/>
      <c r="Q72" s="72"/>
      <c r="R72" s="114"/>
      <c r="S72" s="72"/>
      <c r="T72" s="97">
        <f t="shared" si="71"/>
        <v>0</v>
      </c>
      <c r="U72" s="273">
        <f t="shared" si="72"/>
        <v>0</v>
      </c>
      <c r="W72" s="114">
        <v>0</v>
      </c>
      <c r="X72" s="72"/>
      <c r="Y72" s="114">
        <v>0</v>
      </c>
      <c r="Z72" s="72">
        <f t="shared" si="60"/>
        <v>0</v>
      </c>
      <c r="AA72" s="114">
        <v>0</v>
      </c>
      <c r="AB72" s="72">
        <f t="shared" si="61"/>
        <v>0</v>
      </c>
      <c r="AC72" s="114">
        <v>0</v>
      </c>
      <c r="AD72" s="72">
        <f t="shared" si="62"/>
        <v>0</v>
      </c>
      <c r="AE72" s="114">
        <v>0</v>
      </c>
      <c r="AF72" s="72"/>
      <c r="AG72" s="114">
        <v>0</v>
      </c>
      <c r="AH72" s="72"/>
      <c r="AI72" s="97">
        <f t="shared" si="63"/>
        <v>0</v>
      </c>
      <c r="AJ72" s="287">
        <f t="shared" si="64"/>
        <v>0</v>
      </c>
      <c r="AL72" s="114">
        <v>0</v>
      </c>
      <c r="AM72" s="72"/>
      <c r="AN72" s="114">
        <v>0</v>
      </c>
      <c r="AO72" s="72"/>
      <c r="AP72" s="114">
        <v>0</v>
      </c>
      <c r="AQ72" s="72"/>
      <c r="AR72" s="114">
        <v>0</v>
      </c>
      <c r="AS72" s="72"/>
      <c r="AT72" s="97">
        <f t="shared" si="65"/>
        <v>0</v>
      </c>
      <c r="AU72" s="280">
        <f t="shared" si="66"/>
        <v>0</v>
      </c>
      <c r="BA72" s="96"/>
      <c r="BC72" s="97">
        <f t="shared" si="73"/>
        <v>0</v>
      </c>
      <c r="BD72" s="75">
        <f t="shared" si="74"/>
        <v>0</v>
      </c>
      <c r="BE72" s="97">
        <f t="shared" si="67"/>
        <v>0</v>
      </c>
      <c r="BF72" s="76">
        <f t="shared" si="68"/>
        <v>0</v>
      </c>
      <c r="BG72" s="97">
        <f t="shared" si="75"/>
        <v>0</v>
      </c>
      <c r="BH72" s="77">
        <f t="shared" si="76"/>
        <v>0</v>
      </c>
      <c r="BI72" s="213"/>
      <c r="BJ72" s="202"/>
      <c r="BK72" s="61"/>
      <c r="BL72" s="78">
        <f t="shared" si="69"/>
        <v>0</v>
      </c>
      <c r="BM72" s="79">
        <f t="shared" si="70"/>
        <v>0</v>
      </c>
    </row>
    <row r="73" spans="2:65">
      <c r="B73" s="35"/>
      <c r="C73" s="407"/>
      <c r="D73" s="378"/>
      <c r="E73" s="413"/>
      <c r="F73" s="92"/>
      <c r="G73" s="93"/>
      <c r="H73" s="114"/>
      <c r="I73" s="72"/>
      <c r="J73" s="114"/>
      <c r="K73" s="72"/>
      <c r="L73" s="114"/>
      <c r="M73" s="72"/>
      <c r="N73" s="114"/>
      <c r="O73" s="72"/>
      <c r="P73" s="114"/>
      <c r="Q73" s="72"/>
      <c r="R73" s="114"/>
      <c r="S73" s="72"/>
      <c r="T73" s="97">
        <f t="shared" si="71"/>
        <v>0</v>
      </c>
      <c r="U73" s="273">
        <f t="shared" si="72"/>
        <v>0</v>
      </c>
      <c r="W73" s="114">
        <v>0</v>
      </c>
      <c r="X73" s="72"/>
      <c r="Y73" s="114">
        <v>0</v>
      </c>
      <c r="Z73" s="72">
        <f t="shared" si="60"/>
        <v>0</v>
      </c>
      <c r="AA73" s="114">
        <v>0</v>
      </c>
      <c r="AB73" s="72">
        <f t="shared" si="61"/>
        <v>0</v>
      </c>
      <c r="AC73" s="114">
        <v>0</v>
      </c>
      <c r="AD73" s="72">
        <f t="shared" si="62"/>
        <v>0</v>
      </c>
      <c r="AE73" s="114">
        <v>0</v>
      </c>
      <c r="AF73" s="72"/>
      <c r="AG73" s="114">
        <v>0</v>
      </c>
      <c r="AH73" s="72"/>
      <c r="AI73" s="97">
        <f t="shared" si="63"/>
        <v>0</v>
      </c>
      <c r="AJ73" s="287">
        <f t="shared" si="64"/>
        <v>0</v>
      </c>
      <c r="AL73" s="114">
        <v>0</v>
      </c>
      <c r="AM73" s="72"/>
      <c r="AN73" s="114">
        <v>0</v>
      </c>
      <c r="AO73" s="72"/>
      <c r="AP73" s="114">
        <v>0</v>
      </c>
      <c r="AQ73" s="72"/>
      <c r="AR73" s="114">
        <v>0</v>
      </c>
      <c r="AS73" s="72"/>
      <c r="AT73" s="97">
        <f t="shared" si="65"/>
        <v>0</v>
      </c>
      <c r="AU73" s="280">
        <f t="shared" si="66"/>
        <v>0</v>
      </c>
      <c r="BA73" s="96"/>
      <c r="BC73" s="97">
        <f t="shared" si="73"/>
        <v>0</v>
      </c>
      <c r="BD73" s="75">
        <f t="shared" si="74"/>
        <v>0</v>
      </c>
      <c r="BE73" s="97">
        <f t="shared" si="67"/>
        <v>0</v>
      </c>
      <c r="BF73" s="76">
        <f t="shared" si="68"/>
        <v>0</v>
      </c>
      <c r="BG73" s="97">
        <f t="shared" si="75"/>
        <v>0</v>
      </c>
      <c r="BH73" s="77">
        <f t="shared" si="76"/>
        <v>0</v>
      </c>
      <c r="BI73" s="213"/>
      <c r="BJ73" s="202"/>
      <c r="BK73" s="61"/>
      <c r="BL73" s="78">
        <f t="shared" si="69"/>
        <v>0</v>
      </c>
      <c r="BM73" s="79">
        <f t="shared" si="70"/>
        <v>0</v>
      </c>
    </row>
    <row r="74" spans="2:65">
      <c r="B74" s="35"/>
      <c r="C74" s="407"/>
      <c r="D74" s="378"/>
      <c r="E74" s="413"/>
      <c r="F74" s="92"/>
      <c r="G74" s="93"/>
      <c r="H74" s="114"/>
      <c r="I74" s="72"/>
      <c r="J74" s="114"/>
      <c r="K74" s="72"/>
      <c r="L74" s="114"/>
      <c r="M74" s="72"/>
      <c r="N74" s="114"/>
      <c r="O74" s="72"/>
      <c r="P74" s="114"/>
      <c r="Q74" s="72"/>
      <c r="R74" s="114"/>
      <c r="S74" s="72"/>
      <c r="T74" s="97">
        <f t="shared" si="71"/>
        <v>0</v>
      </c>
      <c r="U74" s="273">
        <f t="shared" si="72"/>
        <v>0</v>
      </c>
      <c r="W74" s="114">
        <v>0</v>
      </c>
      <c r="X74" s="72"/>
      <c r="Y74" s="114">
        <v>0</v>
      </c>
      <c r="Z74" s="72">
        <f t="shared" si="60"/>
        <v>0</v>
      </c>
      <c r="AA74" s="114">
        <v>0</v>
      </c>
      <c r="AB74" s="72">
        <f t="shared" si="61"/>
        <v>0</v>
      </c>
      <c r="AC74" s="114">
        <v>0</v>
      </c>
      <c r="AD74" s="72">
        <f t="shared" si="62"/>
        <v>0</v>
      </c>
      <c r="AE74" s="114">
        <v>0</v>
      </c>
      <c r="AF74" s="72"/>
      <c r="AG74" s="114">
        <v>0</v>
      </c>
      <c r="AH74" s="72"/>
      <c r="AI74" s="97">
        <f t="shared" si="63"/>
        <v>0</v>
      </c>
      <c r="AJ74" s="287">
        <f t="shared" si="64"/>
        <v>0</v>
      </c>
      <c r="AL74" s="114">
        <v>0</v>
      </c>
      <c r="AM74" s="72"/>
      <c r="AN74" s="114">
        <v>0</v>
      </c>
      <c r="AO74" s="72"/>
      <c r="AP74" s="114">
        <v>0</v>
      </c>
      <c r="AQ74" s="72"/>
      <c r="AR74" s="114">
        <v>0</v>
      </c>
      <c r="AS74" s="72"/>
      <c r="AT74" s="97">
        <f t="shared" si="65"/>
        <v>0</v>
      </c>
      <c r="AU74" s="280">
        <f t="shared" si="66"/>
        <v>0</v>
      </c>
      <c r="BA74" s="96"/>
      <c r="BC74" s="97">
        <f t="shared" si="73"/>
        <v>0</v>
      </c>
      <c r="BD74" s="75">
        <f t="shared" si="74"/>
        <v>0</v>
      </c>
      <c r="BE74" s="97">
        <f t="shared" si="67"/>
        <v>0</v>
      </c>
      <c r="BF74" s="76">
        <f t="shared" si="68"/>
        <v>0</v>
      </c>
      <c r="BG74" s="97">
        <f t="shared" si="75"/>
        <v>0</v>
      </c>
      <c r="BH74" s="77">
        <f t="shared" si="76"/>
        <v>0</v>
      </c>
      <c r="BI74" s="213"/>
      <c r="BJ74" s="202"/>
      <c r="BK74" s="61"/>
      <c r="BL74" s="78">
        <f t="shared" si="69"/>
        <v>0</v>
      </c>
      <c r="BM74" s="79">
        <f t="shared" si="70"/>
        <v>0</v>
      </c>
    </row>
    <row r="75" spans="2:65">
      <c r="B75" s="405"/>
      <c r="C75" s="407"/>
      <c r="D75" s="378"/>
      <c r="E75" s="413"/>
      <c r="F75" s="92"/>
      <c r="G75" s="93"/>
      <c r="H75" s="114"/>
      <c r="I75" s="72"/>
      <c r="J75" s="114"/>
      <c r="K75" s="72"/>
      <c r="L75" s="114"/>
      <c r="M75" s="72"/>
      <c r="N75" s="114"/>
      <c r="O75" s="72"/>
      <c r="P75" s="114"/>
      <c r="Q75" s="72"/>
      <c r="R75" s="114"/>
      <c r="S75" s="72"/>
      <c r="T75" s="97">
        <f t="shared" si="71"/>
        <v>0</v>
      </c>
      <c r="U75" s="273">
        <f t="shared" si="72"/>
        <v>0</v>
      </c>
      <c r="W75" s="114">
        <v>0</v>
      </c>
      <c r="X75" s="72"/>
      <c r="Y75" s="114">
        <v>0</v>
      </c>
      <c r="Z75" s="72">
        <f t="shared" si="60"/>
        <v>0</v>
      </c>
      <c r="AA75" s="114">
        <v>0</v>
      </c>
      <c r="AB75" s="72">
        <f t="shared" si="61"/>
        <v>0</v>
      </c>
      <c r="AC75" s="114">
        <v>0</v>
      </c>
      <c r="AD75" s="72">
        <f t="shared" si="62"/>
        <v>0</v>
      </c>
      <c r="AE75" s="114">
        <v>0</v>
      </c>
      <c r="AF75" s="72"/>
      <c r="AG75" s="114">
        <v>0</v>
      </c>
      <c r="AH75" s="72"/>
      <c r="AI75" s="97">
        <f t="shared" si="63"/>
        <v>0</v>
      </c>
      <c r="AJ75" s="287">
        <f t="shared" si="64"/>
        <v>0</v>
      </c>
      <c r="AL75" s="114">
        <v>0</v>
      </c>
      <c r="AM75" s="72"/>
      <c r="AN75" s="114">
        <v>0</v>
      </c>
      <c r="AO75" s="72"/>
      <c r="AP75" s="114">
        <v>0</v>
      </c>
      <c r="AQ75" s="72"/>
      <c r="AR75" s="114">
        <v>0</v>
      </c>
      <c r="AS75" s="72"/>
      <c r="AT75" s="97">
        <f t="shared" si="65"/>
        <v>0</v>
      </c>
      <c r="AU75" s="280">
        <f t="shared" si="66"/>
        <v>0</v>
      </c>
      <c r="BA75" s="96"/>
      <c r="BC75" s="97">
        <f t="shared" si="73"/>
        <v>0</v>
      </c>
      <c r="BD75" s="75">
        <f t="shared" si="74"/>
        <v>0</v>
      </c>
      <c r="BE75" s="97">
        <f t="shared" si="67"/>
        <v>0</v>
      </c>
      <c r="BF75" s="76">
        <f t="shared" si="68"/>
        <v>0</v>
      </c>
      <c r="BG75" s="97">
        <f t="shared" si="75"/>
        <v>0</v>
      </c>
      <c r="BH75" s="77">
        <f t="shared" si="76"/>
        <v>0</v>
      </c>
      <c r="BI75" s="213"/>
      <c r="BJ75" s="202"/>
      <c r="BK75" s="61"/>
      <c r="BL75" s="78">
        <f t="shared" si="69"/>
        <v>0</v>
      </c>
      <c r="BM75" s="79">
        <f t="shared" si="70"/>
        <v>0</v>
      </c>
    </row>
    <row r="76" spans="2:65">
      <c r="B76" s="35"/>
      <c r="C76" s="409"/>
      <c r="D76" s="378"/>
      <c r="E76" s="413"/>
      <c r="F76" s="92"/>
      <c r="G76" s="93"/>
      <c r="H76" s="114"/>
      <c r="I76" s="72"/>
      <c r="J76" s="114"/>
      <c r="K76" s="72"/>
      <c r="L76" s="114"/>
      <c r="M76" s="72"/>
      <c r="N76" s="114"/>
      <c r="O76" s="72"/>
      <c r="P76" s="114"/>
      <c r="Q76" s="72"/>
      <c r="R76" s="114"/>
      <c r="S76" s="72"/>
      <c r="T76" s="97">
        <f t="shared" si="71"/>
        <v>0</v>
      </c>
      <c r="U76" s="273">
        <f t="shared" si="72"/>
        <v>0</v>
      </c>
      <c r="W76" s="114">
        <v>0</v>
      </c>
      <c r="X76" s="72"/>
      <c r="Y76" s="114">
        <v>0</v>
      </c>
      <c r="Z76" s="72">
        <f t="shared" si="60"/>
        <v>0</v>
      </c>
      <c r="AA76" s="114">
        <v>0</v>
      </c>
      <c r="AB76" s="72">
        <f t="shared" si="61"/>
        <v>0</v>
      </c>
      <c r="AC76" s="114">
        <v>0</v>
      </c>
      <c r="AD76" s="72">
        <f t="shared" si="62"/>
        <v>0</v>
      </c>
      <c r="AE76" s="114">
        <v>0</v>
      </c>
      <c r="AF76" s="72"/>
      <c r="AG76" s="114">
        <v>0</v>
      </c>
      <c r="AH76" s="72"/>
      <c r="AI76" s="97">
        <f t="shared" si="63"/>
        <v>0</v>
      </c>
      <c r="AJ76" s="287">
        <f t="shared" si="64"/>
        <v>0</v>
      </c>
      <c r="AL76" s="114">
        <v>0</v>
      </c>
      <c r="AM76" s="72"/>
      <c r="AN76" s="114">
        <v>0</v>
      </c>
      <c r="AO76" s="72"/>
      <c r="AP76" s="114">
        <v>0</v>
      </c>
      <c r="AQ76" s="72"/>
      <c r="AR76" s="114">
        <v>0</v>
      </c>
      <c r="AS76" s="72"/>
      <c r="AT76" s="97">
        <f t="shared" si="65"/>
        <v>0</v>
      </c>
      <c r="AU76" s="280">
        <f t="shared" si="66"/>
        <v>0</v>
      </c>
      <c r="BA76" s="96"/>
      <c r="BC76" s="97">
        <f t="shared" si="73"/>
        <v>0</v>
      </c>
      <c r="BD76" s="75">
        <f t="shared" si="74"/>
        <v>0</v>
      </c>
      <c r="BE76" s="97">
        <f t="shared" si="67"/>
        <v>0</v>
      </c>
      <c r="BF76" s="76">
        <f t="shared" si="68"/>
        <v>0</v>
      </c>
      <c r="BG76" s="97">
        <f t="shared" si="75"/>
        <v>0</v>
      </c>
      <c r="BH76" s="77">
        <f t="shared" si="76"/>
        <v>0</v>
      </c>
      <c r="BI76" s="213"/>
      <c r="BJ76" s="202"/>
      <c r="BK76" s="61"/>
      <c r="BL76" s="78">
        <f t="shared" si="69"/>
        <v>0</v>
      </c>
      <c r="BM76" s="79">
        <f t="shared" si="70"/>
        <v>0</v>
      </c>
    </row>
    <row r="77" spans="2:65">
      <c r="B77" s="35"/>
      <c r="C77" s="61"/>
      <c r="D77" s="378"/>
      <c r="E77" s="413"/>
      <c r="F77" s="92"/>
      <c r="G77" s="93"/>
      <c r="H77" s="114"/>
      <c r="I77" s="72"/>
      <c r="J77" s="114"/>
      <c r="K77" s="72"/>
      <c r="L77" s="114"/>
      <c r="M77" s="72"/>
      <c r="N77" s="114"/>
      <c r="O77" s="72"/>
      <c r="P77" s="114"/>
      <c r="Q77" s="72"/>
      <c r="R77" s="114"/>
      <c r="S77" s="72"/>
      <c r="T77" s="97">
        <f t="shared" si="71"/>
        <v>0</v>
      </c>
      <c r="U77" s="273">
        <f t="shared" si="72"/>
        <v>0</v>
      </c>
      <c r="W77" s="114">
        <v>0</v>
      </c>
      <c r="X77" s="72"/>
      <c r="Y77" s="114">
        <v>0</v>
      </c>
      <c r="Z77" s="72">
        <f t="shared" si="60"/>
        <v>0</v>
      </c>
      <c r="AA77" s="114">
        <v>0</v>
      </c>
      <c r="AB77" s="72">
        <f t="shared" si="61"/>
        <v>0</v>
      </c>
      <c r="AC77" s="114">
        <v>0</v>
      </c>
      <c r="AD77" s="72">
        <f t="shared" si="62"/>
        <v>0</v>
      </c>
      <c r="AE77" s="114">
        <v>0</v>
      </c>
      <c r="AF77" s="72"/>
      <c r="AG77" s="114">
        <v>0</v>
      </c>
      <c r="AH77" s="72"/>
      <c r="AI77" s="97">
        <f t="shared" si="63"/>
        <v>0</v>
      </c>
      <c r="AJ77" s="287">
        <f t="shared" si="64"/>
        <v>0</v>
      </c>
      <c r="AL77" s="114">
        <v>0</v>
      </c>
      <c r="AM77" s="72"/>
      <c r="AN77" s="114">
        <v>0</v>
      </c>
      <c r="AO77" s="72"/>
      <c r="AP77" s="114">
        <v>0</v>
      </c>
      <c r="AQ77" s="72"/>
      <c r="AR77" s="114">
        <v>0</v>
      </c>
      <c r="AS77" s="72"/>
      <c r="AT77" s="97">
        <f t="shared" si="65"/>
        <v>0</v>
      </c>
      <c r="AU77" s="280">
        <f t="shared" si="66"/>
        <v>0</v>
      </c>
      <c r="BA77" s="96"/>
      <c r="BC77" s="97">
        <f t="shared" si="73"/>
        <v>0</v>
      </c>
      <c r="BD77" s="75">
        <f t="shared" si="74"/>
        <v>0</v>
      </c>
      <c r="BE77" s="97">
        <f t="shared" si="67"/>
        <v>0</v>
      </c>
      <c r="BF77" s="76">
        <f t="shared" si="68"/>
        <v>0</v>
      </c>
      <c r="BG77" s="97">
        <f t="shared" si="75"/>
        <v>0</v>
      </c>
      <c r="BH77" s="77">
        <f t="shared" si="76"/>
        <v>0</v>
      </c>
      <c r="BI77" s="213"/>
      <c r="BJ77" s="202"/>
      <c r="BK77" s="61"/>
      <c r="BL77" s="78">
        <f t="shared" si="69"/>
        <v>0</v>
      </c>
      <c r="BM77" s="79">
        <f t="shared" si="70"/>
        <v>0</v>
      </c>
    </row>
    <row r="78" spans="2:65">
      <c r="B78" s="35"/>
      <c r="C78" s="408"/>
      <c r="D78" s="378"/>
      <c r="E78" s="413"/>
      <c r="F78" s="92"/>
      <c r="G78" s="93"/>
      <c r="H78" s="114"/>
      <c r="I78" s="72"/>
      <c r="J78" s="114"/>
      <c r="K78" s="72"/>
      <c r="L78" s="114"/>
      <c r="M78" s="72"/>
      <c r="N78" s="114"/>
      <c r="O78" s="72"/>
      <c r="P78" s="114"/>
      <c r="Q78" s="72"/>
      <c r="R78" s="114"/>
      <c r="S78" s="72"/>
      <c r="T78" s="97">
        <f t="shared" si="71"/>
        <v>0</v>
      </c>
      <c r="U78" s="273">
        <f t="shared" si="72"/>
        <v>0</v>
      </c>
      <c r="W78" s="114">
        <v>0</v>
      </c>
      <c r="X78" s="72"/>
      <c r="Y78" s="114">
        <v>0</v>
      </c>
      <c r="Z78" s="72">
        <f t="shared" si="60"/>
        <v>0</v>
      </c>
      <c r="AA78" s="114">
        <v>0</v>
      </c>
      <c r="AB78" s="72">
        <f t="shared" si="61"/>
        <v>0</v>
      </c>
      <c r="AC78" s="114">
        <v>0</v>
      </c>
      <c r="AD78" s="72">
        <f t="shared" si="62"/>
        <v>0</v>
      </c>
      <c r="AE78" s="114">
        <v>0</v>
      </c>
      <c r="AF78" s="72"/>
      <c r="AG78" s="114">
        <v>0</v>
      </c>
      <c r="AH78" s="72"/>
      <c r="AI78" s="97">
        <f t="shared" si="63"/>
        <v>0</v>
      </c>
      <c r="AJ78" s="287">
        <f t="shared" si="64"/>
        <v>0</v>
      </c>
      <c r="AL78" s="114">
        <v>0</v>
      </c>
      <c r="AM78" s="72"/>
      <c r="AN78" s="114">
        <v>0</v>
      </c>
      <c r="AO78" s="72"/>
      <c r="AP78" s="114">
        <v>0</v>
      </c>
      <c r="AQ78" s="72"/>
      <c r="AR78" s="114">
        <v>0</v>
      </c>
      <c r="AS78" s="72"/>
      <c r="AT78" s="97">
        <f t="shared" si="65"/>
        <v>0</v>
      </c>
      <c r="AU78" s="280">
        <f t="shared" si="66"/>
        <v>0</v>
      </c>
      <c r="BA78" s="96"/>
      <c r="BC78" s="97">
        <f t="shared" si="73"/>
        <v>0</v>
      </c>
      <c r="BD78" s="75">
        <f t="shared" si="74"/>
        <v>0</v>
      </c>
      <c r="BE78" s="97">
        <f t="shared" si="67"/>
        <v>0</v>
      </c>
      <c r="BF78" s="76">
        <f t="shared" si="68"/>
        <v>0</v>
      </c>
      <c r="BG78" s="97">
        <f t="shared" si="75"/>
        <v>0</v>
      </c>
      <c r="BH78" s="77">
        <f t="shared" si="76"/>
        <v>0</v>
      </c>
      <c r="BI78" s="213"/>
      <c r="BJ78" s="202"/>
      <c r="BK78" s="61"/>
      <c r="BL78" s="78">
        <f t="shared" si="69"/>
        <v>0</v>
      </c>
      <c r="BM78" s="79">
        <f t="shared" si="70"/>
        <v>0</v>
      </c>
    </row>
    <row r="79" spans="2:65">
      <c r="B79" s="35"/>
      <c r="C79" s="408"/>
      <c r="D79" s="378"/>
      <c r="E79" s="413"/>
      <c r="F79" s="92"/>
      <c r="G79" s="93"/>
      <c r="H79" s="114"/>
      <c r="I79" s="72"/>
      <c r="J79" s="114"/>
      <c r="K79" s="72"/>
      <c r="L79" s="114"/>
      <c r="M79" s="72"/>
      <c r="N79" s="114"/>
      <c r="O79" s="72"/>
      <c r="P79" s="114"/>
      <c r="Q79" s="72"/>
      <c r="R79" s="114"/>
      <c r="S79" s="72"/>
      <c r="T79" s="97">
        <f t="shared" si="71"/>
        <v>0</v>
      </c>
      <c r="U79" s="273">
        <f t="shared" si="72"/>
        <v>0</v>
      </c>
      <c r="W79" s="114">
        <v>0</v>
      </c>
      <c r="X79" s="72"/>
      <c r="Y79" s="114">
        <v>0</v>
      </c>
      <c r="Z79" s="72">
        <f t="shared" si="60"/>
        <v>0</v>
      </c>
      <c r="AA79" s="114">
        <v>0</v>
      </c>
      <c r="AB79" s="72">
        <f t="shared" si="61"/>
        <v>0</v>
      </c>
      <c r="AC79" s="114">
        <v>0</v>
      </c>
      <c r="AD79" s="72">
        <f t="shared" si="62"/>
        <v>0</v>
      </c>
      <c r="AE79" s="114">
        <v>0</v>
      </c>
      <c r="AF79" s="72"/>
      <c r="AG79" s="114">
        <v>0</v>
      </c>
      <c r="AH79" s="72"/>
      <c r="AI79" s="97">
        <f t="shared" si="63"/>
        <v>0</v>
      </c>
      <c r="AJ79" s="287">
        <f t="shared" si="64"/>
        <v>0</v>
      </c>
      <c r="AL79" s="114">
        <v>0</v>
      </c>
      <c r="AM79" s="72"/>
      <c r="AN79" s="114">
        <v>0</v>
      </c>
      <c r="AO79" s="72"/>
      <c r="AP79" s="114">
        <v>0</v>
      </c>
      <c r="AQ79" s="72"/>
      <c r="AR79" s="114">
        <v>0</v>
      </c>
      <c r="AS79" s="72"/>
      <c r="AT79" s="97">
        <f t="shared" si="65"/>
        <v>0</v>
      </c>
      <c r="AU79" s="280">
        <f t="shared" si="66"/>
        <v>0</v>
      </c>
      <c r="BA79" s="96"/>
      <c r="BC79" s="97">
        <f t="shared" si="73"/>
        <v>0</v>
      </c>
      <c r="BD79" s="75">
        <f t="shared" si="74"/>
        <v>0</v>
      </c>
      <c r="BE79" s="97">
        <f t="shared" si="67"/>
        <v>0</v>
      </c>
      <c r="BF79" s="76">
        <f t="shared" si="68"/>
        <v>0</v>
      </c>
      <c r="BG79" s="97">
        <f t="shared" si="75"/>
        <v>0</v>
      </c>
      <c r="BH79" s="77">
        <f t="shared" si="76"/>
        <v>0</v>
      </c>
      <c r="BI79" s="213"/>
      <c r="BJ79" s="202"/>
      <c r="BK79" s="61"/>
      <c r="BL79" s="78">
        <f t="shared" si="69"/>
        <v>0</v>
      </c>
      <c r="BM79" s="79">
        <f t="shared" si="70"/>
        <v>0</v>
      </c>
    </row>
    <row r="80" spans="2:65" ht="15">
      <c r="B80" s="35"/>
      <c r="C80" s="412"/>
      <c r="D80" s="378"/>
      <c r="E80" s="413"/>
      <c r="F80" s="92"/>
      <c r="G80" s="93"/>
      <c r="H80" s="114"/>
      <c r="I80" s="72"/>
      <c r="J80" s="114"/>
      <c r="K80" s="72"/>
      <c r="L80" s="114"/>
      <c r="M80" s="72"/>
      <c r="N80" s="114"/>
      <c r="O80" s="72"/>
      <c r="P80" s="114"/>
      <c r="Q80" s="72"/>
      <c r="R80" s="114"/>
      <c r="S80" s="72"/>
      <c r="T80" s="97">
        <f t="shared" si="71"/>
        <v>0</v>
      </c>
      <c r="U80" s="273">
        <f t="shared" si="72"/>
        <v>0</v>
      </c>
      <c r="W80" s="114">
        <v>0</v>
      </c>
      <c r="X80" s="72"/>
      <c r="Y80" s="114">
        <v>0</v>
      </c>
      <c r="Z80" s="72">
        <f t="shared" si="60"/>
        <v>0</v>
      </c>
      <c r="AA80" s="114">
        <v>0</v>
      </c>
      <c r="AB80" s="72">
        <f t="shared" si="61"/>
        <v>0</v>
      </c>
      <c r="AC80" s="114">
        <v>0</v>
      </c>
      <c r="AD80" s="72">
        <f t="shared" si="62"/>
        <v>0</v>
      </c>
      <c r="AE80" s="114">
        <v>0</v>
      </c>
      <c r="AF80" s="72"/>
      <c r="AG80" s="114">
        <v>0</v>
      </c>
      <c r="AH80" s="72"/>
      <c r="AI80" s="97">
        <f t="shared" si="63"/>
        <v>0</v>
      </c>
      <c r="AJ80" s="287">
        <f t="shared" si="64"/>
        <v>0</v>
      </c>
      <c r="AL80" s="114">
        <v>0</v>
      </c>
      <c r="AM80" s="72"/>
      <c r="AN80" s="114">
        <v>0</v>
      </c>
      <c r="AO80" s="72"/>
      <c r="AP80" s="114">
        <v>0</v>
      </c>
      <c r="AQ80" s="72"/>
      <c r="AR80" s="114">
        <v>0</v>
      </c>
      <c r="AS80" s="72"/>
      <c r="AT80" s="97">
        <f t="shared" si="65"/>
        <v>0</v>
      </c>
      <c r="AU80" s="280">
        <f t="shared" si="66"/>
        <v>0</v>
      </c>
      <c r="BA80" s="96"/>
      <c r="BC80" s="97">
        <f t="shared" si="73"/>
        <v>0</v>
      </c>
      <c r="BD80" s="75">
        <f t="shared" si="74"/>
        <v>0</v>
      </c>
      <c r="BE80" s="97">
        <f t="shared" si="67"/>
        <v>0</v>
      </c>
      <c r="BF80" s="76">
        <f t="shared" si="68"/>
        <v>0</v>
      </c>
      <c r="BG80" s="97">
        <f t="shared" si="75"/>
        <v>0</v>
      </c>
      <c r="BH80" s="77">
        <f t="shared" si="76"/>
        <v>0</v>
      </c>
      <c r="BI80" s="213"/>
      <c r="BJ80" s="202"/>
      <c r="BK80" s="61"/>
      <c r="BL80" s="78">
        <f t="shared" si="69"/>
        <v>0</v>
      </c>
      <c r="BM80" s="79">
        <f t="shared" si="70"/>
        <v>0</v>
      </c>
    </row>
    <row r="81" spans="2:65" ht="15">
      <c r="B81" s="35"/>
      <c r="C81" s="412"/>
      <c r="D81" s="378"/>
      <c r="E81" s="413"/>
      <c r="F81" s="92"/>
      <c r="G81" s="93"/>
      <c r="H81" s="114"/>
      <c r="I81" s="72"/>
      <c r="J81" s="114"/>
      <c r="K81" s="72"/>
      <c r="L81" s="114"/>
      <c r="M81" s="72"/>
      <c r="N81" s="114"/>
      <c r="O81" s="72"/>
      <c r="P81" s="114"/>
      <c r="Q81" s="72"/>
      <c r="R81" s="114"/>
      <c r="S81" s="72"/>
      <c r="T81" s="97">
        <f t="shared" si="71"/>
        <v>0</v>
      </c>
      <c r="U81" s="273">
        <f t="shared" si="72"/>
        <v>0</v>
      </c>
      <c r="W81" s="114">
        <v>0</v>
      </c>
      <c r="X81" s="72"/>
      <c r="Y81" s="114">
        <v>0</v>
      </c>
      <c r="Z81" s="72">
        <f t="shared" si="60"/>
        <v>0</v>
      </c>
      <c r="AA81" s="114">
        <v>0</v>
      </c>
      <c r="AB81" s="72">
        <f t="shared" si="61"/>
        <v>0</v>
      </c>
      <c r="AC81" s="114">
        <v>0</v>
      </c>
      <c r="AD81" s="72">
        <f t="shared" si="62"/>
        <v>0</v>
      </c>
      <c r="AE81" s="114">
        <v>0</v>
      </c>
      <c r="AF81" s="72"/>
      <c r="AG81" s="114">
        <v>0</v>
      </c>
      <c r="AH81" s="72"/>
      <c r="AI81" s="97">
        <f t="shared" si="63"/>
        <v>0</v>
      </c>
      <c r="AJ81" s="287">
        <f t="shared" si="64"/>
        <v>0</v>
      </c>
      <c r="AL81" s="114">
        <v>0</v>
      </c>
      <c r="AM81" s="72"/>
      <c r="AN81" s="114">
        <v>0</v>
      </c>
      <c r="AO81" s="72"/>
      <c r="AP81" s="114">
        <v>0</v>
      </c>
      <c r="AQ81" s="72"/>
      <c r="AR81" s="114">
        <v>0</v>
      </c>
      <c r="AS81" s="72"/>
      <c r="AT81" s="97">
        <f t="shared" si="65"/>
        <v>0</v>
      </c>
      <c r="AU81" s="280">
        <f t="shared" si="66"/>
        <v>0</v>
      </c>
      <c r="BA81" s="96"/>
      <c r="BC81" s="97">
        <f t="shared" si="73"/>
        <v>0</v>
      </c>
      <c r="BD81" s="75">
        <f t="shared" si="74"/>
        <v>0</v>
      </c>
      <c r="BE81" s="97">
        <f t="shared" si="67"/>
        <v>0</v>
      </c>
      <c r="BF81" s="76">
        <f t="shared" si="68"/>
        <v>0</v>
      </c>
      <c r="BG81" s="97">
        <f t="shared" si="75"/>
        <v>0</v>
      </c>
      <c r="BH81" s="77">
        <f t="shared" si="76"/>
        <v>0</v>
      </c>
      <c r="BI81" s="213"/>
      <c r="BJ81" s="202"/>
      <c r="BK81" s="61"/>
      <c r="BL81" s="78">
        <f t="shared" si="69"/>
        <v>0</v>
      </c>
      <c r="BM81" s="79">
        <f t="shared" si="70"/>
        <v>0</v>
      </c>
    </row>
    <row r="82" spans="2:65" ht="15">
      <c r="B82" s="35"/>
      <c r="C82" s="412"/>
      <c r="D82" s="378"/>
      <c r="E82" s="413"/>
      <c r="F82" s="92"/>
      <c r="G82" s="93"/>
      <c r="H82" s="114"/>
      <c r="I82" s="72"/>
      <c r="J82" s="114"/>
      <c r="K82" s="72"/>
      <c r="L82" s="114"/>
      <c r="M82" s="72"/>
      <c r="N82" s="114"/>
      <c r="O82" s="72"/>
      <c r="P82" s="114"/>
      <c r="Q82" s="72"/>
      <c r="R82" s="114"/>
      <c r="S82" s="72"/>
      <c r="T82" s="97">
        <f t="shared" si="71"/>
        <v>0</v>
      </c>
      <c r="U82" s="273">
        <f t="shared" si="72"/>
        <v>0</v>
      </c>
      <c r="W82" s="114">
        <v>0</v>
      </c>
      <c r="X82" s="72"/>
      <c r="Y82" s="114">
        <v>0</v>
      </c>
      <c r="Z82" s="72">
        <f t="shared" si="60"/>
        <v>0</v>
      </c>
      <c r="AA82" s="114">
        <v>0</v>
      </c>
      <c r="AB82" s="72">
        <f t="shared" si="61"/>
        <v>0</v>
      </c>
      <c r="AC82" s="114">
        <v>0</v>
      </c>
      <c r="AD82" s="72">
        <f t="shared" si="62"/>
        <v>0</v>
      </c>
      <c r="AE82" s="114">
        <v>0</v>
      </c>
      <c r="AF82" s="72"/>
      <c r="AG82" s="114">
        <v>0</v>
      </c>
      <c r="AH82" s="72"/>
      <c r="AI82" s="97">
        <f t="shared" si="63"/>
        <v>0</v>
      </c>
      <c r="AJ82" s="287">
        <f t="shared" si="64"/>
        <v>0</v>
      </c>
      <c r="AL82" s="114">
        <v>0</v>
      </c>
      <c r="AM82" s="72"/>
      <c r="AN82" s="114">
        <v>0</v>
      </c>
      <c r="AO82" s="72"/>
      <c r="AP82" s="114">
        <v>0</v>
      </c>
      <c r="AQ82" s="72"/>
      <c r="AR82" s="114">
        <v>0</v>
      </c>
      <c r="AS82" s="72"/>
      <c r="AT82" s="97">
        <f t="shared" si="65"/>
        <v>0</v>
      </c>
      <c r="AU82" s="280">
        <f t="shared" si="66"/>
        <v>0</v>
      </c>
      <c r="BA82" s="96"/>
      <c r="BC82" s="97">
        <f t="shared" si="73"/>
        <v>0</v>
      </c>
      <c r="BD82" s="75">
        <f t="shared" si="74"/>
        <v>0</v>
      </c>
      <c r="BE82" s="97">
        <f t="shared" si="67"/>
        <v>0</v>
      </c>
      <c r="BF82" s="76">
        <f t="shared" si="68"/>
        <v>0</v>
      </c>
      <c r="BG82" s="97">
        <f t="shared" si="75"/>
        <v>0</v>
      </c>
      <c r="BH82" s="77">
        <f t="shared" si="76"/>
        <v>0</v>
      </c>
      <c r="BI82" s="213"/>
      <c r="BJ82" s="202"/>
      <c r="BK82" s="61"/>
      <c r="BL82" s="78">
        <f t="shared" si="69"/>
        <v>0</v>
      </c>
      <c r="BM82" s="79">
        <f t="shared" si="70"/>
        <v>0</v>
      </c>
    </row>
    <row r="83" spans="2:65" ht="15">
      <c r="B83" s="35"/>
      <c r="C83" s="412"/>
      <c r="D83" s="378"/>
      <c r="E83" s="413"/>
      <c r="F83" s="92"/>
      <c r="G83" s="93"/>
      <c r="H83" s="114"/>
      <c r="I83" s="72"/>
      <c r="J83" s="114"/>
      <c r="K83" s="72"/>
      <c r="L83" s="114"/>
      <c r="M83" s="72"/>
      <c r="N83" s="114"/>
      <c r="O83" s="72"/>
      <c r="P83" s="114"/>
      <c r="Q83" s="72"/>
      <c r="R83" s="114"/>
      <c r="S83" s="72"/>
      <c r="T83" s="97">
        <f t="shared" si="71"/>
        <v>0</v>
      </c>
      <c r="U83" s="273">
        <f t="shared" si="72"/>
        <v>0</v>
      </c>
      <c r="W83" s="114">
        <v>0</v>
      </c>
      <c r="X83" s="72"/>
      <c r="Y83" s="114">
        <v>0</v>
      </c>
      <c r="Z83" s="72">
        <f t="shared" si="60"/>
        <v>0</v>
      </c>
      <c r="AA83" s="114">
        <v>0</v>
      </c>
      <c r="AB83" s="72">
        <f t="shared" si="61"/>
        <v>0</v>
      </c>
      <c r="AC83" s="114">
        <v>0</v>
      </c>
      <c r="AD83" s="72">
        <f t="shared" si="62"/>
        <v>0</v>
      </c>
      <c r="AE83" s="114">
        <v>0</v>
      </c>
      <c r="AF83" s="72"/>
      <c r="AG83" s="114">
        <v>0</v>
      </c>
      <c r="AH83" s="72"/>
      <c r="AI83" s="97">
        <f t="shared" si="63"/>
        <v>0</v>
      </c>
      <c r="AJ83" s="287">
        <f t="shared" si="64"/>
        <v>0</v>
      </c>
      <c r="AL83" s="114">
        <v>0</v>
      </c>
      <c r="AM83" s="72"/>
      <c r="AN83" s="114">
        <v>0</v>
      </c>
      <c r="AO83" s="72"/>
      <c r="AP83" s="114">
        <v>0</v>
      </c>
      <c r="AQ83" s="72"/>
      <c r="AR83" s="114">
        <v>0</v>
      </c>
      <c r="AS83" s="72"/>
      <c r="AT83" s="97">
        <f t="shared" si="65"/>
        <v>0</v>
      </c>
      <c r="AU83" s="280">
        <f t="shared" si="66"/>
        <v>0</v>
      </c>
      <c r="BA83" s="96"/>
      <c r="BC83" s="97">
        <f t="shared" si="73"/>
        <v>0</v>
      </c>
      <c r="BD83" s="75">
        <f t="shared" si="74"/>
        <v>0</v>
      </c>
      <c r="BE83" s="97">
        <f t="shared" si="67"/>
        <v>0</v>
      </c>
      <c r="BF83" s="76">
        <f t="shared" si="68"/>
        <v>0</v>
      </c>
      <c r="BG83" s="97">
        <f t="shared" si="75"/>
        <v>0</v>
      </c>
      <c r="BH83" s="77">
        <f t="shared" si="76"/>
        <v>0</v>
      </c>
      <c r="BI83" s="213"/>
      <c r="BJ83" s="202"/>
      <c r="BK83" s="61"/>
      <c r="BL83" s="78">
        <f t="shared" si="69"/>
        <v>0</v>
      </c>
      <c r="BM83" s="79">
        <f t="shared" si="70"/>
        <v>0</v>
      </c>
    </row>
    <row r="84" spans="2:65" ht="15">
      <c r="B84" s="35"/>
      <c r="C84" s="412"/>
      <c r="D84" s="378"/>
      <c r="E84" s="413"/>
      <c r="F84" s="92"/>
      <c r="G84" s="93"/>
      <c r="H84" s="114"/>
      <c r="I84" s="72"/>
      <c r="J84" s="114"/>
      <c r="K84" s="72"/>
      <c r="L84" s="114"/>
      <c r="M84" s="72"/>
      <c r="N84" s="114"/>
      <c r="O84" s="72"/>
      <c r="P84" s="114"/>
      <c r="Q84" s="72"/>
      <c r="R84" s="114"/>
      <c r="S84" s="72"/>
      <c r="T84" s="97">
        <f t="shared" si="71"/>
        <v>0</v>
      </c>
      <c r="U84" s="273">
        <f t="shared" si="72"/>
        <v>0</v>
      </c>
      <c r="W84" s="114">
        <v>0</v>
      </c>
      <c r="X84" s="72"/>
      <c r="Y84" s="114">
        <v>0</v>
      </c>
      <c r="Z84" s="72">
        <f t="shared" si="60"/>
        <v>0</v>
      </c>
      <c r="AA84" s="114">
        <v>0</v>
      </c>
      <c r="AB84" s="72">
        <f t="shared" si="61"/>
        <v>0</v>
      </c>
      <c r="AC84" s="114">
        <v>0</v>
      </c>
      <c r="AD84" s="72"/>
      <c r="AE84" s="114">
        <v>0</v>
      </c>
      <c r="AF84" s="72"/>
      <c r="AG84" s="114">
        <v>0</v>
      </c>
      <c r="AH84" s="72"/>
      <c r="AI84" s="97">
        <f t="shared" si="63"/>
        <v>0</v>
      </c>
      <c r="AJ84" s="287">
        <f t="shared" si="64"/>
        <v>0</v>
      </c>
      <c r="AL84" s="114">
        <v>0</v>
      </c>
      <c r="AM84" s="72"/>
      <c r="AN84" s="114">
        <v>0</v>
      </c>
      <c r="AO84" s="72"/>
      <c r="AP84" s="114">
        <v>0</v>
      </c>
      <c r="AQ84" s="72"/>
      <c r="AR84" s="114">
        <v>0</v>
      </c>
      <c r="AS84" s="72"/>
      <c r="AT84" s="97">
        <f t="shared" si="65"/>
        <v>0</v>
      </c>
      <c r="AU84" s="280">
        <f t="shared" si="66"/>
        <v>0</v>
      </c>
      <c r="BA84" s="96"/>
      <c r="BC84" s="97">
        <f t="shared" si="73"/>
        <v>0</v>
      </c>
      <c r="BD84" s="75">
        <f t="shared" si="74"/>
        <v>0</v>
      </c>
      <c r="BE84" s="97">
        <f t="shared" si="67"/>
        <v>0</v>
      </c>
      <c r="BF84" s="76">
        <f t="shared" si="68"/>
        <v>0</v>
      </c>
      <c r="BG84" s="97">
        <f t="shared" si="75"/>
        <v>0</v>
      </c>
      <c r="BH84" s="77">
        <f t="shared" si="76"/>
        <v>0</v>
      </c>
      <c r="BI84" s="213"/>
      <c r="BJ84" s="202"/>
      <c r="BK84" s="61"/>
      <c r="BL84" s="78">
        <f t="shared" si="69"/>
        <v>0</v>
      </c>
      <c r="BM84" s="79">
        <f t="shared" si="70"/>
        <v>0</v>
      </c>
    </row>
    <row r="85" spans="2:65" ht="15">
      <c r="B85" s="404"/>
      <c r="C85" s="403"/>
      <c r="D85" s="378"/>
      <c r="E85" s="91"/>
      <c r="F85" s="92"/>
      <c r="G85" s="93"/>
      <c r="H85" s="114"/>
      <c r="I85" s="72"/>
      <c r="J85" s="114"/>
      <c r="K85" s="72"/>
      <c r="L85" s="114"/>
      <c r="M85" s="72"/>
      <c r="N85" s="114"/>
      <c r="O85" s="72"/>
      <c r="P85" s="114"/>
      <c r="Q85" s="72"/>
      <c r="R85" s="114"/>
      <c r="S85" s="72"/>
      <c r="T85" s="97">
        <f t="shared" si="71"/>
        <v>0</v>
      </c>
      <c r="U85" s="273">
        <f t="shared" si="72"/>
        <v>0</v>
      </c>
      <c r="W85" s="114">
        <v>0</v>
      </c>
      <c r="X85" s="72"/>
      <c r="Y85" s="114">
        <v>0</v>
      </c>
      <c r="Z85" s="72">
        <f t="shared" si="60"/>
        <v>0</v>
      </c>
      <c r="AA85" s="114">
        <v>0</v>
      </c>
      <c r="AB85" s="72">
        <f t="shared" si="61"/>
        <v>0</v>
      </c>
      <c r="AC85" s="114">
        <v>0</v>
      </c>
      <c r="AD85" s="72"/>
      <c r="AE85" s="114">
        <v>0</v>
      </c>
      <c r="AF85" s="72"/>
      <c r="AG85" s="114">
        <v>0</v>
      </c>
      <c r="AH85" s="72"/>
      <c r="AI85" s="97">
        <f t="shared" si="63"/>
        <v>0</v>
      </c>
      <c r="AJ85" s="287">
        <f t="shared" si="64"/>
        <v>0</v>
      </c>
      <c r="AL85" s="114">
        <v>0</v>
      </c>
      <c r="AM85" s="72"/>
      <c r="AN85" s="114">
        <v>0</v>
      </c>
      <c r="AO85" s="72"/>
      <c r="AP85" s="114">
        <v>0</v>
      </c>
      <c r="AQ85" s="72"/>
      <c r="AR85" s="114">
        <v>0</v>
      </c>
      <c r="AS85" s="72"/>
      <c r="AT85" s="97">
        <f t="shared" si="65"/>
        <v>0</v>
      </c>
      <c r="AU85" s="280">
        <f t="shared" si="66"/>
        <v>0</v>
      </c>
      <c r="BA85" s="96"/>
      <c r="BC85" s="97">
        <f t="shared" si="73"/>
        <v>0</v>
      </c>
      <c r="BD85" s="75">
        <f t="shared" si="74"/>
        <v>0</v>
      </c>
      <c r="BE85" s="97">
        <f t="shared" si="67"/>
        <v>0</v>
      </c>
      <c r="BF85" s="76">
        <f t="shared" si="68"/>
        <v>0</v>
      </c>
      <c r="BG85" s="97">
        <f t="shared" si="75"/>
        <v>0</v>
      </c>
      <c r="BH85" s="77">
        <f t="shared" si="76"/>
        <v>0</v>
      </c>
      <c r="BI85" s="213"/>
      <c r="BJ85" s="202"/>
      <c r="BK85" s="61"/>
      <c r="BL85" s="78">
        <f t="shared" si="69"/>
        <v>0</v>
      </c>
      <c r="BM85" s="79">
        <f t="shared" si="70"/>
        <v>0</v>
      </c>
    </row>
    <row r="86" spans="2:65" ht="15">
      <c r="B86" s="404"/>
      <c r="C86" s="403"/>
      <c r="D86" s="378"/>
      <c r="E86" s="91"/>
      <c r="F86" s="92"/>
      <c r="G86" s="93"/>
      <c r="H86" s="114"/>
      <c r="I86" s="72"/>
      <c r="J86" s="114"/>
      <c r="K86" s="72"/>
      <c r="L86" s="114"/>
      <c r="M86" s="72"/>
      <c r="N86" s="114"/>
      <c r="O86" s="72"/>
      <c r="P86" s="114"/>
      <c r="Q86" s="72"/>
      <c r="R86" s="114"/>
      <c r="S86" s="72"/>
      <c r="T86" s="97">
        <f t="shared" si="71"/>
        <v>0</v>
      </c>
      <c r="U86" s="273">
        <f t="shared" si="72"/>
        <v>0</v>
      </c>
      <c r="W86" s="114">
        <v>0</v>
      </c>
      <c r="X86" s="72"/>
      <c r="Y86" s="114">
        <v>0</v>
      </c>
      <c r="Z86" s="72">
        <f t="shared" si="60"/>
        <v>0</v>
      </c>
      <c r="AA86" s="114">
        <v>0</v>
      </c>
      <c r="AB86" s="72">
        <f t="shared" si="61"/>
        <v>0</v>
      </c>
      <c r="AC86" s="114">
        <v>0</v>
      </c>
      <c r="AD86" s="72"/>
      <c r="AE86" s="114">
        <v>0</v>
      </c>
      <c r="AF86" s="72"/>
      <c r="AG86" s="114">
        <v>0</v>
      </c>
      <c r="AH86" s="72"/>
      <c r="AI86" s="97">
        <f t="shared" si="63"/>
        <v>0</v>
      </c>
      <c r="AJ86" s="287">
        <f t="shared" si="64"/>
        <v>0</v>
      </c>
      <c r="AL86" s="114">
        <v>0</v>
      </c>
      <c r="AM86" s="72"/>
      <c r="AN86" s="114">
        <v>0</v>
      </c>
      <c r="AO86" s="72"/>
      <c r="AP86" s="114">
        <v>0</v>
      </c>
      <c r="AQ86" s="72"/>
      <c r="AR86" s="114">
        <v>0</v>
      </c>
      <c r="AS86" s="72"/>
      <c r="AT86" s="97">
        <f t="shared" si="65"/>
        <v>0</v>
      </c>
      <c r="AU86" s="280">
        <f t="shared" si="66"/>
        <v>0</v>
      </c>
      <c r="BA86" s="96"/>
      <c r="BC86" s="97">
        <f t="shared" si="73"/>
        <v>0</v>
      </c>
      <c r="BD86" s="75">
        <f t="shared" si="74"/>
        <v>0</v>
      </c>
      <c r="BE86" s="97">
        <f t="shared" si="67"/>
        <v>0</v>
      </c>
      <c r="BF86" s="76">
        <f t="shared" si="68"/>
        <v>0</v>
      </c>
      <c r="BG86" s="97">
        <f t="shared" si="75"/>
        <v>0</v>
      </c>
      <c r="BH86" s="77">
        <f t="shared" si="76"/>
        <v>0</v>
      </c>
      <c r="BI86" s="213"/>
      <c r="BJ86" s="202"/>
      <c r="BK86" s="61"/>
      <c r="BL86" s="78">
        <f t="shared" si="69"/>
        <v>0</v>
      </c>
      <c r="BM86" s="79">
        <f t="shared" si="70"/>
        <v>0</v>
      </c>
    </row>
    <row r="87" spans="2:65">
      <c r="B87" s="379"/>
      <c r="D87" s="378"/>
      <c r="E87" s="91"/>
      <c r="F87" s="92"/>
      <c r="G87" s="93"/>
      <c r="H87" s="114"/>
      <c r="I87" s="72"/>
      <c r="J87" s="114"/>
      <c r="K87" s="72"/>
      <c r="L87" s="114"/>
      <c r="M87" s="72"/>
      <c r="N87" s="114"/>
      <c r="O87" s="72"/>
      <c r="P87" s="114"/>
      <c r="Q87" s="72"/>
      <c r="R87" s="114"/>
      <c r="S87" s="72"/>
      <c r="T87" s="97">
        <f t="shared" si="71"/>
        <v>0</v>
      </c>
      <c r="U87" s="273">
        <f t="shared" si="72"/>
        <v>0</v>
      </c>
      <c r="W87" s="114">
        <v>0</v>
      </c>
      <c r="X87" s="72"/>
      <c r="Y87" s="114">
        <v>0</v>
      </c>
      <c r="Z87" s="72">
        <f t="shared" si="60"/>
        <v>0</v>
      </c>
      <c r="AA87" s="114">
        <v>0</v>
      </c>
      <c r="AB87" s="72">
        <f t="shared" si="61"/>
        <v>0</v>
      </c>
      <c r="AC87" s="114">
        <v>0</v>
      </c>
      <c r="AD87" s="72"/>
      <c r="AE87" s="114">
        <v>0</v>
      </c>
      <c r="AF87" s="72"/>
      <c r="AG87" s="114">
        <v>0</v>
      </c>
      <c r="AH87" s="72"/>
      <c r="AI87" s="97">
        <f t="shared" si="63"/>
        <v>0</v>
      </c>
      <c r="AJ87" s="287">
        <f t="shared" si="64"/>
        <v>0</v>
      </c>
      <c r="AL87" s="114">
        <v>0</v>
      </c>
      <c r="AM87" s="72"/>
      <c r="AN87" s="114">
        <v>0</v>
      </c>
      <c r="AO87" s="72"/>
      <c r="AP87" s="114">
        <v>0</v>
      </c>
      <c r="AQ87" s="72"/>
      <c r="AR87" s="114">
        <v>0</v>
      </c>
      <c r="AS87" s="72"/>
      <c r="AT87" s="97">
        <f t="shared" si="65"/>
        <v>0</v>
      </c>
      <c r="AU87" s="280">
        <f t="shared" si="66"/>
        <v>0</v>
      </c>
      <c r="BA87" s="96"/>
      <c r="BC87" s="97">
        <f t="shared" si="73"/>
        <v>0</v>
      </c>
      <c r="BD87" s="75">
        <f t="shared" si="74"/>
        <v>0</v>
      </c>
      <c r="BE87" s="97">
        <f t="shared" si="67"/>
        <v>0</v>
      </c>
      <c r="BF87" s="76">
        <f t="shared" si="68"/>
        <v>0</v>
      </c>
      <c r="BG87" s="97">
        <f t="shared" si="75"/>
        <v>0</v>
      </c>
      <c r="BH87" s="77">
        <f t="shared" si="76"/>
        <v>0</v>
      </c>
      <c r="BI87" s="213"/>
      <c r="BJ87" s="202"/>
      <c r="BK87" s="61"/>
      <c r="BL87" s="78">
        <f t="shared" si="69"/>
        <v>0</v>
      </c>
      <c r="BM87" s="79">
        <f t="shared" si="70"/>
        <v>0</v>
      </c>
    </row>
    <row r="88" spans="2:65" ht="15">
      <c r="B88" s="404"/>
      <c r="C88" s="403"/>
      <c r="D88" s="378"/>
      <c r="E88" s="91"/>
      <c r="F88" s="92"/>
      <c r="G88" s="93"/>
      <c r="H88" s="114"/>
      <c r="I88" s="72"/>
      <c r="J88" s="114"/>
      <c r="K88" s="72"/>
      <c r="L88" s="114"/>
      <c r="M88" s="72"/>
      <c r="N88" s="114"/>
      <c r="O88" s="72"/>
      <c r="P88" s="114"/>
      <c r="Q88" s="72"/>
      <c r="R88" s="114"/>
      <c r="S88" s="72"/>
      <c r="T88" s="97">
        <f t="shared" si="71"/>
        <v>0</v>
      </c>
      <c r="U88" s="273">
        <f t="shared" si="72"/>
        <v>0</v>
      </c>
      <c r="W88" s="114">
        <v>0</v>
      </c>
      <c r="X88" s="72"/>
      <c r="Y88" s="114">
        <v>0</v>
      </c>
      <c r="Z88" s="72">
        <f t="shared" si="60"/>
        <v>0</v>
      </c>
      <c r="AA88" s="114">
        <v>0</v>
      </c>
      <c r="AB88" s="72">
        <f t="shared" si="61"/>
        <v>0</v>
      </c>
      <c r="AC88" s="114">
        <v>0</v>
      </c>
      <c r="AD88" s="72"/>
      <c r="AE88" s="114">
        <v>0</v>
      </c>
      <c r="AF88" s="72"/>
      <c r="AG88" s="114">
        <v>0</v>
      </c>
      <c r="AH88" s="72"/>
      <c r="AI88" s="97">
        <f t="shared" si="63"/>
        <v>0</v>
      </c>
      <c r="AJ88" s="287">
        <f t="shared" si="64"/>
        <v>0</v>
      </c>
      <c r="AL88" s="114">
        <v>0</v>
      </c>
      <c r="AM88" s="72"/>
      <c r="AN88" s="114">
        <v>0</v>
      </c>
      <c r="AO88" s="72"/>
      <c r="AP88" s="114">
        <v>0</v>
      </c>
      <c r="AQ88" s="72"/>
      <c r="AR88" s="114">
        <v>0</v>
      </c>
      <c r="AS88" s="72"/>
      <c r="AT88" s="97">
        <f t="shared" si="65"/>
        <v>0</v>
      </c>
      <c r="AU88" s="280">
        <f t="shared" si="66"/>
        <v>0</v>
      </c>
      <c r="BA88" s="96"/>
      <c r="BC88" s="97">
        <f t="shared" si="73"/>
        <v>0</v>
      </c>
      <c r="BD88" s="75">
        <f t="shared" si="74"/>
        <v>0</v>
      </c>
      <c r="BE88" s="97">
        <f t="shared" si="67"/>
        <v>0</v>
      </c>
      <c r="BF88" s="76">
        <f t="shared" si="68"/>
        <v>0</v>
      </c>
      <c r="BG88" s="97">
        <f t="shared" si="75"/>
        <v>0</v>
      </c>
      <c r="BH88" s="77">
        <f t="shared" si="76"/>
        <v>0</v>
      </c>
      <c r="BI88" s="213"/>
      <c r="BJ88" s="202"/>
      <c r="BK88" s="61"/>
      <c r="BL88" s="78">
        <f t="shared" si="69"/>
        <v>0</v>
      </c>
      <c r="BM88" s="79">
        <f t="shared" si="70"/>
        <v>0</v>
      </c>
    </row>
    <row r="89" spans="2:65">
      <c r="B89" s="379"/>
      <c r="C89"/>
      <c r="D89" s="378"/>
      <c r="E89" s="91"/>
      <c r="F89" s="92"/>
      <c r="G89" s="93"/>
      <c r="H89" s="114"/>
      <c r="I89" s="72"/>
      <c r="J89" s="114"/>
      <c r="K89" s="72"/>
      <c r="L89" s="114"/>
      <c r="M89" s="72"/>
      <c r="N89" s="114"/>
      <c r="O89" s="72"/>
      <c r="P89" s="114"/>
      <c r="Q89" s="72"/>
      <c r="R89" s="114"/>
      <c r="S89" s="72"/>
      <c r="T89" s="97">
        <f t="shared" si="71"/>
        <v>0</v>
      </c>
      <c r="U89" s="273">
        <f t="shared" si="72"/>
        <v>0</v>
      </c>
      <c r="W89" s="114">
        <v>0</v>
      </c>
      <c r="X89" s="72"/>
      <c r="Y89" s="114">
        <v>0</v>
      </c>
      <c r="Z89" s="72">
        <f t="shared" si="60"/>
        <v>0</v>
      </c>
      <c r="AA89" s="114">
        <v>0</v>
      </c>
      <c r="AB89" s="72">
        <f t="shared" si="61"/>
        <v>0</v>
      </c>
      <c r="AC89" s="114">
        <v>0</v>
      </c>
      <c r="AD89" s="72"/>
      <c r="AE89" s="114">
        <v>0</v>
      </c>
      <c r="AF89" s="72"/>
      <c r="AG89" s="114">
        <v>0</v>
      </c>
      <c r="AH89" s="72"/>
      <c r="AI89" s="97">
        <f t="shared" si="63"/>
        <v>0</v>
      </c>
      <c r="AJ89" s="287">
        <f t="shared" si="64"/>
        <v>0</v>
      </c>
      <c r="AL89" s="114">
        <v>0</v>
      </c>
      <c r="AM89" s="72"/>
      <c r="AN89" s="114">
        <v>0</v>
      </c>
      <c r="AO89" s="72"/>
      <c r="AP89" s="114">
        <v>0</v>
      </c>
      <c r="AQ89" s="72"/>
      <c r="AR89" s="114">
        <v>0</v>
      </c>
      <c r="AS89" s="72"/>
      <c r="AT89" s="97">
        <f t="shared" si="65"/>
        <v>0</v>
      </c>
      <c r="AU89" s="280">
        <f t="shared" si="66"/>
        <v>0</v>
      </c>
      <c r="BA89" s="96"/>
      <c r="BC89" s="97">
        <f t="shared" si="73"/>
        <v>0</v>
      </c>
      <c r="BD89" s="75">
        <f t="shared" si="74"/>
        <v>0</v>
      </c>
      <c r="BE89" s="97">
        <f t="shared" si="67"/>
        <v>0</v>
      </c>
      <c r="BF89" s="76">
        <f t="shared" si="68"/>
        <v>0</v>
      </c>
      <c r="BG89" s="97">
        <f t="shared" si="75"/>
        <v>0</v>
      </c>
      <c r="BH89" s="77">
        <f t="shared" si="76"/>
        <v>0</v>
      </c>
      <c r="BI89" s="213"/>
      <c r="BJ89" s="202"/>
      <c r="BK89" s="61"/>
      <c r="BL89" s="78">
        <f t="shared" si="69"/>
        <v>0</v>
      </c>
      <c r="BM89" s="79">
        <f t="shared" si="70"/>
        <v>0</v>
      </c>
    </row>
    <row r="90" spans="2:65">
      <c r="B90" s="379"/>
      <c r="C90"/>
      <c r="D90" s="378"/>
      <c r="E90" s="91"/>
      <c r="F90" s="92"/>
      <c r="G90" s="93"/>
      <c r="H90" s="114"/>
      <c r="I90" s="72"/>
      <c r="J90" s="114"/>
      <c r="K90" s="72"/>
      <c r="L90" s="114"/>
      <c r="M90" s="72"/>
      <c r="N90" s="114"/>
      <c r="O90" s="72"/>
      <c r="P90" s="114"/>
      <c r="Q90" s="72"/>
      <c r="R90" s="114"/>
      <c r="S90" s="72"/>
      <c r="T90" s="97">
        <f t="shared" si="71"/>
        <v>0</v>
      </c>
      <c r="U90" s="273">
        <f t="shared" si="72"/>
        <v>0</v>
      </c>
      <c r="W90" s="114">
        <v>0</v>
      </c>
      <c r="X90" s="72"/>
      <c r="Y90" s="114">
        <v>0</v>
      </c>
      <c r="Z90" s="72">
        <f t="shared" si="60"/>
        <v>0</v>
      </c>
      <c r="AA90" s="114">
        <v>0</v>
      </c>
      <c r="AB90" s="72">
        <f t="shared" si="61"/>
        <v>0</v>
      </c>
      <c r="AC90" s="114">
        <v>0</v>
      </c>
      <c r="AD90" s="72"/>
      <c r="AE90" s="114">
        <v>0</v>
      </c>
      <c r="AF90" s="72"/>
      <c r="AG90" s="114">
        <v>0</v>
      </c>
      <c r="AH90" s="72"/>
      <c r="AI90" s="97">
        <f t="shared" si="63"/>
        <v>0</v>
      </c>
      <c r="AJ90" s="287">
        <f t="shared" si="64"/>
        <v>0</v>
      </c>
      <c r="AL90" s="114">
        <v>0</v>
      </c>
      <c r="AM90" s="72"/>
      <c r="AN90" s="114">
        <v>0</v>
      </c>
      <c r="AO90" s="72"/>
      <c r="AP90" s="114">
        <v>0</v>
      </c>
      <c r="AQ90" s="72"/>
      <c r="AR90" s="114">
        <v>0</v>
      </c>
      <c r="AS90" s="72"/>
      <c r="AT90" s="97">
        <f t="shared" si="65"/>
        <v>0</v>
      </c>
      <c r="AU90" s="280">
        <f t="shared" si="66"/>
        <v>0</v>
      </c>
      <c r="BA90" s="96"/>
      <c r="BC90" s="97">
        <f t="shared" si="73"/>
        <v>0</v>
      </c>
      <c r="BD90" s="75">
        <f t="shared" si="74"/>
        <v>0</v>
      </c>
      <c r="BE90" s="97">
        <f t="shared" si="67"/>
        <v>0</v>
      </c>
      <c r="BF90" s="76">
        <f t="shared" si="68"/>
        <v>0</v>
      </c>
      <c r="BG90" s="97">
        <f t="shared" si="75"/>
        <v>0</v>
      </c>
      <c r="BH90" s="77">
        <f t="shared" si="76"/>
        <v>0</v>
      </c>
      <c r="BI90" s="213"/>
      <c r="BJ90" s="202"/>
      <c r="BK90" s="61"/>
      <c r="BL90" s="78">
        <f t="shared" si="69"/>
        <v>0</v>
      </c>
      <c r="BM90" s="79">
        <f t="shared" si="70"/>
        <v>0</v>
      </c>
    </row>
    <row r="91" spans="2:65">
      <c r="B91" s="379"/>
      <c r="C91"/>
      <c r="D91" s="378"/>
      <c r="E91" s="91"/>
      <c r="F91" s="92"/>
      <c r="G91" s="93"/>
      <c r="H91" s="114"/>
      <c r="I91" s="72"/>
      <c r="J91" s="114"/>
      <c r="K91" s="72"/>
      <c r="L91" s="114"/>
      <c r="M91" s="72"/>
      <c r="N91" s="114"/>
      <c r="O91" s="72"/>
      <c r="P91" s="114"/>
      <c r="Q91" s="72"/>
      <c r="R91" s="114"/>
      <c r="S91" s="72"/>
      <c r="T91" s="97">
        <f t="shared" si="71"/>
        <v>0</v>
      </c>
      <c r="U91" s="273">
        <f t="shared" si="72"/>
        <v>0</v>
      </c>
      <c r="W91" s="114">
        <v>0</v>
      </c>
      <c r="X91" s="72"/>
      <c r="Y91" s="114">
        <v>0</v>
      </c>
      <c r="Z91" s="72">
        <f t="shared" si="60"/>
        <v>0</v>
      </c>
      <c r="AA91" s="114">
        <v>0</v>
      </c>
      <c r="AB91" s="72">
        <f t="shared" si="61"/>
        <v>0</v>
      </c>
      <c r="AC91" s="114">
        <v>0</v>
      </c>
      <c r="AD91" s="72"/>
      <c r="AE91" s="114">
        <v>0</v>
      </c>
      <c r="AF91" s="72"/>
      <c r="AG91" s="114">
        <v>0</v>
      </c>
      <c r="AH91" s="72"/>
      <c r="AI91" s="97">
        <f t="shared" si="63"/>
        <v>0</v>
      </c>
      <c r="AJ91" s="287">
        <f t="shared" si="64"/>
        <v>0</v>
      </c>
      <c r="AL91" s="114">
        <v>0</v>
      </c>
      <c r="AM91" s="72"/>
      <c r="AN91" s="114">
        <v>0</v>
      </c>
      <c r="AO91" s="72"/>
      <c r="AP91" s="114">
        <v>0</v>
      </c>
      <c r="AQ91" s="72"/>
      <c r="AR91" s="114">
        <v>0</v>
      </c>
      <c r="AS91" s="72"/>
      <c r="AT91" s="97">
        <f t="shared" si="65"/>
        <v>0</v>
      </c>
      <c r="AU91" s="280">
        <f t="shared" si="66"/>
        <v>0</v>
      </c>
      <c r="BA91" s="96"/>
      <c r="BC91" s="97">
        <f t="shared" si="73"/>
        <v>0</v>
      </c>
      <c r="BD91" s="75">
        <f t="shared" si="74"/>
        <v>0</v>
      </c>
      <c r="BE91" s="97">
        <f t="shared" si="67"/>
        <v>0</v>
      </c>
      <c r="BF91" s="76">
        <f t="shared" si="68"/>
        <v>0</v>
      </c>
      <c r="BG91" s="97">
        <f t="shared" si="75"/>
        <v>0</v>
      </c>
      <c r="BH91" s="77">
        <f t="shared" si="76"/>
        <v>0</v>
      </c>
      <c r="BI91" s="213"/>
      <c r="BJ91" s="202"/>
      <c r="BK91" s="61"/>
      <c r="BL91" s="78">
        <f t="shared" si="69"/>
        <v>0</v>
      </c>
      <c r="BM91" s="79">
        <f t="shared" si="70"/>
        <v>0</v>
      </c>
    </row>
    <row r="92" spans="2:65">
      <c r="B92" s="379"/>
      <c r="C92"/>
      <c r="D92" s="378"/>
      <c r="E92" s="91"/>
      <c r="F92" s="92"/>
      <c r="G92" s="93"/>
      <c r="H92" s="114"/>
      <c r="I92" s="72"/>
      <c r="J92" s="114"/>
      <c r="K92" s="72"/>
      <c r="L92" s="114"/>
      <c r="M92" s="72"/>
      <c r="N92" s="114"/>
      <c r="O92" s="72"/>
      <c r="P92" s="114"/>
      <c r="Q92" s="72"/>
      <c r="R92" s="114"/>
      <c r="S92" s="72"/>
      <c r="T92" s="97">
        <f t="shared" si="71"/>
        <v>0</v>
      </c>
      <c r="U92" s="273">
        <f t="shared" si="72"/>
        <v>0</v>
      </c>
      <c r="W92" s="114">
        <v>0</v>
      </c>
      <c r="X92" s="72"/>
      <c r="Y92" s="114">
        <v>0</v>
      </c>
      <c r="Z92" s="72">
        <f t="shared" si="60"/>
        <v>0</v>
      </c>
      <c r="AA92" s="114">
        <v>0</v>
      </c>
      <c r="AB92" s="72">
        <f t="shared" si="61"/>
        <v>0</v>
      </c>
      <c r="AC92" s="114">
        <v>0</v>
      </c>
      <c r="AD92" s="72"/>
      <c r="AE92" s="114">
        <v>0</v>
      </c>
      <c r="AF92" s="72"/>
      <c r="AG92" s="114">
        <v>0</v>
      </c>
      <c r="AH92" s="72"/>
      <c r="AI92" s="97">
        <f t="shared" si="63"/>
        <v>0</v>
      </c>
      <c r="AJ92" s="287">
        <f t="shared" si="64"/>
        <v>0</v>
      </c>
      <c r="AL92" s="114">
        <v>0</v>
      </c>
      <c r="AM92" s="72"/>
      <c r="AN92" s="114">
        <v>0</v>
      </c>
      <c r="AO92" s="72"/>
      <c r="AP92" s="114">
        <v>0</v>
      </c>
      <c r="AQ92" s="72"/>
      <c r="AR92" s="114">
        <v>0</v>
      </c>
      <c r="AS92" s="72"/>
      <c r="AT92" s="97">
        <f t="shared" si="65"/>
        <v>0</v>
      </c>
      <c r="AU92" s="280">
        <f t="shared" si="66"/>
        <v>0</v>
      </c>
      <c r="BA92" s="96"/>
      <c r="BC92" s="97">
        <f t="shared" si="73"/>
        <v>0</v>
      </c>
      <c r="BD92" s="75">
        <f t="shared" si="74"/>
        <v>0</v>
      </c>
      <c r="BE92" s="97">
        <f t="shared" si="67"/>
        <v>0</v>
      </c>
      <c r="BF92" s="76">
        <f t="shared" si="68"/>
        <v>0</v>
      </c>
      <c r="BG92" s="97">
        <f t="shared" si="75"/>
        <v>0</v>
      </c>
      <c r="BH92" s="77">
        <f t="shared" si="76"/>
        <v>0</v>
      </c>
      <c r="BI92" s="213"/>
      <c r="BJ92" s="202"/>
      <c r="BK92" s="61"/>
      <c r="BL92" s="78">
        <f t="shared" si="69"/>
        <v>0</v>
      </c>
      <c r="BM92" s="79">
        <f t="shared" si="70"/>
        <v>0</v>
      </c>
    </row>
    <row r="93" spans="2:65">
      <c r="B93" s="379"/>
      <c r="C93"/>
      <c r="D93" s="378"/>
      <c r="E93" s="91"/>
      <c r="F93" s="92"/>
      <c r="G93" s="93"/>
      <c r="H93" s="114"/>
      <c r="I93" s="72"/>
      <c r="J93" s="114"/>
      <c r="K93" s="72"/>
      <c r="L93" s="114"/>
      <c r="M93" s="72"/>
      <c r="N93" s="114"/>
      <c r="O93" s="72"/>
      <c r="P93" s="114"/>
      <c r="Q93" s="72"/>
      <c r="R93" s="114"/>
      <c r="S93" s="72"/>
      <c r="T93" s="97">
        <f t="shared" si="71"/>
        <v>0</v>
      </c>
      <c r="U93" s="273">
        <f t="shared" si="72"/>
        <v>0</v>
      </c>
      <c r="W93" s="114">
        <v>0</v>
      </c>
      <c r="X93" s="72"/>
      <c r="Y93" s="114">
        <v>0</v>
      </c>
      <c r="Z93" s="72">
        <f t="shared" si="60"/>
        <v>0</v>
      </c>
      <c r="AA93" s="114">
        <v>0</v>
      </c>
      <c r="AB93" s="72">
        <f t="shared" si="61"/>
        <v>0</v>
      </c>
      <c r="AC93" s="114">
        <v>0</v>
      </c>
      <c r="AD93" s="72"/>
      <c r="AE93" s="114">
        <v>0</v>
      </c>
      <c r="AF93" s="72"/>
      <c r="AG93" s="114">
        <v>0</v>
      </c>
      <c r="AH93" s="72"/>
      <c r="AI93" s="97">
        <f t="shared" si="63"/>
        <v>0</v>
      </c>
      <c r="AJ93" s="287">
        <f t="shared" si="64"/>
        <v>0</v>
      </c>
      <c r="AL93" s="114">
        <v>0</v>
      </c>
      <c r="AM93" s="72"/>
      <c r="AN93" s="114">
        <v>0</v>
      </c>
      <c r="AO93" s="72"/>
      <c r="AP93" s="114">
        <v>0</v>
      </c>
      <c r="AQ93" s="72"/>
      <c r="AR93" s="114">
        <v>0</v>
      </c>
      <c r="AS93" s="72"/>
      <c r="AT93" s="97">
        <f t="shared" si="65"/>
        <v>0</v>
      </c>
      <c r="AU93" s="280">
        <f t="shared" si="66"/>
        <v>0</v>
      </c>
      <c r="BA93" s="96"/>
      <c r="BC93" s="97">
        <f t="shared" si="73"/>
        <v>0</v>
      </c>
      <c r="BD93" s="75">
        <f t="shared" si="74"/>
        <v>0</v>
      </c>
      <c r="BE93" s="97">
        <f t="shared" si="67"/>
        <v>0</v>
      </c>
      <c r="BF93" s="76">
        <f t="shared" si="68"/>
        <v>0</v>
      </c>
      <c r="BG93" s="97">
        <f t="shared" si="75"/>
        <v>0</v>
      </c>
      <c r="BH93" s="77">
        <f t="shared" si="76"/>
        <v>0</v>
      </c>
      <c r="BI93" s="213"/>
      <c r="BJ93" s="202"/>
      <c r="BK93" s="61"/>
      <c r="BL93" s="78">
        <f t="shared" si="69"/>
        <v>0</v>
      </c>
      <c r="BM93" s="79">
        <f t="shared" si="70"/>
        <v>0</v>
      </c>
    </row>
    <row r="94" spans="2:65">
      <c r="B94" s="379"/>
      <c r="C94"/>
      <c r="D94" s="378"/>
      <c r="E94" s="91"/>
      <c r="F94" s="92"/>
      <c r="G94" s="93"/>
      <c r="H94" s="114"/>
      <c r="I94" s="72"/>
      <c r="J94" s="114"/>
      <c r="K94" s="72"/>
      <c r="L94" s="114"/>
      <c r="M94" s="72"/>
      <c r="N94" s="114"/>
      <c r="O94" s="72"/>
      <c r="P94" s="114"/>
      <c r="Q94" s="72"/>
      <c r="R94" s="114"/>
      <c r="S94" s="72"/>
      <c r="T94" s="97">
        <f t="shared" si="71"/>
        <v>0</v>
      </c>
      <c r="U94" s="273">
        <f t="shared" si="72"/>
        <v>0</v>
      </c>
      <c r="W94" s="114">
        <v>0</v>
      </c>
      <c r="X94" s="72"/>
      <c r="Y94" s="114">
        <v>0</v>
      </c>
      <c r="Z94" s="72">
        <f t="shared" si="60"/>
        <v>0</v>
      </c>
      <c r="AA94" s="114">
        <v>0</v>
      </c>
      <c r="AB94" s="72">
        <f t="shared" si="61"/>
        <v>0</v>
      </c>
      <c r="AC94" s="114">
        <v>0</v>
      </c>
      <c r="AD94" s="72"/>
      <c r="AE94" s="114">
        <v>0</v>
      </c>
      <c r="AF94" s="72"/>
      <c r="AG94" s="114">
        <v>0</v>
      </c>
      <c r="AH94" s="72"/>
      <c r="AI94" s="97">
        <f t="shared" si="63"/>
        <v>0</v>
      </c>
      <c r="AJ94" s="287">
        <f t="shared" si="64"/>
        <v>0</v>
      </c>
      <c r="AL94" s="114">
        <v>0</v>
      </c>
      <c r="AM94" s="72"/>
      <c r="AN94" s="114">
        <v>0</v>
      </c>
      <c r="AO94" s="72"/>
      <c r="AP94" s="114">
        <v>0</v>
      </c>
      <c r="AQ94" s="72"/>
      <c r="AR94" s="114">
        <v>0</v>
      </c>
      <c r="AS94" s="72"/>
      <c r="AT94" s="97">
        <f t="shared" si="65"/>
        <v>0</v>
      </c>
      <c r="AU94" s="280">
        <f t="shared" si="66"/>
        <v>0</v>
      </c>
      <c r="BA94" s="96"/>
      <c r="BC94" s="97">
        <f t="shared" si="73"/>
        <v>0</v>
      </c>
      <c r="BD94" s="75">
        <f t="shared" si="74"/>
        <v>0</v>
      </c>
      <c r="BE94" s="97">
        <f t="shared" si="67"/>
        <v>0</v>
      </c>
      <c r="BF94" s="76">
        <f t="shared" si="68"/>
        <v>0</v>
      </c>
      <c r="BG94" s="97">
        <f t="shared" si="75"/>
        <v>0</v>
      </c>
      <c r="BH94" s="77">
        <f t="shared" si="76"/>
        <v>0</v>
      </c>
      <c r="BI94" s="213"/>
      <c r="BJ94" s="202"/>
      <c r="BK94" s="61"/>
      <c r="BL94" s="78">
        <f t="shared" si="69"/>
        <v>0</v>
      </c>
      <c r="BM94" s="79">
        <f t="shared" si="70"/>
        <v>0</v>
      </c>
    </row>
    <row r="95" spans="2:65">
      <c r="B95" s="379"/>
      <c r="D95" s="378"/>
      <c r="E95" s="91"/>
      <c r="F95" s="92"/>
      <c r="G95" s="93"/>
      <c r="H95" s="114"/>
      <c r="I95" s="72"/>
      <c r="J95" s="114"/>
      <c r="K95" s="72"/>
      <c r="L95" s="114"/>
      <c r="M95" s="72"/>
      <c r="N95" s="114"/>
      <c r="O95" s="72"/>
      <c r="P95" s="114"/>
      <c r="Q95" s="72"/>
      <c r="R95" s="114"/>
      <c r="S95" s="72"/>
      <c r="T95" s="97">
        <f t="shared" si="71"/>
        <v>0</v>
      </c>
      <c r="U95" s="273">
        <f t="shared" si="72"/>
        <v>0</v>
      </c>
      <c r="W95" s="114">
        <v>0</v>
      </c>
      <c r="X95" s="72"/>
      <c r="Y95" s="114">
        <v>0</v>
      </c>
      <c r="Z95" s="72">
        <f t="shared" si="60"/>
        <v>0</v>
      </c>
      <c r="AA95" s="114">
        <v>0</v>
      </c>
      <c r="AB95" s="72">
        <f t="shared" si="61"/>
        <v>0</v>
      </c>
      <c r="AC95" s="114">
        <v>0</v>
      </c>
      <c r="AD95" s="72"/>
      <c r="AE95" s="114">
        <v>0</v>
      </c>
      <c r="AF95" s="72"/>
      <c r="AG95" s="114">
        <v>0</v>
      </c>
      <c r="AH95" s="72"/>
      <c r="AI95" s="97">
        <f t="shared" si="63"/>
        <v>0</v>
      </c>
      <c r="AJ95" s="287">
        <f t="shared" si="64"/>
        <v>0</v>
      </c>
      <c r="AL95" s="114">
        <v>0</v>
      </c>
      <c r="AM95" s="72"/>
      <c r="AN95" s="114">
        <v>0</v>
      </c>
      <c r="AO95" s="72"/>
      <c r="AP95" s="114">
        <v>0</v>
      </c>
      <c r="AQ95" s="72"/>
      <c r="AR95" s="114">
        <v>0</v>
      </c>
      <c r="AS95" s="72"/>
      <c r="AT95" s="97">
        <f t="shared" si="65"/>
        <v>0</v>
      </c>
      <c r="AU95" s="280">
        <f t="shared" si="66"/>
        <v>0</v>
      </c>
      <c r="BA95" s="96"/>
      <c r="BC95" s="97">
        <f t="shared" si="73"/>
        <v>0</v>
      </c>
      <c r="BD95" s="75">
        <f t="shared" si="74"/>
        <v>0</v>
      </c>
      <c r="BE95" s="97">
        <f t="shared" si="67"/>
        <v>0</v>
      </c>
      <c r="BF95" s="76">
        <f t="shared" si="68"/>
        <v>0</v>
      </c>
      <c r="BG95" s="97">
        <f t="shared" si="75"/>
        <v>0</v>
      </c>
      <c r="BH95" s="77">
        <f t="shared" si="76"/>
        <v>0</v>
      </c>
      <c r="BI95" s="213"/>
      <c r="BJ95" s="202"/>
      <c r="BK95" s="61"/>
      <c r="BL95" s="78">
        <f t="shared" si="69"/>
        <v>0</v>
      </c>
      <c r="BM95" s="79">
        <f t="shared" si="70"/>
        <v>0</v>
      </c>
    </row>
    <row r="96" spans="2:65">
      <c r="B96" s="379"/>
      <c r="C96"/>
      <c r="D96" s="378"/>
      <c r="E96" s="91"/>
      <c r="F96" s="92"/>
      <c r="G96" s="93"/>
      <c r="H96" s="114"/>
      <c r="I96" s="72"/>
      <c r="J96" s="114"/>
      <c r="K96" s="72"/>
      <c r="L96" s="114"/>
      <c r="M96" s="72"/>
      <c r="N96" s="114"/>
      <c r="O96" s="72"/>
      <c r="P96" s="114"/>
      <c r="Q96" s="72"/>
      <c r="R96" s="114"/>
      <c r="S96" s="72"/>
      <c r="T96" s="97">
        <f t="shared" si="71"/>
        <v>0</v>
      </c>
      <c r="U96" s="273">
        <f t="shared" si="72"/>
        <v>0</v>
      </c>
      <c r="W96" s="114">
        <v>0</v>
      </c>
      <c r="X96" s="72"/>
      <c r="Y96" s="114">
        <v>0</v>
      </c>
      <c r="Z96" s="72">
        <f t="shared" si="60"/>
        <v>0</v>
      </c>
      <c r="AA96" s="114">
        <v>0</v>
      </c>
      <c r="AB96" s="72">
        <f t="shared" si="61"/>
        <v>0</v>
      </c>
      <c r="AC96" s="114">
        <v>0</v>
      </c>
      <c r="AD96" s="72"/>
      <c r="AE96" s="114">
        <v>0</v>
      </c>
      <c r="AF96" s="72"/>
      <c r="AG96" s="114">
        <v>0</v>
      </c>
      <c r="AH96" s="72"/>
      <c r="AI96" s="97">
        <f t="shared" si="63"/>
        <v>0</v>
      </c>
      <c r="AJ96" s="287">
        <f t="shared" si="64"/>
        <v>0</v>
      </c>
      <c r="AL96" s="114">
        <v>0</v>
      </c>
      <c r="AM96" s="72"/>
      <c r="AN96" s="114">
        <v>0</v>
      </c>
      <c r="AO96" s="72"/>
      <c r="AP96" s="114">
        <v>0</v>
      </c>
      <c r="AQ96" s="72"/>
      <c r="AR96" s="114">
        <v>0</v>
      </c>
      <c r="AS96" s="72"/>
      <c r="AT96" s="97">
        <f t="shared" si="65"/>
        <v>0</v>
      </c>
      <c r="AU96" s="280">
        <f t="shared" si="66"/>
        <v>0</v>
      </c>
      <c r="BA96" s="96"/>
      <c r="BC96" s="97">
        <f t="shared" si="73"/>
        <v>0</v>
      </c>
      <c r="BD96" s="75">
        <f t="shared" si="74"/>
        <v>0</v>
      </c>
      <c r="BE96" s="97">
        <f t="shared" si="67"/>
        <v>0</v>
      </c>
      <c r="BF96" s="76">
        <f t="shared" si="68"/>
        <v>0</v>
      </c>
      <c r="BG96" s="97">
        <f t="shared" si="75"/>
        <v>0</v>
      </c>
      <c r="BH96" s="77">
        <f t="shared" si="76"/>
        <v>0</v>
      </c>
      <c r="BI96" s="213"/>
      <c r="BJ96" s="202"/>
      <c r="BK96" s="61"/>
      <c r="BL96" s="78">
        <f t="shared" si="69"/>
        <v>0</v>
      </c>
      <c r="BM96" s="79">
        <f t="shared" si="70"/>
        <v>0</v>
      </c>
    </row>
    <row r="97" spans="2:66">
      <c r="B97" s="35"/>
      <c r="C97" s="35"/>
      <c r="D97" s="221"/>
      <c r="E97" s="91"/>
      <c r="F97" s="92"/>
      <c r="G97" s="93"/>
      <c r="H97" s="114"/>
      <c r="I97" s="72"/>
      <c r="J97" s="114"/>
      <c r="K97" s="72"/>
      <c r="L97" s="114"/>
      <c r="M97" s="72"/>
      <c r="N97" s="114"/>
      <c r="O97" s="72"/>
      <c r="P97" s="114"/>
      <c r="Q97" s="72"/>
      <c r="R97" s="114"/>
      <c r="S97" s="72"/>
      <c r="T97" s="97">
        <f t="shared" si="71"/>
        <v>0</v>
      </c>
      <c r="U97" s="273">
        <f t="shared" si="72"/>
        <v>0</v>
      </c>
      <c r="W97" s="114">
        <v>0</v>
      </c>
      <c r="X97" s="72"/>
      <c r="Y97" s="114">
        <v>0</v>
      </c>
      <c r="Z97" s="72">
        <f t="shared" si="60"/>
        <v>0</v>
      </c>
      <c r="AA97" s="114">
        <v>0</v>
      </c>
      <c r="AB97" s="72">
        <f t="shared" si="61"/>
        <v>0</v>
      </c>
      <c r="AC97" s="114">
        <v>0</v>
      </c>
      <c r="AD97" s="72">
        <f t="shared" si="62"/>
        <v>0</v>
      </c>
      <c r="AE97" s="114">
        <v>0</v>
      </c>
      <c r="AF97" s="72"/>
      <c r="AG97" s="114">
        <v>0</v>
      </c>
      <c r="AH97" s="72"/>
      <c r="AI97" s="97">
        <f t="shared" si="63"/>
        <v>0</v>
      </c>
      <c r="AJ97" s="287">
        <f t="shared" si="64"/>
        <v>0</v>
      </c>
      <c r="AL97" s="114">
        <v>0</v>
      </c>
      <c r="AM97" s="72"/>
      <c r="AN97" s="114">
        <v>0</v>
      </c>
      <c r="AO97" s="72"/>
      <c r="AP97" s="114">
        <v>0</v>
      </c>
      <c r="AQ97" s="72"/>
      <c r="AR97" s="114">
        <v>0</v>
      </c>
      <c r="AS97" s="72"/>
      <c r="AT97" s="97">
        <f t="shared" si="65"/>
        <v>0</v>
      </c>
      <c r="AU97" s="280">
        <f t="shared" si="66"/>
        <v>0</v>
      </c>
      <c r="BA97" s="96"/>
      <c r="BC97" s="97">
        <f t="shared" si="73"/>
        <v>0</v>
      </c>
      <c r="BD97" s="75">
        <f t="shared" si="74"/>
        <v>0</v>
      </c>
      <c r="BE97" s="97">
        <f t="shared" si="67"/>
        <v>0</v>
      </c>
      <c r="BF97" s="76">
        <f t="shared" si="68"/>
        <v>0</v>
      </c>
      <c r="BG97" s="97">
        <f t="shared" si="75"/>
        <v>0</v>
      </c>
      <c r="BH97" s="77">
        <f t="shared" si="76"/>
        <v>0</v>
      </c>
      <c r="BI97" s="213"/>
      <c r="BJ97" s="202"/>
      <c r="BK97" s="61"/>
      <c r="BL97" s="78">
        <f t="shared" si="69"/>
        <v>0</v>
      </c>
      <c r="BM97" s="79">
        <f t="shared" si="70"/>
        <v>0</v>
      </c>
    </row>
    <row r="98" spans="2:66">
      <c r="B98" s="98"/>
      <c r="C98" s="99" t="s">
        <v>41</v>
      </c>
      <c r="D98" s="99"/>
      <c r="E98" s="115"/>
      <c r="F98" s="98"/>
      <c r="G98" s="98"/>
      <c r="H98" s="116"/>
      <c r="I98" s="101">
        <f>SUM(I65:I97)</f>
        <v>0</v>
      </c>
      <c r="J98" s="116"/>
      <c r="K98" s="101">
        <f>SUM(K65:K97)</f>
        <v>0</v>
      </c>
      <c r="L98" s="116"/>
      <c r="M98" s="101">
        <f>SUM(M65:M97)</f>
        <v>0</v>
      </c>
      <c r="N98" s="116"/>
      <c r="O98" s="101">
        <f>SUM(O65:O97)</f>
        <v>0</v>
      </c>
      <c r="P98" s="116"/>
      <c r="Q98" s="101">
        <f>SUM(Q65:Q97)</f>
        <v>0</v>
      </c>
      <c r="R98" s="116"/>
      <c r="S98" s="101">
        <f>SUM(S65:S97)</f>
        <v>0</v>
      </c>
      <c r="T98" s="117"/>
      <c r="U98" s="275">
        <f>SUM(U65:U97)</f>
        <v>0</v>
      </c>
      <c r="V98" s="98"/>
      <c r="W98" s="116"/>
      <c r="X98" s="101">
        <f>SUM(X65:X97)</f>
        <v>0</v>
      </c>
      <c r="Y98" s="116"/>
      <c r="Z98" s="101">
        <f>SUM(Z65:Z97)</f>
        <v>0</v>
      </c>
      <c r="AA98" s="116"/>
      <c r="AB98" s="101">
        <f>SUM(AB65:AB97)</f>
        <v>0</v>
      </c>
      <c r="AC98" s="116"/>
      <c r="AD98" s="101">
        <f>SUM(AD65:AD97)</f>
        <v>0</v>
      </c>
      <c r="AE98" s="116"/>
      <c r="AF98" s="101">
        <f>SUM(AF65:AF97)</f>
        <v>0</v>
      </c>
      <c r="AG98" s="116"/>
      <c r="AH98" s="101">
        <f>SUM(AH65:AH97)</f>
        <v>0</v>
      </c>
      <c r="AI98" s="117"/>
      <c r="AJ98" s="289">
        <f>SUM(AJ65:AJ97)</f>
        <v>0</v>
      </c>
      <c r="AL98" s="116"/>
      <c r="AM98" s="101">
        <f>SUM(AM65:AM97)</f>
        <v>0</v>
      </c>
      <c r="AN98" s="116"/>
      <c r="AO98" s="101">
        <f>SUM(AO65:AO97)</f>
        <v>0</v>
      </c>
      <c r="AP98" s="116"/>
      <c r="AQ98" s="101">
        <f>SUM(AQ65:AQ97)</f>
        <v>0</v>
      </c>
      <c r="AR98" s="116"/>
      <c r="AS98" s="101">
        <f>SUM(AS65:AS97)</f>
        <v>0</v>
      </c>
      <c r="AT98" s="117"/>
      <c r="AU98" s="282">
        <f>SUM(AU65:AU97)</f>
        <v>0</v>
      </c>
      <c r="AV98" s="98"/>
      <c r="BA98" s="102"/>
      <c r="BC98" s="118"/>
      <c r="BD98" s="104">
        <f>SUM(BD65:BD97)</f>
        <v>0</v>
      </c>
      <c r="BE98" s="118"/>
      <c r="BF98" s="105">
        <f>SUM(BF65:BF97)</f>
        <v>0</v>
      </c>
      <c r="BG98" s="118"/>
      <c r="BH98" s="106">
        <f>SUM(BH65:BH97)</f>
        <v>0</v>
      </c>
      <c r="BI98" s="214"/>
      <c r="BJ98" s="202"/>
      <c r="BK98" s="119"/>
      <c r="BL98" s="120"/>
      <c r="BM98" s="108">
        <f>SUM(BM65:BM97)</f>
        <v>0</v>
      </c>
    </row>
    <row r="99" spans="2:66" ht="14" thickBot="1">
      <c r="E99" s="121"/>
      <c r="U99" s="273"/>
      <c r="AJ99" s="287"/>
      <c r="AU99" s="280"/>
      <c r="BC99" s="97"/>
      <c r="BD99" s="69"/>
      <c r="BE99" s="97"/>
      <c r="BF99" s="69"/>
      <c r="BG99" s="97"/>
      <c r="BH99" s="69"/>
      <c r="BI99" s="213"/>
      <c r="BJ99" s="202"/>
      <c r="BK99" s="61"/>
      <c r="BL99" s="97"/>
      <c r="BM99" s="69"/>
    </row>
    <row r="100" spans="2:66" s="61" customFormat="1" ht="14" thickBot="1">
      <c r="B100" s="62" t="s">
        <v>38</v>
      </c>
      <c r="C100" s="222" t="s">
        <v>123</v>
      </c>
      <c r="D100" s="224"/>
      <c r="E100" s="122"/>
      <c r="F100" s="63"/>
      <c r="G100" s="64"/>
      <c r="H100" s="65"/>
      <c r="I100" s="66"/>
      <c r="J100" s="65"/>
      <c r="K100" s="66"/>
      <c r="L100" s="65"/>
      <c r="M100" s="66"/>
      <c r="N100" s="65"/>
      <c r="O100" s="66"/>
      <c r="P100" s="65"/>
      <c r="Q100" s="66"/>
      <c r="R100" s="65"/>
      <c r="S100" s="66"/>
      <c r="T100" s="67"/>
      <c r="U100" s="271"/>
      <c r="W100" s="65"/>
      <c r="X100" s="66"/>
      <c r="Y100" s="65"/>
      <c r="Z100" s="66"/>
      <c r="AA100" s="65"/>
      <c r="AB100" s="66"/>
      <c r="AC100" s="65"/>
      <c r="AD100" s="66"/>
      <c r="AE100" s="65"/>
      <c r="AF100" s="66"/>
      <c r="AG100" s="65"/>
      <c r="AH100" s="66"/>
      <c r="AI100" s="67"/>
      <c r="AJ100" s="285"/>
      <c r="AK100"/>
      <c r="AL100" s="65"/>
      <c r="AM100" s="66"/>
      <c r="AN100" s="65"/>
      <c r="AO100" s="66"/>
      <c r="AP100" s="65"/>
      <c r="AQ100" s="66"/>
      <c r="AR100" s="65"/>
      <c r="AS100" s="66"/>
      <c r="AT100" s="67"/>
      <c r="AU100" s="278"/>
      <c r="AW100"/>
      <c r="AX100"/>
      <c r="AY100"/>
      <c r="BA100" s="59"/>
      <c r="BC100" s="68"/>
      <c r="BD100" s="69"/>
      <c r="BE100" s="68"/>
      <c r="BF100" s="69"/>
      <c r="BG100" s="68"/>
      <c r="BH100" s="69"/>
      <c r="BI100" s="212"/>
      <c r="BJ100" s="202"/>
      <c r="BL100" s="68"/>
      <c r="BM100" s="69"/>
    </row>
    <row r="101" spans="2:66">
      <c r="B101" s="35"/>
      <c r="C101" s="35"/>
      <c r="D101" s="244"/>
      <c r="E101" s="91"/>
      <c r="F101" s="92"/>
      <c r="G101" s="93"/>
      <c r="H101" s="114">
        <v>0</v>
      </c>
      <c r="I101" s="72">
        <f>$E101*H101</f>
        <v>0</v>
      </c>
      <c r="J101" s="114">
        <v>0</v>
      </c>
      <c r="K101" s="72">
        <f>$E101*J101</f>
        <v>0</v>
      </c>
      <c r="L101" s="114">
        <v>0</v>
      </c>
      <c r="M101" s="72">
        <f>$E101*L101</f>
        <v>0</v>
      </c>
      <c r="N101" s="114">
        <v>0</v>
      </c>
      <c r="O101" s="72">
        <f>$E101*N101</f>
        <v>0</v>
      </c>
      <c r="P101" s="114">
        <v>0</v>
      </c>
      <c r="Q101" s="72">
        <f>$E101*P101</f>
        <v>0</v>
      </c>
      <c r="R101" s="114">
        <v>0</v>
      </c>
      <c r="S101" s="72">
        <f>$E101*R101</f>
        <v>0</v>
      </c>
      <c r="T101" s="97">
        <f>H101+J101+L101+N101+P101+R101</f>
        <v>0</v>
      </c>
      <c r="U101" s="273">
        <f>$E101*T101</f>
        <v>0</v>
      </c>
      <c r="W101" s="114">
        <v>0</v>
      </c>
      <c r="X101" s="72">
        <f>$E101*W101</f>
        <v>0</v>
      </c>
      <c r="Y101" s="114">
        <v>1</v>
      </c>
      <c r="Z101" s="72">
        <f>$E101*Y101</f>
        <v>0</v>
      </c>
      <c r="AA101" s="114">
        <v>0</v>
      </c>
      <c r="AB101" s="72">
        <f>$E101*AA101</f>
        <v>0</v>
      </c>
      <c r="AC101" s="114">
        <v>0</v>
      </c>
      <c r="AD101" s="72">
        <f>$E101*AC101</f>
        <v>0</v>
      </c>
      <c r="AE101" s="114">
        <v>0</v>
      </c>
      <c r="AF101" s="72">
        <f>$E101*AE101</f>
        <v>0</v>
      </c>
      <c r="AG101" s="114">
        <v>0</v>
      </c>
      <c r="AH101" s="72">
        <f>$E101*AG101</f>
        <v>0</v>
      </c>
      <c r="AI101" s="97">
        <f>W101+Y101+AA101+AC101+AE101+AG101</f>
        <v>1</v>
      </c>
      <c r="AJ101" s="287">
        <f>$E101*AI101</f>
        <v>0</v>
      </c>
      <c r="AL101" s="114">
        <v>0</v>
      </c>
      <c r="AM101" s="72">
        <f>$E101*AL101</f>
        <v>0</v>
      </c>
      <c r="AN101" s="114">
        <v>0</v>
      </c>
      <c r="AO101" s="72">
        <f>$E101*AN101</f>
        <v>0</v>
      </c>
      <c r="AP101" s="114">
        <v>0</v>
      </c>
      <c r="AQ101" s="72">
        <f>$E101*AP101</f>
        <v>0</v>
      </c>
      <c r="AR101" s="114">
        <v>0</v>
      </c>
      <c r="AS101" s="72">
        <f>$E101*AR101</f>
        <v>0</v>
      </c>
      <c r="AT101" s="97">
        <f>AL101+AN101+AP101+AR101</f>
        <v>0</v>
      </c>
      <c r="AU101" s="280">
        <f>$E101*AT101</f>
        <v>0</v>
      </c>
      <c r="BA101" s="96"/>
      <c r="BC101" s="97">
        <f>$T101</f>
        <v>0</v>
      </c>
      <c r="BD101" s="75">
        <f>$E101*BC101</f>
        <v>0</v>
      </c>
      <c r="BE101" s="97">
        <f>$AI101</f>
        <v>1</v>
      </c>
      <c r="BF101" s="76">
        <f>$E101*BE101</f>
        <v>0</v>
      </c>
      <c r="BG101" s="97">
        <f>$AT101</f>
        <v>0</v>
      </c>
      <c r="BH101" s="77">
        <f>$E101*BG101</f>
        <v>0</v>
      </c>
      <c r="BI101" s="213"/>
      <c r="BJ101" s="202"/>
      <c r="BK101" s="61"/>
      <c r="BL101" s="78">
        <v>0</v>
      </c>
      <c r="BM101" s="79">
        <f>$E101*BL101</f>
        <v>0</v>
      </c>
    </row>
    <row r="102" spans="2:66">
      <c r="B102" s="35"/>
      <c r="C102" s="35"/>
      <c r="D102" s="244" t="s">
        <v>171</v>
      </c>
      <c r="E102" s="91"/>
      <c r="F102" s="92"/>
      <c r="G102" s="93"/>
      <c r="H102" s="114">
        <v>0</v>
      </c>
      <c r="I102" s="72">
        <f>$E102*H102</f>
        <v>0</v>
      </c>
      <c r="J102" s="114">
        <v>0</v>
      </c>
      <c r="K102" s="72">
        <f>$E102*J102</f>
        <v>0</v>
      </c>
      <c r="L102" s="114">
        <v>0</v>
      </c>
      <c r="M102" s="72">
        <f>$E102*L102</f>
        <v>0</v>
      </c>
      <c r="N102" s="114">
        <v>0</v>
      </c>
      <c r="O102" s="72">
        <f>$E102*N102</f>
        <v>0</v>
      </c>
      <c r="P102" s="114">
        <v>0</v>
      </c>
      <c r="Q102" s="72">
        <f>$E102*P102</f>
        <v>0</v>
      </c>
      <c r="R102" s="114">
        <v>0</v>
      </c>
      <c r="S102" s="72">
        <f>$E102*R102</f>
        <v>0</v>
      </c>
      <c r="T102" s="97">
        <f>H102+J102+L102+N102+P102+R102</f>
        <v>0</v>
      </c>
      <c r="U102" s="273">
        <f>$E102*T102</f>
        <v>0</v>
      </c>
      <c r="W102" s="114">
        <v>0</v>
      </c>
      <c r="X102" s="72">
        <f>$E102*W102</f>
        <v>0</v>
      </c>
      <c r="Y102" s="114">
        <v>0</v>
      </c>
      <c r="Z102" s="72">
        <f>$E102*Y102</f>
        <v>0</v>
      </c>
      <c r="AA102" s="114">
        <v>0</v>
      </c>
      <c r="AB102" s="72">
        <f>$E102*AA102</f>
        <v>0</v>
      </c>
      <c r="AC102" s="114">
        <v>0</v>
      </c>
      <c r="AD102" s="72">
        <f>$E102*AC102</f>
        <v>0</v>
      </c>
      <c r="AE102" s="114">
        <v>0</v>
      </c>
      <c r="AF102" s="72">
        <f>$E102*AE102</f>
        <v>0</v>
      </c>
      <c r="AG102" s="114">
        <v>0</v>
      </c>
      <c r="AH102" s="72">
        <f>$E102*AG102</f>
        <v>0</v>
      </c>
      <c r="AI102" s="97">
        <f>W102+Y102+AA102+AC102+AE102+AG102</f>
        <v>0</v>
      </c>
      <c r="AJ102" s="287">
        <f>$E102*AI102</f>
        <v>0</v>
      </c>
      <c r="AL102" s="114">
        <v>0</v>
      </c>
      <c r="AM102" s="72">
        <f>$E102*AL102</f>
        <v>0</v>
      </c>
      <c r="AN102" s="114">
        <v>0</v>
      </c>
      <c r="AO102" s="72">
        <f>$E102*AN102</f>
        <v>0</v>
      </c>
      <c r="AP102" s="114">
        <v>0</v>
      </c>
      <c r="AQ102" s="72">
        <f>$E102*AP102</f>
        <v>0</v>
      </c>
      <c r="AR102" s="114">
        <v>0</v>
      </c>
      <c r="AS102" s="72">
        <f>$E102*AR102</f>
        <v>0</v>
      </c>
      <c r="AT102" s="97">
        <f>AL102+AN102+AP102+AR102</f>
        <v>0</v>
      </c>
      <c r="AU102" s="280">
        <f>$E102*AT102</f>
        <v>0</v>
      </c>
      <c r="BA102" s="96"/>
      <c r="BC102" s="97">
        <f>$T102</f>
        <v>0</v>
      </c>
      <c r="BD102" s="75">
        <f>$E102*BC102</f>
        <v>0</v>
      </c>
      <c r="BE102" s="97">
        <f>$AI102</f>
        <v>0</v>
      </c>
      <c r="BF102" s="76">
        <f>$E102*BE102</f>
        <v>0</v>
      </c>
      <c r="BG102" s="97">
        <f>$AT102</f>
        <v>0</v>
      </c>
      <c r="BH102" s="77">
        <f>$E102*BG102</f>
        <v>0</v>
      </c>
      <c r="BI102" s="213"/>
      <c r="BJ102" s="202"/>
      <c r="BK102" s="61"/>
      <c r="BL102" s="78">
        <f>BC102+BE102+BG102</f>
        <v>0</v>
      </c>
      <c r="BM102" s="79">
        <f>$E102*BL102</f>
        <v>0</v>
      </c>
    </row>
    <row r="103" spans="2:66">
      <c r="B103" s="98"/>
      <c r="C103" s="99" t="s">
        <v>43</v>
      </c>
      <c r="D103" s="99"/>
      <c r="E103" s="115"/>
      <c r="F103" s="98"/>
      <c r="G103" s="98"/>
      <c r="H103" s="98"/>
      <c r="I103" s="101">
        <f>SUM(I101:I102)</f>
        <v>0</v>
      </c>
      <c r="J103" s="98"/>
      <c r="K103" s="101">
        <f>SUM(K101:K102)</f>
        <v>0</v>
      </c>
      <c r="L103" s="98"/>
      <c r="M103" s="101">
        <f>SUM(M101:M102)</f>
        <v>0</v>
      </c>
      <c r="N103" s="98"/>
      <c r="O103" s="101">
        <f>SUM(O101:O102)</f>
        <v>0</v>
      </c>
      <c r="P103" s="98"/>
      <c r="Q103" s="101">
        <f>SUM(Q101:Q102)</f>
        <v>0</v>
      </c>
      <c r="R103" s="98"/>
      <c r="S103" s="101">
        <f>SUM(S101:S102)</f>
        <v>0</v>
      </c>
      <c r="T103" s="113"/>
      <c r="U103" s="275">
        <f>SUM(U101:U102)</f>
        <v>0</v>
      </c>
      <c r="V103" s="98"/>
      <c r="W103" s="98"/>
      <c r="X103" s="101">
        <f>SUM(X101:X102)</f>
        <v>0</v>
      </c>
      <c r="Y103" s="98"/>
      <c r="Z103" s="101">
        <f>SUM(Z101:Z102)</f>
        <v>0</v>
      </c>
      <c r="AA103" s="98"/>
      <c r="AB103" s="101">
        <f>SUM(AB101:AB102)</f>
        <v>0</v>
      </c>
      <c r="AC103" s="98"/>
      <c r="AD103" s="101">
        <f>SUM(AD101:AD102)</f>
        <v>0</v>
      </c>
      <c r="AE103" s="98"/>
      <c r="AF103" s="101">
        <f>SUM(AF101:AF102)</f>
        <v>0</v>
      </c>
      <c r="AG103" s="98"/>
      <c r="AH103" s="101">
        <f>SUM(AH101:AH102)</f>
        <v>0</v>
      </c>
      <c r="AI103" s="113"/>
      <c r="AJ103" s="289">
        <f>SUM(AJ101:AJ102)</f>
        <v>0</v>
      </c>
      <c r="AL103" s="98"/>
      <c r="AM103" s="101">
        <f>SUM(AM101:AM102)</f>
        <v>0</v>
      </c>
      <c r="AN103" s="98"/>
      <c r="AO103" s="101">
        <f>SUM(AO101:AO102)</f>
        <v>0</v>
      </c>
      <c r="AP103" s="98"/>
      <c r="AQ103" s="101">
        <f>SUM(AQ101:AQ102)</f>
        <v>0</v>
      </c>
      <c r="AR103" s="98"/>
      <c r="AS103" s="101">
        <f>SUM(AS101:AS102)</f>
        <v>0</v>
      </c>
      <c r="AT103" s="113"/>
      <c r="AU103" s="282">
        <f>SUM(AU101:AU102)</f>
        <v>0</v>
      </c>
      <c r="AV103" s="98"/>
      <c r="BA103" s="102"/>
      <c r="BC103" s="118"/>
      <c r="BD103" s="104">
        <f>SUM(BD101:BD102)</f>
        <v>0</v>
      </c>
      <c r="BE103" s="118"/>
      <c r="BF103" s="105">
        <f>SUM(BF101:BF102)</f>
        <v>0</v>
      </c>
      <c r="BG103" s="118"/>
      <c r="BH103" s="106">
        <f>SUM(BH101:BH102)</f>
        <v>0</v>
      </c>
      <c r="BI103" s="214"/>
      <c r="BJ103" s="202"/>
      <c r="BK103" s="119"/>
      <c r="BL103" s="120"/>
      <c r="BM103" s="108">
        <f>SUM(BM101:BM102)</f>
        <v>0</v>
      </c>
    </row>
    <row r="104" spans="2:66" ht="14" thickBot="1">
      <c r="E104" s="121"/>
      <c r="U104" s="273"/>
      <c r="AJ104" s="287"/>
      <c r="AU104" s="280"/>
      <c r="BC104" s="97"/>
      <c r="BD104" s="69"/>
      <c r="BE104" s="97"/>
      <c r="BF104" s="69"/>
      <c r="BG104" s="97"/>
      <c r="BH104" s="69"/>
      <c r="BI104" s="213"/>
      <c r="BJ104" s="202"/>
      <c r="BK104" s="61"/>
      <c r="BL104" s="97"/>
      <c r="BM104" s="69"/>
    </row>
    <row r="105" spans="2:66" s="61" customFormat="1" ht="14" thickBot="1">
      <c r="B105" s="62" t="s">
        <v>143</v>
      </c>
      <c r="C105" s="63"/>
      <c r="D105" s="63"/>
      <c r="E105" s="63"/>
      <c r="F105" s="63"/>
      <c r="G105" s="64"/>
      <c r="H105" s="65"/>
      <c r="I105" s="66"/>
      <c r="J105" s="65"/>
      <c r="K105" s="66"/>
      <c r="L105" s="65"/>
      <c r="M105" s="66"/>
      <c r="N105" s="65"/>
      <c r="O105" s="66"/>
      <c r="P105" s="65"/>
      <c r="Q105" s="66"/>
      <c r="R105" s="65"/>
      <c r="S105" s="66"/>
      <c r="T105" s="67"/>
      <c r="U105" s="271"/>
      <c r="W105" s="65"/>
      <c r="X105" s="66"/>
      <c r="Y105" s="65"/>
      <c r="Z105" s="66"/>
      <c r="AA105" s="65"/>
      <c r="AB105" s="66"/>
      <c r="AC105" s="65"/>
      <c r="AD105" s="66"/>
      <c r="AE105" s="65"/>
      <c r="AF105" s="66"/>
      <c r="AG105" s="65"/>
      <c r="AH105" s="66"/>
      <c r="AI105" s="67"/>
      <c r="AJ105" s="285"/>
      <c r="AK105"/>
      <c r="AL105" s="65"/>
      <c r="AM105" s="66"/>
      <c r="AN105" s="65"/>
      <c r="AO105" s="66"/>
      <c r="AP105" s="65"/>
      <c r="AQ105" s="66"/>
      <c r="AR105" s="65"/>
      <c r="AS105" s="66"/>
      <c r="AT105" s="67"/>
      <c r="AU105" s="278"/>
      <c r="AW105"/>
      <c r="AX105"/>
      <c r="AY105"/>
      <c r="BA105" s="59"/>
      <c r="BC105" s="68"/>
      <c r="BD105" s="69"/>
      <c r="BE105" s="68"/>
      <c r="BF105" s="69"/>
      <c r="BG105" s="68"/>
      <c r="BH105" s="69"/>
      <c r="BI105" s="212"/>
      <c r="BJ105" s="202"/>
      <c r="BL105" s="68"/>
      <c r="BM105" s="69"/>
    </row>
    <row r="106" spans="2:66">
      <c r="B106" s="244" t="s">
        <v>176</v>
      </c>
      <c r="C106" s="244" t="s">
        <v>175</v>
      </c>
      <c r="D106" s="221" t="s">
        <v>121</v>
      </c>
      <c r="E106" s="91">
        <v>0</v>
      </c>
      <c r="F106" s="92"/>
      <c r="G106" s="93"/>
      <c r="H106" s="114">
        <v>0</v>
      </c>
      <c r="I106" s="72">
        <f>$E106*H106</f>
        <v>0</v>
      </c>
      <c r="J106" s="114">
        <v>0</v>
      </c>
      <c r="K106" s="72">
        <f>$E106*J106</f>
        <v>0</v>
      </c>
      <c r="L106" s="114">
        <v>0</v>
      </c>
      <c r="M106" s="72">
        <f>$E106*L106</f>
        <v>0</v>
      </c>
      <c r="N106" s="114">
        <v>0</v>
      </c>
      <c r="O106" s="72">
        <f>$E106*N106</f>
        <v>0</v>
      </c>
      <c r="P106" s="114">
        <v>0</v>
      </c>
      <c r="Q106" s="72">
        <f>$E106*P106</f>
        <v>0</v>
      </c>
      <c r="R106" s="114">
        <v>0</v>
      </c>
      <c r="S106" s="72">
        <f>$E106*R106</f>
        <v>0</v>
      </c>
      <c r="T106" s="97">
        <f>H106+J106+L106+N106+P106+R106</f>
        <v>0</v>
      </c>
      <c r="U106" s="273">
        <f>$E106*T106</f>
        <v>0</v>
      </c>
      <c r="W106" s="114">
        <v>0</v>
      </c>
      <c r="X106" s="72">
        <f>$E106*W106</f>
        <v>0</v>
      </c>
      <c r="Y106" s="114">
        <v>0</v>
      </c>
      <c r="Z106" s="72">
        <f>$E106*Y106</f>
        <v>0</v>
      </c>
      <c r="AA106" s="114">
        <v>0</v>
      </c>
      <c r="AB106" s="72">
        <f>$E106*AA106</f>
        <v>0</v>
      </c>
      <c r="AC106" s="114">
        <v>0</v>
      </c>
      <c r="AD106" s="72">
        <f>$E106*AC106</f>
        <v>0</v>
      </c>
      <c r="AE106" s="114">
        <v>0</v>
      </c>
      <c r="AF106" s="72">
        <f>$E106*AE106</f>
        <v>0</v>
      </c>
      <c r="AG106" s="114">
        <v>0</v>
      </c>
      <c r="AH106" s="72">
        <f>$E106*AG106</f>
        <v>0</v>
      </c>
      <c r="AI106" s="97">
        <f>W106+Y106+AA106+AC106+AE106+AG106</f>
        <v>0</v>
      </c>
      <c r="AJ106" s="287">
        <f>$E106*AI106</f>
        <v>0</v>
      </c>
      <c r="AL106" s="114">
        <v>0</v>
      </c>
      <c r="AM106" s="72">
        <f>$E106*AL106</f>
        <v>0</v>
      </c>
      <c r="AN106" s="114">
        <v>0</v>
      </c>
      <c r="AO106" s="72">
        <f>$E106*AN106</f>
        <v>0</v>
      </c>
      <c r="AP106" s="114">
        <v>0</v>
      </c>
      <c r="AQ106" s="72">
        <f>$E106*AP106</f>
        <v>0</v>
      </c>
      <c r="AR106" s="114">
        <v>0</v>
      </c>
      <c r="AS106" s="72">
        <f>$E106*AR106</f>
        <v>0</v>
      </c>
      <c r="AT106" s="97">
        <f>AL106+AN106+AP106+AR106</f>
        <v>0</v>
      </c>
      <c r="AU106" s="280">
        <f>$E106*AT106</f>
        <v>0</v>
      </c>
      <c r="BA106" s="96"/>
      <c r="BC106" s="97">
        <f>$T106</f>
        <v>0</v>
      </c>
      <c r="BD106" s="75">
        <f>$E106*BC106</f>
        <v>0</v>
      </c>
      <c r="BE106" s="97">
        <f>$AI106</f>
        <v>0</v>
      </c>
      <c r="BF106" s="76">
        <f>$E106*BE106</f>
        <v>0</v>
      </c>
      <c r="BG106" s="97">
        <f>$AT106</f>
        <v>0</v>
      </c>
      <c r="BH106" s="77">
        <f>$E106*BG106</f>
        <v>0</v>
      </c>
      <c r="BI106" s="212"/>
      <c r="BJ106" s="202"/>
      <c r="BK106" s="61"/>
      <c r="BL106" s="78">
        <f>BC106+BE106+BG106</f>
        <v>0</v>
      </c>
      <c r="BM106" s="79">
        <f>$E106*BL106</f>
        <v>0</v>
      </c>
    </row>
    <row r="107" spans="2:66">
      <c r="B107" s="244" t="s">
        <v>176</v>
      </c>
      <c r="C107" s="244" t="s">
        <v>175</v>
      </c>
      <c r="D107" s="221" t="s">
        <v>121</v>
      </c>
      <c r="E107" s="91">
        <v>0</v>
      </c>
      <c r="F107" s="92"/>
      <c r="G107" s="93"/>
      <c r="H107" s="114">
        <v>0</v>
      </c>
      <c r="I107" s="72">
        <f>$E107*H107</f>
        <v>0</v>
      </c>
      <c r="J107" s="114">
        <v>0</v>
      </c>
      <c r="K107" s="72">
        <f>$E107*J107</f>
        <v>0</v>
      </c>
      <c r="L107" s="114">
        <v>0</v>
      </c>
      <c r="M107" s="72">
        <f>$E107*L107</f>
        <v>0</v>
      </c>
      <c r="N107" s="114">
        <v>0</v>
      </c>
      <c r="O107" s="72">
        <f>$E107*N107</f>
        <v>0</v>
      </c>
      <c r="P107" s="114">
        <v>0</v>
      </c>
      <c r="Q107" s="72">
        <f>$E107*P107</f>
        <v>0</v>
      </c>
      <c r="R107" s="114">
        <v>0</v>
      </c>
      <c r="S107" s="72">
        <f>$E107*R107</f>
        <v>0</v>
      </c>
      <c r="T107" s="97">
        <f>H107+J107+L107+N107+P107+R107</f>
        <v>0</v>
      </c>
      <c r="U107" s="273">
        <f>$E107*T107</f>
        <v>0</v>
      </c>
      <c r="W107" s="114">
        <v>0</v>
      </c>
      <c r="X107" s="72">
        <f>$E107*W107</f>
        <v>0</v>
      </c>
      <c r="Y107" s="114">
        <v>0</v>
      </c>
      <c r="Z107" s="72">
        <f>$E107*Y107</f>
        <v>0</v>
      </c>
      <c r="AA107" s="114">
        <v>0</v>
      </c>
      <c r="AB107" s="72">
        <f>$E107*AA107</f>
        <v>0</v>
      </c>
      <c r="AC107" s="114">
        <v>0</v>
      </c>
      <c r="AD107" s="72">
        <f>$E107*AC107</f>
        <v>0</v>
      </c>
      <c r="AE107" s="114">
        <v>0</v>
      </c>
      <c r="AF107" s="72">
        <f>$E107*AE107</f>
        <v>0</v>
      </c>
      <c r="AG107" s="114">
        <v>0</v>
      </c>
      <c r="AH107" s="72">
        <f>$E107*AG107</f>
        <v>0</v>
      </c>
      <c r="AI107" s="97">
        <f>W107+Y107+AA107+AC107+AE107+AG107</f>
        <v>0</v>
      </c>
      <c r="AJ107" s="287">
        <f>$E107*AI107</f>
        <v>0</v>
      </c>
      <c r="AL107" s="114">
        <v>0</v>
      </c>
      <c r="AM107" s="72">
        <f>$E107*AL107</f>
        <v>0</v>
      </c>
      <c r="AN107" s="114">
        <v>0</v>
      </c>
      <c r="AO107" s="72">
        <f>$E107*AN107</f>
        <v>0</v>
      </c>
      <c r="AP107" s="114">
        <v>0</v>
      </c>
      <c r="AQ107" s="72">
        <f>$E107*AP107</f>
        <v>0</v>
      </c>
      <c r="AR107" s="114">
        <v>0</v>
      </c>
      <c r="AS107" s="72">
        <f>$E107*AR107</f>
        <v>0</v>
      </c>
      <c r="AT107" s="97">
        <f>AL107+AN107+AP107+AR107</f>
        <v>0</v>
      </c>
      <c r="AU107" s="280">
        <f>$E107*AT107</f>
        <v>0</v>
      </c>
      <c r="BA107" s="96"/>
      <c r="BC107" s="97">
        <f>$T107</f>
        <v>0</v>
      </c>
      <c r="BD107" s="75">
        <f>$E107*BC107</f>
        <v>0</v>
      </c>
      <c r="BE107" s="97">
        <f>$AI107</f>
        <v>0</v>
      </c>
      <c r="BF107" s="76">
        <f>$E107*BE107</f>
        <v>0</v>
      </c>
      <c r="BG107" s="97">
        <f>$AT107</f>
        <v>0</v>
      </c>
      <c r="BH107" s="77">
        <f>$E107*BG107</f>
        <v>0</v>
      </c>
      <c r="BI107" s="212"/>
      <c r="BJ107" s="202"/>
      <c r="BK107" s="61"/>
      <c r="BL107" s="78">
        <f>BC107+BE107+BG107</f>
        <v>0</v>
      </c>
      <c r="BM107" s="79">
        <f>$E107*BL107</f>
        <v>0</v>
      </c>
    </row>
    <row r="108" spans="2:66">
      <c r="B108" s="98"/>
      <c r="C108" s="99" t="s">
        <v>149</v>
      </c>
      <c r="D108" s="99"/>
      <c r="E108" s="98"/>
      <c r="F108" s="98"/>
      <c r="G108" s="98"/>
      <c r="H108" s="98"/>
      <c r="I108" s="101">
        <f>SUM(I106:I107)</f>
        <v>0</v>
      </c>
      <c r="J108" s="101"/>
      <c r="K108" s="101">
        <f>SUM(K106:K107)</f>
        <v>0</v>
      </c>
      <c r="L108" s="101"/>
      <c r="M108" s="101">
        <f>SUM(M106:M107)</f>
        <v>0</v>
      </c>
      <c r="N108" s="98"/>
      <c r="O108" s="101">
        <f>SUM(O106:O107)</f>
        <v>0</v>
      </c>
      <c r="P108" s="101"/>
      <c r="Q108" s="101">
        <f>SUM(Q106:Q107)</f>
        <v>0</v>
      </c>
      <c r="R108" s="101"/>
      <c r="S108" s="101">
        <f>SUM(S106:S107)</f>
        <v>0</v>
      </c>
      <c r="T108" s="101"/>
      <c r="U108" s="275">
        <f>SUM(U106:U107)</f>
        <v>0</v>
      </c>
      <c r="V108" s="101"/>
      <c r="W108" s="98"/>
      <c r="X108" s="101">
        <f>SUM(X106:X107)</f>
        <v>0</v>
      </c>
      <c r="Y108" s="101"/>
      <c r="Z108" s="101">
        <f>SUM(Z106:Z107)</f>
        <v>0</v>
      </c>
      <c r="AA108" s="101"/>
      <c r="AB108" s="101">
        <f>SUM(AB106:AB107)</f>
        <v>0</v>
      </c>
      <c r="AC108" s="98"/>
      <c r="AD108" s="101">
        <f>SUM(AD106:AD107)</f>
        <v>0</v>
      </c>
      <c r="AE108" s="101"/>
      <c r="AF108" s="101">
        <f>SUM(AF106:AF107)</f>
        <v>0</v>
      </c>
      <c r="AG108" s="101"/>
      <c r="AH108" s="101">
        <f>SUM(AH106:AH107)</f>
        <v>0</v>
      </c>
      <c r="AI108" s="101"/>
      <c r="AJ108" s="289">
        <f>SUM(AJ106:AJ107)</f>
        <v>0</v>
      </c>
      <c r="AL108" s="98"/>
      <c r="AM108" s="101">
        <f>SUM(AM106:AM107)</f>
        <v>0</v>
      </c>
      <c r="AN108" s="101"/>
      <c r="AO108" s="101">
        <f>SUM(AO106:AO107)</f>
        <v>0</v>
      </c>
      <c r="AP108" s="101"/>
      <c r="AQ108" s="101">
        <f>SUM(AQ106:AQ107)</f>
        <v>0</v>
      </c>
      <c r="AR108" s="98"/>
      <c r="AS108" s="101">
        <f>SUM(AS106:AS107)</f>
        <v>0</v>
      </c>
      <c r="AT108" s="101"/>
      <c r="AU108" s="282">
        <f>SUM(AU106:AU107)</f>
        <v>0</v>
      </c>
      <c r="AV108" s="101">
        <f>SUM(AV106:AV107)</f>
        <v>0</v>
      </c>
      <c r="BA108" s="102"/>
      <c r="BC108" s="103"/>
      <c r="BD108" s="104">
        <f>SUM(BD106:BD107)</f>
        <v>0</v>
      </c>
      <c r="BE108" s="103"/>
      <c r="BF108" s="105">
        <f>SUM(BF106:BF107)</f>
        <v>0</v>
      </c>
      <c r="BG108" s="103"/>
      <c r="BH108" s="106">
        <f>SUM(BH106:BH107)</f>
        <v>0</v>
      </c>
      <c r="BI108" s="213"/>
      <c r="BJ108" s="202"/>
      <c r="BK108" s="61"/>
      <c r="BL108" s="107"/>
      <c r="BM108" s="108">
        <f>SUM(BM106:BM107)</f>
        <v>0</v>
      </c>
    </row>
    <row r="109" spans="2:66" ht="14" thickBot="1">
      <c r="B109" s="124"/>
      <c r="C109" s="248"/>
      <c r="D109" s="248"/>
      <c r="E109" s="124"/>
      <c r="F109" s="124"/>
      <c r="G109" s="124"/>
      <c r="H109" s="124"/>
      <c r="I109" s="249"/>
      <c r="J109" s="249"/>
      <c r="K109" s="249"/>
      <c r="L109" s="249"/>
      <c r="M109" s="249"/>
      <c r="N109" s="124"/>
      <c r="O109" s="249"/>
      <c r="P109" s="249"/>
      <c r="Q109" s="249"/>
      <c r="R109" s="249"/>
      <c r="S109" s="249"/>
      <c r="T109" s="249"/>
      <c r="U109" s="276"/>
      <c r="V109" s="249"/>
      <c r="W109" s="124"/>
      <c r="X109" s="249"/>
      <c r="Y109" s="249"/>
      <c r="Z109" s="249"/>
      <c r="AA109" s="249"/>
      <c r="AB109" s="249"/>
      <c r="AC109" s="124"/>
      <c r="AD109" s="249"/>
      <c r="AE109" s="249"/>
      <c r="AF109" s="249"/>
      <c r="AG109" s="249"/>
      <c r="AH109" s="249"/>
      <c r="AI109" s="249"/>
      <c r="AJ109" s="290"/>
      <c r="AL109" s="124"/>
      <c r="AM109" s="249"/>
      <c r="AN109" s="249"/>
      <c r="AO109" s="249"/>
      <c r="AP109" s="249"/>
      <c r="AQ109" s="249"/>
      <c r="AR109" s="124"/>
      <c r="AS109" s="249"/>
      <c r="AT109" s="249"/>
      <c r="AU109" s="283"/>
      <c r="AV109" s="249"/>
      <c r="BA109" s="250"/>
      <c r="BC109" s="213"/>
      <c r="BD109" s="202"/>
      <c r="BE109" s="213"/>
      <c r="BF109" s="202"/>
      <c r="BG109" s="213"/>
      <c r="BH109" s="202"/>
      <c r="BI109" s="213"/>
      <c r="BJ109" s="202"/>
      <c r="BK109" s="61"/>
      <c r="BL109" s="268"/>
      <c r="BM109" s="269"/>
    </row>
    <row r="110" spans="2:66" s="61" customFormat="1" ht="14" thickBot="1">
      <c r="B110" s="123" t="s">
        <v>107</v>
      </c>
      <c r="C110" s="63"/>
      <c r="D110" s="63"/>
      <c r="E110" s="122"/>
      <c r="F110" s="63"/>
      <c r="G110" s="64"/>
      <c r="H110" s="65"/>
      <c r="I110" s="66"/>
      <c r="J110" s="65"/>
      <c r="K110" s="66"/>
      <c r="L110" s="65"/>
      <c r="M110" s="66"/>
      <c r="N110" s="65"/>
      <c r="O110" s="66"/>
      <c r="P110" s="65"/>
      <c r="Q110" s="66"/>
      <c r="R110" s="65"/>
      <c r="S110" s="66"/>
      <c r="T110" s="67"/>
      <c r="U110" s="271"/>
      <c r="W110" s="65"/>
      <c r="X110" s="66"/>
      <c r="Y110" s="65"/>
      <c r="Z110" s="66"/>
      <c r="AA110" s="65"/>
      <c r="AB110" s="66"/>
      <c r="AC110" s="65"/>
      <c r="AD110" s="66"/>
      <c r="AE110" s="65"/>
      <c r="AF110" s="66"/>
      <c r="AG110" s="65"/>
      <c r="AH110" s="66"/>
      <c r="AI110" s="67"/>
      <c r="AJ110" s="285"/>
      <c r="AK110"/>
      <c r="AL110" s="65"/>
      <c r="AM110" s="66"/>
      <c r="AN110" s="65"/>
      <c r="AO110" s="66"/>
      <c r="AP110" s="65"/>
      <c r="AQ110" s="66"/>
      <c r="AR110" s="65"/>
      <c r="AS110" s="66"/>
      <c r="AT110" s="67"/>
      <c r="AU110" s="278"/>
      <c r="AW110"/>
      <c r="AX110"/>
      <c r="AY110"/>
      <c r="BA110" s="59"/>
      <c r="BC110" s="68"/>
      <c r="BD110" s="69"/>
      <c r="BE110" s="68"/>
      <c r="BF110" s="69"/>
      <c r="BG110" s="68"/>
      <c r="BH110" s="69"/>
      <c r="BI110" s="212"/>
      <c r="BJ110" s="202"/>
      <c r="BL110" s="68"/>
      <c r="BM110" s="69"/>
    </row>
    <row r="111" spans="2:66">
      <c r="B111" s="35" t="s">
        <v>31</v>
      </c>
      <c r="C111" s="35" t="s">
        <v>381</v>
      </c>
      <c r="D111" s="244" t="s">
        <v>171</v>
      </c>
      <c r="E111" s="91">
        <v>0</v>
      </c>
      <c r="F111" s="259" t="s">
        <v>154</v>
      </c>
      <c r="G111" s="93"/>
      <c r="H111" s="114">
        <v>0</v>
      </c>
      <c r="I111" s="72">
        <f>$E111*H111</f>
        <v>0</v>
      </c>
      <c r="J111" s="114">
        <v>0</v>
      </c>
      <c r="K111" s="72">
        <f>$E111*J111</f>
        <v>0</v>
      </c>
      <c r="L111" s="114">
        <v>0</v>
      </c>
      <c r="M111" s="72">
        <f>$E111*L111</f>
        <v>0</v>
      </c>
      <c r="N111" s="114">
        <v>0</v>
      </c>
      <c r="O111" s="72">
        <f>$E111*N111</f>
        <v>0</v>
      </c>
      <c r="P111" s="114">
        <v>0</v>
      </c>
      <c r="Q111" s="72">
        <f>$E111*P111</f>
        <v>0</v>
      </c>
      <c r="R111" s="114">
        <v>0</v>
      </c>
      <c r="S111" s="72">
        <f>$E111*R111</f>
        <v>0</v>
      </c>
      <c r="T111" s="97">
        <f>H111+J111+L111+N111+P111+R111</f>
        <v>0</v>
      </c>
      <c r="U111" s="273">
        <f>I111</f>
        <v>0</v>
      </c>
      <c r="W111" s="114">
        <v>0</v>
      </c>
      <c r="X111" s="72">
        <f>$E111*W111</f>
        <v>0</v>
      </c>
      <c r="Y111" s="114">
        <v>0</v>
      </c>
      <c r="Z111" s="72">
        <f>$E111*Y111</f>
        <v>0</v>
      </c>
      <c r="AA111" s="114">
        <v>0</v>
      </c>
      <c r="AB111" s="72">
        <f>$E111*AA111</f>
        <v>0</v>
      </c>
      <c r="AC111" s="114">
        <v>0</v>
      </c>
      <c r="AD111" s="72">
        <f>$E111*AC111</f>
        <v>0</v>
      </c>
      <c r="AE111" s="114">
        <v>0</v>
      </c>
      <c r="AF111" s="72">
        <f>$E111*AE111</f>
        <v>0</v>
      </c>
      <c r="AG111" s="114">
        <v>0</v>
      </c>
      <c r="AH111" s="72">
        <f>$E111*AG111</f>
        <v>0</v>
      </c>
      <c r="AI111" s="97">
        <f>W111+Y111+AA111+AC111+AE111+AG111</f>
        <v>0</v>
      </c>
      <c r="AJ111" s="287">
        <f>X111</f>
        <v>0</v>
      </c>
      <c r="AL111" s="114">
        <v>0</v>
      </c>
      <c r="AM111" s="72">
        <f>$E111*AL111</f>
        <v>0</v>
      </c>
      <c r="AN111" s="114">
        <v>0</v>
      </c>
      <c r="AO111" s="72">
        <f>$E111*AN111</f>
        <v>0</v>
      </c>
      <c r="AP111" s="114">
        <v>0</v>
      </c>
      <c r="AQ111" s="72">
        <f>$E111*AP111</f>
        <v>0</v>
      </c>
      <c r="AR111" s="114">
        <v>0</v>
      </c>
      <c r="AS111" s="72">
        <f>$E111*AR111</f>
        <v>0</v>
      </c>
      <c r="AT111" s="97">
        <f>AL111+AN111+AP111+AR111</f>
        <v>0</v>
      </c>
      <c r="AU111" s="280">
        <f>$E111*AT111</f>
        <v>0</v>
      </c>
      <c r="AW111" s="399"/>
      <c r="AX111" s="399"/>
      <c r="AY111" s="399"/>
      <c r="BA111" s="96"/>
      <c r="BC111" s="97">
        <f>$T111</f>
        <v>0</v>
      </c>
      <c r="BD111" s="75">
        <f>U111</f>
        <v>0</v>
      </c>
      <c r="BE111" s="97">
        <f>$AI111</f>
        <v>0</v>
      </c>
      <c r="BF111" s="76">
        <f>AJ111</f>
        <v>0</v>
      </c>
      <c r="BG111" s="97">
        <f>$AT111</f>
        <v>0</v>
      </c>
      <c r="BH111" s="77">
        <f>$E111*BG111</f>
        <v>0</v>
      </c>
      <c r="BI111" s="213"/>
      <c r="BK111" s="61"/>
      <c r="BL111" s="78">
        <f>BC111+BE111+BG111</f>
        <v>0</v>
      </c>
      <c r="BM111" s="79">
        <f>$E111*BL111</f>
        <v>0</v>
      </c>
      <c r="BN111" s="93"/>
    </row>
    <row r="112" spans="2:66">
      <c r="B112" s="35"/>
      <c r="C112" s="35"/>
      <c r="D112" s="244"/>
      <c r="E112" s="91"/>
      <c r="F112" s="259"/>
      <c r="G112" s="93"/>
      <c r="H112" s="114">
        <v>0</v>
      </c>
      <c r="I112" s="72">
        <f t="shared" ref="I111:K112" si="77">$E112*H112</f>
        <v>0</v>
      </c>
      <c r="J112" s="114">
        <v>0</v>
      </c>
      <c r="K112" s="72">
        <f>$E112*J112</f>
        <v>0</v>
      </c>
      <c r="L112" s="114">
        <v>0</v>
      </c>
      <c r="M112" s="72">
        <f>$E112*L112</f>
        <v>0</v>
      </c>
      <c r="N112" s="114">
        <v>0</v>
      </c>
      <c r="O112" s="72">
        <f>$E112*N112</f>
        <v>0</v>
      </c>
      <c r="P112" s="114">
        <v>0</v>
      </c>
      <c r="Q112" s="72">
        <f>$E112*P112</f>
        <v>0</v>
      </c>
      <c r="R112" s="114">
        <v>0</v>
      </c>
      <c r="S112" s="72">
        <f>$E112*R112</f>
        <v>0</v>
      </c>
      <c r="T112" s="97">
        <f>H112+J112+L112+N112+P112+R112</f>
        <v>0</v>
      </c>
      <c r="U112" s="273">
        <f>K112</f>
        <v>0</v>
      </c>
      <c r="W112" s="114">
        <v>0</v>
      </c>
      <c r="X112" s="72">
        <f>$E112*W112</f>
        <v>0</v>
      </c>
      <c r="Y112" s="114">
        <v>0</v>
      </c>
      <c r="Z112" s="72">
        <f>$E112*Y112</f>
        <v>0</v>
      </c>
      <c r="AA112" s="114">
        <v>0</v>
      </c>
      <c r="AB112" s="72">
        <f>$E112*AA112</f>
        <v>0</v>
      </c>
      <c r="AC112" s="114">
        <v>0</v>
      </c>
      <c r="AD112" s="72">
        <f>$E112*AC112</f>
        <v>0</v>
      </c>
      <c r="AE112" s="114">
        <v>0</v>
      </c>
      <c r="AF112" s="72">
        <f>$E112*AE112</f>
        <v>0</v>
      </c>
      <c r="AG112" s="114">
        <v>0</v>
      </c>
      <c r="AH112" s="72">
        <f>$E112*AG112</f>
        <v>0</v>
      </c>
      <c r="AI112" s="97">
        <f>W112+Y112+AA112+AC112+AE112+AG112</f>
        <v>0</v>
      </c>
      <c r="AJ112" s="287">
        <f>AD112</f>
        <v>0</v>
      </c>
      <c r="AL112" s="114">
        <v>0</v>
      </c>
      <c r="AM112" s="72">
        <f>$E112*AL112</f>
        <v>0</v>
      </c>
      <c r="AN112" s="114">
        <v>0</v>
      </c>
      <c r="AO112" s="72">
        <f>$E112*AN112</f>
        <v>0</v>
      </c>
      <c r="AP112" s="114">
        <v>0</v>
      </c>
      <c r="AQ112" s="72">
        <f>$E112*AP112</f>
        <v>0</v>
      </c>
      <c r="AR112" s="114">
        <v>0</v>
      </c>
      <c r="AS112" s="72">
        <f>$E112*AR112</f>
        <v>0</v>
      </c>
      <c r="AT112" s="97">
        <f>AL112+AN112+AP112+AR112</f>
        <v>0</v>
      </c>
      <c r="AU112" s="280">
        <f>$E112*AT112</f>
        <v>0</v>
      </c>
      <c r="AW112" s="399"/>
      <c r="AX112" s="399"/>
      <c r="AY112" s="399"/>
      <c r="BA112" s="96"/>
      <c r="BC112" s="97">
        <f>$T112</f>
        <v>0</v>
      </c>
      <c r="BD112" s="75">
        <f>U112</f>
        <v>0</v>
      </c>
      <c r="BE112" s="97">
        <f>$AI112</f>
        <v>0</v>
      </c>
      <c r="BF112" s="76">
        <f>AJ112</f>
        <v>0</v>
      </c>
      <c r="BG112" s="97">
        <f>$AT112</f>
        <v>0</v>
      </c>
      <c r="BH112" s="77">
        <f>AU113</f>
        <v>0</v>
      </c>
      <c r="BI112" s="213"/>
      <c r="BK112" s="61"/>
      <c r="BL112" s="78">
        <f>BC112+BE112+BG112</f>
        <v>0</v>
      </c>
      <c r="BM112" s="79">
        <f>$E112*BL112</f>
        <v>0</v>
      </c>
      <c r="BN112" s="93"/>
    </row>
    <row r="113" spans="2:66">
      <c r="B113" s="98"/>
      <c r="C113" s="200" t="s">
        <v>116</v>
      </c>
      <c r="D113" s="99"/>
      <c r="E113" s="98"/>
      <c r="F113" s="98"/>
      <c r="G113" s="98"/>
      <c r="H113" s="98"/>
      <c r="I113" s="101">
        <f>SUM(I111:I112)</f>
        <v>0</v>
      </c>
      <c r="J113" s="98"/>
      <c r="K113" s="101">
        <f>SUM(K111:K112)</f>
        <v>0</v>
      </c>
      <c r="L113" s="98"/>
      <c r="M113" s="101">
        <f>SUM(M111:M112)</f>
        <v>0</v>
      </c>
      <c r="N113" s="98"/>
      <c r="O113" s="101">
        <f>SUM(O111:O112)</f>
        <v>0</v>
      </c>
      <c r="P113" s="98"/>
      <c r="Q113" s="101">
        <f>SUM(Q111:Q112)</f>
        <v>0</v>
      </c>
      <c r="R113" s="98"/>
      <c r="S113" s="101">
        <f>SUM(S111:S112)</f>
        <v>0</v>
      </c>
      <c r="T113" s="113"/>
      <c r="U113" s="275">
        <f>SUM(U111:U112)</f>
        <v>0</v>
      </c>
      <c r="V113" s="98"/>
      <c r="W113" s="98"/>
      <c r="X113" s="101">
        <f>SUM(X111:X112)</f>
        <v>0</v>
      </c>
      <c r="Y113" s="98"/>
      <c r="Z113" s="101">
        <f>SUM(Z111:Z112)</f>
        <v>0</v>
      </c>
      <c r="AA113" s="98"/>
      <c r="AB113" s="101">
        <f>SUM(AB111:AB112)</f>
        <v>0</v>
      </c>
      <c r="AC113" s="98"/>
      <c r="AD113" s="101">
        <f>SUM(AD111:AD112)</f>
        <v>0</v>
      </c>
      <c r="AE113" s="98"/>
      <c r="AF113" s="101">
        <f>SUM(AF111:AF112)</f>
        <v>0</v>
      </c>
      <c r="AG113" s="98"/>
      <c r="AH113" s="101">
        <f>SUM(AH111:AH112)</f>
        <v>0</v>
      </c>
      <c r="AI113" s="113"/>
      <c r="AJ113" s="289">
        <f>SUM(AJ111:AJ112)</f>
        <v>0</v>
      </c>
      <c r="AL113" s="98"/>
      <c r="AM113" s="101">
        <f>SUM(AM111:AM112)</f>
        <v>0</v>
      </c>
      <c r="AN113" s="98"/>
      <c r="AO113" s="101">
        <f>SUM(AO111:AO112)</f>
        <v>0</v>
      </c>
      <c r="AP113" s="98"/>
      <c r="AQ113" s="101">
        <f>SUM(AQ111:AQ112)</f>
        <v>0</v>
      </c>
      <c r="AR113" s="98"/>
      <c r="AS113" s="101">
        <f>SUM(AS111:AS112)</f>
        <v>0</v>
      </c>
      <c r="AT113" s="113"/>
      <c r="AU113" s="282">
        <f>AM113</f>
        <v>0</v>
      </c>
      <c r="AV113" s="98"/>
      <c r="AW113" s="399"/>
      <c r="AX113" s="399"/>
      <c r="AY113" s="388"/>
      <c r="BA113" s="102"/>
      <c r="BC113" s="118"/>
      <c r="BD113" s="104">
        <f>SUM(BD111:BD112)</f>
        <v>0</v>
      </c>
      <c r="BE113" s="118"/>
      <c r="BF113" s="105">
        <f>SUM(BF111:BF112)</f>
        <v>0</v>
      </c>
      <c r="BG113" s="118"/>
      <c r="BH113" s="106">
        <f>SUM(BH111:BH112)</f>
        <v>0</v>
      </c>
      <c r="BI113" s="214"/>
      <c r="BK113" s="119"/>
      <c r="BL113" s="120"/>
      <c r="BM113" s="108">
        <f>SUM(BM111:BM112)</f>
        <v>0</v>
      </c>
      <c r="BN113" s="93"/>
    </row>
    <row r="114" spans="2:66">
      <c r="BI114" s="213"/>
    </row>
    <row r="115" spans="2:66">
      <c r="F115" s="235"/>
      <c r="AX115" s="399"/>
    </row>
    <row r="116" spans="2:66">
      <c r="F116" s="235"/>
      <c r="BH116" s="40">
        <f>BD112+BF112+BH112</f>
        <v>0</v>
      </c>
    </row>
    <row r="117" spans="2:66">
      <c r="F117" s="235"/>
      <c r="AX117" s="399"/>
    </row>
    <row r="118" spans="2:66">
      <c r="F118" s="235"/>
    </row>
    <row r="119" spans="2:66">
      <c r="F119" s="235"/>
    </row>
    <row r="120" spans="2:66">
      <c r="F120" s="235"/>
    </row>
  </sheetData>
  <sortState ref="B65:BM84">
    <sortCondition descending="1" ref="BM65:BM84"/>
  </sortState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conditionalFormatting sqref="C76">
    <cfRule type="expression" dxfId="5" priority="4">
      <formula>MOD(ROW(),2)</formula>
    </cfRule>
  </conditionalFormatting>
  <conditionalFormatting sqref="C72">
    <cfRule type="expression" dxfId="3" priority="2">
      <formula>MOD(ROW(),2)</formula>
    </cfRule>
  </conditionalFormatting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99"/>
  <sheetViews>
    <sheetView zoomScale="110" zoomScaleNormal="110" zoomScalePageLayoutView="110" workbookViewId="0">
      <pane xSplit="4" ySplit="7" topLeftCell="E11" activePane="bottomRight" state="frozen"/>
      <selection pane="topRight" activeCell="E1" sqref="E1"/>
      <selection pane="bottomLeft" activeCell="A8" sqref="A8"/>
      <selection pane="bottomRight" activeCell="D49" sqref="D49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09" bestFit="1" customWidth="1"/>
    <col min="10" max="10" width="8.5703125" style="36" bestFit="1" customWidth="1"/>
    <col min="11" max="11" width="16" style="109" bestFit="1" customWidth="1"/>
    <col min="12" max="12" width="8.5703125" style="36" bestFit="1" customWidth="1"/>
    <col min="13" max="13" width="16" style="109" bestFit="1" customWidth="1"/>
    <col min="14" max="14" width="8.5703125" style="36" bestFit="1" customWidth="1"/>
    <col min="15" max="15" width="16" style="109" bestFit="1" customWidth="1"/>
    <col min="16" max="16" width="8.5703125" style="36" hidden="1" customWidth="1"/>
    <col min="17" max="17" width="16" style="109" hidden="1" customWidth="1"/>
    <col min="18" max="18" width="8.5703125" style="36" hidden="1" customWidth="1"/>
    <col min="19" max="19" width="16" style="109" hidden="1" customWidth="1"/>
    <col min="20" max="20" width="8.42578125" style="36" hidden="1" customWidth="1"/>
    <col min="21" max="21" width="16.28515625" style="109" hidden="1" customWidth="1"/>
    <col min="22" max="22" width="3.5703125" style="36" hidden="1" customWidth="1"/>
    <col min="23" max="23" width="8.5703125" style="36" hidden="1" customWidth="1"/>
    <col min="24" max="24" width="16" style="109" hidden="1" customWidth="1"/>
    <col min="25" max="25" width="8.5703125" style="36" hidden="1" customWidth="1"/>
    <col min="26" max="26" width="16" style="109" hidden="1" customWidth="1"/>
    <col min="27" max="27" width="8.5703125" style="36" hidden="1" customWidth="1"/>
    <col min="28" max="28" width="16" style="109" hidden="1" customWidth="1"/>
    <col min="29" max="29" width="8.5703125" style="36" hidden="1" customWidth="1"/>
    <col min="30" max="30" width="16" style="109" hidden="1" customWidth="1"/>
    <col min="31" max="31" width="8.5703125" style="36" hidden="1" customWidth="1"/>
    <col min="32" max="32" width="16" style="109" hidden="1" customWidth="1"/>
    <col min="33" max="33" width="8.5703125" style="36" hidden="1" customWidth="1"/>
    <col min="34" max="34" width="16" style="109" hidden="1" customWidth="1"/>
    <col min="35" max="35" width="8.42578125" style="36" hidden="1" customWidth="1"/>
    <col min="36" max="36" width="16.28515625" style="109" hidden="1" customWidth="1"/>
    <col min="37" max="37" width="3.5703125" hidden="1" customWidth="1"/>
    <col min="38" max="38" width="8.5703125" style="36" hidden="1" customWidth="1"/>
    <col min="39" max="39" width="16" style="109" hidden="1" customWidth="1"/>
    <col min="40" max="40" width="8.5703125" style="36" hidden="1" customWidth="1"/>
    <col min="41" max="41" width="16" style="109" hidden="1" customWidth="1"/>
    <col min="42" max="42" width="8.5703125" style="36" hidden="1" customWidth="1"/>
    <col min="43" max="43" width="16" style="109" hidden="1" customWidth="1"/>
    <col min="44" max="44" width="8.5703125" style="36" hidden="1" customWidth="1"/>
    <col min="45" max="45" width="16" style="109" hidden="1" customWidth="1"/>
    <col min="46" max="46" width="8.42578125" style="36" hidden="1" customWidth="1"/>
    <col min="47" max="47" width="16.28515625" style="109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353</v>
      </c>
      <c r="B1" s="35"/>
      <c r="C1" s="35"/>
      <c r="D1" s="61"/>
      <c r="H1" s="414" t="s">
        <v>148</v>
      </c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37"/>
      <c r="W1" s="414" t="s">
        <v>150</v>
      </c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L1" s="414" t="s">
        <v>155</v>
      </c>
      <c r="AM1" s="414"/>
      <c r="AN1" s="414"/>
      <c r="AO1" s="414"/>
      <c r="AP1" s="414"/>
      <c r="AQ1" s="414"/>
      <c r="AR1" s="414"/>
      <c r="AS1" s="414"/>
      <c r="AT1" s="414"/>
      <c r="AU1" s="414"/>
      <c r="AV1" s="37"/>
      <c r="AW1" s="439" t="s">
        <v>168</v>
      </c>
      <c r="AX1" s="439"/>
      <c r="AY1" s="439"/>
    </row>
    <row r="2" spans="1:65" s="37" customFormat="1" ht="23">
      <c r="A2" s="34" t="s">
        <v>354</v>
      </c>
      <c r="B2" s="42"/>
      <c r="C2" s="42"/>
      <c r="D2" s="197"/>
      <c r="E2" s="24" t="s">
        <v>12</v>
      </c>
      <c r="F2" s="5" t="s">
        <v>1</v>
      </c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/>
      <c r="AL2" s="414"/>
      <c r="AM2" s="414"/>
      <c r="AN2" s="414"/>
      <c r="AO2" s="414"/>
      <c r="AP2" s="414"/>
      <c r="AQ2" s="414"/>
      <c r="AR2" s="414"/>
      <c r="AS2" s="414"/>
      <c r="AT2" s="414"/>
      <c r="AU2" s="414"/>
      <c r="AW2" s="439"/>
      <c r="AX2" s="439"/>
      <c r="AY2" s="439"/>
      <c r="BA2" s="43"/>
      <c r="BC2" s="44"/>
      <c r="BD2" s="45"/>
      <c r="BE2" s="44"/>
      <c r="BF2" s="45"/>
      <c r="BG2" s="44"/>
      <c r="BH2" s="45"/>
      <c r="BI2" s="44"/>
      <c r="BJ2" s="45"/>
      <c r="BK2" s="197"/>
      <c r="BL2" s="198"/>
      <c r="BM2" s="69"/>
    </row>
    <row r="3" spans="1:65" s="37" customFormat="1" ht="23">
      <c r="A3" s="46" t="s">
        <v>163</v>
      </c>
      <c r="C3" s="376"/>
      <c r="F3" s="6" t="s">
        <v>2</v>
      </c>
      <c r="H3" s="431" t="s">
        <v>44</v>
      </c>
      <c r="I3" s="431" t="s">
        <v>4</v>
      </c>
      <c r="J3" s="432" t="s">
        <v>45</v>
      </c>
      <c r="K3" s="433" t="s">
        <v>4</v>
      </c>
      <c r="L3" s="434" t="s">
        <v>49</v>
      </c>
      <c r="M3" s="434" t="s">
        <v>4</v>
      </c>
      <c r="N3" s="435" t="s">
        <v>383</v>
      </c>
      <c r="O3" s="435" t="s">
        <v>4</v>
      </c>
      <c r="P3" s="436" t="s">
        <v>146</v>
      </c>
      <c r="Q3" s="438" t="s">
        <v>4</v>
      </c>
      <c r="R3" s="429" t="s">
        <v>147</v>
      </c>
      <c r="S3" s="429" t="s">
        <v>4</v>
      </c>
      <c r="T3" s="420" t="s">
        <v>44</v>
      </c>
      <c r="U3" s="420" t="s">
        <v>4</v>
      </c>
      <c r="W3" s="421" t="s">
        <v>46</v>
      </c>
      <c r="X3" s="421" t="s">
        <v>4</v>
      </c>
      <c r="Y3" s="422" t="s">
        <v>47</v>
      </c>
      <c r="Z3" s="423" t="s">
        <v>4</v>
      </c>
      <c r="AA3" s="424" t="s">
        <v>48</v>
      </c>
      <c r="AB3" s="424" t="s">
        <v>4</v>
      </c>
      <c r="AC3" s="425" t="s">
        <v>151</v>
      </c>
      <c r="AD3" s="425" t="s">
        <v>4</v>
      </c>
      <c r="AE3" s="426" t="s">
        <v>152</v>
      </c>
      <c r="AF3" s="428" t="s">
        <v>4</v>
      </c>
      <c r="AG3" s="429" t="s">
        <v>153</v>
      </c>
      <c r="AH3" s="429" t="s">
        <v>4</v>
      </c>
      <c r="AI3" s="420" t="s">
        <v>45</v>
      </c>
      <c r="AJ3" s="420" t="s">
        <v>4</v>
      </c>
      <c r="AK3"/>
      <c r="AL3" s="415" t="s">
        <v>50</v>
      </c>
      <c r="AM3" s="415" t="s">
        <v>4</v>
      </c>
      <c r="AN3" s="416" t="s">
        <v>51</v>
      </c>
      <c r="AO3" s="417" t="s">
        <v>4</v>
      </c>
      <c r="AP3" s="418" t="s">
        <v>52</v>
      </c>
      <c r="AQ3" s="418" t="s">
        <v>4</v>
      </c>
      <c r="AR3" s="419" t="s">
        <v>156</v>
      </c>
      <c r="AS3" s="419" t="s">
        <v>4</v>
      </c>
      <c r="AT3" s="420" t="s">
        <v>49</v>
      </c>
      <c r="AU3" s="420" t="s">
        <v>4</v>
      </c>
      <c r="AW3" s="442" t="s">
        <v>108</v>
      </c>
      <c r="AX3" s="444" t="s">
        <v>106</v>
      </c>
      <c r="AY3" s="440" t="s">
        <v>96</v>
      </c>
      <c r="BA3" s="43"/>
      <c r="BC3" s="47"/>
      <c r="BD3" s="45"/>
      <c r="BE3" s="44"/>
      <c r="BF3" s="45"/>
      <c r="BG3" s="44"/>
      <c r="BH3" s="45"/>
      <c r="BI3" s="44"/>
      <c r="BJ3" s="45"/>
      <c r="BK3" s="197"/>
      <c r="BL3" s="446"/>
      <c r="BM3" s="446"/>
    </row>
    <row r="4" spans="1:65" s="37" customFormat="1" ht="18">
      <c r="A4" s="48"/>
      <c r="B4" s="49"/>
      <c r="C4" s="203"/>
      <c r="D4" s="203"/>
      <c r="G4" s="44"/>
      <c r="H4" s="431"/>
      <c r="I4" s="431"/>
      <c r="J4" s="432"/>
      <c r="K4" s="433"/>
      <c r="L4" s="434"/>
      <c r="M4" s="434"/>
      <c r="N4" s="435"/>
      <c r="O4" s="435"/>
      <c r="P4" s="437"/>
      <c r="Q4" s="438"/>
      <c r="R4" s="429"/>
      <c r="S4" s="429"/>
      <c r="T4" s="420"/>
      <c r="U4" s="420"/>
      <c r="V4" s="36"/>
      <c r="W4" s="421"/>
      <c r="X4" s="421"/>
      <c r="Y4" s="422"/>
      <c r="Z4" s="423"/>
      <c r="AA4" s="424"/>
      <c r="AB4" s="424"/>
      <c r="AC4" s="425"/>
      <c r="AD4" s="425"/>
      <c r="AE4" s="427"/>
      <c r="AF4" s="428"/>
      <c r="AG4" s="429"/>
      <c r="AH4" s="429"/>
      <c r="AI4" s="420"/>
      <c r="AJ4" s="420"/>
      <c r="AK4"/>
      <c r="AL4" s="415"/>
      <c r="AM4" s="415"/>
      <c r="AN4" s="416"/>
      <c r="AO4" s="417"/>
      <c r="AP4" s="418"/>
      <c r="AQ4" s="418"/>
      <c r="AR4" s="419"/>
      <c r="AS4" s="419"/>
      <c r="AT4" s="420"/>
      <c r="AU4" s="420"/>
      <c r="AV4" s="36"/>
      <c r="AW4" s="442"/>
      <c r="AX4" s="444"/>
      <c r="AY4" s="440"/>
      <c r="BA4" s="43"/>
      <c r="BC4" s="44"/>
      <c r="BD4" s="45"/>
      <c r="BE4" s="44"/>
      <c r="BF4" s="45"/>
      <c r="BG4" s="44"/>
      <c r="BH4" s="45"/>
      <c r="BI4" s="44"/>
      <c r="BJ4" s="45"/>
      <c r="BK4" s="197"/>
      <c r="BL4" s="199"/>
      <c r="BM4" s="69"/>
    </row>
    <row r="5" spans="1:65" s="37" customFormat="1" ht="18">
      <c r="A5" s="430"/>
      <c r="B5" s="430"/>
      <c r="C5" s="220"/>
      <c r="D5" s="203"/>
      <c r="G5" s="44"/>
      <c r="H5" s="431"/>
      <c r="I5" s="431"/>
      <c r="J5" s="432"/>
      <c r="K5" s="433"/>
      <c r="L5" s="434"/>
      <c r="M5" s="434"/>
      <c r="N5" s="435"/>
      <c r="O5" s="435"/>
      <c r="P5" s="437"/>
      <c r="Q5" s="438"/>
      <c r="R5" s="429"/>
      <c r="S5" s="429"/>
      <c r="T5" s="420"/>
      <c r="U5" s="420"/>
      <c r="V5" s="36"/>
      <c r="W5" s="421"/>
      <c r="X5" s="421"/>
      <c r="Y5" s="422"/>
      <c r="Z5" s="423"/>
      <c r="AA5" s="424"/>
      <c r="AB5" s="424"/>
      <c r="AC5" s="425"/>
      <c r="AD5" s="425"/>
      <c r="AE5" s="427"/>
      <c r="AF5" s="428"/>
      <c r="AG5" s="429"/>
      <c r="AH5" s="429"/>
      <c r="AI5" s="420"/>
      <c r="AJ5" s="420"/>
      <c r="AK5"/>
      <c r="AL5" s="415"/>
      <c r="AM5" s="415"/>
      <c r="AN5" s="416"/>
      <c r="AO5" s="417"/>
      <c r="AP5" s="418"/>
      <c r="AQ5" s="418"/>
      <c r="AR5" s="419"/>
      <c r="AS5" s="419"/>
      <c r="AT5" s="420"/>
      <c r="AU5" s="420"/>
      <c r="AV5" s="36"/>
      <c r="AW5" s="442"/>
      <c r="AX5" s="444"/>
      <c r="AY5" s="440"/>
      <c r="BA5" s="43"/>
      <c r="BC5" s="449" t="s">
        <v>159</v>
      </c>
      <c r="BD5" s="449"/>
      <c r="BE5" s="450" t="s">
        <v>144</v>
      </c>
      <c r="BF5" s="450"/>
      <c r="BG5" s="451" t="s">
        <v>145</v>
      </c>
      <c r="BH5" s="451"/>
      <c r="BI5" s="452" t="s">
        <v>158</v>
      </c>
      <c r="BJ5" s="452"/>
      <c r="BK5" s="197"/>
      <c r="BL5" s="199"/>
      <c r="BM5" s="69"/>
    </row>
    <row r="6" spans="1:65" s="37" customFormat="1" ht="15" customHeight="1">
      <c r="G6" s="50"/>
      <c r="H6" s="8" t="s">
        <v>5</v>
      </c>
      <c r="I6" s="9" t="s">
        <v>7</v>
      </c>
      <c r="J6" s="251" t="s">
        <v>5</v>
      </c>
      <c r="K6" s="252" t="s">
        <v>7</v>
      </c>
      <c r="L6" s="1" t="s">
        <v>5</v>
      </c>
      <c r="M6" s="2" t="s">
        <v>7</v>
      </c>
      <c r="N6" s="253" t="s">
        <v>5</v>
      </c>
      <c r="O6" s="254" t="s">
        <v>7</v>
      </c>
      <c r="P6" s="12" t="s">
        <v>5</v>
      </c>
      <c r="Q6" s="13" t="s">
        <v>7</v>
      </c>
      <c r="R6" s="255" t="s">
        <v>5</v>
      </c>
      <c r="S6" s="256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0" t="s">
        <v>5</v>
      </c>
      <c r="Z6" s="261" t="s">
        <v>7</v>
      </c>
      <c r="AA6" s="18" t="s">
        <v>5</v>
      </c>
      <c r="AB6" s="19" t="s">
        <v>7</v>
      </c>
      <c r="AC6" s="264" t="s">
        <v>5</v>
      </c>
      <c r="AD6" s="265" t="s">
        <v>7</v>
      </c>
      <c r="AE6" s="10" t="s">
        <v>5</v>
      </c>
      <c r="AF6" s="11" t="s">
        <v>7</v>
      </c>
      <c r="AG6" s="255" t="s">
        <v>5</v>
      </c>
      <c r="AH6" s="256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6" t="s">
        <v>5</v>
      </c>
      <c r="AO6" s="267" t="s">
        <v>7</v>
      </c>
      <c r="AP6" s="14" t="s">
        <v>5</v>
      </c>
      <c r="AQ6" s="15" t="s">
        <v>7</v>
      </c>
      <c r="AR6" s="262" t="s">
        <v>5</v>
      </c>
      <c r="AS6" s="263" t="s">
        <v>7</v>
      </c>
      <c r="AT6" s="4" t="s">
        <v>5</v>
      </c>
      <c r="AU6" s="3" t="s">
        <v>7</v>
      </c>
      <c r="AV6" s="36"/>
      <c r="AW6" s="443"/>
      <c r="AX6" s="445"/>
      <c r="AY6" s="441"/>
      <c r="BA6" s="43"/>
      <c r="BC6" s="447" t="s">
        <v>157</v>
      </c>
      <c r="BD6" s="51" t="s">
        <v>4</v>
      </c>
      <c r="BE6" s="447" t="s">
        <v>157</v>
      </c>
      <c r="BF6" s="51" t="s">
        <v>4</v>
      </c>
      <c r="BG6" s="447" t="s">
        <v>157</v>
      </c>
      <c r="BH6" s="51" t="s">
        <v>4</v>
      </c>
      <c r="BI6" s="447" t="s">
        <v>157</v>
      </c>
      <c r="BJ6" s="51" t="s">
        <v>4</v>
      </c>
      <c r="BL6" s="291" t="s">
        <v>160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117</v>
      </c>
      <c r="E7" s="247" t="s">
        <v>137</v>
      </c>
      <c r="F7" s="54" t="s">
        <v>19</v>
      </c>
      <c r="G7" s="56"/>
      <c r="H7" s="243" t="s">
        <v>138</v>
      </c>
      <c r="I7" s="57" t="s">
        <v>9</v>
      </c>
      <c r="J7" s="243" t="s">
        <v>138</v>
      </c>
      <c r="K7" s="57" t="s">
        <v>9</v>
      </c>
      <c r="L7" s="243" t="s">
        <v>138</v>
      </c>
      <c r="M7" s="57" t="s">
        <v>9</v>
      </c>
      <c r="N7" s="243" t="s">
        <v>138</v>
      </c>
      <c r="O7" s="57" t="s">
        <v>9</v>
      </c>
      <c r="P7" s="243" t="s">
        <v>138</v>
      </c>
      <c r="Q7" s="57" t="s">
        <v>9</v>
      </c>
      <c r="R7" s="243" t="s">
        <v>138</v>
      </c>
      <c r="S7" s="57" t="s">
        <v>9</v>
      </c>
      <c r="T7" s="243" t="s">
        <v>138</v>
      </c>
      <c r="U7" s="270" t="s">
        <v>9</v>
      </c>
      <c r="W7" s="243" t="s">
        <v>138</v>
      </c>
      <c r="X7" s="57" t="s">
        <v>9</v>
      </c>
      <c r="Y7" s="243" t="s">
        <v>138</v>
      </c>
      <c r="Z7" s="57" t="s">
        <v>9</v>
      </c>
      <c r="AA7" s="243" t="s">
        <v>138</v>
      </c>
      <c r="AB7" s="57" t="s">
        <v>9</v>
      </c>
      <c r="AC7" s="243" t="s">
        <v>138</v>
      </c>
      <c r="AD7" s="57" t="s">
        <v>9</v>
      </c>
      <c r="AE7" s="243" t="s">
        <v>138</v>
      </c>
      <c r="AF7" s="57" t="s">
        <v>9</v>
      </c>
      <c r="AG7" s="243" t="s">
        <v>138</v>
      </c>
      <c r="AH7" s="57" t="s">
        <v>9</v>
      </c>
      <c r="AI7" s="243" t="s">
        <v>138</v>
      </c>
      <c r="AJ7" s="284" t="s">
        <v>9</v>
      </c>
      <c r="AL7" s="243" t="s">
        <v>138</v>
      </c>
      <c r="AM7" s="57" t="s">
        <v>9</v>
      </c>
      <c r="AN7" s="243" t="s">
        <v>138</v>
      </c>
      <c r="AO7" s="57" t="s">
        <v>9</v>
      </c>
      <c r="AP7" s="243" t="s">
        <v>138</v>
      </c>
      <c r="AQ7" s="57" t="s">
        <v>9</v>
      </c>
      <c r="AR7" s="243" t="s">
        <v>138</v>
      </c>
      <c r="AS7" s="57" t="s">
        <v>9</v>
      </c>
      <c r="AT7" s="243" t="s">
        <v>138</v>
      </c>
      <c r="AU7" s="277" t="s">
        <v>9</v>
      </c>
      <c r="AW7" s="58" t="s">
        <v>9</v>
      </c>
      <c r="AX7" s="58" t="s">
        <v>9</v>
      </c>
      <c r="AY7" s="58" t="s">
        <v>9</v>
      </c>
      <c r="BA7" s="59"/>
      <c r="BC7" s="448"/>
      <c r="BD7" s="60" t="s">
        <v>7</v>
      </c>
      <c r="BE7" s="448"/>
      <c r="BF7" s="60" t="s">
        <v>7</v>
      </c>
      <c r="BG7" s="448"/>
      <c r="BH7" s="60" t="s">
        <v>7</v>
      </c>
      <c r="BI7" s="448"/>
      <c r="BJ7" s="60" t="s">
        <v>7</v>
      </c>
      <c r="BL7" s="243" t="s">
        <v>138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1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5"/>
      <c r="AK8"/>
      <c r="AL8" s="65"/>
      <c r="AM8" s="66"/>
      <c r="AN8" s="67"/>
      <c r="AO8" s="66"/>
      <c r="AP8" s="67"/>
      <c r="AQ8" s="66"/>
      <c r="AR8" s="65"/>
      <c r="AS8" s="66"/>
      <c r="AT8" s="67"/>
      <c r="AU8" s="278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H33</f>
        <v>0</v>
      </c>
      <c r="I9" s="72">
        <f>I33+I43</f>
        <v>0</v>
      </c>
      <c r="J9" s="71">
        <f>J33</f>
        <v>0</v>
      </c>
      <c r="K9" s="72">
        <f>K33+K43</f>
        <v>0</v>
      </c>
      <c r="L9" s="71">
        <f>L33</f>
        <v>0</v>
      </c>
      <c r="M9" s="72">
        <f>M33+M43</f>
        <v>0</v>
      </c>
      <c r="N9" s="71">
        <f>N33</f>
        <v>0</v>
      </c>
      <c r="O9" s="72">
        <f>O33+O43</f>
        <v>0</v>
      </c>
      <c r="P9" s="71">
        <f>P33</f>
        <v>0</v>
      </c>
      <c r="Q9" s="72">
        <f>Q33+Q43</f>
        <v>0</v>
      </c>
      <c r="R9" s="71">
        <f>R33</f>
        <v>0</v>
      </c>
      <c r="S9" s="72">
        <f>S33+S43</f>
        <v>0</v>
      </c>
      <c r="T9" s="73">
        <f>T33</f>
        <v>0</v>
      </c>
      <c r="U9" s="272">
        <f>U33+U43</f>
        <v>0</v>
      </c>
      <c r="W9" s="71">
        <f>W33</f>
        <v>0</v>
      </c>
      <c r="X9" s="72">
        <f>X33+X43</f>
        <v>0</v>
      </c>
      <c r="Y9" s="71">
        <f>Y33</f>
        <v>0</v>
      </c>
      <c r="Z9" s="72">
        <f>Z33+Z43</f>
        <v>0</v>
      </c>
      <c r="AA9" s="71">
        <f>AA33</f>
        <v>0</v>
      </c>
      <c r="AB9" s="72">
        <f>AB33+AB43</f>
        <v>0</v>
      </c>
      <c r="AC9" s="71">
        <f>AC33</f>
        <v>0</v>
      </c>
      <c r="AD9" s="72">
        <f>AD33+AD43</f>
        <v>0</v>
      </c>
      <c r="AE9" s="71">
        <f>AE33</f>
        <v>0</v>
      </c>
      <c r="AF9" s="72">
        <f>AF33+AF43</f>
        <v>0</v>
      </c>
      <c r="AG9" s="71">
        <f>AG33</f>
        <v>0</v>
      </c>
      <c r="AH9" s="72">
        <f>AH33+AH43</f>
        <v>0</v>
      </c>
      <c r="AI9" s="73">
        <f>AI33</f>
        <v>0</v>
      </c>
      <c r="AJ9" s="286">
        <f>AJ33+AJ43</f>
        <v>0</v>
      </c>
      <c r="AK9"/>
      <c r="AL9" s="71">
        <f>AL33</f>
        <v>0</v>
      </c>
      <c r="AM9" s="72">
        <f>AM33+AM43</f>
        <v>0</v>
      </c>
      <c r="AN9" s="71">
        <f>AN33</f>
        <v>0</v>
      </c>
      <c r="AO9" s="72">
        <f>AO33+AO43</f>
        <v>0</v>
      </c>
      <c r="AP9" s="71">
        <f>AP33</f>
        <v>0</v>
      </c>
      <c r="AQ9" s="72">
        <f>AQ33+AQ43</f>
        <v>0</v>
      </c>
      <c r="AR9" s="71">
        <f>AR33</f>
        <v>0</v>
      </c>
      <c r="AS9" s="72">
        <f>AS33+AS43</f>
        <v>0</v>
      </c>
      <c r="AT9" s="73">
        <f>AT33</f>
        <v>0</v>
      </c>
      <c r="AU9" s="279">
        <f>AU33+AU43</f>
        <v>0</v>
      </c>
      <c r="AW9"/>
      <c r="AX9"/>
      <c r="AY9"/>
      <c r="BA9" s="59"/>
      <c r="BC9" s="68">
        <f>BC33</f>
        <v>0</v>
      </c>
      <c r="BD9" s="75">
        <f>BD33+BD43</f>
        <v>0</v>
      </c>
      <c r="BE9" s="68">
        <f>$AI9</f>
        <v>0</v>
      </c>
      <c r="BF9" s="76">
        <f>BF33+BF43</f>
        <v>0</v>
      </c>
      <c r="BG9" s="68">
        <f>$AT9</f>
        <v>0</v>
      </c>
      <c r="BH9" s="77">
        <f>BH33+BH43</f>
        <v>0</v>
      </c>
      <c r="BI9" s="68">
        <f>BI33</f>
        <v>0</v>
      </c>
      <c r="BJ9" s="215">
        <f>BJ33+BJ43</f>
        <v>0</v>
      </c>
      <c r="BL9" s="78">
        <f>BL33</f>
        <v>0</v>
      </c>
      <c r="BM9" s="79">
        <f>BM33+BM43</f>
        <v>0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I77</f>
        <v>0</v>
      </c>
      <c r="J10" s="71"/>
      <c r="K10" s="72">
        <f>K77</f>
        <v>0</v>
      </c>
      <c r="L10" s="71"/>
      <c r="M10" s="72">
        <f>M77</f>
        <v>0</v>
      </c>
      <c r="N10" s="71"/>
      <c r="O10" s="72">
        <f>O77</f>
        <v>0</v>
      </c>
      <c r="P10" s="71"/>
      <c r="Q10" s="72">
        <f>Q77</f>
        <v>0</v>
      </c>
      <c r="R10" s="71"/>
      <c r="S10" s="72">
        <f>S77</f>
        <v>0</v>
      </c>
      <c r="T10" s="73"/>
      <c r="U10" s="272">
        <f>U77</f>
        <v>0</v>
      </c>
      <c r="W10" s="71"/>
      <c r="X10" s="72">
        <f>X77</f>
        <v>0</v>
      </c>
      <c r="Y10" s="71"/>
      <c r="Z10" s="72">
        <f>Z77</f>
        <v>0</v>
      </c>
      <c r="AA10" s="71"/>
      <c r="AB10" s="72">
        <f>AB77</f>
        <v>0</v>
      </c>
      <c r="AC10" s="71"/>
      <c r="AD10" s="72">
        <f>AD77</f>
        <v>0</v>
      </c>
      <c r="AE10" s="71"/>
      <c r="AF10" s="72">
        <f>AF77</f>
        <v>0</v>
      </c>
      <c r="AG10" s="71"/>
      <c r="AH10" s="72">
        <f>AH77</f>
        <v>0</v>
      </c>
      <c r="AI10" s="73"/>
      <c r="AJ10" s="286">
        <f>AJ77</f>
        <v>0</v>
      </c>
      <c r="AK10"/>
      <c r="AL10" s="71"/>
      <c r="AM10" s="72">
        <f>AM77</f>
        <v>0</v>
      </c>
      <c r="AN10" s="71"/>
      <c r="AO10" s="72">
        <f>AO77</f>
        <v>0</v>
      </c>
      <c r="AP10" s="71"/>
      <c r="AQ10" s="72">
        <f>AQ77</f>
        <v>0</v>
      </c>
      <c r="AR10" s="71"/>
      <c r="AS10" s="72">
        <f>AS77</f>
        <v>0</v>
      </c>
      <c r="AT10" s="73"/>
      <c r="AU10" s="279">
        <f>AU77</f>
        <v>0</v>
      </c>
      <c r="AW10"/>
      <c r="AX10"/>
      <c r="AY10"/>
      <c r="BA10" s="59"/>
      <c r="BC10" s="68"/>
      <c r="BD10" s="75">
        <f>BD77</f>
        <v>0</v>
      </c>
      <c r="BE10" s="68"/>
      <c r="BF10" s="76">
        <f>BF77</f>
        <v>0</v>
      </c>
      <c r="BG10" s="68"/>
      <c r="BH10" s="77">
        <f>BH77</f>
        <v>0</v>
      </c>
      <c r="BI10" s="68"/>
      <c r="BJ10" s="215">
        <f>BJ77</f>
        <v>0</v>
      </c>
      <c r="BL10" s="78"/>
      <c r="BM10" s="79">
        <v>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I82</f>
        <v>0</v>
      </c>
      <c r="J11" s="71"/>
      <c r="K11" s="72">
        <f>K82</f>
        <v>0</v>
      </c>
      <c r="L11" s="71"/>
      <c r="M11" s="72">
        <f>M82</f>
        <v>0</v>
      </c>
      <c r="N11" s="71"/>
      <c r="O11" s="72">
        <f>O82</f>
        <v>0</v>
      </c>
      <c r="P11" s="71"/>
      <c r="Q11" s="72">
        <f>Q82</f>
        <v>0</v>
      </c>
      <c r="R11" s="71"/>
      <c r="S11" s="72">
        <f>S82</f>
        <v>0</v>
      </c>
      <c r="T11" s="73"/>
      <c r="U11" s="272">
        <f>U82</f>
        <v>0</v>
      </c>
      <c r="W11" s="71"/>
      <c r="X11" s="72">
        <f>X82</f>
        <v>0</v>
      </c>
      <c r="Y11" s="71"/>
      <c r="Z11" s="72">
        <f>Z82</f>
        <v>0</v>
      </c>
      <c r="AA11" s="71"/>
      <c r="AB11" s="72">
        <f>AB82</f>
        <v>0</v>
      </c>
      <c r="AC11" s="71"/>
      <c r="AD11" s="72">
        <f>AD82</f>
        <v>0</v>
      </c>
      <c r="AE11" s="71"/>
      <c r="AF11" s="72">
        <f>AF82</f>
        <v>0</v>
      </c>
      <c r="AG11" s="71"/>
      <c r="AH11" s="72">
        <f>AH82</f>
        <v>0</v>
      </c>
      <c r="AI11" s="73"/>
      <c r="AJ11" s="286">
        <f>AJ82</f>
        <v>0</v>
      </c>
      <c r="AK11"/>
      <c r="AL11" s="71"/>
      <c r="AM11" s="72">
        <f>AM82</f>
        <v>0</v>
      </c>
      <c r="AN11" s="71"/>
      <c r="AO11" s="72">
        <f>AO82</f>
        <v>0</v>
      </c>
      <c r="AP11" s="71"/>
      <c r="AQ11" s="72">
        <f>AQ82</f>
        <v>0</v>
      </c>
      <c r="AR11" s="71"/>
      <c r="AS11" s="72">
        <f>AS82</f>
        <v>0</v>
      </c>
      <c r="AT11" s="73"/>
      <c r="AU11" s="279">
        <f>AU82</f>
        <v>0</v>
      </c>
      <c r="AW11"/>
      <c r="AX11"/>
      <c r="AY11"/>
      <c r="BA11" s="59"/>
      <c r="BC11" s="68"/>
      <c r="BD11" s="75">
        <f>BD82</f>
        <v>0</v>
      </c>
      <c r="BE11" s="68"/>
      <c r="BF11" s="76">
        <f>BF82</f>
        <v>0</v>
      </c>
      <c r="BG11" s="68"/>
      <c r="BH11" s="77">
        <f>BH82</f>
        <v>0</v>
      </c>
      <c r="BI11" s="68"/>
      <c r="BJ11" s="215">
        <f>BJ82</f>
        <v>0</v>
      </c>
      <c r="BL11" s="78"/>
      <c r="BM11" s="79">
        <f>BM82</f>
        <v>0</v>
      </c>
    </row>
    <row r="12" spans="1:65" s="61" customFormat="1" ht="14">
      <c r="B12" s="63"/>
      <c r="C12" s="70" t="s">
        <v>139</v>
      </c>
      <c r="D12" s="70"/>
      <c r="E12" s="63"/>
      <c r="F12" s="63"/>
      <c r="G12" s="64"/>
      <c r="H12" s="71"/>
      <c r="I12" s="72">
        <f>I87</f>
        <v>0</v>
      </c>
      <c r="J12" s="72"/>
      <c r="K12" s="72">
        <f>K87</f>
        <v>0</v>
      </c>
      <c r="L12" s="72"/>
      <c r="M12" s="72">
        <f>M87</f>
        <v>0</v>
      </c>
      <c r="N12" s="72"/>
      <c r="O12" s="72">
        <f>O87</f>
        <v>0</v>
      </c>
      <c r="P12" s="72"/>
      <c r="Q12" s="72">
        <f>Q87</f>
        <v>0</v>
      </c>
      <c r="R12" s="72"/>
      <c r="S12" s="72">
        <f>S87</f>
        <v>0</v>
      </c>
      <c r="T12" s="72"/>
      <c r="U12" s="273">
        <f>U87</f>
        <v>0</v>
      </c>
      <c r="W12" s="71"/>
      <c r="X12" s="72">
        <f>X87</f>
        <v>0</v>
      </c>
      <c r="Y12" s="72"/>
      <c r="Z12" s="72">
        <f>Z87</f>
        <v>0</v>
      </c>
      <c r="AA12" s="72"/>
      <c r="AB12" s="72">
        <f>AB87</f>
        <v>0</v>
      </c>
      <c r="AC12" s="72"/>
      <c r="AD12" s="72">
        <f>AD87</f>
        <v>0</v>
      </c>
      <c r="AE12" s="72"/>
      <c r="AF12" s="72">
        <f>AF87</f>
        <v>0</v>
      </c>
      <c r="AG12" s="72"/>
      <c r="AH12" s="72">
        <f>AH87</f>
        <v>0</v>
      </c>
      <c r="AI12" s="72"/>
      <c r="AJ12" s="287">
        <f>AJ87</f>
        <v>0</v>
      </c>
      <c r="AK12"/>
      <c r="AL12" s="71"/>
      <c r="AM12" s="72">
        <f>AM87</f>
        <v>0</v>
      </c>
      <c r="AN12" s="72"/>
      <c r="AO12" s="72">
        <f>AO87</f>
        <v>0</v>
      </c>
      <c r="AP12" s="72"/>
      <c r="AQ12" s="72">
        <f>AQ87</f>
        <v>0</v>
      </c>
      <c r="AR12" s="72"/>
      <c r="AS12" s="72">
        <f>AS87</f>
        <v>0</v>
      </c>
      <c r="AT12" s="72"/>
      <c r="AU12" s="279">
        <f>AU87</f>
        <v>0</v>
      </c>
      <c r="AW12"/>
      <c r="AX12"/>
      <c r="AY12"/>
      <c r="BA12" s="59"/>
      <c r="BC12" s="68"/>
      <c r="BD12" s="75">
        <f>BD87</f>
        <v>0</v>
      </c>
      <c r="BE12" s="68"/>
      <c r="BF12" s="76">
        <f>BF87</f>
        <v>0</v>
      </c>
      <c r="BG12" s="68"/>
      <c r="BH12" s="77">
        <f>BH87</f>
        <v>0</v>
      </c>
      <c r="BI12" s="68"/>
      <c r="BJ12" s="215">
        <f>BJ83</f>
        <v>0</v>
      </c>
      <c r="BL12" s="78"/>
      <c r="BM12" s="79">
        <f>BM87</f>
        <v>0</v>
      </c>
    </row>
    <row r="13" spans="1:65" s="61" customFormat="1" ht="14">
      <c r="B13" s="63"/>
      <c r="C13" s="70" t="s">
        <v>107</v>
      </c>
      <c r="D13" s="70"/>
      <c r="E13" s="63"/>
      <c r="F13" s="63"/>
      <c r="G13" s="64"/>
      <c r="H13" s="71"/>
      <c r="I13" s="72">
        <f>I92</f>
        <v>0</v>
      </c>
      <c r="J13" s="71"/>
      <c r="K13" s="72">
        <f>K92</f>
        <v>0</v>
      </c>
      <c r="L13" s="71"/>
      <c r="M13" s="72">
        <f>M92</f>
        <v>0</v>
      </c>
      <c r="N13" s="71"/>
      <c r="O13" s="72">
        <f>O92</f>
        <v>0</v>
      </c>
      <c r="P13" s="71"/>
      <c r="Q13" s="72">
        <f>Q92</f>
        <v>0</v>
      </c>
      <c r="R13" s="71"/>
      <c r="S13" s="72">
        <f>S92</f>
        <v>0</v>
      </c>
      <c r="T13" s="73"/>
      <c r="U13" s="272">
        <f>U92</f>
        <v>0</v>
      </c>
      <c r="W13" s="71"/>
      <c r="X13" s="72">
        <f>X92</f>
        <v>0</v>
      </c>
      <c r="Y13" s="71"/>
      <c r="Z13" s="72">
        <f>Z92</f>
        <v>0</v>
      </c>
      <c r="AA13" s="71"/>
      <c r="AB13" s="72">
        <f>AB92</f>
        <v>0</v>
      </c>
      <c r="AC13" s="71"/>
      <c r="AD13" s="72">
        <f>AD92</f>
        <v>0</v>
      </c>
      <c r="AE13" s="71"/>
      <c r="AF13" s="72">
        <f>AF92</f>
        <v>0</v>
      </c>
      <c r="AG13" s="71"/>
      <c r="AH13" s="72">
        <f>AH92</f>
        <v>0</v>
      </c>
      <c r="AI13" s="73"/>
      <c r="AJ13" s="286">
        <f>AJ92</f>
        <v>0</v>
      </c>
      <c r="AK13"/>
      <c r="AL13" s="71"/>
      <c r="AM13" s="72">
        <f>AM92</f>
        <v>0</v>
      </c>
      <c r="AN13" s="71"/>
      <c r="AO13" s="72">
        <f>AO92</f>
        <v>0</v>
      </c>
      <c r="AP13" s="71"/>
      <c r="AQ13" s="72">
        <f>AQ92</f>
        <v>0</v>
      </c>
      <c r="AR13" s="71"/>
      <c r="AS13" s="72">
        <f>AS92</f>
        <v>0</v>
      </c>
      <c r="AT13" s="73"/>
      <c r="AU13" s="279">
        <f>AU92</f>
        <v>0</v>
      </c>
      <c r="AW13" s="375">
        <v>0</v>
      </c>
      <c r="AX13" s="375">
        <v>0</v>
      </c>
      <c r="AY13" s="375">
        <f>AW13+AX13</f>
        <v>0</v>
      </c>
      <c r="BA13" s="59"/>
      <c r="BC13" s="68"/>
      <c r="BD13" s="75">
        <f>BD92</f>
        <v>0</v>
      </c>
      <c r="BE13" s="68"/>
      <c r="BF13" s="76">
        <f>BF92</f>
        <v>0</v>
      </c>
      <c r="BG13" s="68"/>
      <c r="BH13" s="77">
        <f>BH92</f>
        <v>0</v>
      </c>
      <c r="BI13" s="68"/>
      <c r="BJ13" s="215">
        <v>0</v>
      </c>
      <c r="BL13" s="78"/>
      <c r="BM13" s="79">
        <f>BM92</f>
        <v>0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0</v>
      </c>
      <c r="J14" s="71"/>
      <c r="K14" s="72">
        <f>SUM(K9:K13)</f>
        <v>0</v>
      </c>
      <c r="L14" s="71"/>
      <c r="M14" s="72">
        <f>SUM(M9:M13)</f>
        <v>0</v>
      </c>
      <c r="N14" s="71"/>
      <c r="O14" s="72">
        <f>SUM(O9:O13)</f>
        <v>0</v>
      </c>
      <c r="P14" s="71"/>
      <c r="Q14" s="72">
        <f>SUM(Q9:Q13)</f>
        <v>0</v>
      </c>
      <c r="R14" s="71"/>
      <c r="S14" s="72">
        <f>SUM(S9:S13)</f>
        <v>0</v>
      </c>
      <c r="T14" s="73"/>
      <c r="U14" s="272">
        <f>SUM(U9:U13)</f>
        <v>0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6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79">
        <f>SUM(AU9:AU13)</f>
        <v>0</v>
      </c>
      <c r="AW14" s="211">
        <f>Travel!P20</f>
        <v>0</v>
      </c>
      <c r="AX14" s="211">
        <f>'Program-Admin Costs (ODCs)'!B18</f>
        <v>0</v>
      </c>
      <c r="AY14" s="74">
        <f>SUM(AW14:AX14)</f>
        <v>0</v>
      </c>
      <c r="BA14" s="59"/>
      <c r="BC14" s="68"/>
      <c r="BD14" s="75">
        <f>SUM(BD9:BD13)</f>
        <v>0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5">
        <f>AY14</f>
        <v>0</v>
      </c>
      <c r="BL14" s="78"/>
      <c r="BM14" s="79">
        <f>SUM(BM9:BM13,BJ14)</f>
        <v>0</v>
      </c>
    </row>
    <row r="15" spans="1:65" s="80" customFormat="1" ht="14">
      <c r="B15" s="63"/>
      <c r="C15" s="237" t="s">
        <v>132</v>
      </c>
      <c r="D15" s="237"/>
      <c r="E15" s="238"/>
      <c r="F15" s="238"/>
      <c r="G15" s="239"/>
      <c r="H15" s="240"/>
      <c r="I15" s="241"/>
      <c r="J15" s="71"/>
      <c r="K15" s="72"/>
      <c r="L15" s="71"/>
      <c r="M15" s="72"/>
      <c r="N15" s="240"/>
      <c r="O15" s="241"/>
      <c r="P15" s="71"/>
      <c r="Q15" s="72"/>
      <c r="R15" s="71"/>
      <c r="S15" s="72"/>
      <c r="T15" s="73"/>
      <c r="U15" s="272"/>
      <c r="W15" s="240"/>
      <c r="X15" s="241"/>
      <c r="Y15" s="71"/>
      <c r="Z15" s="72"/>
      <c r="AA15" s="71"/>
      <c r="AB15" s="72"/>
      <c r="AC15" s="240"/>
      <c r="AD15" s="241"/>
      <c r="AE15" s="71"/>
      <c r="AF15" s="72"/>
      <c r="AG15" s="71"/>
      <c r="AH15" s="72"/>
      <c r="AI15" s="73"/>
      <c r="AJ15" s="286"/>
      <c r="AK15"/>
      <c r="AL15" s="240"/>
      <c r="AM15" s="241"/>
      <c r="AN15" s="71"/>
      <c r="AO15" s="72"/>
      <c r="AP15" s="71"/>
      <c r="AQ15" s="72"/>
      <c r="AR15" s="240"/>
      <c r="AS15" s="241"/>
      <c r="AT15" s="73"/>
      <c r="AU15" s="279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5"/>
      <c r="BL15" s="78"/>
      <c r="BM15" s="79"/>
    </row>
    <row r="16" spans="1:65" s="80" customFormat="1" ht="14">
      <c r="B16" s="63"/>
      <c r="C16" s="258" t="s">
        <v>134</v>
      </c>
      <c r="D16" s="237"/>
      <c r="E16" s="238"/>
      <c r="F16" s="238"/>
      <c r="G16" s="239"/>
      <c r="H16" s="240"/>
      <c r="I16" s="257"/>
      <c r="J16" s="241"/>
      <c r="K16" s="257"/>
      <c r="L16" s="241"/>
      <c r="M16" s="257"/>
      <c r="N16" s="241"/>
      <c r="O16" s="257"/>
      <c r="P16" s="241"/>
      <c r="Q16" s="257"/>
      <c r="R16" s="241"/>
      <c r="S16" s="257"/>
      <c r="T16" s="73"/>
      <c r="U16" s="272">
        <f>SUM(I16,K16,M16,O16,Q16,S16)</f>
        <v>0</v>
      </c>
      <c r="W16" s="240"/>
      <c r="X16" s="257"/>
      <c r="Y16" s="241"/>
      <c r="Z16" s="257"/>
      <c r="AA16" s="241"/>
      <c r="AB16" s="257"/>
      <c r="AC16" s="241"/>
      <c r="AD16" s="257"/>
      <c r="AE16" s="241"/>
      <c r="AF16" s="257"/>
      <c r="AG16" s="241"/>
      <c r="AH16" s="257"/>
      <c r="AI16" s="73"/>
      <c r="AJ16" s="286">
        <f>SUM(X16,Z16,AB16,AD16,AF16,AH16)</f>
        <v>0</v>
      </c>
      <c r="AK16"/>
      <c r="AL16" s="240"/>
      <c r="AM16" s="257"/>
      <c r="AN16" s="241"/>
      <c r="AO16" s="257"/>
      <c r="AP16" s="241"/>
      <c r="AQ16" s="257"/>
      <c r="AR16" s="241"/>
      <c r="AS16" s="257"/>
      <c r="AT16" s="73"/>
      <c r="AU16" s="279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5"/>
      <c r="BL16" s="78"/>
      <c r="BM16" s="79">
        <f>SUM(BD16,BF16,BH16)</f>
        <v>0</v>
      </c>
    </row>
    <row r="17" spans="2:65" s="80" customFormat="1" ht="14">
      <c r="B17" s="63"/>
      <c r="C17" s="258" t="s">
        <v>136</v>
      </c>
      <c r="D17" s="237"/>
      <c r="E17" s="238"/>
      <c r="F17" s="238"/>
      <c r="G17" s="239"/>
      <c r="H17" s="240"/>
      <c r="I17" s="257"/>
      <c r="J17" s="71"/>
      <c r="K17" s="257"/>
      <c r="L17" s="71"/>
      <c r="M17" s="257"/>
      <c r="N17" s="240"/>
      <c r="O17" s="257"/>
      <c r="P17" s="71"/>
      <c r="Q17" s="257"/>
      <c r="R17" s="71"/>
      <c r="S17" s="257"/>
      <c r="T17" s="73"/>
      <c r="U17" s="272">
        <f>SUM(I17,K17,M17,O17,Q17,S17)</f>
        <v>0</v>
      </c>
      <c r="W17" s="240"/>
      <c r="X17" s="257"/>
      <c r="Y17" s="71"/>
      <c r="Z17" s="257"/>
      <c r="AA17" s="71"/>
      <c r="AB17" s="257"/>
      <c r="AC17" s="240"/>
      <c r="AD17" s="257"/>
      <c r="AE17" s="71"/>
      <c r="AF17" s="257"/>
      <c r="AG17" s="71"/>
      <c r="AH17" s="257"/>
      <c r="AI17" s="73"/>
      <c r="AJ17" s="286">
        <f>SUM(X17,Z17,AB17,AD17,AF17,AH17)</f>
        <v>0</v>
      </c>
      <c r="AK17"/>
      <c r="AL17" s="240"/>
      <c r="AM17" s="257"/>
      <c r="AN17" s="71"/>
      <c r="AO17" s="257"/>
      <c r="AP17" s="71"/>
      <c r="AQ17" s="257"/>
      <c r="AR17" s="240"/>
      <c r="AS17" s="257"/>
      <c r="AT17" s="73"/>
      <c r="AU17" s="279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5"/>
      <c r="BL17" s="78"/>
      <c r="BM17" s="79">
        <f>SUM(BD17,BF17,BH17)</f>
        <v>0</v>
      </c>
    </row>
    <row r="18" spans="2:65" s="80" customFormat="1" ht="14">
      <c r="B18" s="63"/>
      <c r="C18" s="258" t="s">
        <v>133</v>
      </c>
      <c r="D18" s="237"/>
      <c r="E18" s="238"/>
      <c r="F18" s="238"/>
      <c r="G18" s="239"/>
      <c r="H18" s="240"/>
      <c r="I18" s="257">
        <f>I13</f>
        <v>0</v>
      </c>
      <c r="J18" s="241"/>
      <c r="K18" s="257"/>
      <c r="L18" s="241"/>
      <c r="M18" s="257"/>
      <c r="N18" s="241"/>
      <c r="O18" s="257"/>
      <c r="P18" s="241"/>
      <c r="Q18" s="257"/>
      <c r="R18" s="241"/>
      <c r="S18" s="257"/>
      <c r="T18" s="73"/>
      <c r="U18" s="272">
        <f>(SUM(I18,K18,M18,O18,Q18,S18))</f>
        <v>0</v>
      </c>
      <c r="W18" s="240"/>
      <c r="X18" s="257"/>
      <c r="Y18" s="240"/>
      <c r="Z18" s="257"/>
      <c r="AA18" s="241"/>
      <c r="AB18" s="257"/>
      <c r="AC18" s="241"/>
      <c r="AD18" s="257"/>
      <c r="AE18" s="241"/>
      <c r="AF18" s="257"/>
      <c r="AG18" s="241"/>
      <c r="AH18" s="257"/>
      <c r="AI18" s="73"/>
      <c r="AJ18" s="286">
        <f>(SUM(X18,Z18,AB18,AD18,AF18,AH18))</f>
        <v>0</v>
      </c>
      <c r="AK18"/>
      <c r="AL18" s="240"/>
      <c r="AM18" s="257">
        <f>AM13</f>
        <v>0</v>
      </c>
      <c r="AN18" s="241"/>
      <c r="AO18" s="257"/>
      <c r="AP18" s="241"/>
      <c r="AQ18" s="257"/>
      <c r="AR18" s="241"/>
      <c r="AS18" s="257"/>
      <c r="AT18" s="73"/>
      <c r="AU18" s="279">
        <f>(SUM(AM18,AO18,AQ18,AS18))</f>
        <v>0</v>
      </c>
      <c r="AW18" s="74"/>
      <c r="AX18" s="74"/>
      <c r="AY18" s="74"/>
      <c r="BA18" s="59"/>
      <c r="BC18" s="68"/>
      <c r="BD18" s="75">
        <f>$U18</f>
        <v>0</v>
      </c>
      <c r="BE18" s="68"/>
      <c r="BF18" s="76">
        <f>$AJ18</f>
        <v>0</v>
      </c>
      <c r="BG18" s="68"/>
      <c r="BH18" s="77">
        <f>AU18</f>
        <v>0</v>
      </c>
      <c r="BI18" s="68"/>
      <c r="BJ18" s="215"/>
      <c r="BL18" s="78"/>
      <c r="BM18" s="79">
        <f>SUM(BD18,BF18,BH18)</f>
        <v>0</v>
      </c>
    </row>
    <row r="19" spans="2:65" s="80" customFormat="1" ht="14">
      <c r="B19" s="63"/>
      <c r="C19" s="237" t="s">
        <v>135</v>
      </c>
      <c r="D19" s="237"/>
      <c r="E19" s="238"/>
      <c r="F19" s="238"/>
      <c r="G19" s="239"/>
      <c r="H19" s="240"/>
      <c r="I19" s="241">
        <f>SUM(I16:I18)</f>
        <v>0</v>
      </c>
      <c r="J19" s="241"/>
      <c r="K19" s="241">
        <f>SUM(K16:K18)</f>
        <v>0</v>
      </c>
      <c r="L19" s="241"/>
      <c r="M19" s="241">
        <f>SUM(M16:M18)</f>
        <v>0</v>
      </c>
      <c r="N19" s="241"/>
      <c r="O19" s="241">
        <f>SUM(O16:O18)</f>
        <v>0</v>
      </c>
      <c r="P19" s="241"/>
      <c r="Q19" s="241">
        <f>SUM(Q16:Q18)</f>
        <v>0</v>
      </c>
      <c r="R19" s="241"/>
      <c r="S19" s="241">
        <f>SUM(S16:S18)</f>
        <v>0</v>
      </c>
      <c r="T19" s="73"/>
      <c r="U19" s="272">
        <f>SUM(U16:U18)</f>
        <v>0</v>
      </c>
      <c r="W19" s="240"/>
      <c r="X19" s="241">
        <f>SUM(X16:X18)</f>
        <v>0</v>
      </c>
      <c r="Y19" s="241"/>
      <c r="Z19" s="241">
        <f>SUM(Z16:Z18)</f>
        <v>0</v>
      </c>
      <c r="AA19" s="241"/>
      <c r="AB19" s="241">
        <f>SUM(AB16:AB18)</f>
        <v>0</v>
      </c>
      <c r="AC19" s="241"/>
      <c r="AD19" s="241">
        <f>SUM(AD16:AD18)</f>
        <v>0</v>
      </c>
      <c r="AE19" s="241"/>
      <c r="AF19" s="241">
        <f>SUM(AF16:AF18)</f>
        <v>0</v>
      </c>
      <c r="AG19" s="241"/>
      <c r="AH19" s="241">
        <f>SUM(AH16:AH18)</f>
        <v>0</v>
      </c>
      <c r="AI19" s="73"/>
      <c r="AJ19" s="286">
        <f>SUM(AJ16:AJ18)</f>
        <v>0</v>
      </c>
      <c r="AK19"/>
      <c r="AL19" s="240"/>
      <c r="AM19" s="241">
        <f>SUM(AM16:AM18)</f>
        <v>0</v>
      </c>
      <c r="AN19" s="241"/>
      <c r="AO19" s="241">
        <f>SUM(AO16:AO18)</f>
        <v>0</v>
      </c>
      <c r="AP19" s="241"/>
      <c r="AQ19" s="241">
        <f>SUM(AQ16:AQ18)</f>
        <v>0</v>
      </c>
      <c r="AR19" s="241"/>
      <c r="AS19" s="241">
        <f>SUM(AS16:AS18)</f>
        <v>0</v>
      </c>
      <c r="AT19" s="73"/>
      <c r="AU19" s="279">
        <f>SUM(AU16:AU18)</f>
        <v>0</v>
      </c>
      <c r="AW19" s="74"/>
      <c r="AX19" s="74"/>
      <c r="AY19" s="74"/>
      <c r="BA19" s="59"/>
      <c r="BC19" s="68"/>
      <c r="BD19" s="75">
        <f>SUM(BD16:BD18)</f>
        <v>0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5"/>
      <c r="BL19" s="78"/>
      <c r="BM19" s="79">
        <f>SUM(BD19,BF19,BH19)</f>
        <v>0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0</v>
      </c>
      <c r="J20" s="72"/>
      <c r="K20" s="72">
        <f t="shared" ref="K20:S20" si="0">K14-K19</f>
        <v>0</v>
      </c>
      <c r="L20" s="72"/>
      <c r="M20" s="72">
        <f t="shared" si="0"/>
        <v>0</v>
      </c>
      <c r="N20" s="72"/>
      <c r="O20" s="72">
        <f t="shared" si="0"/>
        <v>0</v>
      </c>
      <c r="P20" s="72"/>
      <c r="Q20" s="72">
        <f t="shared" si="0"/>
        <v>0</v>
      </c>
      <c r="R20" s="72"/>
      <c r="S20" s="72">
        <f t="shared" si="0"/>
        <v>0</v>
      </c>
      <c r="T20" s="72"/>
      <c r="U20" s="272">
        <f>U14-U19</f>
        <v>0</v>
      </c>
      <c r="W20" s="71"/>
      <c r="X20" s="72">
        <f>X14-X19</f>
        <v>0</v>
      </c>
      <c r="Y20" s="72"/>
      <c r="Z20" s="72">
        <f>Z14-Z19</f>
        <v>0</v>
      </c>
      <c r="AA20" s="72"/>
      <c r="AB20" s="72">
        <f>AB14-AB19</f>
        <v>0</v>
      </c>
      <c r="AC20" s="72"/>
      <c r="AD20" s="72">
        <f>AD14-AD19</f>
        <v>0</v>
      </c>
      <c r="AE20" s="72"/>
      <c r="AF20" s="72">
        <f>AF14-AF19</f>
        <v>0</v>
      </c>
      <c r="AG20" s="72"/>
      <c r="AH20" s="72">
        <f>AH14-AH19</f>
        <v>0</v>
      </c>
      <c r="AI20" s="72"/>
      <c r="AJ20" s="286">
        <f>AJ14-AJ19</f>
        <v>0</v>
      </c>
      <c r="AK20"/>
      <c r="AL20" s="71"/>
      <c r="AM20" s="72">
        <f>AM14-AM19</f>
        <v>0</v>
      </c>
      <c r="AN20" s="72"/>
      <c r="AO20" s="72">
        <f>AO14-AO19</f>
        <v>0</v>
      </c>
      <c r="AP20" s="72"/>
      <c r="AQ20" s="72">
        <f>AQ14-AQ19</f>
        <v>0</v>
      </c>
      <c r="AR20" s="72"/>
      <c r="AS20" s="72">
        <f>AS14-AS19</f>
        <v>0</v>
      </c>
      <c r="AT20" s="72"/>
      <c r="AU20" s="279">
        <f>AU14-AU19</f>
        <v>0</v>
      </c>
      <c r="AW20" s="74">
        <f>AW14-AW11</f>
        <v>0</v>
      </c>
      <c r="AX20" s="74">
        <f>AX14-AX11</f>
        <v>0</v>
      </c>
      <c r="AY20" s="74">
        <f>AY14-AY11</f>
        <v>0</v>
      </c>
      <c r="BA20" s="59"/>
      <c r="BC20" s="68"/>
      <c r="BD20" s="75">
        <f>BD14-BD19</f>
        <v>0</v>
      </c>
      <c r="BE20" s="68"/>
      <c r="BF20" s="76">
        <f>BF14-BF19</f>
        <v>0</v>
      </c>
      <c r="BG20" s="68"/>
      <c r="BH20" s="77">
        <f>BH14-BH19</f>
        <v>0</v>
      </c>
      <c r="BI20" s="68"/>
      <c r="BJ20" s="215">
        <f>BJ14-BJ11</f>
        <v>0</v>
      </c>
      <c r="BL20" s="78"/>
      <c r="BM20" s="79">
        <f>SUM(BD20,BF20,BH20,BJ20)</f>
        <v>0</v>
      </c>
    </row>
    <row r="21" spans="2:65" s="80" customFormat="1" ht="15" thickBot="1">
      <c r="B21" s="63"/>
      <c r="C21" s="81" t="s">
        <v>23</v>
      </c>
      <c r="D21" s="81"/>
      <c r="E21" s="471">
        <v>0.54500000000000004</v>
      </c>
      <c r="F21" s="64" t="s">
        <v>25</v>
      </c>
      <c r="G21" s="64"/>
      <c r="H21" s="71"/>
      <c r="I21" s="72">
        <f>I20*$E$21</f>
        <v>0</v>
      </c>
      <c r="J21" s="72"/>
      <c r="K21" s="72">
        <f t="shared" ref="K21:S21" si="1">K20*$E$21</f>
        <v>0</v>
      </c>
      <c r="L21" s="72"/>
      <c r="M21" s="72">
        <f t="shared" si="1"/>
        <v>0</v>
      </c>
      <c r="N21" s="72"/>
      <c r="O21" s="72">
        <f t="shared" si="1"/>
        <v>0</v>
      </c>
      <c r="P21" s="72"/>
      <c r="Q21" s="72">
        <f t="shared" si="1"/>
        <v>0</v>
      </c>
      <c r="R21" s="72"/>
      <c r="S21" s="72">
        <f t="shared" si="1"/>
        <v>0</v>
      </c>
      <c r="T21" s="72"/>
      <c r="U21" s="272">
        <f>U20*$E$21</f>
        <v>0</v>
      </c>
      <c r="W21" s="71"/>
      <c r="X21" s="72">
        <f>X20*$E$21</f>
        <v>0</v>
      </c>
      <c r="Y21" s="72"/>
      <c r="Z21" s="72">
        <f>Z20*$E$21</f>
        <v>0</v>
      </c>
      <c r="AA21" s="72"/>
      <c r="AB21" s="72">
        <f>AB20*$E$21</f>
        <v>0</v>
      </c>
      <c r="AC21" s="72"/>
      <c r="AD21" s="72">
        <f>AD20*$E$21</f>
        <v>0</v>
      </c>
      <c r="AE21" s="72"/>
      <c r="AF21" s="72">
        <f>AF20*$E$21</f>
        <v>0</v>
      </c>
      <c r="AG21" s="72"/>
      <c r="AH21" s="72">
        <f>AH20*$E$21</f>
        <v>0</v>
      </c>
      <c r="AI21" s="72"/>
      <c r="AJ21" s="286">
        <f>AJ20*$E$21</f>
        <v>0</v>
      </c>
      <c r="AK21"/>
      <c r="AL21" s="71"/>
      <c r="AM21" s="72">
        <f>AM20*$E$21</f>
        <v>0</v>
      </c>
      <c r="AN21" s="72"/>
      <c r="AO21" s="72">
        <f>AO20*$E$21</f>
        <v>0</v>
      </c>
      <c r="AP21" s="72"/>
      <c r="AQ21" s="72">
        <f>AQ20*$E$21</f>
        <v>0</v>
      </c>
      <c r="AR21" s="72"/>
      <c r="AS21" s="72">
        <f>AS20*$E$21</f>
        <v>0</v>
      </c>
      <c r="AT21" s="72"/>
      <c r="AU21" s="279">
        <f>AU20*$E$21</f>
        <v>0</v>
      </c>
      <c r="AW21" s="74">
        <f>AW20*$E$21</f>
        <v>0</v>
      </c>
      <c r="AX21" s="74">
        <f>AX20*$E$21</f>
        <v>0</v>
      </c>
      <c r="AY21" s="74">
        <f>AY20*$E$21</f>
        <v>0</v>
      </c>
      <c r="BA21" s="59"/>
      <c r="BC21" s="68"/>
      <c r="BD21" s="75">
        <f>BD20*$E$21</f>
        <v>0</v>
      </c>
      <c r="BE21" s="68"/>
      <c r="BF21" s="76">
        <f>BF20*$E$21</f>
        <v>0</v>
      </c>
      <c r="BG21" s="68"/>
      <c r="BH21" s="77">
        <f>BH20*$E$21</f>
        <v>0</v>
      </c>
      <c r="BI21" s="68"/>
      <c r="BJ21" s="215">
        <f>BJ20*$E$21</f>
        <v>0</v>
      </c>
      <c r="BL21" s="78"/>
      <c r="BM21" s="79">
        <f>SUM(BD21,BF21,BH21,BJ21)</f>
        <v>0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0</v>
      </c>
      <c r="J22" s="71"/>
      <c r="K22" s="86">
        <f>K21+K14</f>
        <v>0</v>
      </c>
      <c r="L22" s="71"/>
      <c r="M22" s="86">
        <f>M21+M14</f>
        <v>0</v>
      </c>
      <c r="N22" s="71"/>
      <c r="O22" s="86">
        <f>O21+O14</f>
        <v>0</v>
      </c>
      <c r="P22" s="71"/>
      <c r="Q22" s="86">
        <f>Q21+Q14</f>
        <v>0</v>
      </c>
      <c r="R22" s="71"/>
      <c r="S22" s="86">
        <f>S21+S14</f>
        <v>0</v>
      </c>
      <c r="T22" s="73"/>
      <c r="U22" s="274">
        <f>U21+U14</f>
        <v>0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88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1">
        <f>AU21+AU14</f>
        <v>0</v>
      </c>
      <c r="AW22" s="86">
        <f>AW21+AW14+AW13</f>
        <v>0</v>
      </c>
      <c r="AX22" s="87">
        <f>AX21+AX14+AX13</f>
        <v>0</v>
      </c>
      <c r="AY22" s="87">
        <f>AY21+AY14+AY13</f>
        <v>0</v>
      </c>
      <c r="BA22" s="59"/>
      <c r="BC22" s="68"/>
      <c r="BD22" s="88">
        <f>BD21+BD14</f>
        <v>0</v>
      </c>
      <c r="BE22" s="68"/>
      <c r="BF22" s="89">
        <f>BF21+BF14</f>
        <v>0</v>
      </c>
      <c r="BG22" s="68"/>
      <c r="BH22" s="90">
        <f>BH21+BH14</f>
        <v>0</v>
      </c>
      <c r="BI22" s="68"/>
      <c r="BJ22" s="216">
        <f>BJ21+BJ14+BJ13</f>
        <v>0</v>
      </c>
      <c r="BL22" s="78"/>
      <c r="BM22" s="79">
        <f>SUM(BD22,BF22,BH22,BJ22)</f>
        <v>0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1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5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78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1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5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78"/>
      <c r="AW24"/>
      <c r="AX24"/>
      <c r="AY24"/>
      <c r="BA24" s="59"/>
      <c r="BC24" s="68"/>
      <c r="BD24" s="69"/>
      <c r="BE24" s="68"/>
      <c r="BF24" s="69"/>
      <c r="BG24" s="68"/>
      <c r="BH24" s="69"/>
      <c r="BI24" s="212"/>
      <c r="BJ24" s="202"/>
      <c r="BL24" s="68"/>
      <c r="BM24" s="69"/>
    </row>
    <row r="25" spans="2:65">
      <c r="B25" s="35" t="str">
        <f>'Phase II'!B25</f>
        <v>Dr. Jin</v>
      </c>
      <c r="C25" s="35" t="str">
        <f>'Phase II'!C25</f>
        <v>Principle Investigator</v>
      </c>
      <c r="D25" s="378"/>
      <c r="E25" s="92">
        <f>'Phase II'!E25*1.03</f>
        <v>92.743390229885009</v>
      </c>
      <c r="F25" s="92"/>
      <c r="G25" s="93"/>
      <c r="H25" s="94">
        <v>0</v>
      </c>
      <c r="I25" s="72">
        <f>$E25*H25</f>
        <v>0</v>
      </c>
      <c r="J25" s="94">
        <v>0</v>
      </c>
      <c r="K25" s="72">
        <f>$E25*J25</f>
        <v>0</v>
      </c>
      <c r="L25" s="94">
        <v>0</v>
      </c>
      <c r="M25" s="72">
        <f>$E25*L25</f>
        <v>0</v>
      </c>
      <c r="N25" s="94">
        <v>0</v>
      </c>
      <c r="O25" s="72">
        <f>$E25*N25</f>
        <v>0</v>
      </c>
      <c r="P25" s="94">
        <v>0</v>
      </c>
      <c r="Q25" s="72">
        <f>$E25*P25</f>
        <v>0</v>
      </c>
      <c r="R25" s="94">
        <v>0</v>
      </c>
      <c r="S25" s="72">
        <f>$E25*R25</f>
        <v>0</v>
      </c>
      <c r="T25" s="95">
        <f>H25+J25+L25+N25+P25+R25</f>
        <v>0</v>
      </c>
      <c r="U25" s="273">
        <f>$E25*T25</f>
        <v>0</v>
      </c>
      <c r="W25" s="94">
        <v>0</v>
      </c>
      <c r="X25" s="72">
        <f>$E25*W25</f>
        <v>0</v>
      </c>
      <c r="Y25" s="94">
        <v>0</v>
      </c>
      <c r="Z25" s="72">
        <f>$E25*Y25</f>
        <v>0</v>
      </c>
      <c r="AA25" s="94">
        <v>0</v>
      </c>
      <c r="AB25" s="72">
        <f>$E25*AA25</f>
        <v>0</v>
      </c>
      <c r="AC25" s="94">
        <v>0</v>
      </c>
      <c r="AD25" s="72">
        <f>$E25*AC25</f>
        <v>0</v>
      </c>
      <c r="AE25" s="94">
        <v>0</v>
      </c>
      <c r="AF25" s="72">
        <f>$E25*AE25</f>
        <v>0</v>
      </c>
      <c r="AG25" s="94">
        <v>0</v>
      </c>
      <c r="AH25" s="72">
        <f>$E25*AG25</f>
        <v>0</v>
      </c>
      <c r="AI25" s="95">
        <f>W25+Y25+AA25+AC25+AE25+AG25</f>
        <v>0</v>
      </c>
      <c r="AJ25" s="287">
        <f>$E25*AI25</f>
        <v>0</v>
      </c>
      <c r="AL25" s="94">
        <v>0</v>
      </c>
      <c r="AM25" s="72">
        <f>$E25*AL25</f>
        <v>0</v>
      </c>
      <c r="AN25" s="94">
        <v>0</v>
      </c>
      <c r="AO25" s="72">
        <f>$E25*AN25</f>
        <v>0</v>
      </c>
      <c r="AP25" s="94">
        <v>0</v>
      </c>
      <c r="AQ25" s="72">
        <f>$E25*AP25</f>
        <v>0</v>
      </c>
      <c r="AR25" s="94">
        <v>0</v>
      </c>
      <c r="AS25" s="72">
        <f>$E25*AR25</f>
        <v>0</v>
      </c>
      <c r="AT25" s="95">
        <f>AL25+AN25+AP25+AR25</f>
        <v>0</v>
      </c>
      <c r="AU25" s="280">
        <f>$E25*AT25</f>
        <v>0</v>
      </c>
      <c r="BA25" s="96"/>
      <c r="BC25" s="97">
        <f>$T25</f>
        <v>0</v>
      </c>
      <c r="BD25" s="75">
        <f>$E25*BC25</f>
        <v>0</v>
      </c>
      <c r="BE25" s="97">
        <f>$AI25</f>
        <v>0</v>
      </c>
      <c r="BF25" s="76">
        <f>$E25*BE25</f>
        <v>0</v>
      </c>
      <c r="BG25" s="97">
        <f>$AT25</f>
        <v>0</v>
      </c>
      <c r="BH25" s="77">
        <f>$E25*BG25</f>
        <v>0</v>
      </c>
      <c r="BI25" s="213"/>
      <c r="BJ25" s="202"/>
      <c r="BK25" s="61"/>
      <c r="BL25" s="78">
        <f>BC25+BE25+BG25</f>
        <v>0</v>
      </c>
      <c r="BM25" s="79">
        <f>$E25*BL25</f>
        <v>0</v>
      </c>
    </row>
    <row r="26" spans="2:65">
      <c r="B26" s="35" t="str">
        <f>'Phase II'!B26</f>
        <v>Dr. Casanova</v>
      </c>
      <c r="C26" s="35" t="str">
        <f>'Phase II'!C26</f>
        <v>Co-PI</v>
      </c>
      <c r="D26" s="378"/>
      <c r="E26" s="92">
        <f>'Phase II'!E26*1.03</f>
        <v>41.417779885057399</v>
      </c>
      <c r="F26" s="92"/>
      <c r="G26" s="93"/>
      <c r="H26" s="94"/>
      <c r="I26" s="72"/>
      <c r="J26" s="94"/>
      <c r="K26" s="72"/>
      <c r="L26" s="94"/>
      <c r="M26" s="72"/>
      <c r="N26" s="94"/>
      <c r="O26" s="72"/>
      <c r="P26" s="94"/>
      <c r="Q26" s="72"/>
      <c r="R26" s="94"/>
      <c r="S26" s="72"/>
      <c r="T26" s="95"/>
      <c r="U26" s="273"/>
      <c r="W26" s="94"/>
      <c r="X26" s="72"/>
      <c r="Y26" s="94"/>
      <c r="Z26" s="72"/>
      <c r="AA26" s="94"/>
      <c r="AB26" s="72"/>
      <c r="AC26" s="94"/>
      <c r="AD26" s="72"/>
      <c r="AE26" s="94"/>
      <c r="AF26" s="72"/>
      <c r="AG26" s="94"/>
      <c r="AH26" s="72"/>
      <c r="AI26" s="95"/>
      <c r="AJ26" s="287"/>
      <c r="AL26" s="94"/>
      <c r="AM26" s="72"/>
      <c r="AN26" s="94"/>
      <c r="AO26" s="72"/>
      <c r="AP26" s="94"/>
      <c r="AQ26" s="72"/>
      <c r="AR26" s="94"/>
      <c r="AS26" s="72"/>
      <c r="AT26" s="95"/>
      <c r="AU26" s="280"/>
      <c r="BA26" s="96"/>
      <c r="BC26" s="97">
        <f t="shared" ref="BC26:BC31" si="2">$T26</f>
        <v>0</v>
      </c>
      <c r="BD26" s="75">
        <f t="shared" ref="BD26:BD31" si="3">$E26*BC26</f>
        <v>0</v>
      </c>
      <c r="BE26" s="97"/>
      <c r="BF26" s="76"/>
      <c r="BG26" s="97"/>
      <c r="BH26" s="77"/>
      <c r="BI26" s="213"/>
      <c r="BJ26" s="202"/>
      <c r="BK26" s="61"/>
      <c r="BL26" s="78">
        <f t="shared" ref="BL26:BL31" si="4">BC26+BE26+BG26</f>
        <v>0</v>
      </c>
      <c r="BM26" s="79">
        <f t="shared" ref="BM26:BM31" si="5">$E26*BL26</f>
        <v>0</v>
      </c>
    </row>
    <row r="27" spans="2:65">
      <c r="B27" s="35" t="str">
        <f>'Phase II'!B27</f>
        <v>Dr. Yoon</v>
      </c>
      <c r="C27" s="35" t="str">
        <f>'Phase II'!C27</f>
        <v>Co-PI</v>
      </c>
      <c r="D27" s="378"/>
      <c r="E27" s="92">
        <f>'Phase II'!E27*1.03</f>
        <v>69.245064942528714</v>
      </c>
      <c r="F27" s="92"/>
      <c r="G27" s="93"/>
      <c r="H27" s="94"/>
      <c r="I27" s="72"/>
      <c r="J27" s="94"/>
      <c r="K27" s="72"/>
      <c r="L27" s="94"/>
      <c r="M27" s="72"/>
      <c r="N27" s="94"/>
      <c r="O27" s="72"/>
      <c r="P27" s="94"/>
      <c r="Q27" s="72"/>
      <c r="R27" s="94"/>
      <c r="S27" s="72"/>
      <c r="T27" s="95"/>
      <c r="U27" s="273"/>
      <c r="W27" s="94"/>
      <c r="X27" s="72"/>
      <c r="Y27" s="94"/>
      <c r="Z27" s="72"/>
      <c r="AA27" s="94"/>
      <c r="AB27" s="72"/>
      <c r="AC27" s="94"/>
      <c r="AD27" s="72"/>
      <c r="AE27" s="94"/>
      <c r="AF27" s="72"/>
      <c r="AG27" s="94"/>
      <c r="AH27" s="72"/>
      <c r="AI27" s="95"/>
      <c r="AJ27" s="287"/>
      <c r="AL27" s="94"/>
      <c r="AM27" s="72"/>
      <c r="AN27" s="94"/>
      <c r="AO27" s="72"/>
      <c r="AP27" s="94"/>
      <c r="AQ27" s="72"/>
      <c r="AR27" s="94"/>
      <c r="AS27" s="72"/>
      <c r="AT27" s="95"/>
      <c r="AU27" s="280"/>
      <c r="BA27" s="96"/>
      <c r="BC27" s="97">
        <f t="shared" si="2"/>
        <v>0</v>
      </c>
      <c r="BD27" s="75">
        <f t="shared" si="3"/>
        <v>0</v>
      </c>
      <c r="BE27" s="97"/>
      <c r="BF27" s="76"/>
      <c r="BG27" s="97"/>
      <c r="BH27" s="77"/>
      <c r="BI27" s="213"/>
      <c r="BJ27" s="202"/>
      <c r="BK27" s="61"/>
      <c r="BL27" s="78">
        <f t="shared" si="4"/>
        <v>0</v>
      </c>
      <c r="BM27" s="79">
        <f t="shared" si="5"/>
        <v>0</v>
      </c>
    </row>
    <row r="28" spans="2:65">
      <c r="B28" s="35" t="str">
        <f>'Phase II'!B28</f>
        <v>Graduate Student</v>
      </c>
      <c r="C28" s="35" t="str">
        <f>'Phase II'!C28</f>
        <v>Graduate Student (Lin)</v>
      </c>
      <c r="D28" s="378"/>
      <c r="E28" s="92">
        <f>'Phase II'!E28*1.03</f>
        <v>25.40469348659003</v>
      </c>
      <c r="F28" s="92"/>
      <c r="G28" s="93"/>
      <c r="H28" s="94"/>
      <c r="I28" s="72"/>
      <c r="J28" s="94"/>
      <c r="K28" s="72"/>
      <c r="L28" s="94"/>
      <c r="M28" s="72"/>
      <c r="N28" s="94"/>
      <c r="O28" s="72"/>
      <c r="P28" s="94"/>
      <c r="Q28" s="72"/>
      <c r="R28" s="94"/>
      <c r="S28" s="72"/>
      <c r="T28" s="95"/>
      <c r="U28" s="273"/>
      <c r="W28" s="94"/>
      <c r="X28" s="72"/>
      <c r="Y28" s="94"/>
      <c r="Z28" s="72"/>
      <c r="AA28" s="94"/>
      <c r="AB28" s="72"/>
      <c r="AC28" s="94"/>
      <c r="AD28" s="72"/>
      <c r="AE28" s="94"/>
      <c r="AF28" s="72"/>
      <c r="AG28" s="94"/>
      <c r="AH28" s="72"/>
      <c r="AI28" s="95"/>
      <c r="AJ28" s="287"/>
      <c r="AL28" s="94"/>
      <c r="AM28" s="72"/>
      <c r="AN28" s="94"/>
      <c r="AO28" s="72"/>
      <c r="AP28" s="94"/>
      <c r="AQ28" s="72"/>
      <c r="AR28" s="94"/>
      <c r="AS28" s="72"/>
      <c r="AT28" s="95"/>
      <c r="AU28" s="280"/>
      <c r="BA28" s="96"/>
      <c r="BC28" s="97">
        <f t="shared" si="2"/>
        <v>0</v>
      </c>
      <c r="BD28" s="75">
        <f t="shared" si="3"/>
        <v>0</v>
      </c>
      <c r="BE28" s="97"/>
      <c r="BF28" s="76"/>
      <c r="BG28" s="97"/>
      <c r="BH28" s="77"/>
      <c r="BI28" s="213"/>
      <c r="BJ28" s="202"/>
      <c r="BK28" s="61"/>
      <c r="BL28" s="78">
        <f t="shared" si="4"/>
        <v>0</v>
      </c>
      <c r="BM28" s="79">
        <f t="shared" si="5"/>
        <v>0</v>
      </c>
    </row>
    <row r="29" spans="2:65">
      <c r="B29" s="35" t="str">
        <f>'Phase II'!B29</f>
        <v>Graduate Student</v>
      </c>
      <c r="C29" s="35" t="str">
        <f>'Phase II'!C29</f>
        <v>Graduate Student (Yoon)</v>
      </c>
      <c r="D29" s="378"/>
      <c r="E29" s="92">
        <f>'Phase II'!E29*1.03</f>
        <v>25.40469348659003</v>
      </c>
      <c r="F29" s="92"/>
      <c r="G29" s="93"/>
      <c r="H29" s="94"/>
      <c r="I29" s="72"/>
      <c r="J29" s="94"/>
      <c r="K29" s="72"/>
      <c r="L29" s="94"/>
      <c r="M29" s="72"/>
      <c r="N29" s="94"/>
      <c r="O29" s="72"/>
      <c r="P29" s="94"/>
      <c r="Q29" s="72"/>
      <c r="R29" s="94"/>
      <c r="S29" s="72"/>
      <c r="T29" s="95"/>
      <c r="U29" s="273"/>
      <c r="W29" s="94"/>
      <c r="X29" s="72"/>
      <c r="Y29" s="94"/>
      <c r="Z29" s="72"/>
      <c r="AA29" s="94"/>
      <c r="AB29" s="72"/>
      <c r="AC29" s="94"/>
      <c r="AD29" s="72"/>
      <c r="AE29" s="94"/>
      <c r="AF29" s="72"/>
      <c r="AG29" s="94"/>
      <c r="AH29" s="72"/>
      <c r="AI29" s="95"/>
      <c r="AJ29" s="287"/>
      <c r="AL29" s="94"/>
      <c r="AM29" s="72"/>
      <c r="AN29" s="94"/>
      <c r="AO29" s="72"/>
      <c r="AP29" s="94"/>
      <c r="AQ29" s="72"/>
      <c r="AR29" s="94"/>
      <c r="AS29" s="72"/>
      <c r="AT29" s="95"/>
      <c r="AU29" s="280"/>
      <c r="BA29" s="96"/>
      <c r="BC29" s="97">
        <f t="shared" si="2"/>
        <v>0</v>
      </c>
      <c r="BD29" s="75">
        <f t="shared" si="3"/>
        <v>0</v>
      </c>
      <c r="BE29" s="97"/>
      <c r="BF29" s="76"/>
      <c r="BG29" s="97"/>
      <c r="BH29" s="77"/>
      <c r="BI29" s="213"/>
      <c r="BJ29" s="202"/>
      <c r="BK29" s="61"/>
      <c r="BL29" s="78">
        <f t="shared" si="4"/>
        <v>0</v>
      </c>
      <c r="BM29" s="79">
        <f t="shared" si="5"/>
        <v>0</v>
      </c>
    </row>
    <row r="30" spans="2:65">
      <c r="B30" s="35" t="str">
        <f>'Phase II'!B30</f>
        <v>Graduate Student</v>
      </c>
      <c r="C30" s="35" t="str">
        <f>'Phase II'!C30</f>
        <v>Graduate Student (Yoon)</v>
      </c>
      <c r="D30" s="378"/>
      <c r="E30" s="92">
        <f>'Phase II'!E30*1.03</f>
        <v>25.40469348659003</v>
      </c>
      <c r="F30" s="92"/>
      <c r="G30" s="93"/>
      <c r="H30" s="94"/>
      <c r="I30" s="72"/>
      <c r="J30" s="94"/>
      <c r="K30" s="72"/>
      <c r="L30" s="94"/>
      <c r="M30" s="72"/>
      <c r="N30" s="94"/>
      <c r="O30" s="72"/>
      <c r="P30" s="94"/>
      <c r="Q30" s="72"/>
      <c r="R30" s="94"/>
      <c r="S30" s="72"/>
      <c r="T30" s="95"/>
      <c r="U30" s="273"/>
      <c r="W30" s="94"/>
      <c r="X30" s="72"/>
      <c r="Y30" s="94"/>
      <c r="Z30" s="72"/>
      <c r="AA30" s="94"/>
      <c r="AB30" s="72"/>
      <c r="AC30" s="94"/>
      <c r="AD30" s="72"/>
      <c r="AE30" s="94"/>
      <c r="AF30" s="72"/>
      <c r="AG30" s="94"/>
      <c r="AH30" s="72"/>
      <c r="AI30" s="95"/>
      <c r="AJ30" s="287"/>
      <c r="AL30" s="94"/>
      <c r="AM30" s="72"/>
      <c r="AN30" s="94"/>
      <c r="AO30" s="72"/>
      <c r="AP30" s="94"/>
      <c r="AQ30" s="72"/>
      <c r="AR30" s="94"/>
      <c r="AS30" s="72"/>
      <c r="AT30" s="95"/>
      <c r="AU30" s="280"/>
      <c r="BA30" s="96"/>
      <c r="BC30" s="97">
        <f t="shared" si="2"/>
        <v>0</v>
      </c>
      <c r="BD30" s="75">
        <f t="shared" si="3"/>
        <v>0</v>
      </c>
      <c r="BE30" s="97"/>
      <c r="BF30" s="76"/>
      <c r="BG30" s="97"/>
      <c r="BH30" s="77"/>
      <c r="BI30" s="213"/>
      <c r="BJ30" s="202"/>
      <c r="BK30" s="61"/>
      <c r="BL30" s="78">
        <f t="shared" si="4"/>
        <v>0</v>
      </c>
      <c r="BM30" s="79">
        <f t="shared" si="5"/>
        <v>0</v>
      </c>
    </row>
    <row r="31" spans="2:65">
      <c r="B31" s="35" t="str">
        <f>'Phase II'!B31</f>
        <v>Undergraduate Student</v>
      </c>
      <c r="C31" s="35" t="str">
        <f>'Phase II'!C31</f>
        <v>Undergraduate Student (Lin)</v>
      </c>
      <c r="D31" s="378"/>
      <c r="E31" s="92">
        <f>'Phase II'!E31*1.03</f>
        <v>18.291379310344801</v>
      </c>
      <c r="F31" s="92"/>
      <c r="G31" s="93"/>
      <c r="H31" s="94"/>
      <c r="I31" s="72"/>
      <c r="J31" s="94"/>
      <c r="K31" s="72"/>
      <c r="L31" s="94"/>
      <c r="M31" s="72"/>
      <c r="N31" s="94"/>
      <c r="O31" s="72"/>
      <c r="P31" s="94"/>
      <c r="Q31" s="72"/>
      <c r="R31" s="94"/>
      <c r="S31" s="72"/>
      <c r="T31" s="95"/>
      <c r="U31" s="273"/>
      <c r="W31" s="94"/>
      <c r="X31" s="72"/>
      <c r="Y31" s="94"/>
      <c r="Z31" s="72"/>
      <c r="AA31" s="94"/>
      <c r="AB31" s="72"/>
      <c r="AC31" s="94"/>
      <c r="AD31" s="72"/>
      <c r="AE31" s="94"/>
      <c r="AF31" s="72"/>
      <c r="AG31" s="94"/>
      <c r="AH31" s="72"/>
      <c r="AI31" s="95"/>
      <c r="AJ31" s="287"/>
      <c r="AL31" s="94"/>
      <c r="AM31" s="72"/>
      <c r="AN31" s="94"/>
      <c r="AO31" s="72"/>
      <c r="AP31" s="94"/>
      <c r="AQ31" s="72"/>
      <c r="AR31" s="94"/>
      <c r="AS31" s="72"/>
      <c r="AT31" s="95"/>
      <c r="AU31" s="280"/>
      <c r="BA31" s="96"/>
      <c r="BC31" s="97">
        <f t="shared" si="2"/>
        <v>0</v>
      </c>
      <c r="BD31" s="75">
        <f t="shared" si="3"/>
        <v>0</v>
      </c>
      <c r="BE31" s="97"/>
      <c r="BF31" s="76"/>
      <c r="BG31" s="97"/>
      <c r="BH31" s="77"/>
      <c r="BI31" s="213"/>
      <c r="BJ31" s="202"/>
      <c r="BK31" s="61"/>
      <c r="BL31" s="78">
        <f t="shared" si="4"/>
        <v>0</v>
      </c>
      <c r="BM31" s="79">
        <f t="shared" si="5"/>
        <v>0</v>
      </c>
    </row>
    <row r="32" spans="2:65" hidden="1">
      <c r="B32" s="35"/>
      <c r="C32" s="35"/>
      <c r="D32" s="378"/>
      <c r="E32" s="91"/>
      <c r="F32" s="92"/>
      <c r="G32" s="93"/>
      <c r="H32" s="94">
        <v>0</v>
      </c>
      <c r="I32" s="72">
        <f>$E32*H32</f>
        <v>0</v>
      </c>
      <c r="J32" s="94">
        <v>0</v>
      </c>
      <c r="K32" s="72">
        <f>$E32*J32</f>
        <v>0</v>
      </c>
      <c r="L32" s="94">
        <v>0</v>
      </c>
      <c r="M32" s="72">
        <f>$E32*L32</f>
        <v>0</v>
      </c>
      <c r="N32" s="94">
        <v>0</v>
      </c>
      <c r="O32" s="72">
        <f>$E32*N32</f>
        <v>0</v>
      </c>
      <c r="P32" s="94">
        <v>0</v>
      </c>
      <c r="Q32" s="72">
        <f>$E32*P32</f>
        <v>0</v>
      </c>
      <c r="R32" s="94">
        <v>0</v>
      </c>
      <c r="S32" s="72">
        <f>$E32*R32</f>
        <v>0</v>
      </c>
      <c r="T32" s="95">
        <f>H32+J32+L32+N32+P32+R32</f>
        <v>0</v>
      </c>
      <c r="U32" s="273">
        <f>$E32*T32</f>
        <v>0</v>
      </c>
      <c r="W32" s="94">
        <v>0</v>
      </c>
      <c r="X32" s="72">
        <f>$E32*W32</f>
        <v>0</v>
      </c>
      <c r="Y32" s="94">
        <v>0</v>
      </c>
      <c r="Z32" s="72">
        <f>$E32*Y32</f>
        <v>0</v>
      </c>
      <c r="AA32" s="94">
        <v>0</v>
      </c>
      <c r="AB32" s="72">
        <f>$E32*AA32</f>
        <v>0</v>
      </c>
      <c r="AC32" s="94">
        <v>0</v>
      </c>
      <c r="AD32" s="72">
        <f>$E32*AC32</f>
        <v>0</v>
      </c>
      <c r="AE32" s="94">
        <v>0</v>
      </c>
      <c r="AF32" s="72">
        <f>$E32*AE32</f>
        <v>0</v>
      </c>
      <c r="AG32" s="94">
        <v>0</v>
      </c>
      <c r="AH32" s="72">
        <f>$E32*AG32</f>
        <v>0</v>
      </c>
      <c r="AI32" s="95">
        <f>W32+Y32+AA32+AC32+AE32+AG32</f>
        <v>0</v>
      </c>
      <c r="AJ32" s="287">
        <f>$E32*AI32</f>
        <v>0</v>
      </c>
      <c r="AL32" s="94">
        <v>0</v>
      </c>
      <c r="AM32" s="72">
        <f>$E32*AL32</f>
        <v>0</v>
      </c>
      <c r="AN32" s="94">
        <v>0</v>
      </c>
      <c r="AO32" s="72">
        <f>$E32*AN32</f>
        <v>0</v>
      </c>
      <c r="AP32" s="94">
        <v>0</v>
      </c>
      <c r="AQ32" s="72">
        <f>$E32*AP32</f>
        <v>0</v>
      </c>
      <c r="AR32" s="94">
        <v>0</v>
      </c>
      <c r="AS32" s="72">
        <f>$E32*AR32</f>
        <v>0</v>
      </c>
      <c r="AT32" s="95">
        <f>AL32+AN32+AP32+AR32</f>
        <v>0</v>
      </c>
      <c r="AU32" s="280">
        <f>$E32*AT32</f>
        <v>0</v>
      </c>
      <c r="BA32" s="96"/>
      <c r="BC32" s="97">
        <f>$T32</f>
        <v>0</v>
      </c>
      <c r="BD32" s="75">
        <f>$E32*BC32</f>
        <v>0</v>
      </c>
      <c r="BE32" s="97">
        <f>$AI32</f>
        <v>0</v>
      </c>
      <c r="BF32" s="76">
        <f>$E32*BE32</f>
        <v>0</v>
      </c>
      <c r="BG32" s="97">
        <f>$AT32</f>
        <v>0</v>
      </c>
      <c r="BH32" s="77">
        <f>$E32*BG32</f>
        <v>0</v>
      </c>
      <c r="BI32" s="213"/>
      <c r="BJ32" s="202"/>
      <c r="BK32" s="61"/>
      <c r="BL32" s="78">
        <f>BC32+BE32+BG32</f>
        <v>0</v>
      </c>
      <c r="BM32" s="79">
        <f>$E32*BL32</f>
        <v>0</v>
      </c>
    </row>
    <row r="33" spans="2:65">
      <c r="B33" s="98"/>
      <c r="C33" s="99" t="s">
        <v>16</v>
      </c>
      <c r="D33" s="99"/>
      <c r="E33" s="98"/>
      <c r="F33" s="98"/>
      <c r="G33" s="98"/>
      <c r="H33" s="100">
        <f t="shared" ref="H33:S33" si="6">SUM(H25:H32)</f>
        <v>0</v>
      </c>
      <c r="I33" s="101">
        <f t="shared" si="6"/>
        <v>0</v>
      </c>
      <c r="J33" s="100">
        <f t="shared" si="6"/>
        <v>0</v>
      </c>
      <c r="K33" s="101">
        <f t="shared" si="6"/>
        <v>0</v>
      </c>
      <c r="L33" s="100">
        <f t="shared" si="6"/>
        <v>0</v>
      </c>
      <c r="M33" s="101">
        <f t="shared" si="6"/>
        <v>0</v>
      </c>
      <c r="N33" s="100">
        <f t="shared" si="6"/>
        <v>0</v>
      </c>
      <c r="O33" s="101">
        <f t="shared" si="6"/>
        <v>0</v>
      </c>
      <c r="P33" s="100">
        <f t="shared" si="6"/>
        <v>0</v>
      </c>
      <c r="Q33" s="101">
        <f t="shared" si="6"/>
        <v>0</v>
      </c>
      <c r="R33" s="100">
        <f t="shared" si="6"/>
        <v>0</v>
      </c>
      <c r="S33" s="101">
        <f t="shared" si="6"/>
        <v>0</v>
      </c>
      <c r="T33" s="100">
        <f>H33+J33+L33+N33+P33+R33</f>
        <v>0</v>
      </c>
      <c r="U33" s="275">
        <f>SUM(U25:U32)</f>
        <v>0</v>
      </c>
      <c r="V33" s="98"/>
      <c r="W33" s="100">
        <f t="shared" ref="W33:AH33" si="7">SUM(W25:W32)</f>
        <v>0</v>
      </c>
      <c r="X33" s="101">
        <f t="shared" si="7"/>
        <v>0</v>
      </c>
      <c r="Y33" s="100">
        <f t="shared" si="7"/>
        <v>0</v>
      </c>
      <c r="Z33" s="101">
        <f t="shared" si="7"/>
        <v>0</v>
      </c>
      <c r="AA33" s="100">
        <f t="shared" si="7"/>
        <v>0</v>
      </c>
      <c r="AB33" s="101">
        <f t="shared" si="7"/>
        <v>0</v>
      </c>
      <c r="AC33" s="100">
        <f t="shared" si="7"/>
        <v>0</v>
      </c>
      <c r="AD33" s="101">
        <f t="shared" si="7"/>
        <v>0</v>
      </c>
      <c r="AE33" s="100">
        <f t="shared" si="7"/>
        <v>0</v>
      </c>
      <c r="AF33" s="101">
        <f t="shared" si="7"/>
        <v>0</v>
      </c>
      <c r="AG33" s="100">
        <f t="shared" si="7"/>
        <v>0</v>
      </c>
      <c r="AH33" s="101">
        <f t="shared" si="7"/>
        <v>0</v>
      </c>
      <c r="AI33" s="100">
        <f>W33+Y33+AA33+AC33+AE33+AG33</f>
        <v>0</v>
      </c>
      <c r="AJ33" s="289">
        <f>SUM(AJ25:AJ32)</f>
        <v>0</v>
      </c>
      <c r="AL33" s="100">
        <f t="shared" ref="AL33:AS33" si="8">SUM(AL25:AL32)</f>
        <v>0</v>
      </c>
      <c r="AM33" s="101">
        <f t="shared" si="8"/>
        <v>0</v>
      </c>
      <c r="AN33" s="100">
        <f t="shared" si="8"/>
        <v>0</v>
      </c>
      <c r="AO33" s="101">
        <f t="shared" si="8"/>
        <v>0</v>
      </c>
      <c r="AP33" s="100">
        <f t="shared" si="8"/>
        <v>0</v>
      </c>
      <c r="AQ33" s="101">
        <f t="shared" si="8"/>
        <v>0</v>
      </c>
      <c r="AR33" s="100">
        <f t="shared" si="8"/>
        <v>0</v>
      </c>
      <c r="AS33" s="101">
        <f t="shared" si="8"/>
        <v>0</v>
      </c>
      <c r="AT33" s="100">
        <f>AL33+AN33+AP33+AR33</f>
        <v>0</v>
      </c>
      <c r="AU33" s="282">
        <f>SUM(AU25:AU32)</f>
        <v>0</v>
      </c>
      <c r="AV33" s="98"/>
      <c r="BA33" s="102"/>
      <c r="BC33" s="103">
        <f t="shared" ref="BC33:BH33" si="9">SUM(BC25:BC32)</f>
        <v>0</v>
      </c>
      <c r="BD33" s="104">
        <f t="shared" si="9"/>
        <v>0</v>
      </c>
      <c r="BE33" s="103">
        <f t="shared" si="9"/>
        <v>0</v>
      </c>
      <c r="BF33" s="105">
        <f t="shared" si="9"/>
        <v>0</v>
      </c>
      <c r="BG33" s="103">
        <f t="shared" si="9"/>
        <v>0</v>
      </c>
      <c r="BH33" s="106">
        <f t="shared" si="9"/>
        <v>0</v>
      </c>
      <c r="BI33" s="213"/>
      <c r="BJ33" s="202"/>
      <c r="BK33" s="61"/>
      <c r="BL33" s="107">
        <f>SUM(BL25:BL32)</f>
        <v>0</v>
      </c>
      <c r="BM33" s="108">
        <f>SUM(BM25:BM32)</f>
        <v>0</v>
      </c>
    </row>
    <row r="34" spans="2:65" ht="14" thickBot="1">
      <c r="U34" s="273"/>
      <c r="AJ34" s="287"/>
      <c r="AU34" s="280"/>
      <c r="BC34" s="97"/>
      <c r="BD34" s="69"/>
      <c r="BE34" s="97"/>
      <c r="BF34" s="69"/>
      <c r="BG34" s="97"/>
      <c r="BH34" s="69"/>
      <c r="BI34" s="213"/>
      <c r="BJ34" s="202"/>
      <c r="BK34" s="61"/>
      <c r="BL34" s="97"/>
      <c r="BM34" s="69"/>
    </row>
    <row r="35" spans="2:65" s="61" customFormat="1" ht="14" thickBot="1">
      <c r="B35" s="62" t="s">
        <v>17</v>
      </c>
      <c r="C35" s="63"/>
      <c r="D35" s="63"/>
      <c r="E35" s="63"/>
      <c r="F35" s="63"/>
      <c r="G35" s="64"/>
      <c r="H35" s="65"/>
      <c r="I35" s="66"/>
      <c r="J35" s="65"/>
      <c r="K35" s="66"/>
      <c r="L35" s="65"/>
      <c r="M35" s="66"/>
      <c r="N35" s="65"/>
      <c r="O35" s="66"/>
      <c r="P35" s="65"/>
      <c r="Q35" s="66"/>
      <c r="R35" s="65"/>
      <c r="S35" s="66"/>
      <c r="T35" s="67"/>
      <c r="U35" s="271"/>
      <c r="W35" s="65"/>
      <c r="X35" s="66"/>
      <c r="Y35" s="65"/>
      <c r="Z35" s="66"/>
      <c r="AA35" s="65"/>
      <c r="AB35" s="66"/>
      <c r="AC35" s="65"/>
      <c r="AD35" s="66"/>
      <c r="AE35" s="65"/>
      <c r="AF35" s="66"/>
      <c r="AG35" s="65"/>
      <c r="AH35" s="66"/>
      <c r="AI35" s="67"/>
      <c r="AJ35" s="285"/>
      <c r="AK35"/>
      <c r="AL35" s="65"/>
      <c r="AM35" s="66"/>
      <c r="AN35" s="65"/>
      <c r="AO35" s="66"/>
      <c r="AP35" s="65"/>
      <c r="AQ35" s="66"/>
      <c r="AR35" s="65"/>
      <c r="AS35" s="66"/>
      <c r="AT35" s="67"/>
      <c r="AU35" s="278"/>
      <c r="AW35"/>
      <c r="AX35"/>
      <c r="AY35"/>
      <c r="BA35" s="59"/>
      <c r="BC35" s="68"/>
      <c r="BD35" s="69"/>
      <c r="BE35" s="68"/>
      <c r="BF35" s="69"/>
      <c r="BG35" s="68"/>
      <c r="BH35" s="69"/>
      <c r="BI35" s="212"/>
      <c r="BJ35" s="202"/>
      <c r="BL35" s="68"/>
      <c r="BM35" s="69"/>
    </row>
    <row r="36" spans="2:65">
      <c r="B36" s="35" t="str">
        <f>B25</f>
        <v>Dr. Jin</v>
      </c>
      <c r="C36" s="35" t="str">
        <f>C25</f>
        <v>Principle Investigator</v>
      </c>
      <c r="D36" s="221"/>
      <c r="E36" s="110">
        <f>'Phase II'!E45</f>
        <v>0.27400000000000002</v>
      </c>
      <c r="F36" s="93"/>
      <c r="G36" s="93"/>
      <c r="H36" s="39"/>
      <c r="I36" s="72">
        <f>I25*$E36</f>
        <v>0</v>
      </c>
      <c r="J36" s="97"/>
      <c r="K36" s="72">
        <f>K25*$E36</f>
        <v>0</v>
      </c>
      <c r="L36" s="97"/>
      <c r="M36" s="72">
        <f>M25*$E36</f>
        <v>0</v>
      </c>
      <c r="N36" s="39"/>
      <c r="O36" s="72">
        <f>O25*$E36</f>
        <v>0</v>
      </c>
      <c r="P36" s="97"/>
      <c r="Q36" s="72">
        <f>Q25*$E36</f>
        <v>0</v>
      </c>
      <c r="R36" s="97"/>
      <c r="S36" s="72">
        <f>S25*$E36</f>
        <v>0</v>
      </c>
      <c r="T36" s="97"/>
      <c r="U36" s="273">
        <f>U25*$E36</f>
        <v>0</v>
      </c>
      <c r="W36" s="39"/>
      <c r="X36" s="72">
        <f>X25*$E36</f>
        <v>0</v>
      </c>
      <c r="Y36" s="97"/>
      <c r="Z36" s="72">
        <f>Z25*$E36</f>
        <v>0</v>
      </c>
      <c r="AA36" s="97"/>
      <c r="AB36" s="72">
        <f>AB25*$E36</f>
        <v>0</v>
      </c>
      <c r="AC36" s="39"/>
      <c r="AD36" s="72">
        <f>AD25*$E36</f>
        <v>0</v>
      </c>
      <c r="AE36" s="97"/>
      <c r="AF36" s="72">
        <f>AF25*$E36</f>
        <v>0</v>
      </c>
      <c r="AG36" s="97"/>
      <c r="AH36" s="72">
        <f>AH25*$E36</f>
        <v>0</v>
      </c>
      <c r="AI36" s="97"/>
      <c r="AJ36" s="287">
        <f>AJ25*$E36</f>
        <v>0</v>
      </c>
      <c r="AL36" s="39"/>
      <c r="AM36" s="72">
        <f>AM25*$E36</f>
        <v>0</v>
      </c>
      <c r="AN36" s="97"/>
      <c r="AO36" s="72">
        <f>AO25*$E36</f>
        <v>0</v>
      </c>
      <c r="AP36" s="97"/>
      <c r="AQ36" s="72">
        <f>AQ25*$E36</f>
        <v>0</v>
      </c>
      <c r="AR36" s="39"/>
      <c r="AS36" s="72">
        <f>AS25*$E36</f>
        <v>0</v>
      </c>
      <c r="AT36" s="97"/>
      <c r="AU36" s="280">
        <f>AU25*$E36</f>
        <v>0</v>
      </c>
      <c r="BA36" s="96"/>
      <c r="BC36" s="68"/>
      <c r="BD36" s="75">
        <f>BD25*$E36</f>
        <v>0</v>
      </c>
      <c r="BE36" s="68"/>
      <c r="BF36" s="76">
        <f>BF25*$E36</f>
        <v>0</v>
      </c>
      <c r="BG36" s="68"/>
      <c r="BH36" s="77">
        <f>BH25*$E36</f>
        <v>0</v>
      </c>
      <c r="BI36" s="212"/>
      <c r="BJ36" s="202"/>
      <c r="BK36" s="61"/>
      <c r="BL36" s="111"/>
      <c r="BM36" s="79">
        <f>BM25*$E36</f>
        <v>0</v>
      </c>
    </row>
    <row r="37" spans="2:65">
      <c r="B37" s="35" t="str">
        <f t="shared" ref="B37:C42" si="10">B26</f>
        <v>Dr. Casanova</v>
      </c>
      <c r="C37" s="35" t="str">
        <f t="shared" si="10"/>
        <v>Co-PI</v>
      </c>
      <c r="D37" s="221"/>
      <c r="E37" s="110">
        <f>'Phase II'!E46</f>
        <v>0.27400000000000002</v>
      </c>
      <c r="F37" s="93"/>
      <c r="G37" s="93"/>
      <c r="H37" s="39"/>
      <c r="I37" s="72"/>
      <c r="J37" s="97"/>
      <c r="K37" s="72"/>
      <c r="L37" s="97"/>
      <c r="M37" s="72"/>
      <c r="N37" s="39"/>
      <c r="O37" s="72"/>
      <c r="P37" s="97"/>
      <c r="Q37" s="72"/>
      <c r="R37" s="97"/>
      <c r="S37" s="72"/>
      <c r="T37" s="97"/>
      <c r="U37" s="273"/>
      <c r="W37" s="39"/>
      <c r="X37" s="72"/>
      <c r="Y37" s="97"/>
      <c r="Z37" s="72"/>
      <c r="AA37" s="97"/>
      <c r="AB37" s="72"/>
      <c r="AC37" s="39"/>
      <c r="AD37" s="72"/>
      <c r="AE37" s="97"/>
      <c r="AF37" s="72"/>
      <c r="AG37" s="97"/>
      <c r="AH37" s="72"/>
      <c r="AI37" s="97"/>
      <c r="AJ37" s="287"/>
      <c r="AL37" s="39"/>
      <c r="AM37" s="72"/>
      <c r="AN37" s="97"/>
      <c r="AO37" s="72"/>
      <c r="AP37" s="97"/>
      <c r="AQ37" s="72"/>
      <c r="AR37" s="39"/>
      <c r="AS37" s="72"/>
      <c r="AT37" s="97"/>
      <c r="AU37" s="280"/>
      <c r="BA37" s="96"/>
      <c r="BC37" s="68"/>
      <c r="BD37" s="75">
        <f t="shared" ref="BD37:BD42" si="11">BD26*$E37</f>
        <v>0</v>
      </c>
      <c r="BE37" s="68"/>
      <c r="BF37" s="76"/>
      <c r="BG37" s="68"/>
      <c r="BH37" s="77"/>
      <c r="BI37" s="212"/>
      <c r="BJ37" s="202"/>
      <c r="BK37" s="61"/>
      <c r="BL37" s="111"/>
      <c r="BM37" s="79">
        <f t="shared" ref="BM37:BM41" si="12">BM26*$E37</f>
        <v>0</v>
      </c>
    </row>
    <row r="38" spans="2:65">
      <c r="B38" s="35" t="str">
        <f t="shared" si="10"/>
        <v>Dr. Yoon</v>
      </c>
      <c r="C38" s="35" t="str">
        <f t="shared" si="10"/>
        <v>Co-PI</v>
      </c>
      <c r="D38" s="221"/>
      <c r="E38" s="110">
        <f>'Phase II'!E47</f>
        <v>0.27400000000000002</v>
      </c>
      <c r="F38" s="93"/>
      <c r="G38" s="93"/>
      <c r="H38" s="39"/>
      <c r="I38" s="72"/>
      <c r="J38" s="97"/>
      <c r="K38" s="72"/>
      <c r="L38" s="97"/>
      <c r="M38" s="72"/>
      <c r="N38" s="39"/>
      <c r="O38" s="72"/>
      <c r="P38" s="97"/>
      <c r="Q38" s="72"/>
      <c r="R38" s="97"/>
      <c r="S38" s="72"/>
      <c r="T38" s="97"/>
      <c r="U38" s="273"/>
      <c r="W38" s="39"/>
      <c r="X38" s="72"/>
      <c r="Y38" s="97"/>
      <c r="Z38" s="72"/>
      <c r="AA38" s="97"/>
      <c r="AB38" s="72"/>
      <c r="AC38" s="39"/>
      <c r="AD38" s="72"/>
      <c r="AE38" s="97"/>
      <c r="AF38" s="72"/>
      <c r="AG38" s="97"/>
      <c r="AH38" s="72"/>
      <c r="AI38" s="97"/>
      <c r="AJ38" s="287"/>
      <c r="AL38" s="39"/>
      <c r="AM38" s="72"/>
      <c r="AN38" s="97"/>
      <c r="AO38" s="72"/>
      <c r="AP38" s="97"/>
      <c r="AQ38" s="72"/>
      <c r="AR38" s="39"/>
      <c r="AS38" s="72"/>
      <c r="AT38" s="97"/>
      <c r="AU38" s="280"/>
      <c r="BA38" s="96"/>
      <c r="BC38" s="68"/>
      <c r="BD38" s="75">
        <f t="shared" si="11"/>
        <v>0</v>
      </c>
      <c r="BE38" s="68"/>
      <c r="BF38" s="76"/>
      <c r="BG38" s="68"/>
      <c r="BH38" s="77"/>
      <c r="BI38" s="212"/>
      <c r="BJ38" s="202"/>
      <c r="BK38" s="61"/>
      <c r="BL38" s="111"/>
      <c r="BM38" s="79">
        <f t="shared" si="12"/>
        <v>0</v>
      </c>
    </row>
    <row r="39" spans="2:65">
      <c r="B39" s="35" t="str">
        <f t="shared" si="10"/>
        <v>Graduate Student</v>
      </c>
      <c r="C39" s="35" t="str">
        <f t="shared" si="10"/>
        <v>Graduate Student (Lin)</v>
      </c>
      <c r="D39" s="221"/>
      <c r="E39" s="110">
        <f>'Phase II'!E48</f>
        <v>0.10199999999999999</v>
      </c>
      <c r="F39" s="93"/>
      <c r="G39" s="93"/>
      <c r="H39" s="39"/>
      <c r="I39" s="72"/>
      <c r="J39" s="97"/>
      <c r="K39" s="72"/>
      <c r="L39" s="97"/>
      <c r="M39" s="72"/>
      <c r="N39" s="39"/>
      <c r="O39" s="72"/>
      <c r="P39" s="97"/>
      <c r="Q39" s="72"/>
      <c r="R39" s="97"/>
      <c r="S39" s="72"/>
      <c r="T39" s="97"/>
      <c r="U39" s="273"/>
      <c r="W39" s="39"/>
      <c r="X39" s="72"/>
      <c r="Y39" s="97"/>
      <c r="Z39" s="72"/>
      <c r="AA39" s="97"/>
      <c r="AB39" s="72"/>
      <c r="AC39" s="39"/>
      <c r="AD39" s="72"/>
      <c r="AE39" s="97"/>
      <c r="AF39" s="72"/>
      <c r="AG39" s="97"/>
      <c r="AH39" s="72"/>
      <c r="AI39" s="97"/>
      <c r="AJ39" s="287"/>
      <c r="AL39" s="39"/>
      <c r="AM39" s="72"/>
      <c r="AN39" s="97"/>
      <c r="AO39" s="72"/>
      <c r="AP39" s="97"/>
      <c r="AQ39" s="72"/>
      <c r="AR39" s="39"/>
      <c r="AS39" s="72"/>
      <c r="AT39" s="97"/>
      <c r="AU39" s="280"/>
      <c r="BA39" s="96"/>
      <c r="BC39" s="68"/>
      <c r="BD39" s="75">
        <f t="shared" si="11"/>
        <v>0</v>
      </c>
      <c r="BE39" s="68"/>
      <c r="BF39" s="76"/>
      <c r="BG39" s="68"/>
      <c r="BH39" s="77"/>
      <c r="BI39" s="212"/>
      <c r="BJ39" s="202"/>
      <c r="BK39" s="61"/>
      <c r="BL39" s="111"/>
      <c r="BM39" s="79">
        <f t="shared" si="12"/>
        <v>0</v>
      </c>
    </row>
    <row r="40" spans="2:65">
      <c r="B40" s="35" t="str">
        <f t="shared" si="10"/>
        <v>Graduate Student</v>
      </c>
      <c r="C40" s="35" t="str">
        <f t="shared" si="10"/>
        <v>Graduate Student (Yoon)</v>
      </c>
      <c r="D40" s="221"/>
      <c r="E40" s="110">
        <f>'Phase II'!E49</f>
        <v>0.10199999999999999</v>
      </c>
      <c r="F40" s="93"/>
      <c r="G40" s="93"/>
      <c r="H40" s="39"/>
      <c r="I40" s="72"/>
      <c r="J40" s="97"/>
      <c r="K40" s="72"/>
      <c r="L40" s="97"/>
      <c r="M40" s="72"/>
      <c r="N40" s="39"/>
      <c r="O40" s="72"/>
      <c r="P40" s="97"/>
      <c r="Q40" s="72"/>
      <c r="R40" s="97"/>
      <c r="S40" s="72"/>
      <c r="T40" s="97"/>
      <c r="U40" s="273"/>
      <c r="W40" s="39"/>
      <c r="X40" s="72"/>
      <c r="Y40" s="97"/>
      <c r="Z40" s="72"/>
      <c r="AA40" s="97"/>
      <c r="AB40" s="72"/>
      <c r="AC40" s="39"/>
      <c r="AD40" s="72"/>
      <c r="AE40" s="97"/>
      <c r="AF40" s="72"/>
      <c r="AG40" s="97"/>
      <c r="AH40" s="72"/>
      <c r="AI40" s="97"/>
      <c r="AJ40" s="287"/>
      <c r="AL40" s="39"/>
      <c r="AM40" s="72"/>
      <c r="AN40" s="97"/>
      <c r="AO40" s="72"/>
      <c r="AP40" s="97"/>
      <c r="AQ40" s="72"/>
      <c r="AR40" s="39"/>
      <c r="AS40" s="72"/>
      <c r="AT40" s="97"/>
      <c r="AU40" s="280"/>
      <c r="BA40" s="96"/>
      <c r="BC40" s="68"/>
      <c r="BD40" s="75">
        <f t="shared" si="11"/>
        <v>0</v>
      </c>
      <c r="BE40" s="68"/>
      <c r="BF40" s="76"/>
      <c r="BG40" s="68"/>
      <c r="BH40" s="77"/>
      <c r="BI40" s="212"/>
      <c r="BJ40" s="202"/>
      <c r="BK40" s="61"/>
      <c r="BL40" s="111"/>
      <c r="BM40" s="79">
        <f t="shared" si="12"/>
        <v>0</v>
      </c>
    </row>
    <row r="41" spans="2:65">
      <c r="B41" s="35" t="str">
        <f t="shared" si="10"/>
        <v>Graduate Student</v>
      </c>
      <c r="C41" s="35" t="str">
        <f t="shared" si="10"/>
        <v>Graduate Student (Yoon)</v>
      </c>
      <c r="D41" s="221"/>
      <c r="E41" s="110">
        <f>'Phase II'!E50</f>
        <v>0.10199999999999999</v>
      </c>
      <c r="F41" s="93"/>
      <c r="G41" s="93"/>
      <c r="H41" s="39"/>
      <c r="I41" s="72"/>
      <c r="J41" s="97"/>
      <c r="K41" s="72"/>
      <c r="L41" s="97"/>
      <c r="M41" s="72"/>
      <c r="N41" s="39"/>
      <c r="O41" s="72"/>
      <c r="P41" s="97"/>
      <c r="Q41" s="72"/>
      <c r="R41" s="97"/>
      <c r="S41" s="72"/>
      <c r="T41" s="97"/>
      <c r="U41" s="273"/>
      <c r="W41" s="39"/>
      <c r="X41" s="72"/>
      <c r="Y41" s="97"/>
      <c r="Z41" s="72"/>
      <c r="AA41" s="97"/>
      <c r="AB41" s="72"/>
      <c r="AC41" s="39"/>
      <c r="AD41" s="72"/>
      <c r="AE41" s="97"/>
      <c r="AF41" s="72"/>
      <c r="AG41" s="97"/>
      <c r="AH41" s="72"/>
      <c r="AI41" s="97"/>
      <c r="AJ41" s="287"/>
      <c r="AL41" s="39"/>
      <c r="AM41" s="72"/>
      <c r="AN41" s="97"/>
      <c r="AO41" s="72"/>
      <c r="AP41" s="97"/>
      <c r="AQ41" s="72"/>
      <c r="AR41" s="39"/>
      <c r="AS41" s="72"/>
      <c r="AT41" s="97"/>
      <c r="AU41" s="280"/>
      <c r="BA41" s="96"/>
      <c r="BC41" s="68"/>
      <c r="BD41" s="75">
        <f t="shared" si="11"/>
        <v>0</v>
      </c>
      <c r="BE41" s="68"/>
      <c r="BF41" s="76"/>
      <c r="BG41" s="68"/>
      <c r="BH41" s="77"/>
      <c r="BI41" s="212"/>
      <c r="BJ41" s="202"/>
      <c r="BK41" s="61"/>
      <c r="BL41" s="111"/>
      <c r="BM41" s="79">
        <f t="shared" si="12"/>
        <v>0</v>
      </c>
    </row>
    <row r="42" spans="2:65">
      <c r="B42" s="35" t="str">
        <f t="shared" si="10"/>
        <v>Undergraduate Student</v>
      </c>
      <c r="C42" s="35" t="str">
        <f t="shared" si="10"/>
        <v>Undergraduate Student (Lin)</v>
      </c>
      <c r="D42" s="221"/>
      <c r="E42" s="110">
        <f>'Phase II'!E51</f>
        <v>6.0000000000000001E-3</v>
      </c>
      <c r="F42" s="93"/>
      <c r="G42" s="93"/>
      <c r="H42" s="39"/>
      <c r="I42" s="72">
        <f>I32*$E42</f>
        <v>0</v>
      </c>
      <c r="J42" s="97"/>
      <c r="K42" s="72">
        <f>K32*$E42</f>
        <v>0</v>
      </c>
      <c r="L42" s="97"/>
      <c r="M42" s="72">
        <f>M32*$E42</f>
        <v>0</v>
      </c>
      <c r="N42" s="39"/>
      <c r="O42" s="72">
        <f>O32*$E42</f>
        <v>0</v>
      </c>
      <c r="P42" s="97"/>
      <c r="Q42" s="72">
        <f>Q32*$E42</f>
        <v>0</v>
      </c>
      <c r="R42" s="97"/>
      <c r="S42" s="72">
        <f>S32*$E42</f>
        <v>0</v>
      </c>
      <c r="T42" s="97"/>
      <c r="U42" s="273">
        <f>U32*$E42</f>
        <v>0</v>
      </c>
      <c r="W42" s="39"/>
      <c r="X42" s="72">
        <f>X32*$E42</f>
        <v>0</v>
      </c>
      <c r="Y42" s="97"/>
      <c r="Z42" s="72">
        <f>Z32*$E42</f>
        <v>0</v>
      </c>
      <c r="AA42" s="97"/>
      <c r="AB42" s="72">
        <f>AB32*$E42</f>
        <v>0</v>
      </c>
      <c r="AC42" s="39"/>
      <c r="AD42" s="72">
        <f>AD32*$E42</f>
        <v>0</v>
      </c>
      <c r="AE42" s="97"/>
      <c r="AF42" s="72">
        <f>AF32*$E42</f>
        <v>0</v>
      </c>
      <c r="AG42" s="97"/>
      <c r="AH42" s="72">
        <f>AH32*$E42</f>
        <v>0</v>
      </c>
      <c r="AI42" s="97"/>
      <c r="AJ42" s="287">
        <f>AJ32*$E42</f>
        <v>0</v>
      </c>
      <c r="AL42" s="39"/>
      <c r="AM42" s="72">
        <f>AM32*$E42</f>
        <v>0</v>
      </c>
      <c r="AN42" s="97"/>
      <c r="AO42" s="72">
        <f>AO32*$E42</f>
        <v>0</v>
      </c>
      <c r="AP42" s="97"/>
      <c r="AQ42" s="72">
        <f>AQ32*$E42</f>
        <v>0</v>
      </c>
      <c r="AR42" s="39"/>
      <c r="AS42" s="72">
        <f>AS32*$E42</f>
        <v>0</v>
      </c>
      <c r="AT42" s="97"/>
      <c r="AU42" s="280">
        <f>AU32*$E42</f>
        <v>0</v>
      </c>
      <c r="BA42" s="96"/>
      <c r="BC42" s="68"/>
      <c r="BD42" s="75">
        <f t="shared" si="11"/>
        <v>0</v>
      </c>
      <c r="BE42" s="68"/>
      <c r="BF42" s="76">
        <f>BF32*$E42</f>
        <v>0</v>
      </c>
      <c r="BG42" s="68"/>
      <c r="BH42" s="77">
        <f>BH32*$E42</f>
        <v>0</v>
      </c>
      <c r="BI42" s="212"/>
      <c r="BJ42" s="202"/>
      <c r="BK42" s="61"/>
      <c r="BL42" s="78"/>
      <c r="BM42" s="79">
        <f>BM32*$E42</f>
        <v>0</v>
      </c>
    </row>
    <row r="43" spans="2:65">
      <c r="B43" s="98"/>
      <c r="C43" s="99" t="s">
        <v>40</v>
      </c>
      <c r="D43" s="99"/>
      <c r="E43" s="98"/>
      <c r="F43" s="98"/>
      <c r="G43" s="98"/>
      <c r="H43" s="98"/>
      <c r="I43" s="101">
        <f>SUM(I36:I42)</f>
        <v>0</v>
      </c>
      <c r="J43" s="113"/>
      <c r="K43" s="101">
        <f>SUM(K36:K42)</f>
        <v>0</v>
      </c>
      <c r="L43" s="113"/>
      <c r="M43" s="101">
        <f>SUM(M36:M42)</f>
        <v>0</v>
      </c>
      <c r="N43" s="98"/>
      <c r="O43" s="101">
        <f>SUM(O36:O42)</f>
        <v>0</v>
      </c>
      <c r="P43" s="113"/>
      <c r="Q43" s="101">
        <f>SUM(Q36:Q42)</f>
        <v>0</v>
      </c>
      <c r="R43" s="113"/>
      <c r="S43" s="101">
        <f>SUM(S36:S42)</f>
        <v>0</v>
      </c>
      <c r="T43" s="113"/>
      <c r="U43" s="275">
        <f>SUM(U36:U42)</f>
        <v>0</v>
      </c>
      <c r="V43" s="98"/>
      <c r="W43" s="98"/>
      <c r="X43" s="101">
        <f>SUM(X36:X42)</f>
        <v>0</v>
      </c>
      <c r="Y43" s="113"/>
      <c r="Z43" s="101">
        <f>SUM(Z36:Z42)</f>
        <v>0</v>
      </c>
      <c r="AA43" s="113"/>
      <c r="AB43" s="101">
        <f>SUM(AB36:AB42)</f>
        <v>0</v>
      </c>
      <c r="AC43" s="98"/>
      <c r="AD43" s="101">
        <f>SUM(AD36:AD42)</f>
        <v>0</v>
      </c>
      <c r="AE43" s="113"/>
      <c r="AF43" s="101">
        <f>SUM(AF36:AF42)</f>
        <v>0</v>
      </c>
      <c r="AG43" s="113"/>
      <c r="AH43" s="101">
        <f>SUM(AH36:AH42)</f>
        <v>0</v>
      </c>
      <c r="AI43" s="113"/>
      <c r="AJ43" s="289">
        <f>SUM(AJ36:AJ42)</f>
        <v>0</v>
      </c>
      <c r="AL43" s="98"/>
      <c r="AM43" s="101">
        <f>SUM(AM36:AM42)</f>
        <v>0</v>
      </c>
      <c r="AN43" s="113"/>
      <c r="AO43" s="101">
        <f>SUM(AO36:AO42)</f>
        <v>0</v>
      </c>
      <c r="AP43" s="113"/>
      <c r="AQ43" s="101">
        <f>SUM(AQ36:AQ42)</f>
        <v>0</v>
      </c>
      <c r="AR43" s="98"/>
      <c r="AS43" s="101">
        <f>SUM(AS36:AS42)</f>
        <v>0</v>
      </c>
      <c r="AT43" s="113"/>
      <c r="AU43" s="282">
        <f>SUM(AU36:AU42)</f>
        <v>0</v>
      </c>
      <c r="AV43" s="98"/>
      <c r="BA43" s="102"/>
      <c r="BC43" s="103"/>
      <c r="BD43" s="104">
        <f>SUM(BD36:BD42)</f>
        <v>0</v>
      </c>
      <c r="BE43" s="103"/>
      <c r="BF43" s="105">
        <f>SUM(BF36:BF42)</f>
        <v>0</v>
      </c>
      <c r="BG43" s="103"/>
      <c r="BH43" s="106">
        <f>SUM(BH36:BH42)</f>
        <v>0</v>
      </c>
      <c r="BI43" s="213"/>
      <c r="BJ43" s="202"/>
      <c r="BK43" s="61"/>
      <c r="BL43" s="107"/>
      <c r="BM43" s="108">
        <f>SUM(BM36:BM42)</f>
        <v>0</v>
      </c>
    </row>
    <row r="44" spans="2:65" ht="14" thickBot="1">
      <c r="U44" s="273"/>
      <c r="AJ44" s="287"/>
      <c r="AU44" s="280"/>
      <c r="BC44" s="97"/>
      <c r="BD44" s="69"/>
      <c r="BE44" s="97"/>
      <c r="BF44" s="69"/>
      <c r="BG44" s="97"/>
      <c r="BH44" s="69"/>
      <c r="BI44" s="213"/>
      <c r="BJ44" s="202"/>
      <c r="BK44" s="61"/>
      <c r="BL44" s="97"/>
      <c r="BM44" s="69"/>
    </row>
    <row r="45" spans="2:65" s="61" customFormat="1" ht="14" thickBot="1">
      <c r="B45" s="123" t="s">
        <v>122</v>
      </c>
      <c r="C45" s="222" t="s">
        <v>124</v>
      </c>
      <c r="D45" s="223"/>
      <c r="E45" s="63"/>
      <c r="F45" s="63"/>
      <c r="G45" s="64"/>
      <c r="H45" s="65"/>
      <c r="I45" s="66"/>
      <c r="J45" s="65"/>
      <c r="K45" s="66"/>
      <c r="L45" s="65"/>
      <c r="M45" s="66"/>
      <c r="N45" s="65"/>
      <c r="O45" s="66"/>
      <c r="P45" s="65"/>
      <c r="Q45" s="66"/>
      <c r="R45" s="65"/>
      <c r="S45" s="66"/>
      <c r="T45" s="67"/>
      <c r="U45" s="271"/>
      <c r="W45" s="65"/>
      <c r="X45" s="66"/>
      <c r="Y45" s="65"/>
      <c r="Z45" s="66"/>
      <c r="AA45" s="65"/>
      <c r="AB45" s="66"/>
      <c r="AC45" s="65"/>
      <c r="AD45" s="66"/>
      <c r="AE45" s="65"/>
      <c r="AF45" s="66"/>
      <c r="AG45" s="65"/>
      <c r="AH45" s="66"/>
      <c r="AI45" s="67"/>
      <c r="AJ45" s="285"/>
      <c r="AK45"/>
      <c r="AL45" s="65"/>
      <c r="AM45" s="66"/>
      <c r="AN45" s="65"/>
      <c r="AO45" s="66"/>
      <c r="AP45" s="65"/>
      <c r="AQ45" s="66"/>
      <c r="AR45" s="65"/>
      <c r="AS45" s="66"/>
      <c r="AT45" s="67"/>
      <c r="AU45" s="278"/>
      <c r="AW45"/>
      <c r="AX45"/>
      <c r="AY45"/>
      <c r="BA45" s="59"/>
      <c r="BC45" s="68"/>
      <c r="BD45" s="69"/>
      <c r="BE45" s="68"/>
      <c r="BF45" s="69"/>
      <c r="BG45" s="68"/>
      <c r="BH45" s="69"/>
      <c r="BI45" s="212"/>
      <c r="BJ45" s="202"/>
      <c r="BL45" s="68"/>
      <c r="BM45" s="69"/>
    </row>
    <row r="46" spans="2:65">
      <c r="B46" s="35"/>
      <c r="C46" s="35"/>
      <c r="D46" s="221"/>
      <c r="E46" s="91"/>
      <c r="F46" s="92"/>
      <c r="G46" s="93"/>
      <c r="H46" s="114">
        <v>0</v>
      </c>
      <c r="I46" s="72">
        <f>$E46*H46</f>
        <v>0</v>
      </c>
      <c r="J46" s="114">
        <v>0</v>
      </c>
      <c r="K46" s="72">
        <f>$E46*J46</f>
        <v>0</v>
      </c>
      <c r="L46" s="114">
        <v>0</v>
      </c>
      <c r="M46" s="72">
        <f>$E46*L46</f>
        <v>0</v>
      </c>
      <c r="N46" s="114">
        <v>0</v>
      </c>
      <c r="O46" s="72">
        <f>$E46*N46</f>
        <v>0</v>
      </c>
      <c r="P46" s="114">
        <v>0</v>
      </c>
      <c r="Q46" s="72">
        <f>$E46*P46</f>
        <v>0</v>
      </c>
      <c r="R46" s="114">
        <v>0</v>
      </c>
      <c r="S46" s="72">
        <f>$E46*R46</f>
        <v>0</v>
      </c>
      <c r="T46" s="97">
        <f>H46+J46+L46+N46+P46+R46</f>
        <v>0</v>
      </c>
      <c r="U46" s="273">
        <f>$E46*T46</f>
        <v>0</v>
      </c>
      <c r="W46" s="114">
        <v>0</v>
      </c>
      <c r="X46" s="72">
        <f>$E46*W46</f>
        <v>0</v>
      </c>
      <c r="Y46" s="114">
        <v>0</v>
      </c>
      <c r="Z46" s="72">
        <f>$E46*Y46</f>
        <v>0</v>
      </c>
      <c r="AA46" s="114">
        <v>0</v>
      </c>
      <c r="AB46" s="72">
        <f>$E46*AA46</f>
        <v>0</v>
      </c>
      <c r="AC46" s="114">
        <v>0</v>
      </c>
      <c r="AD46" s="72">
        <f>$E46*AC46</f>
        <v>0</v>
      </c>
      <c r="AE46" s="114">
        <v>0</v>
      </c>
      <c r="AF46" s="72">
        <f>$E46*AE46</f>
        <v>0</v>
      </c>
      <c r="AG46" s="114">
        <v>0</v>
      </c>
      <c r="AH46" s="72">
        <f>$E46*AG46</f>
        <v>0</v>
      </c>
      <c r="AI46" s="97">
        <f>W46+Y46+AA46+AC46+AE46+AG46</f>
        <v>0</v>
      </c>
      <c r="AJ46" s="287">
        <f t="shared" ref="AJ46:AJ76" si="13">$E46*AI46</f>
        <v>0</v>
      </c>
      <c r="AL46" s="114">
        <v>0</v>
      </c>
      <c r="AM46" s="72">
        <f>$E46*AL46</f>
        <v>0</v>
      </c>
      <c r="AN46" s="114">
        <v>0</v>
      </c>
      <c r="AO46" s="72">
        <f>$E46*AN46</f>
        <v>0</v>
      </c>
      <c r="AP46" s="114">
        <v>0</v>
      </c>
      <c r="AQ46" s="72">
        <f>$E46*AP46</f>
        <v>0</v>
      </c>
      <c r="AR46" s="114">
        <v>0</v>
      </c>
      <c r="AS46" s="72">
        <f>$E46*AR46</f>
        <v>0</v>
      </c>
      <c r="AT46" s="97">
        <f>AL46+AN46+AP46+AR46</f>
        <v>0</v>
      </c>
      <c r="AU46" s="280">
        <f>$E46*AT46</f>
        <v>0</v>
      </c>
      <c r="BA46" s="96"/>
      <c r="BC46" s="97">
        <f>$T46</f>
        <v>0</v>
      </c>
      <c r="BD46" s="75">
        <f>$E46*BC46</f>
        <v>0</v>
      </c>
      <c r="BE46" s="97">
        <f>$AI46</f>
        <v>0</v>
      </c>
      <c r="BF46" s="76">
        <f t="shared" ref="BF46:BF76" si="14">$E46*BE46</f>
        <v>0</v>
      </c>
      <c r="BG46" s="97">
        <f>$AT46</f>
        <v>0</v>
      </c>
      <c r="BH46" s="77">
        <f>$E46*BG46</f>
        <v>0</v>
      </c>
      <c r="BI46" s="213"/>
      <c r="BJ46" s="202"/>
      <c r="BK46" s="61"/>
      <c r="BL46" s="78">
        <f>BC46+BE46+BG46</f>
        <v>0</v>
      </c>
      <c r="BM46" s="79">
        <f>$E46*BL46</f>
        <v>0</v>
      </c>
    </row>
    <row r="47" spans="2:65">
      <c r="B47" s="35"/>
      <c r="C47" s="35"/>
      <c r="D47" s="221"/>
      <c r="E47" s="91"/>
      <c r="F47" s="92"/>
      <c r="G47" s="93"/>
      <c r="H47" s="114">
        <v>0</v>
      </c>
      <c r="I47" s="72"/>
      <c r="J47" s="114">
        <v>0</v>
      </c>
      <c r="K47" s="72"/>
      <c r="L47" s="114">
        <v>0</v>
      </c>
      <c r="M47" s="72"/>
      <c r="N47" s="114">
        <v>0</v>
      </c>
      <c r="O47" s="72"/>
      <c r="P47" s="114"/>
      <c r="Q47" s="72"/>
      <c r="R47" s="114"/>
      <c r="S47" s="72"/>
      <c r="T47" s="97"/>
      <c r="U47" s="273"/>
      <c r="W47" s="114">
        <v>0</v>
      </c>
      <c r="X47" s="72">
        <f t="shared" ref="X47:X76" si="15">$E47*W47</f>
        <v>0</v>
      </c>
      <c r="Y47" s="114"/>
      <c r="Z47" s="72"/>
      <c r="AA47" s="114"/>
      <c r="AB47" s="72"/>
      <c r="AC47" s="114"/>
      <c r="AD47" s="72"/>
      <c r="AE47" s="114"/>
      <c r="AF47" s="72"/>
      <c r="AG47" s="114"/>
      <c r="AH47" s="72"/>
      <c r="AI47" s="97">
        <f t="shared" ref="AI47:AI76" si="16">W47+Y47+AA47+AC47+AE47+AG47</f>
        <v>0</v>
      </c>
      <c r="AJ47" s="287">
        <f t="shared" si="13"/>
        <v>0</v>
      </c>
      <c r="AL47" s="114"/>
      <c r="AM47" s="72"/>
      <c r="AN47" s="114"/>
      <c r="AO47" s="72"/>
      <c r="AP47" s="114"/>
      <c r="AQ47" s="72"/>
      <c r="AR47" s="114"/>
      <c r="AS47" s="72"/>
      <c r="AT47" s="97"/>
      <c r="AU47" s="280"/>
      <c r="BA47" s="96"/>
      <c r="BC47" s="97">
        <f t="shared" ref="BC47:BC76" si="17">$T47</f>
        <v>0</v>
      </c>
      <c r="BD47" s="75">
        <f t="shared" ref="BD47:BD76" si="18">$E47*BC47</f>
        <v>0</v>
      </c>
      <c r="BE47" s="97">
        <f t="shared" ref="BE47:BE76" si="19">$AI47</f>
        <v>0</v>
      </c>
      <c r="BF47" s="76">
        <f t="shared" si="14"/>
        <v>0</v>
      </c>
      <c r="BG47" s="97"/>
      <c r="BH47" s="77"/>
      <c r="BI47" s="213"/>
      <c r="BJ47" s="202"/>
      <c r="BK47" s="61"/>
      <c r="BL47" s="78">
        <f t="shared" ref="BL47:BL76" si="20">BC47+BE47+BG47</f>
        <v>0</v>
      </c>
      <c r="BM47" s="79">
        <f t="shared" ref="BM47:BM76" si="21">$E47*BL47</f>
        <v>0</v>
      </c>
    </row>
    <row r="48" spans="2:65">
      <c r="B48" s="35"/>
      <c r="C48" s="35"/>
      <c r="D48" s="221"/>
      <c r="E48" s="91"/>
      <c r="F48" s="92"/>
      <c r="G48" s="93"/>
      <c r="H48" s="114">
        <v>0</v>
      </c>
      <c r="I48" s="72"/>
      <c r="J48" s="114">
        <v>0</v>
      </c>
      <c r="K48" s="72"/>
      <c r="L48" s="114">
        <v>0</v>
      </c>
      <c r="M48" s="72"/>
      <c r="N48" s="114">
        <v>0</v>
      </c>
      <c r="O48" s="72"/>
      <c r="P48" s="114"/>
      <c r="Q48" s="72"/>
      <c r="R48" s="114"/>
      <c r="S48" s="72"/>
      <c r="T48" s="97"/>
      <c r="U48" s="273"/>
      <c r="W48" s="114">
        <v>0</v>
      </c>
      <c r="X48" s="72">
        <f t="shared" si="15"/>
        <v>0</v>
      </c>
      <c r="Y48" s="114"/>
      <c r="Z48" s="72"/>
      <c r="AA48" s="114"/>
      <c r="AB48" s="72"/>
      <c r="AC48" s="114"/>
      <c r="AD48" s="72"/>
      <c r="AE48" s="114"/>
      <c r="AF48" s="72"/>
      <c r="AG48" s="114"/>
      <c r="AH48" s="72"/>
      <c r="AI48" s="97">
        <f t="shared" si="16"/>
        <v>0</v>
      </c>
      <c r="AJ48" s="287">
        <f t="shared" si="13"/>
        <v>0</v>
      </c>
      <c r="AL48" s="114"/>
      <c r="AM48" s="72"/>
      <c r="AN48" s="114"/>
      <c r="AO48" s="72"/>
      <c r="AP48" s="114"/>
      <c r="AQ48" s="72"/>
      <c r="AR48" s="114"/>
      <c r="AS48" s="72"/>
      <c r="AT48" s="97"/>
      <c r="AU48" s="280"/>
      <c r="BA48" s="96"/>
      <c r="BC48" s="97">
        <f t="shared" si="17"/>
        <v>0</v>
      </c>
      <c r="BD48" s="75">
        <f t="shared" si="18"/>
        <v>0</v>
      </c>
      <c r="BE48" s="97">
        <f t="shared" si="19"/>
        <v>0</v>
      </c>
      <c r="BF48" s="76">
        <f t="shared" si="14"/>
        <v>0</v>
      </c>
      <c r="BG48" s="97"/>
      <c r="BH48" s="77"/>
      <c r="BI48" s="213"/>
      <c r="BJ48" s="202"/>
      <c r="BK48" s="61"/>
      <c r="BL48" s="78">
        <f t="shared" si="20"/>
        <v>0</v>
      </c>
      <c r="BM48" s="79">
        <f t="shared" si="21"/>
        <v>0</v>
      </c>
    </row>
    <row r="49" spans="2:65">
      <c r="B49" s="35"/>
      <c r="C49" s="35"/>
      <c r="D49" s="221"/>
      <c r="E49" s="91"/>
      <c r="F49" s="92"/>
      <c r="G49" s="93"/>
      <c r="H49" s="114">
        <v>0</v>
      </c>
      <c r="I49" s="72"/>
      <c r="J49" s="114">
        <v>0</v>
      </c>
      <c r="K49" s="72"/>
      <c r="L49" s="114">
        <v>0</v>
      </c>
      <c r="M49" s="72"/>
      <c r="N49" s="114">
        <v>0</v>
      </c>
      <c r="O49" s="72"/>
      <c r="P49" s="114"/>
      <c r="Q49" s="72"/>
      <c r="R49" s="114"/>
      <c r="S49" s="72"/>
      <c r="T49" s="97"/>
      <c r="U49" s="273"/>
      <c r="W49" s="114">
        <v>0</v>
      </c>
      <c r="X49" s="72">
        <f t="shared" si="15"/>
        <v>0</v>
      </c>
      <c r="Y49" s="114"/>
      <c r="Z49" s="72"/>
      <c r="AA49" s="114"/>
      <c r="AB49" s="72"/>
      <c r="AC49" s="114"/>
      <c r="AD49" s="72"/>
      <c r="AE49" s="114"/>
      <c r="AF49" s="72"/>
      <c r="AG49" s="114"/>
      <c r="AH49" s="72"/>
      <c r="AI49" s="97">
        <f t="shared" si="16"/>
        <v>0</v>
      </c>
      <c r="AJ49" s="287">
        <f t="shared" si="13"/>
        <v>0</v>
      </c>
      <c r="AL49" s="114"/>
      <c r="AM49" s="72"/>
      <c r="AN49" s="114"/>
      <c r="AO49" s="72"/>
      <c r="AP49" s="114"/>
      <c r="AQ49" s="72"/>
      <c r="AR49" s="114"/>
      <c r="AS49" s="72"/>
      <c r="AT49" s="97"/>
      <c r="AU49" s="280"/>
      <c r="BA49" s="96"/>
      <c r="BC49" s="97">
        <f t="shared" si="17"/>
        <v>0</v>
      </c>
      <c r="BD49" s="75">
        <f t="shared" si="18"/>
        <v>0</v>
      </c>
      <c r="BE49" s="97">
        <f t="shared" si="19"/>
        <v>0</v>
      </c>
      <c r="BF49" s="76">
        <f t="shared" si="14"/>
        <v>0</v>
      </c>
      <c r="BG49" s="97"/>
      <c r="BH49" s="77"/>
      <c r="BI49" s="213"/>
      <c r="BJ49" s="202"/>
      <c r="BK49" s="61"/>
      <c r="BL49" s="78">
        <f t="shared" si="20"/>
        <v>0</v>
      </c>
      <c r="BM49" s="79">
        <f t="shared" si="21"/>
        <v>0</v>
      </c>
    </row>
    <row r="50" spans="2:65">
      <c r="B50" s="35"/>
      <c r="C50" s="35"/>
      <c r="D50" s="221"/>
      <c r="E50" s="91"/>
      <c r="F50" s="92"/>
      <c r="G50" s="93"/>
      <c r="H50" s="114">
        <v>0</v>
      </c>
      <c r="I50" s="72"/>
      <c r="J50" s="114">
        <v>0</v>
      </c>
      <c r="K50" s="72"/>
      <c r="L50" s="114">
        <v>0</v>
      </c>
      <c r="M50" s="72"/>
      <c r="N50" s="114">
        <v>0</v>
      </c>
      <c r="O50" s="72"/>
      <c r="P50" s="114"/>
      <c r="Q50" s="72"/>
      <c r="R50" s="114"/>
      <c r="S50" s="72"/>
      <c r="T50" s="97"/>
      <c r="U50" s="273"/>
      <c r="W50" s="114">
        <v>0</v>
      </c>
      <c r="X50" s="72">
        <f t="shared" si="15"/>
        <v>0</v>
      </c>
      <c r="Y50" s="114"/>
      <c r="Z50" s="72"/>
      <c r="AA50" s="114"/>
      <c r="AB50" s="72"/>
      <c r="AC50" s="114"/>
      <c r="AD50" s="72"/>
      <c r="AE50" s="114"/>
      <c r="AF50" s="72"/>
      <c r="AG50" s="114"/>
      <c r="AH50" s="72"/>
      <c r="AI50" s="97">
        <f t="shared" si="16"/>
        <v>0</v>
      </c>
      <c r="AJ50" s="287">
        <f t="shared" si="13"/>
        <v>0</v>
      </c>
      <c r="AL50" s="114"/>
      <c r="AM50" s="72"/>
      <c r="AN50" s="114"/>
      <c r="AO50" s="72"/>
      <c r="AP50" s="114"/>
      <c r="AQ50" s="72"/>
      <c r="AR50" s="114"/>
      <c r="AS50" s="72"/>
      <c r="AT50" s="97"/>
      <c r="AU50" s="280"/>
      <c r="BA50" s="96"/>
      <c r="BC50" s="97">
        <f t="shared" si="17"/>
        <v>0</v>
      </c>
      <c r="BD50" s="75">
        <f t="shared" si="18"/>
        <v>0</v>
      </c>
      <c r="BE50" s="97">
        <f t="shared" si="19"/>
        <v>0</v>
      </c>
      <c r="BF50" s="76">
        <f t="shared" si="14"/>
        <v>0</v>
      </c>
      <c r="BG50" s="97"/>
      <c r="BH50" s="77"/>
      <c r="BI50" s="213"/>
      <c r="BJ50" s="202"/>
      <c r="BK50" s="61"/>
      <c r="BL50" s="78">
        <f t="shared" si="20"/>
        <v>0</v>
      </c>
      <c r="BM50" s="79">
        <f t="shared" si="21"/>
        <v>0</v>
      </c>
    </row>
    <row r="51" spans="2:65">
      <c r="B51" s="35"/>
      <c r="C51" s="35"/>
      <c r="D51" s="221"/>
      <c r="E51" s="91"/>
      <c r="F51" s="92"/>
      <c r="G51" s="93"/>
      <c r="H51" s="114">
        <v>0</v>
      </c>
      <c r="I51" s="72"/>
      <c r="J51" s="114">
        <v>0</v>
      </c>
      <c r="K51" s="72"/>
      <c r="L51" s="114">
        <v>0</v>
      </c>
      <c r="M51" s="72"/>
      <c r="N51" s="114">
        <v>0</v>
      </c>
      <c r="O51" s="72"/>
      <c r="P51" s="114"/>
      <c r="Q51" s="72"/>
      <c r="R51" s="114"/>
      <c r="S51" s="72"/>
      <c r="T51" s="97"/>
      <c r="U51" s="273"/>
      <c r="W51" s="114"/>
      <c r="X51" s="72">
        <f t="shared" si="15"/>
        <v>0</v>
      </c>
      <c r="Y51" s="114"/>
      <c r="Z51" s="72"/>
      <c r="AA51" s="114"/>
      <c r="AB51" s="72"/>
      <c r="AC51" s="114"/>
      <c r="AD51" s="72"/>
      <c r="AE51" s="114"/>
      <c r="AF51" s="72"/>
      <c r="AG51" s="114"/>
      <c r="AH51" s="72"/>
      <c r="AI51" s="97">
        <f t="shared" si="16"/>
        <v>0</v>
      </c>
      <c r="AJ51" s="287">
        <f t="shared" si="13"/>
        <v>0</v>
      </c>
      <c r="AL51" s="114"/>
      <c r="AM51" s="72"/>
      <c r="AN51" s="114"/>
      <c r="AO51" s="72"/>
      <c r="AP51" s="114"/>
      <c r="AQ51" s="72"/>
      <c r="AR51" s="114"/>
      <c r="AS51" s="72"/>
      <c r="AT51" s="97"/>
      <c r="AU51" s="280"/>
      <c r="BA51" s="96"/>
      <c r="BC51" s="97">
        <f t="shared" si="17"/>
        <v>0</v>
      </c>
      <c r="BD51" s="75">
        <f t="shared" si="18"/>
        <v>0</v>
      </c>
      <c r="BE51" s="97">
        <f t="shared" si="19"/>
        <v>0</v>
      </c>
      <c r="BF51" s="76">
        <f t="shared" si="14"/>
        <v>0</v>
      </c>
      <c r="BG51" s="97"/>
      <c r="BH51" s="77"/>
      <c r="BI51" s="213"/>
      <c r="BJ51" s="202"/>
      <c r="BK51" s="61"/>
      <c r="BL51" s="78">
        <f t="shared" si="20"/>
        <v>0</v>
      </c>
      <c r="BM51" s="79">
        <f t="shared" si="21"/>
        <v>0</v>
      </c>
    </row>
    <row r="52" spans="2:65">
      <c r="B52" s="35"/>
      <c r="C52" s="35"/>
      <c r="D52" s="221"/>
      <c r="E52" s="91"/>
      <c r="F52" s="92"/>
      <c r="G52" s="93"/>
      <c r="H52" s="114">
        <v>0</v>
      </c>
      <c r="I52" s="72"/>
      <c r="J52" s="114">
        <v>0</v>
      </c>
      <c r="K52" s="72"/>
      <c r="L52" s="114">
        <v>0</v>
      </c>
      <c r="M52" s="72"/>
      <c r="N52" s="114">
        <v>0</v>
      </c>
      <c r="O52" s="72"/>
      <c r="P52" s="114"/>
      <c r="Q52" s="72"/>
      <c r="R52" s="114"/>
      <c r="S52" s="72"/>
      <c r="T52" s="97"/>
      <c r="U52" s="273"/>
      <c r="W52" s="114"/>
      <c r="X52" s="72">
        <f t="shared" si="15"/>
        <v>0</v>
      </c>
      <c r="Y52" s="114"/>
      <c r="Z52" s="72"/>
      <c r="AA52" s="114"/>
      <c r="AB52" s="72"/>
      <c r="AC52" s="114"/>
      <c r="AD52" s="72"/>
      <c r="AE52" s="114"/>
      <c r="AF52" s="72"/>
      <c r="AG52" s="114"/>
      <c r="AH52" s="72"/>
      <c r="AI52" s="97">
        <f t="shared" si="16"/>
        <v>0</v>
      </c>
      <c r="AJ52" s="287">
        <f t="shared" si="13"/>
        <v>0</v>
      </c>
      <c r="AL52" s="114"/>
      <c r="AM52" s="72"/>
      <c r="AN52" s="114"/>
      <c r="AO52" s="72"/>
      <c r="AP52" s="114"/>
      <c r="AQ52" s="72"/>
      <c r="AR52" s="114"/>
      <c r="AS52" s="72"/>
      <c r="AT52" s="97"/>
      <c r="AU52" s="280"/>
      <c r="BA52" s="96"/>
      <c r="BC52" s="97">
        <f t="shared" si="17"/>
        <v>0</v>
      </c>
      <c r="BD52" s="75">
        <f t="shared" si="18"/>
        <v>0</v>
      </c>
      <c r="BE52" s="97">
        <f t="shared" si="19"/>
        <v>0</v>
      </c>
      <c r="BF52" s="76">
        <f t="shared" si="14"/>
        <v>0</v>
      </c>
      <c r="BG52" s="97"/>
      <c r="BH52" s="77"/>
      <c r="BI52" s="213"/>
      <c r="BJ52" s="202"/>
      <c r="BK52" s="61"/>
      <c r="BL52" s="78">
        <f t="shared" si="20"/>
        <v>0</v>
      </c>
      <c r="BM52" s="79">
        <f t="shared" si="21"/>
        <v>0</v>
      </c>
    </row>
    <row r="53" spans="2:65">
      <c r="B53" s="35"/>
      <c r="C53" s="35"/>
      <c r="D53" s="221"/>
      <c r="E53" s="91"/>
      <c r="F53" s="92"/>
      <c r="G53" s="93"/>
      <c r="H53" s="114">
        <v>0</v>
      </c>
      <c r="I53" s="72"/>
      <c r="J53" s="114">
        <v>0</v>
      </c>
      <c r="K53" s="72"/>
      <c r="L53" s="114">
        <v>0</v>
      </c>
      <c r="M53" s="72"/>
      <c r="N53" s="114">
        <v>0</v>
      </c>
      <c r="O53" s="72"/>
      <c r="P53" s="114"/>
      <c r="Q53" s="72"/>
      <c r="R53" s="114"/>
      <c r="S53" s="72"/>
      <c r="T53" s="97"/>
      <c r="U53" s="273"/>
      <c r="W53" s="114"/>
      <c r="X53" s="72">
        <f t="shared" si="15"/>
        <v>0</v>
      </c>
      <c r="Y53" s="114"/>
      <c r="Z53" s="72"/>
      <c r="AA53" s="114"/>
      <c r="AB53" s="72"/>
      <c r="AC53" s="114"/>
      <c r="AD53" s="72"/>
      <c r="AE53" s="114"/>
      <c r="AF53" s="72"/>
      <c r="AG53" s="114"/>
      <c r="AH53" s="72"/>
      <c r="AI53" s="97">
        <f t="shared" si="16"/>
        <v>0</v>
      </c>
      <c r="AJ53" s="287">
        <f t="shared" si="13"/>
        <v>0</v>
      </c>
      <c r="AL53" s="114"/>
      <c r="AM53" s="72"/>
      <c r="AN53" s="114"/>
      <c r="AO53" s="72"/>
      <c r="AP53" s="114"/>
      <c r="AQ53" s="72"/>
      <c r="AR53" s="114"/>
      <c r="AS53" s="72"/>
      <c r="AT53" s="97"/>
      <c r="AU53" s="280"/>
      <c r="BA53" s="96"/>
      <c r="BC53" s="97">
        <f t="shared" si="17"/>
        <v>0</v>
      </c>
      <c r="BD53" s="75">
        <f t="shared" si="18"/>
        <v>0</v>
      </c>
      <c r="BE53" s="97">
        <f t="shared" si="19"/>
        <v>0</v>
      </c>
      <c r="BF53" s="76">
        <f t="shared" si="14"/>
        <v>0</v>
      </c>
      <c r="BG53" s="97"/>
      <c r="BH53" s="77"/>
      <c r="BI53" s="213"/>
      <c r="BJ53" s="202"/>
      <c r="BK53" s="61"/>
      <c r="BL53" s="78">
        <f t="shared" si="20"/>
        <v>0</v>
      </c>
      <c r="BM53" s="79">
        <f t="shared" si="21"/>
        <v>0</v>
      </c>
    </row>
    <row r="54" spans="2:65">
      <c r="B54" s="35"/>
      <c r="C54" s="35"/>
      <c r="D54" s="221"/>
      <c r="E54" s="91"/>
      <c r="F54" s="92"/>
      <c r="G54" s="93"/>
      <c r="H54" s="114">
        <v>0</v>
      </c>
      <c r="I54" s="72"/>
      <c r="J54" s="114">
        <v>0</v>
      </c>
      <c r="K54" s="72"/>
      <c r="L54" s="114">
        <v>0</v>
      </c>
      <c r="M54" s="72"/>
      <c r="N54" s="114">
        <v>0</v>
      </c>
      <c r="O54" s="72"/>
      <c r="P54" s="114"/>
      <c r="Q54" s="72"/>
      <c r="R54" s="114"/>
      <c r="S54" s="72"/>
      <c r="T54" s="97"/>
      <c r="U54" s="273"/>
      <c r="W54" s="114"/>
      <c r="X54" s="72">
        <f t="shared" si="15"/>
        <v>0</v>
      </c>
      <c r="Y54" s="114"/>
      <c r="Z54" s="72"/>
      <c r="AA54" s="114"/>
      <c r="AB54" s="72"/>
      <c r="AC54" s="114"/>
      <c r="AD54" s="72"/>
      <c r="AE54" s="114"/>
      <c r="AF54" s="72"/>
      <c r="AG54" s="114"/>
      <c r="AH54" s="72"/>
      <c r="AI54" s="97">
        <f t="shared" si="16"/>
        <v>0</v>
      </c>
      <c r="AJ54" s="287">
        <f t="shared" si="13"/>
        <v>0</v>
      </c>
      <c r="AL54" s="114"/>
      <c r="AM54" s="72"/>
      <c r="AN54" s="114"/>
      <c r="AO54" s="72"/>
      <c r="AP54" s="114"/>
      <c r="AQ54" s="72"/>
      <c r="AR54" s="114"/>
      <c r="AS54" s="72"/>
      <c r="AT54" s="97"/>
      <c r="AU54" s="280"/>
      <c r="BA54" s="96"/>
      <c r="BC54" s="97">
        <f t="shared" si="17"/>
        <v>0</v>
      </c>
      <c r="BD54" s="75">
        <f t="shared" si="18"/>
        <v>0</v>
      </c>
      <c r="BE54" s="97">
        <f t="shared" si="19"/>
        <v>0</v>
      </c>
      <c r="BF54" s="76">
        <f t="shared" si="14"/>
        <v>0</v>
      </c>
      <c r="BG54" s="97"/>
      <c r="BH54" s="77"/>
      <c r="BI54" s="213"/>
      <c r="BJ54" s="202"/>
      <c r="BK54" s="61"/>
      <c r="BL54" s="78">
        <f t="shared" si="20"/>
        <v>0</v>
      </c>
      <c r="BM54" s="79">
        <f t="shared" si="21"/>
        <v>0</v>
      </c>
    </row>
    <row r="55" spans="2:65">
      <c r="B55" s="35"/>
      <c r="C55" s="35"/>
      <c r="D55" s="221"/>
      <c r="E55" s="91"/>
      <c r="F55" s="92"/>
      <c r="G55" s="93"/>
      <c r="H55" s="114">
        <v>0</v>
      </c>
      <c r="I55" s="72"/>
      <c r="J55" s="114">
        <v>0</v>
      </c>
      <c r="K55" s="72"/>
      <c r="L55" s="114">
        <v>0</v>
      </c>
      <c r="M55" s="72"/>
      <c r="N55" s="114">
        <v>0</v>
      </c>
      <c r="O55" s="72"/>
      <c r="P55" s="114"/>
      <c r="Q55" s="72"/>
      <c r="R55" s="114"/>
      <c r="S55" s="72"/>
      <c r="T55" s="97"/>
      <c r="U55" s="273"/>
      <c r="W55" s="114"/>
      <c r="X55" s="72">
        <f t="shared" si="15"/>
        <v>0</v>
      </c>
      <c r="Y55" s="114"/>
      <c r="Z55" s="72"/>
      <c r="AA55" s="114"/>
      <c r="AB55" s="72"/>
      <c r="AC55" s="114"/>
      <c r="AD55" s="72"/>
      <c r="AE55" s="114"/>
      <c r="AF55" s="72"/>
      <c r="AG55" s="114"/>
      <c r="AH55" s="72"/>
      <c r="AI55" s="97">
        <f t="shared" si="16"/>
        <v>0</v>
      </c>
      <c r="AJ55" s="287">
        <f t="shared" si="13"/>
        <v>0</v>
      </c>
      <c r="AL55" s="114"/>
      <c r="AM55" s="72"/>
      <c r="AN55" s="114"/>
      <c r="AO55" s="72"/>
      <c r="AP55" s="114"/>
      <c r="AQ55" s="72"/>
      <c r="AR55" s="114"/>
      <c r="AS55" s="72"/>
      <c r="AT55" s="97"/>
      <c r="AU55" s="280"/>
      <c r="BA55" s="96"/>
      <c r="BC55" s="97">
        <f t="shared" si="17"/>
        <v>0</v>
      </c>
      <c r="BD55" s="75">
        <f t="shared" si="18"/>
        <v>0</v>
      </c>
      <c r="BE55" s="97">
        <f t="shared" si="19"/>
        <v>0</v>
      </c>
      <c r="BF55" s="76">
        <f t="shared" si="14"/>
        <v>0</v>
      </c>
      <c r="BG55" s="97"/>
      <c r="BH55" s="77"/>
      <c r="BI55" s="213"/>
      <c r="BJ55" s="202"/>
      <c r="BK55" s="61"/>
      <c r="BL55" s="78">
        <f t="shared" si="20"/>
        <v>0</v>
      </c>
      <c r="BM55" s="79">
        <f t="shared" si="21"/>
        <v>0</v>
      </c>
    </row>
    <row r="56" spans="2:65">
      <c r="B56" s="35"/>
      <c r="C56" s="35"/>
      <c r="D56" s="221"/>
      <c r="E56" s="91"/>
      <c r="F56" s="92"/>
      <c r="G56" s="93"/>
      <c r="H56" s="114">
        <v>0</v>
      </c>
      <c r="I56" s="72"/>
      <c r="J56" s="114">
        <v>0</v>
      </c>
      <c r="K56" s="72"/>
      <c r="L56" s="114">
        <v>0</v>
      </c>
      <c r="M56" s="72"/>
      <c r="N56" s="114">
        <v>0</v>
      </c>
      <c r="O56" s="72"/>
      <c r="P56" s="114"/>
      <c r="Q56" s="72"/>
      <c r="R56" s="114"/>
      <c r="S56" s="72"/>
      <c r="T56" s="97"/>
      <c r="U56" s="273"/>
      <c r="W56" s="114"/>
      <c r="X56" s="72">
        <f t="shared" si="15"/>
        <v>0</v>
      </c>
      <c r="Y56" s="114"/>
      <c r="Z56" s="72"/>
      <c r="AA56" s="114"/>
      <c r="AB56" s="72"/>
      <c r="AC56" s="114"/>
      <c r="AD56" s="72"/>
      <c r="AE56" s="114"/>
      <c r="AF56" s="72"/>
      <c r="AG56" s="114"/>
      <c r="AH56" s="72"/>
      <c r="AI56" s="97">
        <f t="shared" si="16"/>
        <v>0</v>
      </c>
      <c r="AJ56" s="287">
        <f t="shared" si="13"/>
        <v>0</v>
      </c>
      <c r="AL56" s="114"/>
      <c r="AM56" s="72"/>
      <c r="AN56" s="114"/>
      <c r="AO56" s="72"/>
      <c r="AP56" s="114"/>
      <c r="AQ56" s="72"/>
      <c r="AR56" s="114"/>
      <c r="AS56" s="72"/>
      <c r="AT56" s="97"/>
      <c r="AU56" s="280"/>
      <c r="BA56" s="96"/>
      <c r="BC56" s="97">
        <f t="shared" si="17"/>
        <v>0</v>
      </c>
      <c r="BD56" s="75">
        <f t="shared" si="18"/>
        <v>0</v>
      </c>
      <c r="BE56" s="97">
        <f t="shared" si="19"/>
        <v>0</v>
      </c>
      <c r="BF56" s="76">
        <f t="shared" si="14"/>
        <v>0</v>
      </c>
      <c r="BG56" s="97"/>
      <c r="BH56" s="77"/>
      <c r="BI56" s="213"/>
      <c r="BJ56" s="202"/>
      <c r="BK56" s="61"/>
      <c r="BL56" s="78">
        <f t="shared" si="20"/>
        <v>0</v>
      </c>
      <c r="BM56" s="79">
        <f t="shared" si="21"/>
        <v>0</v>
      </c>
    </row>
    <row r="57" spans="2:65">
      <c r="B57" s="35"/>
      <c r="C57" s="35"/>
      <c r="D57" s="221"/>
      <c r="E57" s="91"/>
      <c r="F57" s="92"/>
      <c r="G57" s="93"/>
      <c r="H57" s="114">
        <v>0</v>
      </c>
      <c r="I57" s="72"/>
      <c r="J57" s="114">
        <v>0</v>
      </c>
      <c r="K57" s="72"/>
      <c r="L57" s="114">
        <v>0</v>
      </c>
      <c r="M57" s="72"/>
      <c r="N57" s="114">
        <v>0</v>
      </c>
      <c r="O57" s="72"/>
      <c r="P57" s="114"/>
      <c r="Q57" s="72"/>
      <c r="R57" s="114"/>
      <c r="S57" s="72"/>
      <c r="T57" s="97"/>
      <c r="U57" s="273"/>
      <c r="W57" s="114"/>
      <c r="X57" s="72">
        <f t="shared" si="15"/>
        <v>0</v>
      </c>
      <c r="Y57" s="114"/>
      <c r="Z57" s="72"/>
      <c r="AA57" s="114"/>
      <c r="AB57" s="72"/>
      <c r="AC57" s="114"/>
      <c r="AD57" s="72"/>
      <c r="AE57" s="114"/>
      <c r="AF57" s="72"/>
      <c r="AG57" s="114"/>
      <c r="AH57" s="72"/>
      <c r="AI57" s="97">
        <f t="shared" si="16"/>
        <v>0</v>
      </c>
      <c r="AJ57" s="287">
        <f t="shared" si="13"/>
        <v>0</v>
      </c>
      <c r="AL57" s="114"/>
      <c r="AM57" s="72"/>
      <c r="AN57" s="114"/>
      <c r="AO57" s="72"/>
      <c r="AP57" s="114"/>
      <c r="AQ57" s="72"/>
      <c r="AR57" s="114"/>
      <c r="AS57" s="72"/>
      <c r="AT57" s="97"/>
      <c r="AU57" s="280"/>
      <c r="BA57" s="96"/>
      <c r="BC57" s="97">
        <f t="shared" si="17"/>
        <v>0</v>
      </c>
      <c r="BD57" s="75">
        <f t="shared" si="18"/>
        <v>0</v>
      </c>
      <c r="BE57" s="97">
        <f t="shared" si="19"/>
        <v>0</v>
      </c>
      <c r="BF57" s="76">
        <f t="shared" si="14"/>
        <v>0</v>
      </c>
      <c r="BG57" s="97"/>
      <c r="BH57" s="77"/>
      <c r="BI57" s="213"/>
      <c r="BJ57" s="202"/>
      <c r="BK57" s="61"/>
      <c r="BL57" s="78">
        <f t="shared" si="20"/>
        <v>0</v>
      </c>
      <c r="BM57" s="79">
        <f t="shared" si="21"/>
        <v>0</v>
      </c>
    </row>
    <row r="58" spans="2:65">
      <c r="B58" s="35"/>
      <c r="C58" s="35"/>
      <c r="D58" s="221"/>
      <c r="E58" s="91"/>
      <c r="F58" s="92"/>
      <c r="G58" s="93"/>
      <c r="H58" s="114">
        <v>0</v>
      </c>
      <c r="I58" s="72"/>
      <c r="J58" s="114">
        <v>0</v>
      </c>
      <c r="K58" s="72"/>
      <c r="L58" s="114">
        <v>0</v>
      </c>
      <c r="M58" s="72"/>
      <c r="N58" s="114">
        <v>0</v>
      </c>
      <c r="O58" s="72"/>
      <c r="P58" s="114"/>
      <c r="Q58" s="72"/>
      <c r="R58" s="114"/>
      <c r="S58" s="72"/>
      <c r="T58" s="97"/>
      <c r="U58" s="273"/>
      <c r="W58" s="114"/>
      <c r="X58" s="72">
        <f t="shared" si="15"/>
        <v>0</v>
      </c>
      <c r="Y58" s="114"/>
      <c r="Z58" s="72"/>
      <c r="AA58" s="114"/>
      <c r="AB58" s="72"/>
      <c r="AC58" s="114"/>
      <c r="AD58" s="72"/>
      <c r="AE58" s="114"/>
      <c r="AF58" s="72"/>
      <c r="AG58" s="114"/>
      <c r="AH58" s="72"/>
      <c r="AI58" s="97">
        <f t="shared" si="16"/>
        <v>0</v>
      </c>
      <c r="AJ58" s="287">
        <f t="shared" si="13"/>
        <v>0</v>
      </c>
      <c r="AL58" s="114"/>
      <c r="AM58" s="72"/>
      <c r="AN58" s="114"/>
      <c r="AO58" s="72"/>
      <c r="AP58" s="114"/>
      <c r="AQ58" s="72"/>
      <c r="AR58" s="114"/>
      <c r="AS58" s="72"/>
      <c r="AT58" s="97"/>
      <c r="AU58" s="280"/>
      <c r="BA58" s="96"/>
      <c r="BC58" s="97">
        <f t="shared" si="17"/>
        <v>0</v>
      </c>
      <c r="BD58" s="75">
        <f t="shared" si="18"/>
        <v>0</v>
      </c>
      <c r="BE58" s="97">
        <f t="shared" si="19"/>
        <v>0</v>
      </c>
      <c r="BF58" s="76">
        <f t="shared" si="14"/>
        <v>0</v>
      </c>
      <c r="BG58" s="97"/>
      <c r="BH58" s="77"/>
      <c r="BI58" s="213"/>
      <c r="BJ58" s="202"/>
      <c r="BK58" s="61"/>
      <c r="BL58" s="78">
        <f t="shared" si="20"/>
        <v>0</v>
      </c>
      <c r="BM58" s="79">
        <f t="shared" si="21"/>
        <v>0</v>
      </c>
    </row>
    <row r="59" spans="2:65">
      <c r="B59" s="35"/>
      <c r="C59" s="35"/>
      <c r="D59" s="221"/>
      <c r="E59" s="91"/>
      <c r="F59" s="92"/>
      <c r="G59" s="93"/>
      <c r="H59" s="114">
        <v>0</v>
      </c>
      <c r="I59" s="72"/>
      <c r="J59" s="114">
        <v>0</v>
      </c>
      <c r="K59" s="72"/>
      <c r="L59" s="114">
        <v>0</v>
      </c>
      <c r="M59" s="72"/>
      <c r="N59" s="114">
        <v>0</v>
      </c>
      <c r="O59" s="72"/>
      <c r="P59" s="114"/>
      <c r="Q59" s="72"/>
      <c r="R59" s="114"/>
      <c r="S59" s="72"/>
      <c r="T59" s="97"/>
      <c r="U59" s="273"/>
      <c r="W59" s="114"/>
      <c r="X59" s="72">
        <f t="shared" si="15"/>
        <v>0</v>
      </c>
      <c r="Y59" s="114"/>
      <c r="Z59" s="72"/>
      <c r="AA59" s="114"/>
      <c r="AB59" s="72"/>
      <c r="AC59" s="114"/>
      <c r="AD59" s="72"/>
      <c r="AE59" s="114"/>
      <c r="AF59" s="72"/>
      <c r="AG59" s="114"/>
      <c r="AH59" s="72"/>
      <c r="AI59" s="97">
        <f t="shared" si="16"/>
        <v>0</v>
      </c>
      <c r="AJ59" s="287">
        <f t="shared" si="13"/>
        <v>0</v>
      </c>
      <c r="AL59" s="114"/>
      <c r="AM59" s="72"/>
      <c r="AN59" s="114"/>
      <c r="AO59" s="72"/>
      <c r="AP59" s="114"/>
      <c r="AQ59" s="72"/>
      <c r="AR59" s="114"/>
      <c r="AS59" s="72"/>
      <c r="AT59" s="97"/>
      <c r="AU59" s="280"/>
      <c r="BA59" s="96"/>
      <c r="BC59" s="97">
        <f t="shared" si="17"/>
        <v>0</v>
      </c>
      <c r="BD59" s="75">
        <f t="shared" si="18"/>
        <v>0</v>
      </c>
      <c r="BE59" s="97">
        <f t="shared" si="19"/>
        <v>0</v>
      </c>
      <c r="BF59" s="76">
        <f t="shared" si="14"/>
        <v>0</v>
      </c>
      <c r="BG59" s="97"/>
      <c r="BH59" s="77"/>
      <c r="BI59" s="213"/>
      <c r="BJ59" s="202"/>
      <c r="BK59" s="61"/>
      <c r="BL59" s="78">
        <f t="shared" si="20"/>
        <v>0</v>
      </c>
      <c r="BM59" s="79">
        <f t="shared" si="21"/>
        <v>0</v>
      </c>
    </row>
    <row r="60" spans="2:65">
      <c r="B60" s="35"/>
      <c r="C60" s="35"/>
      <c r="D60" s="221"/>
      <c r="E60" s="91"/>
      <c r="F60" s="92"/>
      <c r="G60" s="93"/>
      <c r="H60" s="114">
        <v>0</v>
      </c>
      <c r="I60" s="72"/>
      <c r="J60" s="114">
        <v>0</v>
      </c>
      <c r="K60" s="72"/>
      <c r="L60" s="114">
        <v>0</v>
      </c>
      <c r="M60" s="72"/>
      <c r="N60" s="114">
        <v>0</v>
      </c>
      <c r="O60" s="72"/>
      <c r="P60" s="114"/>
      <c r="Q60" s="72"/>
      <c r="R60" s="114"/>
      <c r="S60" s="72"/>
      <c r="T60" s="97"/>
      <c r="U60" s="273"/>
      <c r="W60" s="114"/>
      <c r="X60" s="72">
        <f t="shared" si="15"/>
        <v>0</v>
      </c>
      <c r="Y60" s="114"/>
      <c r="Z60" s="72"/>
      <c r="AA60" s="114"/>
      <c r="AB60" s="72"/>
      <c r="AC60" s="114"/>
      <c r="AD60" s="72"/>
      <c r="AE60" s="114"/>
      <c r="AF60" s="72"/>
      <c r="AG60" s="114"/>
      <c r="AH60" s="72"/>
      <c r="AI60" s="97">
        <f t="shared" si="16"/>
        <v>0</v>
      </c>
      <c r="AJ60" s="287">
        <f t="shared" si="13"/>
        <v>0</v>
      </c>
      <c r="AL60" s="114"/>
      <c r="AM60" s="72"/>
      <c r="AN60" s="114"/>
      <c r="AO60" s="72"/>
      <c r="AP60" s="114"/>
      <c r="AQ60" s="72"/>
      <c r="AR60" s="114"/>
      <c r="AS60" s="72"/>
      <c r="AT60" s="97"/>
      <c r="AU60" s="280"/>
      <c r="BA60" s="96"/>
      <c r="BC60" s="97">
        <f t="shared" si="17"/>
        <v>0</v>
      </c>
      <c r="BD60" s="75">
        <f t="shared" si="18"/>
        <v>0</v>
      </c>
      <c r="BE60" s="97">
        <f t="shared" si="19"/>
        <v>0</v>
      </c>
      <c r="BF60" s="76">
        <f t="shared" si="14"/>
        <v>0</v>
      </c>
      <c r="BG60" s="97"/>
      <c r="BH60" s="77"/>
      <c r="BI60" s="213"/>
      <c r="BJ60" s="202"/>
      <c r="BK60" s="61"/>
      <c r="BL60" s="78">
        <f t="shared" si="20"/>
        <v>0</v>
      </c>
      <c r="BM60" s="79">
        <f t="shared" si="21"/>
        <v>0</v>
      </c>
    </row>
    <row r="61" spans="2:65">
      <c r="B61" s="35"/>
      <c r="C61" s="35"/>
      <c r="D61" s="221"/>
      <c r="E61" s="91"/>
      <c r="F61" s="92"/>
      <c r="G61" s="93"/>
      <c r="H61" s="114">
        <v>0</v>
      </c>
      <c r="I61" s="72"/>
      <c r="J61" s="114">
        <v>0</v>
      </c>
      <c r="K61" s="72"/>
      <c r="L61" s="114">
        <v>0</v>
      </c>
      <c r="M61" s="72"/>
      <c r="N61" s="114">
        <v>0</v>
      </c>
      <c r="O61" s="72"/>
      <c r="P61" s="114"/>
      <c r="Q61" s="72"/>
      <c r="R61" s="114"/>
      <c r="S61" s="72"/>
      <c r="T61" s="97"/>
      <c r="U61" s="273"/>
      <c r="W61" s="114"/>
      <c r="X61" s="72">
        <f t="shared" si="15"/>
        <v>0</v>
      </c>
      <c r="Y61" s="114"/>
      <c r="Z61" s="72"/>
      <c r="AA61" s="114"/>
      <c r="AB61" s="72"/>
      <c r="AC61" s="114"/>
      <c r="AD61" s="72"/>
      <c r="AE61" s="114"/>
      <c r="AF61" s="72"/>
      <c r="AG61" s="114"/>
      <c r="AH61" s="72"/>
      <c r="AI61" s="97">
        <f t="shared" si="16"/>
        <v>0</v>
      </c>
      <c r="AJ61" s="287">
        <f t="shared" si="13"/>
        <v>0</v>
      </c>
      <c r="AL61" s="114"/>
      <c r="AM61" s="72"/>
      <c r="AN61" s="114"/>
      <c r="AO61" s="72"/>
      <c r="AP61" s="114"/>
      <c r="AQ61" s="72"/>
      <c r="AR61" s="114"/>
      <c r="AS61" s="72"/>
      <c r="AT61" s="97"/>
      <c r="AU61" s="280"/>
      <c r="BA61" s="96"/>
      <c r="BC61" s="97">
        <f t="shared" si="17"/>
        <v>0</v>
      </c>
      <c r="BD61" s="75">
        <f t="shared" si="18"/>
        <v>0</v>
      </c>
      <c r="BE61" s="97">
        <f t="shared" si="19"/>
        <v>0</v>
      </c>
      <c r="BF61" s="76">
        <f t="shared" si="14"/>
        <v>0</v>
      </c>
      <c r="BG61" s="97"/>
      <c r="BH61" s="77"/>
      <c r="BI61" s="213"/>
      <c r="BJ61" s="202"/>
      <c r="BK61" s="61"/>
      <c r="BL61" s="78">
        <f t="shared" si="20"/>
        <v>0</v>
      </c>
      <c r="BM61" s="79">
        <f t="shared" si="21"/>
        <v>0</v>
      </c>
    </row>
    <row r="62" spans="2:65">
      <c r="B62" s="35"/>
      <c r="C62" s="35"/>
      <c r="D62" s="221"/>
      <c r="E62" s="91"/>
      <c r="F62" s="92"/>
      <c r="G62" s="93"/>
      <c r="H62" s="114">
        <v>0</v>
      </c>
      <c r="I62" s="72"/>
      <c r="J62" s="114">
        <v>0</v>
      </c>
      <c r="K62" s="72"/>
      <c r="L62" s="114">
        <v>0</v>
      </c>
      <c r="M62" s="72"/>
      <c r="N62" s="114">
        <v>0</v>
      </c>
      <c r="O62" s="72"/>
      <c r="P62" s="114"/>
      <c r="Q62" s="72"/>
      <c r="R62" s="114"/>
      <c r="S62" s="72"/>
      <c r="T62" s="97"/>
      <c r="U62" s="273"/>
      <c r="W62" s="114"/>
      <c r="X62" s="72">
        <f t="shared" si="15"/>
        <v>0</v>
      </c>
      <c r="Y62" s="114"/>
      <c r="Z62" s="72"/>
      <c r="AA62" s="114"/>
      <c r="AB62" s="72"/>
      <c r="AC62" s="114"/>
      <c r="AD62" s="72"/>
      <c r="AE62" s="114"/>
      <c r="AF62" s="72"/>
      <c r="AG62" s="114"/>
      <c r="AH62" s="72"/>
      <c r="AI62" s="97">
        <f t="shared" si="16"/>
        <v>0</v>
      </c>
      <c r="AJ62" s="287">
        <f t="shared" si="13"/>
        <v>0</v>
      </c>
      <c r="AL62" s="114"/>
      <c r="AM62" s="72"/>
      <c r="AN62" s="114"/>
      <c r="AO62" s="72"/>
      <c r="AP62" s="114"/>
      <c r="AQ62" s="72"/>
      <c r="AR62" s="114"/>
      <c r="AS62" s="72"/>
      <c r="AT62" s="97"/>
      <c r="AU62" s="280"/>
      <c r="BA62" s="96"/>
      <c r="BC62" s="97">
        <f t="shared" si="17"/>
        <v>0</v>
      </c>
      <c r="BD62" s="75">
        <f t="shared" si="18"/>
        <v>0</v>
      </c>
      <c r="BE62" s="97">
        <f t="shared" si="19"/>
        <v>0</v>
      </c>
      <c r="BF62" s="76">
        <f t="shared" si="14"/>
        <v>0</v>
      </c>
      <c r="BG62" s="97"/>
      <c r="BH62" s="77"/>
      <c r="BI62" s="213"/>
      <c r="BJ62" s="202"/>
      <c r="BK62" s="61"/>
      <c r="BL62" s="78">
        <f t="shared" si="20"/>
        <v>0</v>
      </c>
      <c r="BM62" s="79">
        <f t="shared" si="21"/>
        <v>0</v>
      </c>
    </row>
    <row r="63" spans="2:65">
      <c r="B63" s="35"/>
      <c r="C63" s="35"/>
      <c r="D63" s="221"/>
      <c r="E63" s="91"/>
      <c r="F63" s="92"/>
      <c r="G63" s="93"/>
      <c r="H63" s="114">
        <v>0</v>
      </c>
      <c r="I63" s="72"/>
      <c r="J63" s="114">
        <v>0</v>
      </c>
      <c r="K63" s="72"/>
      <c r="L63" s="114">
        <v>0</v>
      </c>
      <c r="M63" s="72"/>
      <c r="N63" s="114">
        <v>0</v>
      </c>
      <c r="O63" s="72"/>
      <c r="P63" s="114"/>
      <c r="Q63" s="72"/>
      <c r="R63" s="114"/>
      <c r="S63" s="72"/>
      <c r="T63" s="97"/>
      <c r="U63" s="273"/>
      <c r="W63" s="114"/>
      <c r="X63" s="72">
        <f t="shared" si="15"/>
        <v>0</v>
      </c>
      <c r="Y63" s="114"/>
      <c r="Z63" s="72"/>
      <c r="AA63" s="114"/>
      <c r="AB63" s="72"/>
      <c r="AC63" s="114"/>
      <c r="AD63" s="72"/>
      <c r="AE63" s="114"/>
      <c r="AF63" s="72"/>
      <c r="AG63" s="114"/>
      <c r="AH63" s="72"/>
      <c r="AI63" s="97">
        <f t="shared" si="16"/>
        <v>0</v>
      </c>
      <c r="AJ63" s="287">
        <f t="shared" si="13"/>
        <v>0</v>
      </c>
      <c r="AL63" s="114"/>
      <c r="AM63" s="72"/>
      <c r="AN63" s="114"/>
      <c r="AO63" s="72"/>
      <c r="AP63" s="114"/>
      <c r="AQ63" s="72"/>
      <c r="AR63" s="114"/>
      <c r="AS63" s="72"/>
      <c r="AT63" s="97"/>
      <c r="AU63" s="280"/>
      <c r="BA63" s="96"/>
      <c r="BC63" s="97">
        <f t="shared" si="17"/>
        <v>0</v>
      </c>
      <c r="BD63" s="75">
        <f t="shared" si="18"/>
        <v>0</v>
      </c>
      <c r="BE63" s="97">
        <f t="shared" si="19"/>
        <v>0</v>
      </c>
      <c r="BF63" s="76">
        <f t="shared" si="14"/>
        <v>0</v>
      </c>
      <c r="BG63" s="97"/>
      <c r="BH63" s="77"/>
      <c r="BI63" s="213"/>
      <c r="BJ63" s="202"/>
      <c r="BK63" s="61"/>
      <c r="BL63" s="78">
        <f t="shared" si="20"/>
        <v>0</v>
      </c>
      <c r="BM63" s="79">
        <f t="shared" si="21"/>
        <v>0</v>
      </c>
    </row>
    <row r="64" spans="2:65">
      <c r="B64" s="35"/>
      <c r="C64" s="35"/>
      <c r="D64" s="221"/>
      <c r="E64" s="91"/>
      <c r="F64" s="92"/>
      <c r="G64" s="93"/>
      <c r="H64" s="114">
        <v>0</v>
      </c>
      <c r="I64" s="72"/>
      <c r="J64" s="114">
        <v>0</v>
      </c>
      <c r="K64" s="72"/>
      <c r="L64" s="114">
        <v>0</v>
      </c>
      <c r="M64" s="72"/>
      <c r="N64" s="114">
        <v>0</v>
      </c>
      <c r="O64" s="72"/>
      <c r="P64" s="114"/>
      <c r="Q64" s="72"/>
      <c r="R64" s="114"/>
      <c r="S64" s="72"/>
      <c r="T64" s="97"/>
      <c r="U64" s="273"/>
      <c r="W64" s="114"/>
      <c r="X64" s="72">
        <f t="shared" si="15"/>
        <v>0</v>
      </c>
      <c r="Y64" s="114"/>
      <c r="Z64" s="72"/>
      <c r="AA64" s="114"/>
      <c r="AB64" s="72"/>
      <c r="AC64" s="114"/>
      <c r="AD64" s="72"/>
      <c r="AE64" s="114"/>
      <c r="AF64" s="72"/>
      <c r="AG64" s="114"/>
      <c r="AH64" s="72"/>
      <c r="AI64" s="97">
        <f t="shared" si="16"/>
        <v>0</v>
      </c>
      <c r="AJ64" s="287">
        <f t="shared" si="13"/>
        <v>0</v>
      </c>
      <c r="AL64" s="114"/>
      <c r="AM64" s="72"/>
      <c r="AN64" s="114"/>
      <c r="AO64" s="72"/>
      <c r="AP64" s="114"/>
      <c r="AQ64" s="72"/>
      <c r="AR64" s="114"/>
      <c r="AS64" s="72"/>
      <c r="AT64" s="97"/>
      <c r="AU64" s="280"/>
      <c r="BA64" s="96"/>
      <c r="BC64" s="97">
        <f t="shared" si="17"/>
        <v>0</v>
      </c>
      <c r="BD64" s="75">
        <f t="shared" si="18"/>
        <v>0</v>
      </c>
      <c r="BE64" s="97">
        <f t="shared" si="19"/>
        <v>0</v>
      </c>
      <c r="BF64" s="76">
        <f t="shared" si="14"/>
        <v>0</v>
      </c>
      <c r="BG64" s="97"/>
      <c r="BH64" s="77"/>
      <c r="BI64" s="213"/>
      <c r="BJ64" s="202"/>
      <c r="BK64" s="61"/>
      <c r="BL64" s="78">
        <f t="shared" si="20"/>
        <v>0</v>
      </c>
      <c r="BM64" s="79">
        <f t="shared" si="21"/>
        <v>0</v>
      </c>
    </row>
    <row r="65" spans="2:65">
      <c r="B65" s="35"/>
      <c r="C65" s="35"/>
      <c r="D65" s="221"/>
      <c r="E65" s="91"/>
      <c r="F65" s="92"/>
      <c r="G65" s="93"/>
      <c r="H65" s="114">
        <v>0</v>
      </c>
      <c r="I65" s="72"/>
      <c r="J65" s="114">
        <v>0</v>
      </c>
      <c r="K65" s="72"/>
      <c r="L65" s="114">
        <v>0</v>
      </c>
      <c r="M65" s="72"/>
      <c r="N65" s="114">
        <v>0</v>
      </c>
      <c r="O65" s="72"/>
      <c r="P65" s="114"/>
      <c r="Q65" s="72"/>
      <c r="R65" s="114"/>
      <c r="S65" s="72"/>
      <c r="T65" s="97"/>
      <c r="U65" s="273"/>
      <c r="W65" s="114"/>
      <c r="X65" s="72">
        <f t="shared" si="15"/>
        <v>0</v>
      </c>
      <c r="Y65" s="114"/>
      <c r="Z65" s="72"/>
      <c r="AA65" s="114"/>
      <c r="AB65" s="72"/>
      <c r="AC65" s="114"/>
      <c r="AD65" s="72"/>
      <c r="AE65" s="114"/>
      <c r="AF65" s="72"/>
      <c r="AG65" s="114"/>
      <c r="AH65" s="72"/>
      <c r="AI65" s="97">
        <f t="shared" si="16"/>
        <v>0</v>
      </c>
      <c r="AJ65" s="287">
        <f t="shared" si="13"/>
        <v>0</v>
      </c>
      <c r="AL65" s="114"/>
      <c r="AM65" s="72"/>
      <c r="AN65" s="114"/>
      <c r="AO65" s="72"/>
      <c r="AP65" s="114"/>
      <c r="AQ65" s="72"/>
      <c r="AR65" s="114"/>
      <c r="AS65" s="72"/>
      <c r="AT65" s="97"/>
      <c r="AU65" s="280"/>
      <c r="BA65" s="96"/>
      <c r="BC65" s="97">
        <f t="shared" si="17"/>
        <v>0</v>
      </c>
      <c r="BD65" s="75">
        <f t="shared" si="18"/>
        <v>0</v>
      </c>
      <c r="BE65" s="97">
        <f t="shared" si="19"/>
        <v>0</v>
      </c>
      <c r="BF65" s="76">
        <f t="shared" si="14"/>
        <v>0</v>
      </c>
      <c r="BG65" s="97"/>
      <c r="BH65" s="77"/>
      <c r="BI65" s="213"/>
      <c r="BJ65" s="202"/>
      <c r="BK65" s="61"/>
      <c r="BL65" s="78">
        <f t="shared" si="20"/>
        <v>0</v>
      </c>
      <c r="BM65" s="79">
        <f t="shared" si="21"/>
        <v>0</v>
      </c>
    </row>
    <row r="66" spans="2:65">
      <c r="B66" s="35"/>
      <c r="C66" s="35"/>
      <c r="D66" s="221"/>
      <c r="E66" s="91"/>
      <c r="F66" s="92"/>
      <c r="G66" s="93"/>
      <c r="H66" s="114">
        <v>0</v>
      </c>
      <c r="I66" s="72"/>
      <c r="J66" s="114">
        <v>0</v>
      </c>
      <c r="K66" s="72"/>
      <c r="L66" s="114">
        <v>0</v>
      </c>
      <c r="M66" s="72"/>
      <c r="N66" s="114">
        <v>0</v>
      </c>
      <c r="O66" s="72"/>
      <c r="P66" s="114"/>
      <c r="Q66" s="72"/>
      <c r="R66" s="114"/>
      <c r="S66" s="72"/>
      <c r="T66" s="97"/>
      <c r="U66" s="273"/>
      <c r="W66" s="114"/>
      <c r="X66" s="72">
        <f t="shared" si="15"/>
        <v>0</v>
      </c>
      <c r="Y66" s="114"/>
      <c r="Z66" s="72"/>
      <c r="AA66" s="114"/>
      <c r="AB66" s="72"/>
      <c r="AC66" s="114"/>
      <c r="AD66" s="72"/>
      <c r="AE66" s="114"/>
      <c r="AF66" s="72"/>
      <c r="AG66" s="114"/>
      <c r="AH66" s="72"/>
      <c r="AI66" s="97">
        <f t="shared" si="16"/>
        <v>0</v>
      </c>
      <c r="AJ66" s="287">
        <f t="shared" si="13"/>
        <v>0</v>
      </c>
      <c r="AL66" s="114"/>
      <c r="AM66" s="72"/>
      <c r="AN66" s="114"/>
      <c r="AO66" s="72"/>
      <c r="AP66" s="114"/>
      <c r="AQ66" s="72"/>
      <c r="AR66" s="114"/>
      <c r="AS66" s="72"/>
      <c r="AT66" s="97"/>
      <c r="AU66" s="280"/>
      <c r="BA66" s="96"/>
      <c r="BC66" s="97">
        <f t="shared" si="17"/>
        <v>0</v>
      </c>
      <c r="BD66" s="75">
        <f t="shared" si="18"/>
        <v>0</v>
      </c>
      <c r="BE66" s="97">
        <f t="shared" si="19"/>
        <v>0</v>
      </c>
      <c r="BF66" s="76">
        <f t="shared" si="14"/>
        <v>0</v>
      </c>
      <c r="BG66" s="97"/>
      <c r="BH66" s="77"/>
      <c r="BI66" s="213"/>
      <c r="BJ66" s="202"/>
      <c r="BK66" s="61"/>
      <c r="BL66" s="78">
        <f t="shared" si="20"/>
        <v>0</v>
      </c>
      <c r="BM66" s="79">
        <f t="shared" si="21"/>
        <v>0</v>
      </c>
    </row>
    <row r="67" spans="2:65">
      <c r="B67" s="35"/>
      <c r="C67" s="35"/>
      <c r="D67" s="221"/>
      <c r="E67" s="91"/>
      <c r="F67" s="92"/>
      <c r="G67" s="93"/>
      <c r="H67" s="114">
        <v>0</v>
      </c>
      <c r="I67" s="72"/>
      <c r="J67" s="114">
        <v>0</v>
      </c>
      <c r="K67" s="72"/>
      <c r="L67" s="114">
        <v>0</v>
      </c>
      <c r="M67" s="72"/>
      <c r="N67" s="114">
        <v>0</v>
      </c>
      <c r="O67" s="72"/>
      <c r="P67" s="114"/>
      <c r="Q67" s="72"/>
      <c r="R67" s="114"/>
      <c r="S67" s="72"/>
      <c r="T67" s="97"/>
      <c r="U67" s="273"/>
      <c r="W67" s="114"/>
      <c r="X67" s="72">
        <f t="shared" si="15"/>
        <v>0</v>
      </c>
      <c r="Y67" s="114"/>
      <c r="Z67" s="72"/>
      <c r="AA67" s="114"/>
      <c r="AB67" s="72"/>
      <c r="AC67" s="114"/>
      <c r="AD67" s="72"/>
      <c r="AE67" s="114"/>
      <c r="AF67" s="72"/>
      <c r="AG67" s="114"/>
      <c r="AH67" s="72"/>
      <c r="AI67" s="97">
        <f t="shared" si="16"/>
        <v>0</v>
      </c>
      <c r="AJ67" s="287">
        <f t="shared" si="13"/>
        <v>0</v>
      </c>
      <c r="AL67" s="114"/>
      <c r="AM67" s="72"/>
      <c r="AN67" s="114"/>
      <c r="AO67" s="72"/>
      <c r="AP67" s="114"/>
      <c r="AQ67" s="72"/>
      <c r="AR67" s="114"/>
      <c r="AS67" s="72"/>
      <c r="AT67" s="97"/>
      <c r="AU67" s="280"/>
      <c r="BA67" s="96"/>
      <c r="BC67" s="97">
        <f t="shared" si="17"/>
        <v>0</v>
      </c>
      <c r="BD67" s="75">
        <f t="shared" si="18"/>
        <v>0</v>
      </c>
      <c r="BE67" s="97">
        <f t="shared" si="19"/>
        <v>0</v>
      </c>
      <c r="BF67" s="76">
        <f t="shared" si="14"/>
        <v>0</v>
      </c>
      <c r="BG67" s="97"/>
      <c r="BH67" s="77"/>
      <c r="BI67" s="213"/>
      <c r="BJ67" s="202"/>
      <c r="BK67" s="61"/>
      <c r="BL67" s="78">
        <f t="shared" si="20"/>
        <v>0</v>
      </c>
      <c r="BM67" s="79">
        <f t="shared" si="21"/>
        <v>0</v>
      </c>
    </row>
    <row r="68" spans="2:65">
      <c r="B68" s="35"/>
      <c r="C68" s="35"/>
      <c r="D68" s="221"/>
      <c r="E68" s="91"/>
      <c r="F68" s="92"/>
      <c r="G68" s="93"/>
      <c r="H68" s="114">
        <v>0</v>
      </c>
      <c r="I68" s="72"/>
      <c r="J68" s="114">
        <v>0</v>
      </c>
      <c r="K68" s="72"/>
      <c r="L68" s="114">
        <v>0</v>
      </c>
      <c r="M68" s="72"/>
      <c r="N68" s="114">
        <v>0</v>
      </c>
      <c r="O68" s="72"/>
      <c r="P68" s="114"/>
      <c r="Q68" s="72"/>
      <c r="R68" s="114"/>
      <c r="S68" s="72"/>
      <c r="T68" s="97"/>
      <c r="U68" s="273"/>
      <c r="W68" s="114"/>
      <c r="X68" s="72">
        <f t="shared" si="15"/>
        <v>0</v>
      </c>
      <c r="Y68" s="114"/>
      <c r="Z68" s="72"/>
      <c r="AA68" s="114"/>
      <c r="AB68" s="72"/>
      <c r="AC68" s="114"/>
      <c r="AD68" s="72"/>
      <c r="AE68" s="114"/>
      <c r="AF68" s="72"/>
      <c r="AG68" s="114"/>
      <c r="AH68" s="72"/>
      <c r="AI68" s="97">
        <f t="shared" si="16"/>
        <v>0</v>
      </c>
      <c r="AJ68" s="287">
        <f t="shared" si="13"/>
        <v>0</v>
      </c>
      <c r="AL68" s="114"/>
      <c r="AM68" s="72"/>
      <c r="AN68" s="114"/>
      <c r="AO68" s="72"/>
      <c r="AP68" s="114"/>
      <c r="AQ68" s="72"/>
      <c r="AR68" s="114"/>
      <c r="AS68" s="72"/>
      <c r="AT68" s="97"/>
      <c r="AU68" s="280"/>
      <c r="BA68" s="96"/>
      <c r="BC68" s="97">
        <f t="shared" si="17"/>
        <v>0</v>
      </c>
      <c r="BD68" s="75">
        <f t="shared" si="18"/>
        <v>0</v>
      </c>
      <c r="BE68" s="97">
        <f t="shared" si="19"/>
        <v>0</v>
      </c>
      <c r="BF68" s="76">
        <f t="shared" si="14"/>
        <v>0</v>
      </c>
      <c r="BG68" s="97"/>
      <c r="BH68" s="77"/>
      <c r="BI68" s="213"/>
      <c r="BJ68" s="202"/>
      <c r="BK68" s="61"/>
      <c r="BL68" s="78">
        <f t="shared" si="20"/>
        <v>0</v>
      </c>
      <c r="BM68" s="79">
        <f t="shared" si="21"/>
        <v>0</v>
      </c>
    </row>
    <row r="69" spans="2:65">
      <c r="B69" s="35"/>
      <c r="C69" s="35"/>
      <c r="D69" s="221"/>
      <c r="E69" s="91"/>
      <c r="F69" s="92"/>
      <c r="G69" s="93"/>
      <c r="H69" s="114">
        <v>0</v>
      </c>
      <c r="I69" s="72"/>
      <c r="J69" s="114">
        <v>0</v>
      </c>
      <c r="K69" s="72"/>
      <c r="L69" s="114">
        <v>0</v>
      </c>
      <c r="M69" s="72"/>
      <c r="N69" s="114">
        <v>0</v>
      </c>
      <c r="O69" s="72"/>
      <c r="P69" s="114"/>
      <c r="Q69" s="72"/>
      <c r="R69" s="114"/>
      <c r="S69" s="72"/>
      <c r="T69" s="97"/>
      <c r="U69" s="273"/>
      <c r="W69" s="114">
        <v>0</v>
      </c>
      <c r="X69" s="72">
        <f t="shared" si="15"/>
        <v>0</v>
      </c>
      <c r="Y69" s="114"/>
      <c r="Z69" s="72"/>
      <c r="AA69" s="114"/>
      <c r="AB69" s="72"/>
      <c r="AC69" s="114"/>
      <c r="AD69" s="72"/>
      <c r="AE69" s="114"/>
      <c r="AF69" s="72"/>
      <c r="AG69" s="114"/>
      <c r="AH69" s="72"/>
      <c r="AI69" s="97">
        <f t="shared" si="16"/>
        <v>0</v>
      </c>
      <c r="AJ69" s="287">
        <f t="shared" si="13"/>
        <v>0</v>
      </c>
      <c r="AL69" s="114"/>
      <c r="AM69" s="72"/>
      <c r="AN69" s="114"/>
      <c r="AO69" s="72"/>
      <c r="AP69" s="114"/>
      <c r="AQ69" s="72"/>
      <c r="AR69" s="114"/>
      <c r="AS69" s="72"/>
      <c r="AT69" s="97"/>
      <c r="AU69" s="280"/>
      <c r="BA69" s="96"/>
      <c r="BC69" s="97">
        <f t="shared" si="17"/>
        <v>0</v>
      </c>
      <c r="BD69" s="75">
        <f t="shared" si="18"/>
        <v>0</v>
      </c>
      <c r="BE69" s="97">
        <f t="shared" si="19"/>
        <v>0</v>
      </c>
      <c r="BF69" s="76">
        <f t="shared" si="14"/>
        <v>0</v>
      </c>
      <c r="BG69" s="97"/>
      <c r="BH69" s="77"/>
      <c r="BI69" s="213"/>
      <c r="BJ69" s="202"/>
      <c r="BK69" s="61"/>
      <c r="BL69" s="78">
        <f t="shared" si="20"/>
        <v>0</v>
      </c>
      <c r="BM69" s="79">
        <f t="shared" si="21"/>
        <v>0</v>
      </c>
    </row>
    <row r="70" spans="2:65">
      <c r="B70" s="35"/>
      <c r="C70" s="35"/>
      <c r="D70" s="221"/>
      <c r="E70" s="91"/>
      <c r="F70" s="92"/>
      <c r="G70" s="93"/>
      <c r="H70" s="114">
        <v>0</v>
      </c>
      <c r="I70" s="72"/>
      <c r="J70" s="114">
        <v>0</v>
      </c>
      <c r="K70" s="72"/>
      <c r="L70" s="114">
        <v>0</v>
      </c>
      <c r="M70" s="72"/>
      <c r="N70" s="114">
        <v>0</v>
      </c>
      <c r="O70" s="72"/>
      <c r="P70" s="114"/>
      <c r="Q70" s="72"/>
      <c r="R70" s="114"/>
      <c r="S70" s="72"/>
      <c r="T70" s="97"/>
      <c r="U70" s="273"/>
      <c r="W70" s="114">
        <v>0</v>
      </c>
      <c r="X70" s="72">
        <f t="shared" si="15"/>
        <v>0</v>
      </c>
      <c r="Y70" s="114"/>
      <c r="Z70" s="72"/>
      <c r="AA70" s="114"/>
      <c r="AB70" s="72"/>
      <c r="AC70" s="114"/>
      <c r="AD70" s="72"/>
      <c r="AE70" s="114"/>
      <c r="AF70" s="72"/>
      <c r="AG70" s="114"/>
      <c r="AH70" s="72"/>
      <c r="AI70" s="97">
        <f t="shared" si="16"/>
        <v>0</v>
      </c>
      <c r="AJ70" s="287">
        <f t="shared" si="13"/>
        <v>0</v>
      </c>
      <c r="AL70" s="114"/>
      <c r="AM70" s="72"/>
      <c r="AN70" s="114"/>
      <c r="AO70" s="72"/>
      <c r="AP70" s="114"/>
      <c r="AQ70" s="72"/>
      <c r="AR70" s="114"/>
      <c r="AS70" s="72"/>
      <c r="AT70" s="97"/>
      <c r="AU70" s="280"/>
      <c r="BA70" s="96"/>
      <c r="BC70" s="97">
        <f t="shared" si="17"/>
        <v>0</v>
      </c>
      <c r="BD70" s="75">
        <f t="shared" si="18"/>
        <v>0</v>
      </c>
      <c r="BE70" s="97">
        <f t="shared" si="19"/>
        <v>0</v>
      </c>
      <c r="BF70" s="76">
        <f t="shared" si="14"/>
        <v>0</v>
      </c>
      <c r="BG70" s="97"/>
      <c r="BH70" s="77"/>
      <c r="BI70" s="213"/>
      <c r="BJ70" s="202"/>
      <c r="BK70" s="61"/>
      <c r="BL70" s="78">
        <f t="shared" si="20"/>
        <v>0</v>
      </c>
      <c r="BM70" s="79">
        <f t="shared" si="21"/>
        <v>0</v>
      </c>
    </row>
    <row r="71" spans="2:65">
      <c r="B71" s="35"/>
      <c r="C71" s="35"/>
      <c r="D71" s="221"/>
      <c r="E71" s="91"/>
      <c r="F71" s="92"/>
      <c r="G71" s="93"/>
      <c r="H71" s="114">
        <v>0</v>
      </c>
      <c r="I71" s="72"/>
      <c r="J71" s="114">
        <v>0</v>
      </c>
      <c r="K71" s="72"/>
      <c r="L71" s="114">
        <v>0</v>
      </c>
      <c r="M71" s="72"/>
      <c r="N71" s="114">
        <v>0</v>
      </c>
      <c r="O71" s="72"/>
      <c r="P71" s="114"/>
      <c r="Q71" s="72"/>
      <c r="R71" s="114"/>
      <c r="S71" s="72"/>
      <c r="T71" s="97"/>
      <c r="U71" s="273"/>
      <c r="W71" s="114">
        <v>0</v>
      </c>
      <c r="X71" s="72">
        <f t="shared" si="15"/>
        <v>0</v>
      </c>
      <c r="Y71" s="114"/>
      <c r="Z71" s="72"/>
      <c r="AA71" s="114"/>
      <c r="AB71" s="72"/>
      <c r="AC71" s="114"/>
      <c r="AD71" s="72"/>
      <c r="AE71" s="114"/>
      <c r="AF71" s="72"/>
      <c r="AG71" s="114"/>
      <c r="AH71" s="72"/>
      <c r="AI71" s="97">
        <f t="shared" si="16"/>
        <v>0</v>
      </c>
      <c r="AJ71" s="287">
        <f t="shared" si="13"/>
        <v>0</v>
      </c>
      <c r="AL71" s="114"/>
      <c r="AM71" s="72"/>
      <c r="AN71" s="114"/>
      <c r="AO71" s="72"/>
      <c r="AP71" s="114"/>
      <c r="AQ71" s="72"/>
      <c r="AR71" s="114"/>
      <c r="AS71" s="72"/>
      <c r="AT71" s="97"/>
      <c r="AU71" s="280"/>
      <c r="BA71" s="96"/>
      <c r="BC71" s="97">
        <f t="shared" si="17"/>
        <v>0</v>
      </c>
      <c r="BD71" s="75">
        <f t="shared" si="18"/>
        <v>0</v>
      </c>
      <c r="BE71" s="97">
        <f t="shared" si="19"/>
        <v>0</v>
      </c>
      <c r="BF71" s="76">
        <f t="shared" si="14"/>
        <v>0</v>
      </c>
      <c r="BG71" s="97"/>
      <c r="BH71" s="77"/>
      <c r="BI71" s="213"/>
      <c r="BJ71" s="202"/>
      <c r="BK71" s="61"/>
      <c r="BL71" s="78">
        <f t="shared" si="20"/>
        <v>0</v>
      </c>
      <c r="BM71" s="79">
        <f t="shared" si="21"/>
        <v>0</v>
      </c>
    </row>
    <row r="72" spans="2:65">
      <c r="B72" s="35"/>
      <c r="C72" s="35"/>
      <c r="D72" s="221"/>
      <c r="E72" s="91"/>
      <c r="F72" s="92"/>
      <c r="G72" s="93"/>
      <c r="H72" s="114">
        <v>0</v>
      </c>
      <c r="I72" s="72"/>
      <c r="J72" s="114">
        <v>0</v>
      </c>
      <c r="K72" s="72"/>
      <c r="L72" s="114">
        <v>0</v>
      </c>
      <c r="M72" s="72"/>
      <c r="N72" s="114">
        <v>0</v>
      </c>
      <c r="O72" s="72"/>
      <c r="P72" s="114"/>
      <c r="Q72" s="72"/>
      <c r="R72" s="114"/>
      <c r="S72" s="72"/>
      <c r="T72" s="97"/>
      <c r="U72" s="273"/>
      <c r="W72" s="114"/>
      <c r="X72" s="72">
        <f t="shared" si="15"/>
        <v>0</v>
      </c>
      <c r="Y72" s="114"/>
      <c r="Z72" s="72"/>
      <c r="AA72" s="114"/>
      <c r="AB72" s="72"/>
      <c r="AC72" s="114"/>
      <c r="AD72" s="72"/>
      <c r="AE72" s="114"/>
      <c r="AF72" s="72"/>
      <c r="AG72" s="114"/>
      <c r="AH72" s="72"/>
      <c r="AI72" s="97">
        <f t="shared" si="16"/>
        <v>0</v>
      </c>
      <c r="AJ72" s="287">
        <f t="shared" si="13"/>
        <v>0</v>
      </c>
      <c r="AL72" s="114"/>
      <c r="AM72" s="72"/>
      <c r="AN72" s="114"/>
      <c r="AO72" s="72"/>
      <c r="AP72" s="114"/>
      <c r="AQ72" s="72"/>
      <c r="AR72" s="114"/>
      <c r="AS72" s="72"/>
      <c r="AT72" s="97"/>
      <c r="AU72" s="280"/>
      <c r="BA72" s="96"/>
      <c r="BC72" s="97">
        <f t="shared" si="17"/>
        <v>0</v>
      </c>
      <c r="BD72" s="75">
        <f t="shared" si="18"/>
        <v>0</v>
      </c>
      <c r="BE72" s="97">
        <f t="shared" si="19"/>
        <v>0</v>
      </c>
      <c r="BF72" s="76">
        <f t="shared" si="14"/>
        <v>0</v>
      </c>
      <c r="BG72" s="97"/>
      <c r="BH72" s="77"/>
      <c r="BI72" s="213"/>
      <c r="BJ72" s="202"/>
      <c r="BK72" s="61"/>
      <c r="BL72" s="78">
        <f t="shared" si="20"/>
        <v>0</v>
      </c>
      <c r="BM72" s="79">
        <f t="shared" si="21"/>
        <v>0</v>
      </c>
    </row>
    <row r="73" spans="2:65">
      <c r="B73" s="35"/>
      <c r="C73" s="35"/>
      <c r="D73" s="221"/>
      <c r="E73" s="91"/>
      <c r="F73" s="92"/>
      <c r="G73" s="93"/>
      <c r="H73" s="114">
        <v>0</v>
      </c>
      <c r="I73" s="72"/>
      <c r="J73" s="114">
        <v>0</v>
      </c>
      <c r="K73" s="72"/>
      <c r="L73" s="114">
        <v>0</v>
      </c>
      <c r="M73" s="72"/>
      <c r="N73" s="114">
        <v>0</v>
      </c>
      <c r="O73" s="72"/>
      <c r="P73" s="114"/>
      <c r="Q73" s="72"/>
      <c r="R73" s="114"/>
      <c r="S73" s="72"/>
      <c r="T73" s="97"/>
      <c r="U73" s="273"/>
      <c r="W73" s="114"/>
      <c r="X73" s="72">
        <f t="shared" si="15"/>
        <v>0</v>
      </c>
      <c r="Y73" s="114"/>
      <c r="Z73" s="72"/>
      <c r="AA73" s="114"/>
      <c r="AB73" s="72"/>
      <c r="AC73" s="114"/>
      <c r="AD73" s="72"/>
      <c r="AE73" s="114"/>
      <c r="AF73" s="72"/>
      <c r="AG73" s="114"/>
      <c r="AH73" s="72"/>
      <c r="AI73" s="97">
        <f t="shared" si="16"/>
        <v>0</v>
      </c>
      <c r="AJ73" s="287">
        <f t="shared" si="13"/>
        <v>0</v>
      </c>
      <c r="AL73" s="114"/>
      <c r="AM73" s="72"/>
      <c r="AN73" s="114"/>
      <c r="AO73" s="72"/>
      <c r="AP73" s="114"/>
      <c r="AQ73" s="72"/>
      <c r="AR73" s="114"/>
      <c r="AS73" s="72"/>
      <c r="AT73" s="97"/>
      <c r="AU73" s="280"/>
      <c r="BA73" s="96"/>
      <c r="BC73" s="97">
        <f t="shared" si="17"/>
        <v>0</v>
      </c>
      <c r="BD73" s="75">
        <f t="shared" si="18"/>
        <v>0</v>
      </c>
      <c r="BE73" s="97">
        <f t="shared" si="19"/>
        <v>0</v>
      </c>
      <c r="BF73" s="76">
        <f t="shared" si="14"/>
        <v>0</v>
      </c>
      <c r="BG73" s="97"/>
      <c r="BH73" s="77"/>
      <c r="BI73" s="213"/>
      <c r="BJ73" s="202"/>
      <c r="BK73" s="61"/>
      <c r="BL73" s="78">
        <f t="shared" si="20"/>
        <v>0</v>
      </c>
      <c r="BM73" s="79">
        <f t="shared" si="21"/>
        <v>0</v>
      </c>
    </row>
    <row r="74" spans="2:65">
      <c r="B74" s="35"/>
      <c r="C74" s="35"/>
      <c r="D74" s="221"/>
      <c r="E74" s="91"/>
      <c r="F74" s="92"/>
      <c r="G74" s="93"/>
      <c r="H74" s="114">
        <v>0</v>
      </c>
      <c r="I74" s="72"/>
      <c r="J74" s="114">
        <v>0</v>
      </c>
      <c r="K74" s="72"/>
      <c r="L74" s="114">
        <v>0</v>
      </c>
      <c r="M74" s="72"/>
      <c r="N74" s="114">
        <v>0</v>
      </c>
      <c r="O74" s="72"/>
      <c r="P74" s="114"/>
      <c r="Q74" s="72"/>
      <c r="R74" s="114"/>
      <c r="S74" s="72"/>
      <c r="T74" s="97"/>
      <c r="U74" s="273"/>
      <c r="W74" s="114">
        <v>0</v>
      </c>
      <c r="X74" s="72">
        <f t="shared" si="15"/>
        <v>0</v>
      </c>
      <c r="Y74" s="114"/>
      <c r="Z74" s="72"/>
      <c r="AA74" s="114"/>
      <c r="AB74" s="72"/>
      <c r="AC74" s="114"/>
      <c r="AD74" s="72"/>
      <c r="AE74" s="114"/>
      <c r="AF74" s="72"/>
      <c r="AG74" s="114"/>
      <c r="AH74" s="72"/>
      <c r="AI74" s="97">
        <f t="shared" si="16"/>
        <v>0</v>
      </c>
      <c r="AJ74" s="287">
        <f t="shared" si="13"/>
        <v>0</v>
      </c>
      <c r="AL74" s="114"/>
      <c r="AM74" s="72"/>
      <c r="AN74" s="114"/>
      <c r="AO74" s="72"/>
      <c r="AP74" s="114"/>
      <c r="AQ74" s="72"/>
      <c r="AR74" s="114"/>
      <c r="AS74" s="72"/>
      <c r="AT74" s="97"/>
      <c r="AU74" s="280"/>
      <c r="BA74" s="96"/>
      <c r="BC74" s="97">
        <f t="shared" si="17"/>
        <v>0</v>
      </c>
      <c r="BD74" s="75">
        <f t="shared" si="18"/>
        <v>0</v>
      </c>
      <c r="BE74" s="97">
        <f t="shared" si="19"/>
        <v>0</v>
      </c>
      <c r="BF74" s="76">
        <f t="shared" si="14"/>
        <v>0</v>
      </c>
      <c r="BG74" s="97"/>
      <c r="BH74" s="77"/>
      <c r="BI74" s="213"/>
      <c r="BJ74" s="202"/>
      <c r="BK74" s="61"/>
      <c r="BL74" s="78">
        <f t="shared" si="20"/>
        <v>0</v>
      </c>
      <c r="BM74" s="79">
        <f t="shared" si="21"/>
        <v>0</v>
      </c>
    </row>
    <row r="75" spans="2:65">
      <c r="B75" s="35"/>
      <c r="C75" s="35"/>
      <c r="D75" s="221"/>
      <c r="E75" s="91"/>
      <c r="F75" s="92"/>
      <c r="G75" s="93"/>
      <c r="H75" s="114">
        <v>0</v>
      </c>
      <c r="I75" s="72"/>
      <c r="J75" s="114">
        <v>0</v>
      </c>
      <c r="K75" s="72"/>
      <c r="L75" s="114">
        <v>0</v>
      </c>
      <c r="M75" s="72"/>
      <c r="N75" s="114">
        <v>0</v>
      </c>
      <c r="O75" s="72"/>
      <c r="P75" s="114"/>
      <c r="Q75" s="72"/>
      <c r="R75" s="114"/>
      <c r="S75" s="72"/>
      <c r="T75" s="97"/>
      <c r="U75" s="273"/>
      <c r="W75" s="114"/>
      <c r="X75" s="72">
        <f t="shared" si="15"/>
        <v>0</v>
      </c>
      <c r="Y75" s="114"/>
      <c r="Z75" s="72"/>
      <c r="AA75" s="114"/>
      <c r="AB75" s="72"/>
      <c r="AC75" s="114"/>
      <c r="AD75" s="72"/>
      <c r="AE75" s="114"/>
      <c r="AF75" s="72"/>
      <c r="AG75" s="114"/>
      <c r="AH75" s="72"/>
      <c r="AI75" s="97">
        <f t="shared" si="16"/>
        <v>0</v>
      </c>
      <c r="AJ75" s="287">
        <f t="shared" si="13"/>
        <v>0</v>
      </c>
      <c r="AL75" s="114"/>
      <c r="AM75" s="72"/>
      <c r="AN75" s="114"/>
      <c r="AO75" s="72"/>
      <c r="AP75" s="114"/>
      <c r="AQ75" s="72"/>
      <c r="AR75" s="114"/>
      <c r="AS75" s="72"/>
      <c r="AT75" s="97"/>
      <c r="AU75" s="280"/>
      <c r="BA75" s="96"/>
      <c r="BC75" s="97">
        <f t="shared" si="17"/>
        <v>0</v>
      </c>
      <c r="BD75" s="75">
        <f t="shared" si="18"/>
        <v>0</v>
      </c>
      <c r="BE75" s="97">
        <f t="shared" si="19"/>
        <v>0</v>
      </c>
      <c r="BF75" s="76">
        <f t="shared" si="14"/>
        <v>0</v>
      </c>
      <c r="BG75" s="97"/>
      <c r="BH75" s="77"/>
      <c r="BI75" s="213"/>
      <c r="BJ75" s="202"/>
      <c r="BK75" s="61"/>
      <c r="BL75" s="78">
        <f t="shared" si="20"/>
        <v>0</v>
      </c>
      <c r="BM75" s="79">
        <f t="shared" si="21"/>
        <v>0</v>
      </c>
    </row>
    <row r="76" spans="2:65">
      <c r="B76" s="35"/>
      <c r="C76" s="35"/>
      <c r="D76" s="221"/>
      <c r="E76" s="91"/>
      <c r="F76" s="92"/>
      <c r="G76" s="93"/>
      <c r="H76" s="114">
        <v>0</v>
      </c>
      <c r="I76" s="72">
        <f>$E76*H76</f>
        <v>0</v>
      </c>
      <c r="J76" s="114">
        <v>0</v>
      </c>
      <c r="K76" s="72">
        <f>$E76*J76</f>
        <v>0</v>
      </c>
      <c r="L76" s="114">
        <v>0</v>
      </c>
      <c r="M76" s="72">
        <f>$E76*L76</f>
        <v>0</v>
      </c>
      <c r="N76" s="114">
        <v>0</v>
      </c>
      <c r="O76" s="72">
        <f>$E76*N76</f>
        <v>0</v>
      </c>
      <c r="P76" s="114">
        <v>0</v>
      </c>
      <c r="Q76" s="72">
        <f>$E76*P76</f>
        <v>0</v>
      </c>
      <c r="R76" s="114">
        <v>0</v>
      </c>
      <c r="S76" s="72">
        <f>$E76*R76</f>
        <v>0</v>
      </c>
      <c r="T76" s="97">
        <f>H76+J76+L76+N76+P76+R76</f>
        <v>0</v>
      </c>
      <c r="U76" s="273">
        <f>$E76*T76</f>
        <v>0</v>
      </c>
      <c r="W76" s="114">
        <v>0</v>
      </c>
      <c r="X76" s="72">
        <f t="shared" si="15"/>
        <v>0</v>
      </c>
      <c r="Y76" s="114">
        <v>0</v>
      </c>
      <c r="Z76" s="72">
        <f>$E76*Y76</f>
        <v>0</v>
      </c>
      <c r="AA76" s="114">
        <v>0</v>
      </c>
      <c r="AB76" s="72">
        <f>$E76*AA76</f>
        <v>0</v>
      </c>
      <c r="AC76" s="114">
        <v>0</v>
      </c>
      <c r="AD76" s="72">
        <f>$E76*AC76</f>
        <v>0</v>
      </c>
      <c r="AE76" s="114">
        <v>0</v>
      </c>
      <c r="AF76" s="72">
        <f>$E76*AE76</f>
        <v>0</v>
      </c>
      <c r="AG76" s="114">
        <v>0</v>
      </c>
      <c r="AH76" s="72">
        <f>$E76*AG76</f>
        <v>0</v>
      </c>
      <c r="AI76" s="97">
        <f t="shared" si="16"/>
        <v>0</v>
      </c>
      <c r="AJ76" s="287">
        <f t="shared" si="13"/>
        <v>0</v>
      </c>
      <c r="AL76" s="114">
        <v>0</v>
      </c>
      <c r="AM76" s="72">
        <f>$E76*AL76</f>
        <v>0</v>
      </c>
      <c r="AN76" s="114">
        <v>0</v>
      </c>
      <c r="AO76" s="72">
        <f>$E76*AN76</f>
        <v>0</v>
      </c>
      <c r="AP76" s="114">
        <v>0</v>
      </c>
      <c r="AQ76" s="72">
        <f>$E76*AP76</f>
        <v>0</v>
      </c>
      <c r="AR76" s="114">
        <v>0</v>
      </c>
      <c r="AS76" s="72">
        <f>$E76*AR76</f>
        <v>0</v>
      </c>
      <c r="AT76" s="97">
        <f>AL76+AN76+AP76+AR76</f>
        <v>0</v>
      </c>
      <c r="AU76" s="280">
        <f>$E76*AT76</f>
        <v>0</v>
      </c>
      <c r="BA76" s="96"/>
      <c r="BC76" s="97">
        <f t="shared" si="17"/>
        <v>0</v>
      </c>
      <c r="BD76" s="75">
        <f t="shared" si="18"/>
        <v>0</v>
      </c>
      <c r="BE76" s="97">
        <f t="shared" si="19"/>
        <v>0</v>
      </c>
      <c r="BF76" s="76">
        <f t="shared" si="14"/>
        <v>0</v>
      </c>
      <c r="BG76" s="97">
        <f>$AT76</f>
        <v>0</v>
      </c>
      <c r="BH76" s="77">
        <f>$E76*BG76</f>
        <v>0</v>
      </c>
      <c r="BI76" s="213"/>
      <c r="BJ76" s="202"/>
      <c r="BK76" s="61"/>
      <c r="BL76" s="78">
        <f t="shared" si="20"/>
        <v>0</v>
      </c>
      <c r="BM76" s="79">
        <f t="shared" si="21"/>
        <v>0</v>
      </c>
    </row>
    <row r="77" spans="2:65">
      <c r="B77" s="98"/>
      <c r="C77" s="99" t="s">
        <v>41</v>
      </c>
      <c r="D77" s="99"/>
      <c r="E77" s="115"/>
      <c r="F77" s="98"/>
      <c r="G77" s="98"/>
      <c r="H77" s="116"/>
      <c r="I77" s="101">
        <f>SUM(I46:I76)</f>
        <v>0</v>
      </c>
      <c r="J77" s="116"/>
      <c r="K77" s="101">
        <f>SUM(K46:K76)</f>
        <v>0</v>
      </c>
      <c r="L77" s="116"/>
      <c r="M77" s="101">
        <f>SUM(M46:M76)</f>
        <v>0</v>
      </c>
      <c r="N77" s="116"/>
      <c r="O77" s="101">
        <f>SUM(O46:O76)</f>
        <v>0</v>
      </c>
      <c r="P77" s="116"/>
      <c r="Q77" s="101">
        <f>SUM(Q46:Q76)</f>
        <v>0</v>
      </c>
      <c r="R77" s="116"/>
      <c r="S77" s="101">
        <f>SUM(S46:S76)</f>
        <v>0</v>
      </c>
      <c r="T77" s="117"/>
      <c r="U77" s="275">
        <f>SUM(U46:U76)</f>
        <v>0</v>
      </c>
      <c r="V77" s="98"/>
      <c r="W77" s="116"/>
      <c r="X77" s="101">
        <f>SUM(X46:X76)</f>
        <v>0</v>
      </c>
      <c r="Y77" s="116"/>
      <c r="Z77" s="101">
        <f>SUM(Z46:Z76)</f>
        <v>0</v>
      </c>
      <c r="AA77" s="116"/>
      <c r="AB77" s="101">
        <f>SUM(AB46:AB76)</f>
        <v>0</v>
      </c>
      <c r="AC77" s="116"/>
      <c r="AD77" s="101">
        <f>SUM(AD46:AD76)</f>
        <v>0</v>
      </c>
      <c r="AE77" s="116"/>
      <c r="AF77" s="101">
        <f>SUM(AF46:AF76)</f>
        <v>0</v>
      </c>
      <c r="AG77" s="116"/>
      <c r="AH77" s="101">
        <f>SUM(AH46:AH76)</f>
        <v>0</v>
      </c>
      <c r="AI77" s="117"/>
      <c r="AJ77" s="289">
        <f>SUM(AJ46:AJ76)</f>
        <v>0</v>
      </c>
      <c r="AL77" s="116"/>
      <c r="AM77" s="101">
        <f>SUM(AM46:AM76)</f>
        <v>0</v>
      </c>
      <c r="AN77" s="116"/>
      <c r="AO77" s="101">
        <f>SUM(AO46:AO76)</f>
        <v>0</v>
      </c>
      <c r="AP77" s="116"/>
      <c r="AQ77" s="101">
        <f>SUM(AQ46:AQ76)</f>
        <v>0</v>
      </c>
      <c r="AR77" s="116"/>
      <c r="AS77" s="101">
        <f>SUM(AS46:AS76)</f>
        <v>0</v>
      </c>
      <c r="AT77" s="117"/>
      <c r="AU77" s="282">
        <f>SUM(AU46:AU76)</f>
        <v>0</v>
      </c>
      <c r="AV77" s="98"/>
      <c r="BA77" s="102"/>
      <c r="BC77" s="118"/>
      <c r="BD77" s="104">
        <f>SUM(BD46:BD76)</f>
        <v>0</v>
      </c>
      <c r="BE77" s="118"/>
      <c r="BF77" s="105">
        <f>SUM(BF46:BF76)</f>
        <v>0</v>
      </c>
      <c r="BG77" s="118"/>
      <c r="BH77" s="106">
        <f>SUM(BH46:BH76)</f>
        <v>0</v>
      </c>
      <c r="BI77" s="214"/>
      <c r="BJ77" s="202"/>
      <c r="BK77" s="119"/>
      <c r="BL77" s="120"/>
      <c r="BM77" s="108">
        <f>SUM(BM46:BM76)</f>
        <v>0</v>
      </c>
    </row>
    <row r="78" spans="2:65" ht="14" thickBot="1">
      <c r="E78" s="121"/>
      <c r="U78" s="273"/>
      <c r="AJ78" s="287"/>
      <c r="AU78" s="280"/>
      <c r="BC78" s="97"/>
      <c r="BD78" s="69"/>
      <c r="BE78" s="97"/>
      <c r="BF78" s="69"/>
      <c r="BG78" s="97"/>
      <c r="BH78" s="69"/>
      <c r="BI78" s="213"/>
      <c r="BJ78" s="202"/>
      <c r="BK78" s="61"/>
      <c r="BL78" s="97"/>
      <c r="BM78" s="69"/>
    </row>
    <row r="79" spans="2:65" s="61" customFormat="1" ht="14" thickBot="1">
      <c r="B79" s="62" t="s">
        <v>38</v>
      </c>
      <c r="C79" s="222" t="s">
        <v>123</v>
      </c>
      <c r="D79" s="224"/>
      <c r="E79" s="122"/>
      <c r="F79" s="63"/>
      <c r="G79" s="64"/>
      <c r="H79" s="65"/>
      <c r="I79" s="66"/>
      <c r="J79" s="65"/>
      <c r="K79" s="66"/>
      <c r="L79" s="65"/>
      <c r="M79" s="66"/>
      <c r="N79" s="65"/>
      <c r="O79" s="66"/>
      <c r="P79" s="65"/>
      <c r="Q79" s="66"/>
      <c r="R79" s="65"/>
      <c r="S79" s="66"/>
      <c r="T79" s="67"/>
      <c r="U79" s="271"/>
      <c r="W79" s="65"/>
      <c r="X79" s="66"/>
      <c r="Y79" s="65"/>
      <c r="Z79" s="66"/>
      <c r="AA79" s="65"/>
      <c r="AB79" s="66"/>
      <c r="AC79" s="65"/>
      <c r="AD79" s="66"/>
      <c r="AE79" s="65"/>
      <c r="AF79" s="66"/>
      <c r="AG79" s="65"/>
      <c r="AH79" s="66"/>
      <c r="AI79" s="67"/>
      <c r="AJ79" s="285"/>
      <c r="AK79"/>
      <c r="AL79" s="65"/>
      <c r="AM79" s="66"/>
      <c r="AN79" s="65"/>
      <c r="AO79" s="66"/>
      <c r="AP79" s="65"/>
      <c r="AQ79" s="66"/>
      <c r="AR79" s="65"/>
      <c r="AS79" s="66"/>
      <c r="AT79" s="67"/>
      <c r="AU79" s="278"/>
      <c r="AW79"/>
      <c r="AX79"/>
      <c r="AY79"/>
      <c r="BA79" s="59"/>
      <c r="BC79" s="68"/>
      <c r="BD79" s="69"/>
      <c r="BE79" s="68"/>
      <c r="BF79" s="69"/>
      <c r="BG79" s="68"/>
      <c r="BH79" s="69"/>
      <c r="BI79" s="212"/>
      <c r="BJ79" s="202"/>
      <c r="BL79" s="68"/>
      <c r="BM79" s="69"/>
    </row>
    <row r="80" spans="2:65">
      <c r="B80" s="35" t="s">
        <v>174</v>
      </c>
      <c r="C80" s="35" t="s">
        <v>175</v>
      </c>
      <c r="D80" s="244" t="s">
        <v>171</v>
      </c>
      <c r="E80" s="91">
        <v>0</v>
      </c>
      <c r="F80" s="92"/>
      <c r="G80" s="93"/>
      <c r="H80" s="114">
        <v>0</v>
      </c>
      <c r="I80" s="72">
        <f>$E80*H80</f>
        <v>0</v>
      </c>
      <c r="J80" s="114">
        <v>0</v>
      </c>
      <c r="K80" s="72">
        <f>$E80*J80</f>
        <v>0</v>
      </c>
      <c r="L80" s="114">
        <v>0</v>
      </c>
      <c r="M80" s="72">
        <f>$E80*L80</f>
        <v>0</v>
      </c>
      <c r="N80" s="114">
        <v>0</v>
      </c>
      <c r="O80" s="72">
        <f>$E80*N80</f>
        <v>0</v>
      </c>
      <c r="P80" s="114">
        <v>0</v>
      </c>
      <c r="Q80" s="72">
        <f>$E80*P80</f>
        <v>0</v>
      </c>
      <c r="R80" s="114">
        <v>0</v>
      </c>
      <c r="S80" s="72">
        <f>$E80*R80</f>
        <v>0</v>
      </c>
      <c r="T80" s="97">
        <f>H80+J80+L80+N80+P80+R80</f>
        <v>0</v>
      </c>
      <c r="U80" s="273">
        <f>$E80*T80</f>
        <v>0</v>
      </c>
      <c r="W80" s="114">
        <v>0</v>
      </c>
      <c r="X80" s="72">
        <f>$E80*W80</f>
        <v>0</v>
      </c>
      <c r="Y80" s="114">
        <v>0</v>
      </c>
      <c r="Z80" s="72">
        <f>$E80*Y80</f>
        <v>0</v>
      </c>
      <c r="AA80" s="114">
        <v>0</v>
      </c>
      <c r="AB80" s="72">
        <f>$E80*AA80</f>
        <v>0</v>
      </c>
      <c r="AC80" s="114">
        <v>0</v>
      </c>
      <c r="AD80" s="72">
        <f>$E80*AC80</f>
        <v>0</v>
      </c>
      <c r="AE80" s="114">
        <v>0</v>
      </c>
      <c r="AF80" s="72">
        <f>$E80*AE80</f>
        <v>0</v>
      </c>
      <c r="AG80" s="114">
        <v>0</v>
      </c>
      <c r="AH80" s="72">
        <f>$E80*AG80</f>
        <v>0</v>
      </c>
      <c r="AI80" s="97">
        <f>W80+Y80+AA80+AC80+AE80+AG80</f>
        <v>0</v>
      </c>
      <c r="AJ80" s="287">
        <f>$E80*AI80</f>
        <v>0</v>
      </c>
      <c r="AL80" s="114">
        <v>0</v>
      </c>
      <c r="AM80" s="72">
        <f>$E80*AL80</f>
        <v>0</v>
      </c>
      <c r="AN80" s="114">
        <v>0</v>
      </c>
      <c r="AO80" s="72">
        <f>$E80*AN80</f>
        <v>0</v>
      </c>
      <c r="AP80" s="114">
        <v>0</v>
      </c>
      <c r="AQ80" s="72">
        <f>$E80*AP80</f>
        <v>0</v>
      </c>
      <c r="AR80" s="114">
        <v>0</v>
      </c>
      <c r="AS80" s="72">
        <f>$E80*AR80</f>
        <v>0</v>
      </c>
      <c r="AT80" s="97">
        <f>AL80+AN80+AP80+AR80</f>
        <v>0</v>
      </c>
      <c r="AU80" s="280">
        <f>$E80*AT80</f>
        <v>0</v>
      </c>
      <c r="BA80" s="96"/>
      <c r="BC80" s="97">
        <f>$T80</f>
        <v>0</v>
      </c>
      <c r="BD80" s="75">
        <f>$E80*BC80</f>
        <v>0</v>
      </c>
      <c r="BE80" s="97">
        <f>$AI80</f>
        <v>0</v>
      </c>
      <c r="BF80" s="76">
        <f>$E80*BE80</f>
        <v>0</v>
      </c>
      <c r="BG80" s="97">
        <f>$AT80</f>
        <v>0</v>
      </c>
      <c r="BH80" s="77">
        <f>$E80*BG80</f>
        <v>0</v>
      </c>
      <c r="BI80" s="213"/>
      <c r="BJ80" s="202"/>
      <c r="BK80" s="61"/>
      <c r="BL80" s="78">
        <f>BC80+BE80+BG80</f>
        <v>0</v>
      </c>
      <c r="BM80" s="79">
        <f>$E80*BL80</f>
        <v>0</v>
      </c>
    </row>
    <row r="81" spans="2:65">
      <c r="B81" s="35" t="s">
        <v>174</v>
      </c>
      <c r="C81" s="35" t="s">
        <v>175</v>
      </c>
      <c r="D81" s="244" t="s">
        <v>171</v>
      </c>
      <c r="E81" s="91">
        <v>0</v>
      </c>
      <c r="F81" s="92"/>
      <c r="G81" s="93"/>
      <c r="H81" s="114">
        <v>0</v>
      </c>
      <c r="I81" s="72">
        <f>$E81*H81</f>
        <v>0</v>
      </c>
      <c r="J81" s="114">
        <v>0</v>
      </c>
      <c r="K81" s="72">
        <f>$E81*J81</f>
        <v>0</v>
      </c>
      <c r="L81" s="114">
        <v>0</v>
      </c>
      <c r="M81" s="72">
        <f>$E81*L81</f>
        <v>0</v>
      </c>
      <c r="N81" s="114">
        <v>0</v>
      </c>
      <c r="O81" s="72">
        <f>$E81*N81</f>
        <v>0</v>
      </c>
      <c r="P81" s="114">
        <v>0</v>
      </c>
      <c r="Q81" s="72">
        <f>$E81*P81</f>
        <v>0</v>
      </c>
      <c r="R81" s="114">
        <v>0</v>
      </c>
      <c r="S81" s="72">
        <f>$E81*R81</f>
        <v>0</v>
      </c>
      <c r="T81" s="97">
        <f>H81+J81+L81+N81+P81+R81</f>
        <v>0</v>
      </c>
      <c r="U81" s="273">
        <f>$E81*T81</f>
        <v>0</v>
      </c>
      <c r="W81" s="114">
        <v>0</v>
      </c>
      <c r="X81" s="72">
        <f>$E81*W81</f>
        <v>0</v>
      </c>
      <c r="Y81" s="114">
        <v>0</v>
      </c>
      <c r="Z81" s="72">
        <f>$E81*Y81</f>
        <v>0</v>
      </c>
      <c r="AA81" s="114">
        <v>0</v>
      </c>
      <c r="AB81" s="72">
        <f>$E81*AA81</f>
        <v>0</v>
      </c>
      <c r="AC81" s="114">
        <v>0</v>
      </c>
      <c r="AD81" s="72">
        <f>$E81*AC81</f>
        <v>0</v>
      </c>
      <c r="AE81" s="114">
        <v>0</v>
      </c>
      <c r="AF81" s="72">
        <f>$E81*AE81</f>
        <v>0</v>
      </c>
      <c r="AG81" s="114">
        <v>0</v>
      </c>
      <c r="AH81" s="72">
        <f>$E81*AG81</f>
        <v>0</v>
      </c>
      <c r="AI81" s="97">
        <f>W81+Y81+AA81+AC81+AE81+AG81</f>
        <v>0</v>
      </c>
      <c r="AJ81" s="287">
        <f>$E81*AI81</f>
        <v>0</v>
      </c>
      <c r="AL81" s="114">
        <v>0</v>
      </c>
      <c r="AM81" s="72">
        <f>$E81*AL81</f>
        <v>0</v>
      </c>
      <c r="AN81" s="114">
        <v>0</v>
      </c>
      <c r="AO81" s="72">
        <f>$E81*AN81</f>
        <v>0</v>
      </c>
      <c r="AP81" s="114">
        <v>0</v>
      </c>
      <c r="AQ81" s="72">
        <f>$E81*AP81</f>
        <v>0</v>
      </c>
      <c r="AR81" s="114">
        <v>0</v>
      </c>
      <c r="AS81" s="72">
        <f>$E81*AR81</f>
        <v>0</v>
      </c>
      <c r="AT81" s="97">
        <f>AL81+AN81+AP81+AR81</f>
        <v>0</v>
      </c>
      <c r="AU81" s="280">
        <f>$E81*AT81</f>
        <v>0</v>
      </c>
      <c r="BA81" s="96"/>
      <c r="BC81" s="97">
        <f>$T81</f>
        <v>0</v>
      </c>
      <c r="BD81" s="75">
        <f>$E81*BC81</f>
        <v>0</v>
      </c>
      <c r="BE81" s="97">
        <f>$AI81</f>
        <v>0</v>
      </c>
      <c r="BF81" s="76">
        <f>$E81*BE81</f>
        <v>0</v>
      </c>
      <c r="BG81" s="97">
        <f>$AT81</f>
        <v>0</v>
      </c>
      <c r="BH81" s="77">
        <f>$E81*BG81</f>
        <v>0</v>
      </c>
      <c r="BI81" s="213"/>
      <c r="BJ81" s="202"/>
      <c r="BK81" s="61"/>
      <c r="BL81" s="78">
        <f>BC81+BE81+BG81</f>
        <v>0</v>
      </c>
      <c r="BM81" s="79">
        <f>$E81*BL81</f>
        <v>0</v>
      </c>
    </row>
    <row r="82" spans="2:65">
      <c r="B82" s="98"/>
      <c r="C82" s="99" t="s">
        <v>43</v>
      </c>
      <c r="D82" s="99"/>
      <c r="E82" s="115"/>
      <c r="F82" s="98"/>
      <c r="G82" s="98"/>
      <c r="H82" s="98"/>
      <c r="I82" s="101">
        <f>SUM(I80:I81)</f>
        <v>0</v>
      </c>
      <c r="J82" s="98"/>
      <c r="K82" s="101">
        <f>SUM(K80:K81)</f>
        <v>0</v>
      </c>
      <c r="L82" s="98"/>
      <c r="M82" s="101">
        <f>SUM(M80:M81)</f>
        <v>0</v>
      </c>
      <c r="N82" s="98"/>
      <c r="O82" s="101">
        <f>SUM(O80:O81)</f>
        <v>0</v>
      </c>
      <c r="P82" s="98"/>
      <c r="Q82" s="101">
        <f>SUM(Q80:Q81)</f>
        <v>0</v>
      </c>
      <c r="R82" s="98"/>
      <c r="S82" s="101">
        <f>SUM(S80:S81)</f>
        <v>0</v>
      </c>
      <c r="T82" s="113"/>
      <c r="U82" s="275">
        <f>SUM(U80:U81)</f>
        <v>0</v>
      </c>
      <c r="V82" s="98"/>
      <c r="W82" s="98"/>
      <c r="X82" s="101">
        <f>SUM(X80:X81)</f>
        <v>0</v>
      </c>
      <c r="Y82" s="98"/>
      <c r="Z82" s="101">
        <f>SUM(Z80:Z81)</f>
        <v>0</v>
      </c>
      <c r="AA82" s="98"/>
      <c r="AB82" s="101">
        <f>SUM(AB80:AB81)</f>
        <v>0</v>
      </c>
      <c r="AC82" s="98"/>
      <c r="AD82" s="101">
        <f>SUM(AD80:AD81)</f>
        <v>0</v>
      </c>
      <c r="AE82" s="98"/>
      <c r="AF82" s="101">
        <f>SUM(AF80:AF81)</f>
        <v>0</v>
      </c>
      <c r="AG82" s="98"/>
      <c r="AH82" s="101">
        <f>SUM(AH80:AH81)</f>
        <v>0</v>
      </c>
      <c r="AI82" s="113"/>
      <c r="AJ82" s="289">
        <f>SUM(AJ80:AJ81)</f>
        <v>0</v>
      </c>
      <c r="AL82" s="98"/>
      <c r="AM82" s="101">
        <f>SUM(AM80:AM81)</f>
        <v>0</v>
      </c>
      <c r="AN82" s="98"/>
      <c r="AO82" s="101">
        <f>SUM(AO80:AO81)</f>
        <v>0</v>
      </c>
      <c r="AP82" s="98"/>
      <c r="AQ82" s="101">
        <f>SUM(AQ80:AQ81)</f>
        <v>0</v>
      </c>
      <c r="AR82" s="98"/>
      <c r="AS82" s="101">
        <f>SUM(AS80:AS81)</f>
        <v>0</v>
      </c>
      <c r="AT82" s="113"/>
      <c r="AU82" s="282">
        <f>SUM(AU80:AU81)</f>
        <v>0</v>
      </c>
      <c r="AV82" s="98"/>
      <c r="BA82" s="102"/>
      <c r="BC82" s="118"/>
      <c r="BD82" s="104">
        <f>SUM(BD80:BD81)</f>
        <v>0</v>
      </c>
      <c r="BE82" s="118"/>
      <c r="BF82" s="105">
        <f>SUM(BF80:BF81)</f>
        <v>0</v>
      </c>
      <c r="BG82" s="118"/>
      <c r="BH82" s="106">
        <f>SUM(BH80:BH81)</f>
        <v>0</v>
      </c>
      <c r="BI82" s="214"/>
      <c r="BJ82" s="202"/>
      <c r="BK82" s="119"/>
      <c r="BL82" s="120"/>
      <c r="BM82" s="108">
        <f>SUM(BM80:BM81)</f>
        <v>0</v>
      </c>
    </row>
    <row r="83" spans="2:65" ht="14" thickBot="1">
      <c r="E83" s="121"/>
      <c r="U83" s="273"/>
      <c r="AJ83" s="287"/>
      <c r="AU83" s="280"/>
      <c r="BC83" s="97"/>
      <c r="BD83" s="69"/>
      <c r="BE83" s="97"/>
      <c r="BF83" s="69"/>
      <c r="BG83" s="97"/>
      <c r="BH83" s="69"/>
      <c r="BI83" s="213"/>
      <c r="BJ83" s="202"/>
      <c r="BK83" s="61"/>
      <c r="BL83" s="97"/>
      <c r="BM83" s="69"/>
    </row>
    <row r="84" spans="2:65" s="61" customFormat="1" ht="14" thickBot="1">
      <c r="B84" s="62" t="s">
        <v>143</v>
      </c>
      <c r="C84" s="63"/>
      <c r="D84" s="63"/>
      <c r="E84" s="63"/>
      <c r="F84" s="63"/>
      <c r="G84" s="64"/>
      <c r="H84" s="65"/>
      <c r="I84" s="66"/>
      <c r="J84" s="65"/>
      <c r="K84" s="66"/>
      <c r="L84" s="65"/>
      <c r="M84" s="66"/>
      <c r="N84" s="65"/>
      <c r="O84" s="66"/>
      <c r="P84" s="65"/>
      <c r="Q84" s="66"/>
      <c r="R84" s="65"/>
      <c r="S84" s="66"/>
      <c r="T84" s="67"/>
      <c r="U84" s="271"/>
      <c r="W84" s="65"/>
      <c r="X84" s="66"/>
      <c r="Y84" s="65"/>
      <c r="Z84" s="66"/>
      <c r="AA84" s="65"/>
      <c r="AB84" s="66"/>
      <c r="AC84" s="65"/>
      <c r="AD84" s="66"/>
      <c r="AE84" s="65"/>
      <c r="AF84" s="66"/>
      <c r="AG84" s="65"/>
      <c r="AH84" s="66"/>
      <c r="AI84" s="67"/>
      <c r="AJ84" s="285"/>
      <c r="AK84"/>
      <c r="AL84" s="65"/>
      <c r="AM84" s="66"/>
      <c r="AN84" s="65"/>
      <c r="AO84" s="66"/>
      <c r="AP84" s="65"/>
      <c r="AQ84" s="66"/>
      <c r="AR84" s="65"/>
      <c r="AS84" s="66"/>
      <c r="AT84" s="67"/>
      <c r="AU84" s="278"/>
      <c r="AW84"/>
      <c r="AX84"/>
      <c r="AY84"/>
      <c r="BA84" s="59"/>
      <c r="BC84" s="68"/>
      <c r="BD84" s="69"/>
      <c r="BE84" s="68"/>
      <c r="BF84" s="69"/>
      <c r="BG84" s="68"/>
      <c r="BH84" s="69"/>
      <c r="BI84" s="212"/>
      <c r="BJ84" s="202"/>
      <c r="BL84" s="68"/>
      <c r="BM84" s="69"/>
    </row>
    <row r="85" spans="2:65">
      <c r="B85" s="244" t="s">
        <v>176</v>
      </c>
      <c r="C85" s="244" t="s">
        <v>175</v>
      </c>
      <c r="D85" s="221" t="s">
        <v>121</v>
      </c>
      <c r="E85" s="91">
        <v>0</v>
      </c>
      <c r="F85" s="92"/>
      <c r="G85" s="93"/>
      <c r="H85" s="114">
        <v>0</v>
      </c>
      <c r="I85" s="72">
        <f>$E85*H85</f>
        <v>0</v>
      </c>
      <c r="J85" s="114">
        <v>0</v>
      </c>
      <c r="K85" s="72">
        <f>$E85*J85</f>
        <v>0</v>
      </c>
      <c r="L85" s="114">
        <v>0</v>
      </c>
      <c r="M85" s="72">
        <f>$E85*L85</f>
        <v>0</v>
      </c>
      <c r="N85" s="114">
        <v>0</v>
      </c>
      <c r="O85" s="72">
        <f>$E85*N85</f>
        <v>0</v>
      </c>
      <c r="P85" s="114">
        <v>0</v>
      </c>
      <c r="Q85" s="72">
        <f>$E85*P85</f>
        <v>0</v>
      </c>
      <c r="R85" s="114">
        <v>0</v>
      </c>
      <c r="S85" s="72">
        <f>$E85*R85</f>
        <v>0</v>
      </c>
      <c r="T85" s="97">
        <f>H85+J85+L85+N85+P85+R85</f>
        <v>0</v>
      </c>
      <c r="U85" s="273">
        <f>$E85*T85</f>
        <v>0</v>
      </c>
      <c r="W85" s="114">
        <v>0</v>
      </c>
      <c r="X85" s="72">
        <f>$E85*W85</f>
        <v>0</v>
      </c>
      <c r="Y85" s="114">
        <v>0</v>
      </c>
      <c r="Z85" s="72">
        <f>$E85*Y85</f>
        <v>0</v>
      </c>
      <c r="AA85" s="114">
        <v>0</v>
      </c>
      <c r="AB85" s="72">
        <f>$E85*AA85</f>
        <v>0</v>
      </c>
      <c r="AC85" s="114">
        <v>0</v>
      </c>
      <c r="AD85" s="72">
        <f>$E85*AC85</f>
        <v>0</v>
      </c>
      <c r="AE85" s="114">
        <v>0</v>
      </c>
      <c r="AF85" s="72">
        <f>$E85*AE85</f>
        <v>0</v>
      </c>
      <c r="AG85" s="114">
        <v>0</v>
      </c>
      <c r="AH85" s="72">
        <f>$E85*AG85</f>
        <v>0</v>
      </c>
      <c r="AI85" s="97">
        <f>W85+Y85+AA85+AC85+AE85+AG85</f>
        <v>0</v>
      </c>
      <c r="AJ85" s="287">
        <f>$E85*AI85</f>
        <v>0</v>
      </c>
      <c r="AL85" s="114">
        <v>0</v>
      </c>
      <c r="AM85" s="72">
        <f>$E85*AL85</f>
        <v>0</v>
      </c>
      <c r="AN85" s="114">
        <v>0</v>
      </c>
      <c r="AO85" s="72">
        <f>$E85*AN85</f>
        <v>0</v>
      </c>
      <c r="AP85" s="114">
        <v>0</v>
      </c>
      <c r="AQ85" s="72">
        <f>$E85*AP85</f>
        <v>0</v>
      </c>
      <c r="AR85" s="114">
        <v>0</v>
      </c>
      <c r="AS85" s="72">
        <f>$E85*AR85</f>
        <v>0</v>
      </c>
      <c r="AT85" s="97">
        <f>AL85+AN85+AP85+AR85</f>
        <v>0</v>
      </c>
      <c r="AU85" s="280">
        <f>$E85*AT85</f>
        <v>0</v>
      </c>
      <c r="BA85" s="96"/>
      <c r="BC85" s="97">
        <f>$T85</f>
        <v>0</v>
      </c>
      <c r="BD85" s="75">
        <f>$E85*BC85</f>
        <v>0</v>
      </c>
      <c r="BE85" s="97">
        <f>$AI85</f>
        <v>0</v>
      </c>
      <c r="BF85" s="76">
        <f>$E85*BE85</f>
        <v>0</v>
      </c>
      <c r="BG85" s="97">
        <f>$AT85</f>
        <v>0</v>
      </c>
      <c r="BH85" s="77">
        <f>$E85*BG85</f>
        <v>0</v>
      </c>
      <c r="BI85" s="212"/>
      <c r="BJ85" s="202"/>
      <c r="BK85" s="61"/>
      <c r="BL85" s="78">
        <f>BC85+BE85+BG85</f>
        <v>0</v>
      </c>
      <c r="BM85" s="79">
        <f>$E85*BL85</f>
        <v>0</v>
      </c>
    </row>
    <row r="86" spans="2:65">
      <c r="B86" s="244" t="s">
        <v>176</v>
      </c>
      <c r="C86" s="244" t="s">
        <v>175</v>
      </c>
      <c r="D86" s="221" t="s">
        <v>121</v>
      </c>
      <c r="E86" s="91">
        <v>0</v>
      </c>
      <c r="F86" s="92"/>
      <c r="G86" s="93"/>
      <c r="H86" s="114">
        <v>0</v>
      </c>
      <c r="I86" s="72">
        <f>$E86*H86</f>
        <v>0</v>
      </c>
      <c r="J86" s="114">
        <v>0</v>
      </c>
      <c r="K86" s="72">
        <f>$E86*J86</f>
        <v>0</v>
      </c>
      <c r="L86" s="114">
        <v>0</v>
      </c>
      <c r="M86" s="72">
        <f>$E86*L86</f>
        <v>0</v>
      </c>
      <c r="N86" s="114">
        <v>0</v>
      </c>
      <c r="O86" s="72">
        <f>$E86*N86</f>
        <v>0</v>
      </c>
      <c r="P86" s="114">
        <v>0</v>
      </c>
      <c r="Q86" s="72">
        <f>$E86*P86</f>
        <v>0</v>
      </c>
      <c r="R86" s="114">
        <v>0</v>
      </c>
      <c r="S86" s="72">
        <f>$E86*R86</f>
        <v>0</v>
      </c>
      <c r="T86" s="97">
        <f>H86+J86+L86+N86+P86+R86</f>
        <v>0</v>
      </c>
      <c r="U86" s="273">
        <f>$E86*T86</f>
        <v>0</v>
      </c>
      <c r="W86" s="114">
        <v>0</v>
      </c>
      <c r="X86" s="72">
        <f>$E86*W86</f>
        <v>0</v>
      </c>
      <c r="Y86" s="114">
        <v>0</v>
      </c>
      <c r="Z86" s="72">
        <f>$E86*Y86</f>
        <v>0</v>
      </c>
      <c r="AA86" s="114">
        <v>0</v>
      </c>
      <c r="AB86" s="72">
        <f>$E86*AA86</f>
        <v>0</v>
      </c>
      <c r="AC86" s="114">
        <v>0</v>
      </c>
      <c r="AD86" s="72">
        <f>$E86*AC86</f>
        <v>0</v>
      </c>
      <c r="AE86" s="114">
        <v>0</v>
      </c>
      <c r="AF86" s="72">
        <f>$E86*AE86</f>
        <v>0</v>
      </c>
      <c r="AG86" s="114">
        <v>0</v>
      </c>
      <c r="AH86" s="72">
        <f>$E86*AG86</f>
        <v>0</v>
      </c>
      <c r="AI86" s="97">
        <f>W86+Y86+AA86+AC86+AE86+AG86</f>
        <v>0</v>
      </c>
      <c r="AJ86" s="287">
        <f>$E86*AI86</f>
        <v>0</v>
      </c>
      <c r="AL86" s="114">
        <v>0</v>
      </c>
      <c r="AM86" s="72">
        <f>$E86*AL86</f>
        <v>0</v>
      </c>
      <c r="AN86" s="114">
        <v>0</v>
      </c>
      <c r="AO86" s="72">
        <f>$E86*AN86</f>
        <v>0</v>
      </c>
      <c r="AP86" s="114">
        <v>0</v>
      </c>
      <c r="AQ86" s="72">
        <f>$E86*AP86</f>
        <v>0</v>
      </c>
      <c r="AR86" s="114">
        <v>0</v>
      </c>
      <c r="AS86" s="72">
        <f>$E86*AR86</f>
        <v>0</v>
      </c>
      <c r="AT86" s="97">
        <f>AL86+AN86+AP86+AR86</f>
        <v>0</v>
      </c>
      <c r="AU86" s="280">
        <f>$E86*AT86</f>
        <v>0</v>
      </c>
      <c r="BA86" s="96"/>
      <c r="BC86" s="97">
        <f>$T86</f>
        <v>0</v>
      </c>
      <c r="BD86" s="75">
        <f>$E86*BC86</f>
        <v>0</v>
      </c>
      <c r="BE86" s="97">
        <f>$AI86</f>
        <v>0</v>
      </c>
      <c r="BF86" s="76">
        <f>$E86*BE86</f>
        <v>0</v>
      </c>
      <c r="BG86" s="97">
        <f>$AT86</f>
        <v>0</v>
      </c>
      <c r="BH86" s="77">
        <f>$E86*BG86</f>
        <v>0</v>
      </c>
      <c r="BI86" s="212"/>
      <c r="BJ86" s="202"/>
      <c r="BK86" s="61"/>
      <c r="BL86" s="78">
        <f>BC86+BE86+BG86</f>
        <v>0</v>
      </c>
      <c r="BM86" s="79">
        <f>$E86*BL86</f>
        <v>0</v>
      </c>
    </row>
    <row r="87" spans="2:65">
      <c r="B87" s="98"/>
      <c r="C87" s="99" t="s">
        <v>149</v>
      </c>
      <c r="D87" s="99"/>
      <c r="E87" s="98"/>
      <c r="F87" s="98"/>
      <c r="G87" s="98"/>
      <c r="H87" s="98"/>
      <c r="I87" s="101">
        <f>SUM(I85:I86)</f>
        <v>0</v>
      </c>
      <c r="J87" s="101"/>
      <c r="K87" s="101">
        <f>SUM(K85:K86)</f>
        <v>0</v>
      </c>
      <c r="L87" s="101"/>
      <c r="M87" s="101">
        <f>SUM(M85:M86)</f>
        <v>0</v>
      </c>
      <c r="N87" s="98"/>
      <c r="O87" s="101">
        <f>SUM(O85:O86)</f>
        <v>0</v>
      </c>
      <c r="P87" s="101"/>
      <c r="Q87" s="101">
        <f>SUM(Q85:Q86)</f>
        <v>0</v>
      </c>
      <c r="R87" s="101"/>
      <c r="S87" s="101">
        <f>SUM(S85:S86)</f>
        <v>0</v>
      </c>
      <c r="T87" s="101"/>
      <c r="U87" s="275">
        <f>SUM(U85:U86)</f>
        <v>0</v>
      </c>
      <c r="V87" s="101"/>
      <c r="W87" s="98"/>
      <c r="X87" s="101">
        <f>SUM(X85:X86)</f>
        <v>0</v>
      </c>
      <c r="Y87" s="101"/>
      <c r="Z87" s="101">
        <f>SUM(Z85:Z86)</f>
        <v>0</v>
      </c>
      <c r="AA87" s="101"/>
      <c r="AB87" s="101">
        <f>SUM(AB85:AB86)</f>
        <v>0</v>
      </c>
      <c r="AC87" s="98"/>
      <c r="AD87" s="101">
        <f>SUM(AD85:AD86)</f>
        <v>0</v>
      </c>
      <c r="AE87" s="101"/>
      <c r="AF87" s="101">
        <f>SUM(AF85:AF86)</f>
        <v>0</v>
      </c>
      <c r="AG87" s="101"/>
      <c r="AH87" s="101">
        <f>SUM(AH85:AH86)</f>
        <v>0</v>
      </c>
      <c r="AI87" s="101"/>
      <c r="AJ87" s="289">
        <f>SUM(AJ85:AJ86)</f>
        <v>0</v>
      </c>
      <c r="AL87" s="98"/>
      <c r="AM87" s="101">
        <f>SUM(AM85:AM86)</f>
        <v>0</v>
      </c>
      <c r="AN87" s="101"/>
      <c r="AO87" s="101">
        <f>SUM(AO85:AO86)</f>
        <v>0</v>
      </c>
      <c r="AP87" s="101"/>
      <c r="AQ87" s="101">
        <f>SUM(AQ85:AQ86)</f>
        <v>0</v>
      </c>
      <c r="AR87" s="98"/>
      <c r="AS87" s="101">
        <f>SUM(AS85:AS86)</f>
        <v>0</v>
      </c>
      <c r="AT87" s="101"/>
      <c r="AU87" s="282">
        <f>SUM(AU85:AU86)</f>
        <v>0</v>
      </c>
      <c r="AV87" s="101">
        <f>SUM(AV85:AV86)</f>
        <v>0</v>
      </c>
      <c r="BA87" s="102"/>
      <c r="BC87" s="103"/>
      <c r="BD87" s="104">
        <f>SUM(BD85:BD86)</f>
        <v>0</v>
      </c>
      <c r="BE87" s="103"/>
      <c r="BF87" s="105">
        <f>SUM(BF85:BF86)</f>
        <v>0</v>
      </c>
      <c r="BG87" s="103"/>
      <c r="BH87" s="106">
        <f>SUM(BH85:BH86)</f>
        <v>0</v>
      </c>
      <c r="BI87" s="213"/>
      <c r="BJ87" s="202"/>
      <c r="BK87" s="61"/>
      <c r="BL87" s="107"/>
      <c r="BM87" s="108">
        <f>SUM(BM85:BM86)</f>
        <v>0</v>
      </c>
    </row>
    <row r="88" spans="2:65" ht="14" thickBot="1">
      <c r="B88" s="124"/>
      <c r="C88" s="248"/>
      <c r="D88" s="248"/>
      <c r="E88" s="124"/>
      <c r="F88" s="124"/>
      <c r="G88" s="124"/>
      <c r="H88" s="124"/>
      <c r="I88" s="249"/>
      <c r="J88" s="249"/>
      <c r="K88" s="249"/>
      <c r="L88" s="249"/>
      <c r="M88" s="249"/>
      <c r="N88" s="124"/>
      <c r="O88" s="249"/>
      <c r="P88" s="249"/>
      <c r="Q88" s="249"/>
      <c r="R88" s="249"/>
      <c r="S88" s="249"/>
      <c r="T88" s="249"/>
      <c r="U88" s="276"/>
      <c r="V88" s="249"/>
      <c r="W88" s="124"/>
      <c r="X88" s="249"/>
      <c r="Y88" s="249"/>
      <c r="Z88" s="249"/>
      <c r="AA88" s="249"/>
      <c r="AB88" s="249"/>
      <c r="AC88" s="124"/>
      <c r="AD88" s="249"/>
      <c r="AE88" s="249"/>
      <c r="AF88" s="249"/>
      <c r="AG88" s="249"/>
      <c r="AH88" s="249"/>
      <c r="AI88" s="249"/>
      <c r="AJ88" s="290"/>
      <c r="AL88" s="124"/>
      <c r="AM88" s="249"/>
      <c r="AN88" s="249"/>
      <c r="AO88" s="249"/>
      <c r="AP88" s="249"/>
      <c r="AQ88" s="249"/>
      <c r="AR88" s="124"/>
      <c r="AS88" s="249"/>
      <c r="AT88" s="249"/>
      <c r="AU88" s="283"/>
      <c r="AV88" s="249"/>
      <c r="BA88" s="250"/>
      <c r="BC88" s="213"/>
      <c r="BD88" s="202"/>
      <c r="BE88" s="213"/>
      <c r="BF88" s="202"/>
      <c r="BG88" s="213"/>
      <c r="BH88" s="202"/>
      <c r="BI88" s="213"/>
      <c r="BJ88" s="202"/>
      <c r="BK88" s="61"/>
      <c r="BL88" s="268"/>
      <c r="BM88" s="269"/>
    </row>
    <row r="89" spans="2:65" s="61" customFormat="1" ht="14" thickBot="1">
      <c r="B89" s="123" t="s">
        <v>107</v>
      </c>
      <c r="C89" s="63"/>
      <c r="D89" s="63"/>
      <c r="E89" s="122"/>
      <c r="F89" s="63"/>
      <c r="G89" s="64"/>
      <c r="H89" s="65"/>
      <c r="I89" s="66"/>
      <c r="J89" s="65"/>
      <c r="K89" s="66"/>
      <c r="L89" s="65"/>
      <c r="M89" s="66"/>
      <c r="N89" s="65"/>
      <c r="O89" s="66"/>
      <c r="P89" s="65"/>
      <c r="Q89" s="66"/>
      <c r="R89" s="65"/>
      <c r="S89" s="66"/>
      <c r="T89" s="67"/>
      <c r="U89" s="271"/>
      <c r="W89" s="65"/>
      <c r="X89" s="66"/>
      <c r="Y89" s="65"/>
      <c r="Z89" s="66"/>
      <c r="AA89" s="65"/>
      <c r="AB89" s="66"/>
      <c r="AC89" s="65"/>
      <c r="AD89" s="66"/>
      <c r="AE89" s="65"/>
      <c r="AF89" s="66"/>
      <c r="AG89" s="65"/>
      <c r="AH89" s="66"/>
      <c r="AI89" s="67"/>
      <c r="AJ89" s="285"/>
      <c r="AK89"/>
      <c r="AL89" s="65"/>
      <c r="AM89" s="66"/>
      <c r="AN89" s="65"/>
      <c r="AO89" s="66"/>
      <c r="AP89" s="65"/>
      <c r="AQ89" s="66"/>
      <c r="AR89" s="65"/>
      <c r="AS89" s="66"/>
      <c r="AT89" s="67"/>
      <c r="AU89" s="278"/>
      <c r="AW89"/>
      <c r="AX89"/>
      <c r="AY89"/>
      <c r="BA89" s="59"/>
      <c r="BC89" s="68"/>
      <c r="BD89" s="69"/>
      <c r="BE89" s="68"/>
      <c r="BF89" s="69"/>
      <c r="BG89" s="68"/>
      <c r="BH89" s="69"/>
      <c r="BI89" s="212"/>
      <c r="BJ89" s="202"/>
      <c r="BL89" s="68"/>
      <c r="BM89" s="69"/>
    </row>
    <row r="90" spans="2:65">
      <c r="B90" s="35" t="s">
        <v>31</v>
      </c>
      <c r="C90" s="35" t="s">
        <v>381</v>
      </c>
      <c r="D90" s="244" t="s">
        <v>171</v>
      </c>
      <c r="E90" s="91">
        <v>0</v>
      </c>
      <c r="F90" s="259" t="s">
        <v>154</v>
      </c>
      <c r="G90" s="93"/>
      <c r="H90" s="114">
        <v>0</v>
      </c>
      <c r="I90" s="72">
        <f t="shared" ref="I90:K91" si="22">$E90*H90</f>
        <v>0</v>
      </c>
      <c r="J90" s="114">
        <v>0</v>
      </c>
      <c r="K90" s="72">
        <f t="shared" si="22"/>
        <v>0</v>
      </c>
      <c r="L90" s="114">
        <v>0</v>
      </c>
      <c r="M90" s="72">
        <f>$E90*L90</f>
        <v>0</v>
      </c>
      <c r="N90" s="114">
        <v>0</v>
      </c>
      <c r="O90" s="72">
        <f>$E90*N90</f>
        <v>0</v>
      </c>
      <c r="P90" s="114">
        <v>0</v>
      </c>
      <c r="Q90" s="72">
        <f>$E90*P90</f>
        <v>0</v>
      </c>
      <c r="R90" s="114">
        <v>0</v>
      </c>
      <c r="S90" s="72">
        <f>$E90*R90</f>
        <v>0</v>
      </c>
      <c r="T90" s="97">
        <f>H90+J90+L90+N90+P90+R90</f>
        <v>0</v>
      </c>
      <c r="U90" s="273">
        <f>$E90*T90</f>
        <v>0</v>
      </c>
      <c r="W90" s="114">
        <v>0</v>
      </c>
      <c r="X90" s="72">
        <f>$E90*W90</f>
        <v>0</v>
      </c>
      <c r="Y90" s="114">
        <v>0</v>
      </c>
      <c r="Z90" s="72">
        <f>$E90*Y90</f>
        <v>0</v>
      </c>
      <c r="AA90" s="114">
        <v>0</v>
      </c>
      <c r="AB90" s="72">
        <f>$E90*AA90</f>
        <v>0</v>
      </c>
      <c r="AC90" s="114">
        <v>0</v>
      </c>
      <c r="AD90" s="72">
        <f>$E90*AC90</f>
        <v>0</v>
      </c>
      <c r="AE90" s="114">
        <v>0</v>
      </c>
      <c r="AF90" s="72">
        <f>$E90*AE90</f>
        <v>0</v>
      </c>
      <c r="AG90" s="114">
        <v>0</v>
      </c>
      <c r="AH90" s="72">
        <f>$E90*AG90</f>
        <v>0</v>
      </c>
      <c r="AI90" s="97">
        <f>W90+Y90+AA90+AC90+AE90+AG90</f>
        <v>0</v>
      </c>
      <c r="AJ90" s="287">
        <f>$E90*AI90</f>
        <v>0</v>
      </c>
      <c r="AL90" s="114">
        <v>0</v>
      </c>
      <c r="AM90" s="72">
        <f>$E90*AL90</f>
        <v>0</v>
      </c>
      <c r="AN90" s="114">
        <v>0</v>
      </c>
      <c r="AO90" s="72">
        <f>$E90*AN90</f>
        <v>0</v>
      </c>
      <c r="AP90" s="114">
        <v>0</v>
      </c>
      <c r="AQ90" s="72">
        <f>$E90*AP90</f>
        <v>0</v>
      </c>
      <c r="AR90" s="114">
        <v>0</v>
      </c>
      <c r="AS90" s="72">
        <f>$E90*AR90</f>
        <v>0</v>
      </c>
      <c r="AT90" s="97">
        <f>AL90+AN90+AP90+AR90</f>
        <v>0</v>
      </c>
      <c r="AU90" s="280">
        <f>$E90*AT90</f>
        <v>0</v>
      </c>
      <c r="BA90" s="96"/>
      <c r="BC90" s="97">
        <f>$T90</f>
        <v>0</v>
      </c>
      <c r="BD90" s="75">
        <f>$E90*BC90</f>
        <v>0</v>
      </c>
      <c r="BE90" s="97">
        <f>$AI90</f>
        <v>0</v>
      </c>
      <c r="BF90" s="76">
        <f>$E90*BE90</f>
        <v>0</v>
      </c>
      <c r="BG90" s="97">
        <f>$AT90</f>
        <v>0</v>
      </c>
      <c r="BH90" s="77">
        <f>$E90*BG90</f>
        <v>0</v>
      </c>
      <c r="BI90" s="213"/>
      <c r="BJ90" s="202"/>
      <c r="BK90" s="61"/>
      <c r="BL90" s="78">
        <f>BC90+BE90+BG90</f>
        <v>0</v>
      </c>
      <c r="BM90" s="79">
        <f>$E90*BL90</f>
        <v>0</v>
      </c>
    </row>
    <row r="91" spans="2:65">
      <c r="B91" s="35"/>
      <c r="C91" s="35" t="s">
        <v>177</v>
      </c>
      <c r="D91" s="244" t="s">
        <v>171</v>
      </c>
      <c r="E91" s="91">
        <v>0</v>
      </c>
      <c r="F91" s="259" t="s">
        <v>154</v>
      </c>
      <c r="G91" s="93"/>
      <c r="H91" s="114">
        <v>0</v>
      </c>
      <c r="I91" s="72">
        <f t="shared" si="22"/>
        <v>0</v>
      </c>
      <c r="J91" s="114">
        <v>0</v>
      </c>
      <c r="K91" s="72">
        <f t="shared" si="22"/>
        <v>0</v>
      </c>
      <c r="L91" s="114">
        <v>0</v>
      </c>
      <c r="M91" s="72">
        <f>$E91*L91</f>
        <v>0</v>
      </c>
      <c r="N91" s="114">
        <v>0</v>
      </c>
      <c r="O91" s="72">
        <f>$E91*N91</f>
        <v>0</v>
      </c>
      <c r="P91" s="114">
        <v>0</v>
      </c>
      <c r="Q91" s="72">
        <f>$E91*P91</f>
        <v>0</v>
      </c>
      <c r="R91" s="114">
        <v>0</v>
      </c>
      <c r="S91" s="72">
        <f>$E91*R91</f>
        <v>0</v>
      </c>
      <c r="T91" s="97">
        <f>H91+J91+L91+N91+P91+R91</f>
        <v>0</v>
      </c>
      <c r="U91" s="273">
        <f>$E91*T91</f>
        <v>0</v>
      </c>
      <c r="W91" s="114">
        <v>0</v>
      </c>
      <c r="X91" s="72">
        <f>$E91*W91</f>
        <v>0</v>
      </c>
      <c r="Y91" s="114">
        <v>0</v>
      </c>
      <c r="Z91" s="72">
        <f>$E91*Y91</f>
        <v>0</v>
      </c>
      <c r="AA91" s="114">
        <v>0</v>
      </c>
      <c r="AB91" s="72">
        <f>$E91*AA91</f>
        <v>0</v>
      </c>
      <c r="AC91" s="114">
        <v>0</v>
      </c>
      <c r="AD91" s="72">
        <f>$E91*AC91</f>
        <v>0</v>
      </c>
      <c r="AE91" s="114">
        <v>0</v>
      </c>
      <c r="AF91" s="72">
        <f>$E91*AE91</f>
        <v>0</v>
      </c>
      <c r="AG91" s="114">
        <v>0</v>
      </c>
      <c r="AH91" s="72">
        <f>$E91*AG91</f>
        <v>0</v>
      </c>
      <c r="AI91" s="97">
        <f>W91+Y91+AA91+AC91+AE91+AG91</f>
        <v>0</v>
      </c>
      <c r="AJ91" s="287">
        <f>$E91*AI91</f>
        <v>0</v>
      </c>
      <c r="AL91" s="114">
        <v>0</v>
      </c>
      <c r="AM91" s="72">
        <f>$E91*AL91</f>
        <v>0</v>
      </c>
      <c r="AN91" s="114">
        <v>0</v>
      </c>
      <c r="AO91" s="72">
        <f>$E91*AN91</f>
        <v>0</v>
      </c>
      <c r="AP91" s="114">
        <v>0</v>
      </c>
      <c r="AQ91" s="72">
        <f>$E91*AP91</f>
        <v>0</v>
      </c>
      <c r="AR91" s="114">
        <v>0</v>
      </c>
      <c r="AS91" s="72">
        <f>$E91*AR91</f>
        <v>0</v>
      </c>
      <c r="AT91" s="97">
        <f>AL91+AN91+AP91+AR91</f>
        <v>0</v>
      </c>
      <c r="AU91" s="280">
        <f>$E91*AT91</f>
        <v>0</v>
      </c>
      <c r="BA91" s="96"/>
      <c r="BC91" s="97">
        <f>$T91</f>
        <v>0</v>
      </c>
      <c r="BD91" s="75">
        <f>$E91*BC91</f>
        <v>0</v>
      </c>
      <c r="BE91" s="97">
        <f>$AI91</f>
        <v>0</v>
      </c>
      <c r="BF91" s="76">
        <f>$E91*BE91</f>
        <v>0</v>
      </c>
      <c r="BG91" s="97">
        <f>$AT91</f>
        <v>0</v>
      </c>
      <c r="BH91" s="77">
        <f>$E91*BG91</f>
        <v>0</v>
      </c>
      <c r="BI91" s="213"/>
      <c r="BJ91" s="202"/>
      <c r="BK91" s="61"/>
      <c r="BL91" s="78">
        <f>BC91+BE91+BG91</f>
        <v>0</v>
      </c>
      <c r="BM91" s="79">
        <f>$E91*BL91</f>
        <v>0</v>
      </c>
    </row>
    <row r="92" spans="2:65">
      <c r="B92" s="98"/>
      <c r="C92" s="200" t="s">
        <v>116</v>
      </c>
      <c r="D92" s="99"/>
      <c r="E92" s="98"/>
      <c r="F92" s="98"/>
      <c r="G92" s="98"/>
      <c r="H92" s="98"/>
      <c r="I92" s="101">
        <f>SUM(I90:I91)</f>
        <v>0</v>
      </c>
      <c r="J92" s="98"/>
      <c r="K92" s="101">
        <f>SUM(K90:K91)</f>
        <v>0</v>
      </c>
      <c r="L92" s="98"/>
      <c r="M92" s="101">
        <f>SUM(M90:M91)</f>
        <v>0</v>
      </c>
      <c r="N92" s="98"/>
      <c r="O92" s="101">
        <f>SUM(O90:O91)</f>
        <v>0</v>
      </c>
      <c r="P92" s="98"/>
      <c r="Q92" s="101">
        <f>SUM(Q90:Q91)</f>
        <v>0</v>
      </c>
      <c r="R92" s="98"/>
      <c r="S92" s="101">
        <f>SUM(S90:S91)</f>
        <v>0</v>
      </c>
      <c r="T92" s="113"/>
      <c r="U92" s="275">
        <f>SUM(U90:U91)</f>
        <v>0</v>
      </c>
      <c r="V92" s="98"/>
      <c r="W92" s="98"/>
      <c r="X92" s="101">
        <f>SUM(X90:X91)</f>
        <v>0</v>
      </c>
      <c r="Y92" s="98"/>
      <c r="Z92" s="101">
        <f>SUM(Z90:Z91)</f>
        <v>0</v>
      </c>
      <c r="AA92" s="98"/>
      <c r="AB92" s="101">
        <f>SUM(AB90:AB91)</f>
        <v>0</v>
      </c>
      <c r="AC92" s="98"/>
      <c r="AD92" s="101">
        <f>SUM(AD90:AD91)</f>
        <v>0</v>
      </c>
      <c r="AE92" s="98"/>
      <c r="AF92" s="101">
        <f>SUM(AF90:AF91)</f>
        <v>0</v>
      </c>
      <c r="AG92" s="98"/>
      <c r="AH92" s="101">
        <f>SUM(AH90:AH91)</f>
        <v>0</v>
      </c>
      <c r="AI92" s="113"/>
      <c r="AJ92" s="289">
        <f>SUM(AJ90:AJ91)</f>
        <v>0</v>
      </c>
      <c r="AL92" s="98"/>
      <c r="AM92" s="101">
        <f>SUM(AM90:AM91)</f>
        <v>0</v>
      </c>
      <c r="AN92" s="98"/>
      <c r="AO92" s="101">
        <f>SUM(AO90:AO91)</f>
        <v>0</v>
      </c>
      <c r="AP92" s="98"/>
      <c r="AQ92" s="101">
        <f>SUM(AQ90:AQ91)</f>
        <v>0</v>
      </c>
      <c r="AR92" s="98"/>
      <c r="AS92" s="101">
        <f>SUM(AS90:AS91)</f>
        <v>0</v>
      </c>
      <c r="AT92" s="113"/>
      <c r="AU92" s="282">
        <f>SUM(AU90:AU91)</f>
        <v>0</v>
      </c>
      <c r="AV92" s="98"/>
      <c r="BA92" s="102"/>
      <c r="BC92" s="118"/>
      <c r="BD92" s="104">
        <f>SUM(BD90:BD91)</f>
        <v>0</v>
      </c>
      <c r="BE92" s="118"/>
      <c r="BF92" s="105">
        <f>SUM(BF90:BF91)</f>
        <v>0</v>
      </c>
      <c r="BG92" s="118"/>
      <c r="BH92" s="106">
        <f>SUM(BH90:BH91)</f>
        <v>0</v>
      </c>
      <c r="BI92" s="214"/>
      <c r="BJ92" s="202"/>
      <c r="BK92" s="119"/>
      <c r="BL92" s="120"/>
      <c r="BM92" s="108">
        <f>SUM(BM90:BM91)</f>
        <v>0</v>
      </c>
    </row>
    <row r="93" spans="2:65">
      <c r="BI93" s="213"/>
      <c r="BJ93" s="202"/>
    </row>
    <row r="94" spans="2:65">
      <c r="F94" s="235"/>
    </row>
    <row r="95" spans="2:65">
      <c r="F95" s="235"/>
    </row>
    <row r="96" spans="2:65">
      <c r="F96" s="235"/>
    </row>
    <row r="97" spans="6:6">
      <c r="F97" s="235"/>
    </row>
    <row r="98" spans="6:6">
      <c r="F98" s="235"/>
    </row>
    <row r="99" spans="6:6">
      <c r="F99" s="235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0"/>
  <sheetViews>
    <sheetView topLeftCell="G1" zoomScale="125" zoomScaleNormal="125" zoomScalePageLayoutView="125" workbookViewId="0">
      <selection activeCell="N7" sqref="N7"/>
    </sheetView>
  </sheetViews>
  <sheetFormatPr baseColWidth="10" defaultColWidth="8.7109375" defaultRowHeight="13" x14ac:dyDescent="0"/>
  <cols>
    <col min="1" max="1" width="11.42578125" style="181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2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23">
      <c r="A1" s="34" t="s">
        <v>353</v>
      </c>
      <c r="B1" s="35"/>
      <c r="C1" s="35"/>
      <c r="D1" s="41"/>
      <c r="E1" s="145"/>
      <c r="F1" s="145"/>
      <c r="G1" s="145"/>
      <c r="H1" s="145"/>
      <c r="I1" s="145"/>
      <c r="J1" s="145"/>
      <c r="K1" s="41"/>
      <c r="L1" s="145"/>
      <c r="M1" s="145"/>
      <c r="N1" s="145"/>
    </row>
    <row r="2" spans="1:16" s="37" customFormat="1" ht="23">
      <c r="A2" s="34" t="s">
        <v>354</v>
      </c>
      <c r="B2" s="42"/>
      <c r="C2" s="42"/>
      <c r="D2" s="44"/>
      <c r="E2" s="146"/>
      <c r="F2" s="146"/>
      <c r="G2" s="146"/>
      <c r="H2" s="146"/>
      <c r="I2" s="146"/>
      <c r="J2" s="146"/>
      <c r="K2" s="44"/>
      <c r="L2" s="145"/>
      <c r="M2" s="145"/>
      <c r="N2" s="145"/>
    </row>
    <row r="3" spans="1:16" s="37" customFormat="1" ht="23">
      <c r="A3" s="46" t="s">
        <v>127</v>
      </c>
      <c r="D3" s="44"/>
      <c r="E3" s="146"/>
      <c r="F3" s="146"/>
      <c r="G3" s="146"/>
      <c r="H3" s="146"/>
      <c r="I3" s="146"/>
      <c r="J3" s="146"/>
      <c r="K3" s="44"/>
      <c r="L3" s="145"/>
      <c r="M3" s="145"/>
      <c r="N3" s="145"/>
    </row>
    <row r="4" spans="1:16">
      <c r="A4" s="191" t="s">
        <v>114</v>
      </c>
      <c r="B4" s="230"/>
      <c r="C4" s="231"/>
      <c r="D4" s="192"/>
      <c r="E4" s="192"/>
      <c r="F4" s="193"/>
      <c r="G4" s="193"/>
      <c r="H4" s="232"/>
      <c r="I4" s="232"/>
      <c r="J4" s="232"/>
    </row>
    <row r="6" spans="1:16" ht="43" customHeight="1">
      <c r="A6" s="183" t="s">
        <v>105</v>
      </c>
      <c r="B6" s="183" t="s">
        <v>98</v>
      </c>
      <c r="C6" s="183" t="s">
        <v>111</v>
      </c>
      <c r="D6" s="183" t="s">
        <v>110</v>
      </c>
      <c r="E6" s="183" t="s">
        <v>115</v>
      </c>
      <c r="F6" s="184" t="s">
        <v>100</v>
      </c>
      <c r="G6" s="184" t="s">
        <v>101</v>
      </c>
      <c r="H6" s="185" t="s">
        <v>97</v>
      </c>
      <c r="I6" s="194" t="s">
        <v>112</v>
      </c>
      <c r="J6" s="194" t="s">
        <v>113</v>
      </c>
      <c r="K6" s="185" t="s">
        <v>99</v>
      </c>
      <c r="L6" s="185" t="s">
        <v>102</v>
      </c>
      <c r="M6" s="245" t="s">
        <v>141</v>
      </c>
      <c r="N6" s="245" t="s">
        <v>142</v>
      </c>
      <c r="O6" s="185" t="s">
        <v>103</v>
      </c>
      <c r="P6" s="185" t="s">
        <v>104</v>
      </c>
    </row>
    <row r="7" spans="1:16" ht="28" customHeight="1">
      <c r="A7" s="186"/>
      <c r="B7" s="353"/>
      <c r="C7" s="353"/>
      <c r="D7" s="353"/>
      <c r="E7" s="353"/>
      <c r="F7" s="188">
        <v>1</v>
      </c>
      <c r="G7" s="188">
        <v>1</v>
      </c>
      <c r="H7" s="189">
        <v>50</v>
      </c>
      <c r="I7" s="189">
        <v>50</v>
      </c>
      <c r="J7" s="189">
        <v>50</v>
      </c>
      <c r="K7" s="189">
        <v>50</v>
      </c>
      <c r="L7" s="189">
        <v>50</v>
      </c>
      <c r="M7" s="189">
        <v>1750</v>
      </c>
      <c r="N7" s="246"/>
      <c r="O7" s="190">
        <f>SUM(H7:M7)</f>
        <v>2000</v>
      </c>
      <c r="P7" s="190">
        <f>F7*O7</f>
        <v>2000</v>
      </c>
    </row>
    <row r="8" spans="1:16" ht="28" customHeight="1">
      <c r="A8" s="186"/>
      <c r="B8" s="353"/>
      <c r="C8" s="353"/>
      <c r="D8" s="353"/>
      <c r="E8" s="353"/>
      <c r="F8" s="188"/>
      <c r="G8" s="188"/>
      <c r="H8" s="189"/>
      <c r="I8" s="189"/>
      <c r="J8" s="189"/>
      <c r="K8" s="189"/>
      <c r="L8" s="189"/>
      <c r="M8" s="189"/>
      <c r="N8" s="246"/>
      <c r="O8" s="190">
        <f>SUM(H8:M8)</f>
        <v>0</v>
      </c>
      <c r="P8" s="190">
        <f>F8*O8</f>
        <v>0</v>
      </c>
    </row>
    <row r="9" spans="1:16" ht="28" customHeight="1">
      <c r="A9" s="186"/>
      <c r="B9" s="353"/>
      <c r="C9" s="353"/>
      <c r="D9" s="353"/>
      <c r="E9" s="353"/>
      <c r="F9" s="188"/>
      <c r="G9" s="188"/>
      <c r="H9" s="189"/>
      <c r="I9" s="189"/>
      <c r="J9" s="189"/>
      <c r="K9" s="189"/>
      <c r="L9" s="189"/>
      <c r="M9" s="189"/>
      <c r="N9" s="246"/>
      <c r="O9" s="190">
        <f>SUM(H9:M9)</f>
        <v>0</v>
      </c>
      <c r="P9" s="190">
        <f>F9*O9</f>
        <v>0</v>
      </c>
    </row>
    <row r="10" spans="1:16" ht="28" customHeight="1">
      <c r="A10" s="186"/>
      <c r="B10" s="353"/>
      <c r="C10" s="353"/>
      <c r="D10" s="353"/>
      <c r="E10" s="353"/>
      <c r="F10" s="188"/>
      <c r="G10" s="188"/>
      <c r="H10" s="189"/>
      <c r="I10" s="189"/>
      <c r="J10" s="189"/>
      <c r="K10" s="189"/>
      <c r="L10" s="189"/>
      <c r="M10" s="189"/>
      <c r="N10" s="246"/>
      <c r="O10" s="190">
        <f>SUM(H10:M10)</f>
        <v>0</v>
      </c>
      <c r="P10" s="190">
        <f>F10*O10</f>
        <v>0</v>
      </c>
    </row>
    <row r="11" spans="1:16" ht="28" customHeight="1">
      <c r="A11" s="453" t="s">
        <v>84</v>
      </c>
      <c r="B11" s="453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453"/>
      <c r="N11" s="453"/>
      <c r="O11" s="453"/>
      <c r="P11" s="195">
        <f>SUM(P7:P10)</f>
        <v>2000</v>
      </c>
    </row>
    <row r="12" spans="1:16" ht="28" customHeight="1">
      <c r="A12" s="186"/>
      <c r="B12" s="353"/>
      <c r="C12" s="353"/>
      <c r="D12" s="353"/>
      <c r="E12" s="353"/>
      <c r="F12" s="188"/>
      <c r="G12" s="188"/>
      <c r="H12" s="189"/>
      <c r="I12" s="189"/>
      <c r="J12" s="189"/>
      <c r="K12" s="189"/>
      <c r="L12" s="189"/>
      <c r="M12" s="189"/>
      <c r="N12" s="246"/>
      <c r="O12" s="190">
        <f>SUM(H12:M12)</f>
        <v>0</v>
      </c>
      <c r="P12" s="190">
        <f>F12*O12</f>
        <v>0</v>
      </c>
    </row>
    <row r="13" spans="1:16" ht="28" customHeight="1">
      <c r="A13" s="186"/>
      <c r="B13" s="353"/>
      <c r="C13" s="353"/>
      <c r="D13" s="353"/>
      <c r="E13" s="353"/>
      <c r="F13" s="188"/>
      <c r="G13" s="188"/>
      <c r="H13" s="189"/>
      <c r="I13" s="189"/>
      <c r="J13" s="189"/>
      <c r="K13" s="189"/>
      <c r="L13" s="189"/>
      <c r="M13" s="189"/>
      <c r="N13" s="246"/>
      <c r="O13" s="190">
        <f>SUM(H13:M13)</f>
        <v>0</v>
      </c>
      <c r="P13" s="190">
        <f>F13*O13</f>
        <v>0</v>
      </c>
    </row>
    <row r="14" spans="1:16" ht="28" customHeight="1">
      <c r="A14" s="186"/>
      <c r="E14" s="353"/>
      <c r="H14" s="189"/>
      <c r="I14" s="189"/>
      <c r="J14" s="189"/>
      <c r="K14" s="189"/>
      <c r="L14" s="189"/>
      <c r="M14" s="189"/>
      <c r="N14" s="246"/>
      <c r="O14" s="190">
        <f>SUM(H14:M14)</f>
        <v>0</v>
      </c>
      <c r="P14" s="190">
        <f>F14*O14</f>
        <v>0</v>
      </c>
    </row>
    <row r="15" spans="1:16" ht="28" customHeight="1">
      <c r="A15" s="186"/>
      <c r="B15" s="353"/>
      <c r="C15" s="353"/>
      <c r="D15" s="353"/>
      <c r="E15" s="353"/>
      <c r="F15" s="188"/>
      <c r="G15" s="188"/>
      <c r="H15" s="189"/>
      <c r="I15" s="189"/>
      <c r="J15" s="189"/>
      <c r="K15" s="189"/>
      <c r="L15" s="189"/>
      <c r="M15" s="189"/>
      <c r="N15" s="246"/>
      <c r="O15" s="190">
        <f>SUM(H15:M15)</f>
        <v>0</v>
      </c>
      <c r="P15" s="190">
        <f>F15*O15</f>
        <v>0</v>
      </c>
    </row>
    <row r="16" spans="1:16" ht="28" customHeight="1">
      <c r="A16" s="186"/>
      <c r="E16" s="353"/>
      <c r="F16" s="188"/>
      <c r="G16" s="188"/>
      <c r="H16" s="189"/>
      <c r="I16" s="189"/>
      <c r="J16" s="189"/>
      <c r="K16" s="189"/>
      <c r="L16" s="189"/>
      <c r="M16" s="189"/>
      <c r="N16" s="246"/>
      <c r="O16" s="190">
        <f>SUM(H16:M16)</f>
        <v>0</v>
      </c>
      <c r="P16" s="190">
        <f>F16*O16</f>
        <v>0</v>
      </c>
    </row>
    <row r="17" spans="1:16" ht="28" customHeight="1">
      <c r="A17" s="453" t="s">
        <v>86</v>
      </c>
      <c r="B17" s="453"/>
      <c r="C17" s="453"/>
      <c r="D17" s="453"/>
      <c r="E17" s="453"/>
      <c r="F17" s="453"/>
      <c r="G17" s="453"/>
      <c r="H17" s="453"/>
      <c r="I17" s="453"/>
      <c r="J17" s="453"/>
      <c r="K17" s="453"/>
      <c r="L17" s="453"/>
      <c r="M17" s="453"/>
      <c r="N17" s="453"/>
      <c r="O17" s="453"/>
      <c r="P17" s="195">
        <f>SUM(P12:P16)</f>
        <v>0</v>
      </c>
    </row>
    <row r="18" spans="1:16" ht="28" customHeight="1">
      <c r="A18" s="186"/>
      <c r="B18" s="353"/>
      <c r="C18" s="353"/>
      <c r="D18" s="353"/>
      <c r="E18" s="353"/>
      <c r="F18" s="188"/>
      <c r="G18" s="188"/>
      <c r="H18" s="189"/>
      <c r="I18" s="189"/>
      <c r="J18" s="189"/>
      <c r="K18" s="189"/>
      <c r="L18" s="189"/>
      <c r="M18" s="189"/>
      <c r="N18" s="246"/>
      <c r="O18" s="190">
        <f>SUM(H18:M18)</f>
        <v>0</v>
      </c>
      <c r="P18" s="190">
        <f>F18*O18</f>
        <v>0</v>
      </c>
    </row>
    <row r="19" spans="1:16" ht="28" customHeight="1">
      <c r="A19" s="186"/>
      <c r="B19" s="353"/>
      <c r="C19" s="353"/>
      <c r="D19" s="353"/>
      <c r="E19" s="353"/>
      <c r="F19" s="188"/>
      <c r="G19" s="188"/>
      <c r="H19" s="189"/>
      <c r="I19" s="189"/>
      <c r="J19" s="189"/>
      <c r="K19" s="189"/>
      <c r="L19" s="189"/>
      <c r="M19" s="189"/>
      <c r="N19" s="246"/>
      <c r="O19" s="190">
        <f>SUM(H19:M19)</f>
        <v>0</v>
      </c>
      <c r="P19" s="190">
        <f>F19*O19</f>
        <v>0</v>
      </c>
    </row>
    <row r="20" spans="1:16" ht="28" customHeight="1">
      <c r="A20" s="453" t="s">
        <v>87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195">
        <f>SUM(P18:P19)</f>
        <v>0</v>
      </c>
    </row>
  </sheetData>
  <mergeCells count="3">
    <mergeCell ref="A11:O11"/>
    <mergeCell ref="A17:O17"/>
    <mergeCell ref="A20:O20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25" zoomScaleNormal="125" zoomScalePageLayoutView="125" workbookViewId="0">
      <selection activeCell="A9" sqref="A9"/>
    </sheetView>
  </sheetViews>
  <sheetFormatPr baseColWidth="10" defaultColWidth="8.7109375" defaultRowHeight="13" x14ac:dyDescent="0"/>
  <cols>
    <col min="1" max="1" width="48.5703125" customWidth="1"/>
    <col min="2" max="2" width="12.42578125" style="204" customWidth="1"/>
    <col min="5" max="5" width="9.140625" bestFit="1" customWidth="1"/>
    <col min="6" max="6" width="10.140625" bestFit="1" customWidth="1"/>
    <col min="7" max="10" width="9.140625" bestFit="1" customWidth="1"/>
    <col min="11" max="11" width="4.140625" bestFit="1" customWidth="1"/>
    <col min="12" max="12" width="10.140625" bestFit="1" customWidth="1"/>
  </cols>
  <sheetData>
    <row r="1" spans="1:12" s="36" customFormat="1" ht="23">
      <c r="A1" s="34" t="s">
        <v>353</v>
      </c>
      <c r="B1" s="61"/>
      <c r="C1" s="41"/>
      <c r="D1" s="145"/>
      <c r="E1" s="145"/>
      <c r="F1" s="145"/>
      <c r="G1" s="145"/>
      <c r="H1" s="145"/>
      <c r="I1" s="145"/>
      <c r="J1" s="41"/>
      <c r="K1" s="145"/>
    </row>
    <row r="2" spans="1:12" s="37" customFormat="1" ht="23">
      <c r="A2" s="34" t="s">
        <v>354</v>
      </c>
      <c r="B2" s="197"/>
      <c r="C2" s="44"/>
      <c r="D2" s="146"/>
      <c r="E2" s="146"/>
      <c r="F2" s="146"/>
      <c r="G2" s="146"/>
      <c r="H2" s="146"/>
      <c r="I2" s="146"/>
      <c r="J2" s="44"/>
      <c r="K2" s="145"/>
    </row>
    <row r="3" spans="1:12" ht="23">
      <c r="A3" s="292" t="s">
        <v>140</v>
      </c>
    </row>
    <row r="4" spans="1:12" ht="18">
      <c r="A4" s="293" t="s">
        <v>164</v>
      </c>
    </row>
    <row r="5" spans="1:12" ht="18">
      <c r="A5" s="205"/>
    </row>
    <row r="6" spans="1:12" ht="18">
      <c r="A6" s="206" t="s">
        <v>118</v>
      </c>
      <c r="B6" s="207" t="s">
        <v>9</v>
      </c>
    </row>
    <row r="7" spans="1:12" ht="19" customHeight="1">
      <c r="A7" s="354" t="s">
        <v>202</v>
      </c>
      <c r="B7" s="208">
        <v>33922</v>
      </c>
      <c r="C7" s="208"/>
      <c r="G7" s="381"/>
      <c r="H7" s="381"/>
      <c r="I7" s="383"/>
      <c r="J7" s="383"/>
      <c r="L7" s="381"/>
    </row>
    <row r="8" spans="1:12" ht="19" customHeight="1">
      <c r="A8" s="354"/>
      <c r="B8" s="208"/>
      <c r="G8" s="381"/>
      <c r="H8" s="381"/>
      <c r="I8" s="383"/>
      <c r="J8" s="383"/>
      <c r="L8" s="381"/>
    </row>
    <row r="9" spans="1:12" ht="19" customHeight="1">
      <c r="A9" s="354"/>
      <c r="B9" s="208"/>
      <c r="G9" s="381"/>
      <c r="H9" s="381"/>
      <c r="I9" s="381"/>
      <c r="J9" s="381"/>
      <c r="L9" s="381"/>
    </row>
    <row r="10" spans="1:12" ht="19" customHeight="1">
      <c r="A10" s="209" t="s">
        <v>91</v>
      </c>
      <c r="B10" s="210"/>
      <c r="G10" s="381"/>
      <c r="H10" s="381"/>
    </row>
    <row r="11" spans="1:12" ht="19" customHeight="1">
      <c r="A11" s="354" t="s">
        <v>202</v>
      </c>
      <c r="B11" s="208"/>
      <c r="G11" s="381"/>
      <c r="L11" s="381"/>
    </row>
    <row r="12" spans="1:12" ht="19" customHeight="1">
      <c r="A12" s="354" t="s">
        <v>204</v>
      </c>
      <c r="B12" s="208"/>
    </row>
    <row r="13" spans="1:12" ht="19" customHeight="1">
      <c r="A13" s="354" t="s">
        <v>203</v>
      </c>
      <c r="B13" s="208"/>
      <c r="I13" s="383"/>
      <c r="J13" s="383"/>
      <c r="L13" s="381"/>
    </row>
    <row r="14" spans="1:12" ht="19" customHeight="1">
      <c r="A14" s="209" t="s">
        <v>68</v>
      </c>
      <c r="B14" s="210">
        <f>SUM(B11:B13)</f>
        <v>0</v>
      </c>
      <c r="I14" s="383"/>
      <c r="J14" s="383"/>
      <c r="L14" s="381"/>
    </row>
    <row r="15" spans="1:12" ht="19" customHeight="1">
      <c r="A15" s="354" t="s">
        <v>202</v>
      </c>
      <c r="B15" s="208">
        <v>0</v>
      </c>
      <c r="I15" s="383"/>
      <c r="J15" s="383"/>
      <c r="L15" s="381"/>
    </row>
    <row r="16" spans="1:12" ht="19" customHeight="1">
      <c r="A16" s="354" t="s">
        <v>204</v>
      </c>
      <c r="B16" s="208">
        <v>0</v>
      </c>
      <c r="I16" s="383"/>
      <c r="J16" s="383"/>
      <c r="L16" s="381"/>
    </row>
    <row r="17" spans="1:12" ht="19" customHeight="1">
      <c r="A17" s="354" t="s">
        <v>203</v>
      </c>
      <c r="B17" s="208">
        <v>0</v>
      </c>
      <c r="L17" s="381"/>
    </row>
    <row r="18" spans="1:12" ht="19" customHeight="1">
      <c r="A18" s="209" t="s">
        <v>69</v>
      </c>
      <c r="B18" s="210">
        <f>SUM(B15:B17)</f>
        <v>0</v>
      </c>
    </row>
    <row r="19" spans="1:12">
      <c r="L19" s="381"/>
    </row>
    <row r="21" spans="1:12">
      <c r="A21" s="382" t="s">
        <v>312</v>
      </c>
    </row>
    <row r="22" spans="1:12">
      <c r="A22" t="s">
        <v>314</v>
      </c>
    </row>
  </sheetData>
  <pageMargins left="0.7" right="0.7" top="0.75" bottom="0.75" header="0.3" footer="0.3"/>
  <pageSetup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8"/>
  <sheetViews>
    <sheetView topLeftCell="E1" zoomScale="125" zoomScaleNormal="125" zoomScalePageLayoutView="125" workbookViewId="0">
      <selection activeCell="E34" sqref="E34"/>
    </sheetView>
  </sheetViews>
  <sheetFormatPr baseColWidth="10" defaultColWidth="8.7109375" defaultRowHeight="14" x14ac:dyDescent="0"/>
  <cols>
    <col min="1" max="1" width="11.140625" style="174" customWidth="1"/>
    <col min="2" max="13" width="11.140625" style="180" customWidth="1"/>
    <col min="14" max="14" width="17.140625" style="179" customWidth="1"/>
    <col min="15" max="16384" width="8.7109375" style="174"/>
  </cols>
  <sheetData>
    <row r="1" spans="1:16" s="36" customFormat="1" ht="23">
      <c r="A1" s="34" t="s">
        <v>353</v>
      </c>
      <c r="B1" s="35"/>
      <c r="C1" s="35"/>
      <c r="D1" s="41"/>
      <c r="E1" s="145"/>
      <c r="F1" s="145"/>
      <c r="G1" s="145"/>
      <c r="H1" s="145"/>
      <c r="I1" s="145"/>
      <c r="J1" s="145"/>
      <c r="K1" s="41"/>
      <c r="L1" s="145"/>
    </row>
    <row r="2" spans="1:16" s="37" customFormat="1" ht="23">
      <c r="A2" s="34" t="s">
        <v>354</v>
      </c>
      <c r="B2" s="42"/>
      <c r="C2" s="42"/>
      <c r="D2" s="44"/>
      <c r="E2" s="146"/>
      <c r="F2" s="146"/>
      <c r="G2" s="146"/>
      <c r="H2" s="146"/>
      <c r="I2" s="146"/>
      <c r="J2" s="146"/>
      <c r="K2" s="44"/>
      <c r="L2" s="145"/>
    </row>
    <row r="3" spans="1:16" s="37" customFormat="1" ht="23">
      <c r="A3" s="46" t="s">
        <v>128</v>
      </c>
      <c r="D3" s="44"/>
      <c r="E3" s="146"/>
      <c r="F3" s="146"/>
      <c r="G3" s="146"/>
      <c r="H3" s="146"/>
      <c r="I3" s="146"/>
      <c r="J3" s="146"/>
      <c r="K3" s="44"/>
      <c r="L3" s="145"/>
    </row>
    <row r="5" spans="1:16" ht="18">
      <c r="A5" s="457" t="s">
        <v>161</v>
      </c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457"/>
      <c r="M5" s="457"/>
      <c r="N5" s="457"/>
    </row>
    <row r="6" spans="1:16">
      <c r="A6" s="30" t="s">
        <v>93</v>
      </c>
      <c r="B6" s="458" t="s">
        <v>94</v>
      </c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P6" s="384">
        <v>884644</v>
      </c>
    </row>
    <row r="7" spans="1:16">
      <c r="A7" s="32" t="s">
        <v>95</v>
      </c>
      <c r="B7" s="33" t="s">
        <v>55</v>
      </c>
      <c r="C7" s="33" t="s">
        <v>56</v>
      </c>
      <c r="D7" s="33" t="s">
        <v>57</v>
      </c>
      <c r="E7" s="33" t="s">
        <v>58</v>
      </c>
      <c r="F7" s="33" t="s">
        <v>59</v>
      </c>
      <c r="G7" s="33" t="s">
        <v>60</v>
      </c>
      <c r="H7" s="33" t="s">
        <v>61</v>
      </c>
      <c r="I7" s="33" t="s">
        <v>62</v>
      </c>
      <c r="J7" s="33" t="s">
        <v>63</v>
      </c>
      <c r="K7" s="33" t="s">
        <v>64</v>
      </c>
      <c r="L7" s="33" t="s">
        <v>65</v>
      </c>
      <c r="M7" s="33" t="s">
        <v>66</v>
      </c>
      <c r="N7" s="33" t="s">
        <v>67</v>
      </c>
      <c r="P7" s="385">
        <f>P6/18</f>
        <v>49146.888888888891</v>
      </c>
    </row>
    <row r="8" spans="1:16">
      <c r="A8" s="175">
        <v>2015</v>
      </c>
      <c r="B8" s="177"/>
      <c r="C8" s="296">
        <v>171187.6</v>
      </c>
      <c r="D8" s="296">
        <v>142888</v>
      </c>
      <c r="E8" s="296">
        <v>168984</v>
      </c>
      <c r="F8" s="296">
        <v>144766</v>
      </c>
      <c r="G8" s="296">
        <v>150891.9</v>
      </c>
      <c r="H8" s="296">
        <v>151316.6</v>
      </c>
      <c r="I8" s="296">
        <v>150383.6</v>
      </c>
      <c r="J8" s="296">
        <v>143177</v>
      </c>
      <c r="K8" s="296">
        <v>146731</v>
      </c>
      <c r="L8" s="296">
        <v>157142.39999999999</v>
      </c>
      <c r="M8" s="296">
        <v>150309.4</v>
      </c>
      <c r="N8" s="31">
        <f>SUM(B8:M8)</f>
        <v>1677777.4999999998</v>
      </c>
    </row>
    <row r="9" spans="1:16">
      <c r="A9" s="175">
        <v>2016</v>
      </c>
      <c r="B9" s="296">
        <v>160631.1</v>
      </c>
      <c r="C9" s="296">
        <v>150892</v>
      </c>
      <c r="D9" s="296">
        <v>143865</v>
      </c>
      <c r="E9" s="296">
        <v>157468</v>
      </c>
      <c r="F9" s="296">
        <v>156852</v>
      </c>
      <c r="G9" s="296">
        <v>162893</v>
      </c>
      <c r="H9" s="296">
        <v>158625</v>
      </c>
      <c r="I9" s="177"/>
      <c r="J9" s="177"/>
      <c r="K9" s="177"/>
      <c r="L9" s="177"/>
      <c r="M9" s="177"/>
      <c r="N9" s="31">
        <f>SUM(B9:M9)</f>
        <v>1091226.1000000001</v>
      </c>
      <c r="P9" s="385">
        <f>P7+26000</f>
        <v>75146.888888888891</v>
      </c>
    </row>
    <row r="10" spans="1:16" ht="18">
      <c r="A10" s="454" t="s">
        <v>96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456"/>
      <c r="N10" s="176">
        <f>SUM(N8:N9)</f>
        <v>2769003.5999999996</v>
      </c>
    </row>
    <row r="12" spans="1:16" ht="18">
      <c r="A12" s="457" t="s">
        <v>162</v>
      </c>
      <c r="B12" s="457"/>
      <c r="C12" s="457"/>
      <c r="D12" s="457"/>
      <c r="E12" s="457"/>
      <c r="F12" s="457"/>
      <c r="G12" s="457"/>
      <c r="H12" s="457"/>
      <c r="I12" s="457"/>
      <c r="J12" s="457"/>
      <c r="K12" s="457"/>
      <c r="L12" s="457"/>
      <c r="M12" s="457"/>
      <c r="N12" s="457"/>
    </row>
    <row r="13" spans="1:16">
      <c r="A13" s="30" t="s">
        <v>93</v>
      </c>
      <c r="B13" s="458" t="s">
        <v>169</v>
      </c>
      <c r="C13" s="458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</row>
    <row r="14" spans="1:16">
      <c r="A14" s="32" t="s">
        <v>95</v>
      </c>
      <c r="B14" s="33" t="s">
        <v>55</v>
      </c>
      <c r="C14" s="33" t="s">
        <v>56</v>
      </c>
      <c r="D14" s="33" t="s">
        <v>57</v>
      </c>
      <c r="E14" s="33" t="s">
        <v>58</v>
      </c>
      <c r="F14" s="33" t="s">
        <v>59</v>
      </c>
      <c r="G14" s="33" t="s">
        <v>60</v>
      </c>
      <c r="H14" s="33" t="s">
        <v>61</v>
      </c>
      <c r="I14" s="33" t="s">
        <v>62</v>
      </c>
      <c r="J14" s="33" t="s">
        <v>63</v>
      </c>
      <c r="K14" s="33" t="s">
        <v>64</v>
      </c>
      <c r="L14" s="33" t="s">
        <v>65</v>
      </c>
      <c r="M14" s="33" t="s">
        <v>66</v>
      </c>
      <c r="N14" s="33" t="s">
        <v>67</v>
      </c>
    </row>
    <row r="15" spans="1:16">
      <c r="A15" s="175">
        <v>2016</v>
      </c>
      <c r="B15" s="177"/>
      <c r="C15" s="177"/>
      <c r="D15" s="177"/>
      <c r="E15" s="177"/>
      <c r="F15" s="177"/>
      <c r="G15" s="177"/>
      <c r="H15" s="177"/>
      <c r="I15" s="296">
        <v>147823</v>
      </c>
      <c r="J15" s="296">
        <v>91263</v>
      </c>
      <c r="K15" s="296">
        <v>86126</v>
      </c>
      <c r="L15" s="296">
        <v>101528</v>
      </c>
      <c r="M15" s="296">
        <v>83258</v>
      </c>
      <c r="N15" s="31">
        <f>SUM(B15:M15)</f>
        <v>509998</v>
      </c>
    </row>
    <row r="16" spans="1:16">
      <c r="A16" s="175">
        <v>2017</v>
      </c>
      <c r="B16" s="296">
        <v>79126</v>
      </c>
      <c r="C16" s="296">
        <v>86664</v>
      </c>
      <c r="D16" s="296">
        <v>89416</v>
      </c>
      <c r="E16" s="296">
        <v>103241</v>
      </c>
      <c r="F16" s="296">
        <v>83224</v>
      </c>
      <c r="G16" s="296">
        <v>85887</v>
      </c>
      <c r="H16" s="296">
        <v>80221</v>
      </c>
      <c r="I16" s="296">
        <v>79256</v>
      </c>
      <c r="J16" s="296">
        <v>81668</v>
      </c>
      <c r="K16" s="296">
        <v>99855</v>
      </c>
      <c r="L16" s="296">
        <v>79844</v>
      </c>
      <c r="M16" s="296">
        <v>78430</v>
      </c>
      <c r="N16" s="31">
        <f>SUM(B16:M16)</f>
        <v>1026832</v>
      </c>
    </row>
    <row r="17" spans="1:14">
      <c r="A17" s="175">
        <v>2018</v>
      </c>
      <c r="B17" s="296">
        <v>79887</v>
      </c>
      <c r="C17" s="296">
        <v>87005</v>
      </c>
      <c r="D17" s="296">
        <v>79478</v>
      </c>
      <c r="E17" s="296">
        <v>96283</v>
      </c>
      <c r="F17" s="296">
        <v>91282</v>
      </c>
      <c r="G17" s="296">
        <v>78287</v>
      </c>
      <c r="H17" s="296">
        <v>79887</v>
      </c>
      <c r="I17" s="296">
        <v>78836</v>
      </c>
      <c r="J17" s="296">
        <v>99824</v>
      </c>
      <c r="K17" s="296">
        <v>83955</v>
      </c>
      <c r="L17" s="296">
        <v>78824</v>
      </c>
      <c r="M17" s="296">
        <v>79722</v>
      </c>
      <c r="N17" s="31">
        <f>SUM(B17:M17)</f>
        <v>1013270</v>
      </c>
    </row>
    <row r="18" spans="1:14">
      <c r="A18" s="393">
        <v>2019</v>
      </c>
      <c r="B18" s="296">
        <v>76245</v>
      </c>
      <c r="C18" s="394"/>
      <c r="D18" s="394"/>
      <c r="E18" s="394"/>
      <c r="F18" s="394"/>
      <c r="G18" s="394"/>
      <c r="H18" s="394"/>
      <c r="I18" s="394"/>
      <c r="J18" s="394"/>
      <c r="K18" s="394"/>
      <c r="L18" s="394"/>
      <c r="M18" s="395"/>
      <c r="N18" s="31">
        <f>SUM(B18:M18)</f>
        <v>76245</v>
      </c>
    </row>
    <row r="19" spans="1:14" ht="18">
      <c r="A19" s="454"/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6"/>
      <c r="N19" s="176">
        <f>SUM(N15:N18)</f>
        <v>2626345</v>
      </c>
    </row>
    <row r="20" spans="1:14"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</row>
    <row r="21" spans="1:14" ht="18">
      <c r="A21" s="457" t="s">
        <v>163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</row>
    <row r="22" spans="1:14">
      <c r="A22" s="30" t="s">
        <v>93</v>
      </c>
      <c r="B22" s="458" t="s">
        <v>352</v>
      </c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</row>
    <row r="23" spans="1:14">
      <c r="A23" s="32" t="s">
        <v>95</v>
      </c>
      <c r="B23" s="33" t="s">
        <v>55</v>
      </c>
      <c r="C23" s="33" t="s">
        <v>56</v>
      </c>
      <c r="D23" s="33" t="s">
        <v>57</v>
      </c>
      <c r="E23" s="33" t="s">
        <v>58</v>
      </c>
      <c r="F23" s="33" t="s">
        <v>59</v>
      </c>
      <c r="G23" s="33" t="s">
        <v>60</v>
      </c>
      <c r="H23" s="33" t="s">
        <v>61</v>
      </c>
      <c r="I23" s="33" t="s">
        <v>62</v>
      </c>
      <c r="J23" s="33" t="s">
        <v>63</v>
      </c>
      <c r="K23" s="33" t="s">
        <v>64</v>
      </c>
      <c r="L23" s="33" t="s">
        <v>65</v>
      </c>
      <c r="M23" s="33" t="s">
        <v>66</v>
      </c>
      <c r="N23" s="33" t="s">
        <v>67</v>
      </c>
    </row>
    <row r="24" spans="1:14">
      <c r="A24" s="175">
        <v>2018</v>
      </c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31">
        <f>SUM(B24:M24)</f>
        <v>0</v>
      </c>
    </row>
    <row r="25" spans="1:14">
      <c r="A25" s="175">
        <v>2019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31">
        <f>SUM(B25:M25)</f>
        <v>0</v>
      </c>
    </row>
    <row r="26" spans="1:14" ht="18">
      <c r="A26" s="454"/>
      <c r="B26" s="455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6"/>
      <c r="N26" s="176">
        <f>SUM(N24:N25)</f>
        <v>0</v>
      </c>
    </row>
    <row r="28" spans="1:14">
      <c r="N28" s="179">
        <f>N10+N19</f>
        <v>5395348.5999999996</v>
      </c>
    </row>
  </sheetData>
  <mergeCells count="9">
    <mergeCell ref="A26:M26"/>
    <mergeCell ref="A5:N5"/>
    <mergeCell ref="B6:N6"/>
    <mergeCell ref="A19:M19"/>
    <mergeCell ref="A21:N21"/>
    <mergeCell ref="B22:N22"/>
    <mergeCell ref="A10:M10"/>
    <mergeCell ref="A12:N12"/>
    <mergeCell ref="B13:N13"/>
  </mergeCells>
  <pageMargins left="0.7" right="0.7" top="0.75" bottom="0.75" header="0.3" footer="0.3"/>
  <pageSetup scale="67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zoomScale="80" zoomScaleNormal="80" zoomScalePageLayoutView="80" workbookViewId="0">
      <selection activeCell="B38" sqref="B3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5.5703125" style="36" customWidth="1"/>
    <col min="4" max="4" width="24.285156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5.5703125" style="109" customWidth="1"/>
    <col min="10" max="10" width="8.5703125" style="36" customWidth="1"/>
    <col min="11" max="11" width="15.5703125" style="36" customWidth="1"/>
    <col min="12" max="12" width="8.5703125" style="36" customWidth="1"/>
    <col min="13" max="13" width="15.5703125" style="36" customWidth="1"/>
    <col min="14" max="14" width="8.5703125" style="36" customWidth="1"/>
    <col min="15" max="15" width="15.5703125" style="36" customWidth="1"/>
    <col min="16" max="16384" width="11" style="36"/>
  </cols>
  <sheetData>
    <row r="1" spans="1:15" ht="23">
      <c r="A1" s="34" t="s">
        <v>179</v>
      </c>
      <c r="B1" s="35"/>
      <c r="C1" s="35"/>
      <c r="D1" s="35"/>
      <c r="E1" s="24" t="s">
        <v>12</v>
      </c>
      <c r="F1" s="5" t="s">
        <v>1</v>
      </c>
      <c r="H1" s="461" t="s">
        <v>91</v>
      </c>
      <c r="I1" s="461"/>
      <c r="J1" s="459" t="s">
        <v>68</v>
      </c>
      <c r="K1" s="459"/>
      <c r="L1" s="460" t="s">
        <v>69</v>
      </c>
      <c r="M1" s="460"/>
      <c r="N1" s="414" t="s">
        <v>96</v>
      </c>
      <c r="O1" s="414"/>
    </row>
    <row r="2" spans="1:15" s="37" customFormat="1" ht="23">
      <c r="A2" s="34" t="s">
        <v>180</v>
      </c>
      <c r="B2" s="42"/>
      <c r="C2" s="42"/>
      <c r="D2" s="197"/>
      <c r="F2" s="6" t="s">
        <v>2</v>
      </c>
      <c r="H2" s="461"/>
      <c r="I2" s="461"/>
      <c r="J2" s="459"/>
      <c r="K2" s="459"/>
      <c r="L2" s="460"/>
      <c r="M2" s="460"/>
      <c r="N2" s="414"/>
      <c r="O2" s="414"/>
    </row>
    <row r="3" spans="1:15" ht="29.25" customHeight="1" thickBot="1">
      <c r="B3" s="53" t="s">
        <v>8</v>
      </c>
      <c r="C3" s="54" t="s">
        <v>18</v>
      </c>
      <c r="D3" s="55" t="s">
        <v>117</v>
      </c>
      <c r="E3" s="55" t="s">
        <v>109</v>
      </c>
      <c r="F3" s="54" t="s">
        <v>19</v>
      </c>
      <c r="G3" s="56"/>
      <c r="H3" s="243" t="s">
        <v>138</v>
      </c>
      <c r="I3" s="57" t="s">
        <v>9</v>
      </c>
      <c r="J3" s="243" t="s">
        <v>138</v>
      </c>
      <c r="K3" s="57" t="s">
        <v>9</v>
      </c>
      <c r="L3" s="243" t="s">
        <v>138</v>
      </c>
      <c r="M3" s="57" t="s">
        <v>9</v>
      </c>
      <c r="N3" s="243" t="s">
        <v>138</v>
      </c>
      <c r="O3" s="57" t="s">
        <v>9</v>
      </c>
    </row>
    <row r="4" spans="1:15" s="61" customFormat="1" ht="14" thickBot="1">
      <c r="B4" s="62" t="s">
        <v>36</v>
      </c>
      <c r="C4" s="63"/>
      <c r="D4" s="63"/>
      <c r="E4" s="63"/>
      <c r="F4" s="63"/>
      <c r="G4" s="64"/>
      <c r="H4" s="65"/>
      <c r="I4" s="66"/>
      <c r="J4" s="65"/>
      <c r="K4" s="66"/>
      <c r="L4" s="65"/>
      <c r="M4" s="66"/>
      <c r="N4" s="65"/>
      <c r="O4" s="66"/>
    </row>
    <row r="5" spans="1:15" s="61" customFormat="1">
      <c r="B5" s="63"/>
      <c r="C5" s="70" t="s">
        <v>20</v>
      </c>
      <c r="D5" s="70"/>
      <c r="E5" s="63"/>
      <c r="F5" s="63"/>
      <c r="G5" s="64"/>
      <c r="H5" s="71">
        <f>H17</f>
        <v>0</v>
      </c>
      <c r="I5" s="72">
        <f>I17+I22</f>
        <v>0</v>
      </c>
      <c r="J5" s="71">
        <f>J17</f>
        <v>0</v>
      </c>
      <c r="K5" s="72">
        <f>K17+K22</f>
        <v>0</v>
      </c>
      <c r="L5" s="71">
        <f>L17</f>
        <v>0</v>
      </c>
      <c r="M5" s="72">
        <f>M17+M22</f>
        <v>0</v>
      </c>
      <c r="N5" s="71">
        <f>N17</f>
        <v>0</v>
      </c>
      <c r="O5" s="72">
        <f>SUM(I5,K5,M5)</f>
        <v>0</v>
      </c>
    </row>
    <row r="6" spans="1:15" s="61" customFormat="1">
      <c r="B6" s="63"/>
      <c r="C6" s="70" t="s">
        <v>37</v>
      </c>
      <c r="D6" s="70"/>
      <c r="E6" s="63"/>
      <c r="F6" s="63"/>
      <c r="G6" s="64"/>
      <c r="H6" s="71"/>
      <c r="I6" s="72">
        <f>I27</f>
        <v>0</v>
      </c>
      <c r="J6" s="71"/>
      <c r="K6" s="72">
        <f>K27</f>
        <v>0</v>
      </c>
      <c r="L6" s="71"/>
      <c r="M6" s="72">
        <f>M27</f>
        <v>0</v>
      </c>
      <c r="N6" s="71"/>
      <c r="O6" s="72">
        <f t="shared" ref="O6:O34" si="0">SUM(I6,K6,M6)</f>
        <v>0</v>
      </c>
    </row>
    <row r="7" spans="1:15" s="61" customFormat="1" ht="18" customHeight="1">
      <c r="B7" s="63"/>
      <c r="C7" s="70" t="s">
        <v>38</v>
      </c>
      <c r="D7" s="70"/>
      <c r="E7" s="63"/>
      <c r="F7" s="63"/>
      <c r="G7" s="64"/>
      <c r="H7" s="71"/>
      <c r="I7" s="72">
        <f>I32</f>
        <v>0</v>
      </c>
      <c r="J7" s="71"/>
      <c r="K7" s="72">
        <f>K32</f>
        <v>0</v>
      </c>
      <c r="L7" s="71"/>
      <c r="M7" s="72">
        <f>M32</f>
        <v>0</v>
      </c>
      <c r="N7" s="71"/>
      <c r="O7" s="72">
        <f t="shared" si="0"/>
        <v>0</v>
      </c>
    </row>
    <row r="8" spans="1:15" s="61" customFormat="1">
      <c r="B8" s="63"/>
      <c r="C8" s="196" t="s">
        <v>119</v>
      </c>
      <c r="D8" s="70"/>
      <c r="E8" s="63"/>
      <c r="F8" s="63"/>
      <c r="G8" s="64"/>
      <c r="H8" s="71"/>
      <c r="I8" s="72">
        <f>I34</f>
        <v>0</v>
      </c>
      <c r="J8" s="71"/>
      <c r="K8" s="72">
        <f>K34</f>
        <v>0</v>
      </c>
      <c r="L8" s="71"/>
      <c r="M8" s="72">
        <f>M34</f>
        <v>0</v>
      </c>
      <c r="N8" s="71"/>
      <c r="O8" s="72">
        <f t="shared" si="0"/>
        <v>0</v>
      </c>
    </row>
    <row r="9" spans="1:15" s="80" customFormat="1">
      <c r="B9" s="63"/>
      <c r="C9" s="81" t="s">
        <v>24</v>
      </c>
      <c r="D9" s="81"/>
      <c r="E9" s="63"/>
      <c r="F9" s="63"/>
      <c r="G9" s="64"/>
      <c r="H9" s="71"/>
      <c r="I9" s="72">
        <f>SUM(I5:I8)</f>
        <v>0</v>
      </c>
      <c r="J9" s="71"/>
      <c r="K9" s="72">
        <f>SUM(K5:K8)</f>
        <v>0</v>
      </c>
      <c r="L9" s="71"/>
      <c r="M9" s="72">
        <f>SUM(M5:M8)</f>
        <v>0</v>
      </c>
      <c r="N9" s="71"/>
      <c r="O9" s="72">
        <f>SUM(I9,K9,M9)</f>
        <v>0</v>
      </c>
    </row>
    <row r="10" spans="1:15" s="80" customFormat="1">
      <c r="B10" s="63"/>
      <c r="C10" s="70" t="s">
        <v>22</v>
      </c>
      <c r="D10" s="70"/>
      <c r="E10" s="82"/>
      <c r="F10" s="63"/>
      <c r="G10" s="64"/>
      <c r="H10" s="71"/>
      <c r="I10" s="72">
        <f>I9-I7</f>
        <v>0</v>
      </c>
      <c r="J10" s="71"/>
      <c r="K10" s="72">
        <f>K9-K7</f>
        <v>0</v>
      </c>
      <c r="L10" s="71"/>
      <c r="M10" s="72">
        <f>M9-M7</f>
        <v>0</v>
      </c>
      <c r="N10" s="71"/>
      <c r="O10" s="72">
        <f t="shared" si="0"/>
        <v>0</v>
      </c>
    </row>
    <row r="11" spans="1:15" s="80" customFormat="1" ht="14" thickBot="1">
      <c r="B11" s="63"/>
      <c r="C11" s="81" t="s">
        <v>23</v>
      </c>
      <c r="D11" s="81"/>
      <c r="E11" s="83">
        <v>0</v>
      </c>
      <c r="F11" s="64" t="s">
        <v>25</v>
      </c>
      <c r="G11" s="64"/>
      <c r="H11" s="71"/>
      <c r="I11" s="72">
        <f>I10*$E$11</f>
        <v>0</v>
      </c>
      <c r="J11" s="71"/>
      <c r="K11" s="72">
        <f>K10*$E$11</f>
        <v>0</v>
      </c>
      <c r="L11" s="71"/>
      <c r="M11" s="72">
        <f>M10*$E$11</f>
        <v>0</v>
      </c>
      <c r="N11" s="71"/>
      <c r="O11" s="72">
        <f t="shared" si="0"/>
        <v>0</v>
      </c>
    </row>
    <row r="12" spans="1:15" s="61" customFormat="1" ht="17" thickBot="1">
      <c r="B12" s="63"/>
      <c r="C12" s="84" t="s">
        <v>21</v>
      </c>
      <c r="D12" s="85"/>
      <c r="E12" s="63"/>
      <c r="F12" s="63"/>
      <c r="G12" s="64"/>
      <c r="H12" s="71"/>
      <c r="I12" s="86">
        <f>I11+I9</f>
        <v>0</v>
      </c>
      <c r="J12" s="71"/>
      <c r="K12" s="86">
        <f>K11+K9</f>
        <v>0</v>
      </c>
      <c r="L12" s="71"/>
      <c r="M12" s="86">
        <f>M11+M9</f>
        <v>0</v>
      </c>
      <c r="N12" s="71"/>
      <c r="O12" s="86">
        <f t="shared" si="0"/>
        <v>0</v>
      </c>
    </row>
    <row r="13" spans="1:15" s="61" customFormat="1" ht="14" thickBot="1">
      <c r="B13" s="63"/>
      <c r="C13" s="63"/>
      <c r="D13" s="63"/>
      <c r="E13" s="63"/>
      <c r="F13" s="63"/>
      <c r="G13" s="64"/>
      <c r="H13" s="65"/>
      <c r="I13" s="66"/>
      <c r="J13" s="65"/>
      <c r="K13" s="66"/>
      <c r="L13" s="65"/>
      <c r="M13" s="66"/>
      <c r="N13" s="65"/>
      <c r="O13" s="66"/>
    </row>
    <row r="14" spans="1:15" s="61" customFormat="1" ht="14" thickBot="1">
      <c r="B14" s="62" t="s">
        <v>15</v>
      </c>
      <c r="C14" s="63"/>
      <c r="D14" s="63"/>
      <c r="E14" s="63"/>
      <c r="F14" s="63"/>
      <c r="G14" s="64"/>
      <c r="H14" s="65"/>
      <c r="I14" s="66"/>
      <c r="J14" s="65"/>
      <c r="K14" s="66"/>
      <c r="L14" s="65"/>
      <c r="M14" s="66"/>
      <c r="N14" s="65"/>
      <c r="O14" s="66"/>
    </row>
    <row r="15" spans="1:15">
      <c r="B15" s="35" t="s">
        <v>3</v>
      </c>
      <c r="C15" s="35" t="s">
        <v>170</v>
      </c>
      <c r="D15" s="244" t="s">
        <v>171</v>
      </c>
      <c r="E15" s="91">
        <v>0</v>
      </c>
      <c r="F15" s="92"/>
      <c r="G15" s="93"/>
      <c r="H15" s="94">
        <v>0</v>
      </c>
      <c r="I15" s="72">
        <f>$E15*H15</f>
        <v>0</v>
      </c>
      <c r="J15" s="94">
        <v>0</v>
      </c>
      <c r="K15" s="72">
        <f>$E15*J15</f>
        <v>0</v>
      </c>
      <c r="L15" s="94">
        <v>0</v>
      </c>
      <c r="M15" s="72">
        <f>$E15*L15</f>
        <v>0</v>
      </c>
      <c r="N15" s="95">
        <f>H15+J15+L15</f>
        <v>0</v>
      </c>
      <c r="O15" s="72">
        <f t="shared" si="0"/>
        <v>0</v>
      </c>
    </row>
    <row r="16" spans="1:15">
      <c r="B16" s="35" t="s">
        <v>3</v>
      </c>
      <c r="C16" s="35" t="s">
        <v>170</v>
      </c>
      <c r="D16" s="244" t="s">
        <v>171</v>
      </c>
      <c r="E16" s="91">
        <v>0</v>
      </c>
      <c r="F16" s="92"/>
      <c r="G16" s="93"/>
      <c r="H16" s="94">
        <v>0</v>
      </c>
      <c r="I16" s="72">
        <f>$E16*H16</f>
        <v>0</v>
      </c>
      <c r="J16" s="94">
        <v>0</v>
      </c>
      <c r="K16" s="72">
        <f>$E16*J16</f>
        <v>0</v>
      </c>
      <c r="L16" s="94">
        <v>0</v>
      </c>
      <c r="M16" s="72">
        <f>$E16*L16</f>
        <v>0</v>
      </c>
      <c r="N16" s="95">
        <f>H16+J16+L16</f>
        <v>0</v>
      </c>
      <c r="O16" s="72">
        <f t="shared" si="0"/>
        <v>0</v>
      </c>
    </row>
    <row r="17" spans="2:15">
      <c r="B17" s="98"/>
      <c r="C17" s="99" t="s">
        <v>16</v>
      </c>
      <c r="D17" s="99"/>
      <c r="E17" s="98"/>
      <c r="F17" s="98"/>
      <c r="G17" s="98"/>
      <c r="H17" s="100">
        <f t="shared" ref="H17:N17" si="1">SUM(H15:H16)</f>
        <v>0</v>
      </c>
      <c r="I17" s="101">
        <f t="shared" si="1"/>
        <v>0</v>
      </c>
      <c r="J17" s="100">
        <f t="shared" si="1"/>
        <v>0</v>
      </c>
      <c r="K17" s="101">
        <f t="shared" si="1"/>
        <v>0</v>
      </c>
      <c r="L17" s="100">
        <f t="shared" si="1"/>
        <v>0</v>
      </c>
      <c r="M17" s="101">
        <f t="shared" si="1"/>
        <v>0</v>
      </c>
      <c r="N17" s="100">
        <f t="shared" si="1"/>
        <v>0</v>
      </c>
      <c r="O17" s="101">
        <f t="shared" si="0"/>
        <v>0</v>
      </c>
    </row>
    <row r="18" spans="2:15" ht="14" thickBot="1">
      <c r="K18" s="109"/>
      <c r="M18" s="109"/>
      <c r="N18" s="61"/>
      <c r="O18" s="72"/>
    </row>
    <row r="19" spans="2:15" s="61" customFormat="1" ht="14" thickBot="1">
      <c r="B19" s="62" t="s">
        <v>17</v>
      </c>
      <c r="C19" s="63"/>
      <c r="D19" s="63"/>
      <c r="E19" s="63"/>
      <c r="F19" s="63"/>
      <c r="G19" s="64"/>
      <c r="H19" s="65"/>
      <c r="I19" s="66"/>
      <c r="J19" s="65"/>
      <c r="K19" s="66"/>
      <c r="L19" s="65"/>
      <c r="M19" s="66"/>
      <c r="N19" s="65"/>
      <c r="O19" s="66"/>
    </row>
    <row r="20" spans="2:15">
      <c r="B20" s="35" t="str">
        <f>B15</f>
        <v>Person's Name</v>
      </c>
      <c r="C20" s="35" t="str">
        <f>C15</f>
        <v xml:space="preserve">Title </v>
      </c>
      <c r="D20" s="221" t="s">
        <v>121</v>
      </c>
      <c r="E20" s="110">
        <v>0</v>
      </c>
      <c r="F20" s="93"/>
      <c r="G20" s="93"/>
      <c r="H20" s="39"/>
      <c r="I20" s="72">
        <f>I15*$E20</f>
        <v>0</v>
      </c>
      <c r="J20" s="39"/>
      <c r="K20" s="72">
        <f>K15*$E20</f>
        <v>0</v>
      </c>
      <c r="L20" s="39"/>
      <c r="M20" s="72">
        <f>M15*$E20</f>
        <v>0</v>
      </c>
      <c r="N20" s="97"/>
      <c r="O20" s="72">
        <f t="shared" si="0"/>
        <v>0</v>
      </c>
    </row>
    <row r="21" spans="2:15">
      <c r="B21" s="35" t="str">
        <f>B16</f>
        <v>Person's Name</v>
      </c>
      <c r="C21" s="35" t="str">
        <f>C16</f>
        <v xml:space="preserve">Title </v>
      </c>
      <c r="D21" s="221" t="s">
        <v>121</v>
      </c>
      <c r="E21" s="110">
        <v>0</v>
      </c>
      <c r="F21" s="112"/>
      <c r="G21" s="93"/>
      <c r="H21" s="39"/>
      <c r="I21" s="72">
        <f>I16*$E21</f>
        <v>0</v>
      </c>
      <c r="J21" s="39"/>
      <c r="K21" s="72">
        <f>K16*$E21</f>
        <v>0</v>
      </c>
      <c r="L21" s="39"/>
      <c r="M21" s="72">
        <f>M16*$E21</f>
        <v>0</v>
      </c>
      <c r="N21" s="97"/>
      <c r="O21" s="72">
        <f t="shared" si="0"/>
        <v>0</v>
      </c>
    </row>
    <row r="22" spans="2:15">
      <c r="B22" s="98"/>
      <c r="C22" s="99" t="s">
        <v>40</v>
      </c>
      <c r="D22" s="99"/>
      <c r="E22" s="98"/>
      <c r="F22" s="98"/>
      <c r="G22" s="98"/>
      <c r="H22" s="98"/>
      <c r="I22" s="101">
        <f>SUM(I20:I21)</f>
        <v>0</v>
      </c>
      <c r="J22" s="98"/>
      <c r="K22" s="101">
        <f>SUM(K20:K21)</f>
        <v>0</v>
      </c>
      <c r="L22" s="98"/>
      <c r="M22" s="101">
        <f>SUM(M20:M21)</f>
        <v>0</v>
      </c>
      <c r="N22" s="113"/>
      <c r="O22" s="101">
        <f t="shared" si="0"/>
        <v>0</v>
      </c>
    </row>
    <row r="23" spans="2:15" ht="14" thickBot="1">
      <c r="K23" s="109"/>
      <c r="M23" s="109"/>
      <c r="N23" s="61"/>
      <c r="O23" s="72"/>
    </row>
    <row r="24" spans="2:15" s="61" customFormat="1" ht="14" thickBot="1">
      <c r="B24" s="62" t="s">
        <v>37</v>
      </c>
      <c r="C24" s="222" t="s">
        <v>124</v>
      </c>
      <c r="D24" s="224"/>
      <c r="E24" s="63"/>
      <c r="F24" s="63"/>
      <c r="G24" s="64"/>
      <c r="H24" s="65"/>
      <c r="I24" s="66"/>
      <c r="J24" s="65"/>
      <c r="K24" s="66"/>
      <c r="L24" s="65"/>
      <c r="M24" s="66"/>
      <c r="N24" s="65"/>
      <c r="O24" s="66"/>
    </row>
    <row r="25" spans="2:15">
      <c r="B25" s="35" t="s">
        <v>172</v>
      </c>
      <c r="C25" s="35" t="s">
        <v>173</v>
      </c>
      <c r="D25" s="221" t="s">
        <v>121</v>
      </c>
      <c r="E25" s="91">
        <v>0</v>
      </c>
      <c r="F25" s="92"/>
      <c r="G25" s="93"/>
      <c r="H25" s="114">
        <v>0</v>
      </c>
      <c r="I25" s="72">
        <f>$E25*H25</f>
        <v>0</v>
      </c>
      <c r="J25" s="114">
        <v>0</v>
      </c>
      <c r="K25" s="72">
        <f>$E25*J25</f>
        <v>0</v>
      </c>
      <c r="L25" s="114">
        <v>0</v>
      </c>
      <c r="M25" s="72">
        <f>$E25*L25</f>
        <v>0</v>
      </c>
      <c r="N25" s="95">
        <f>H25+J25+L25</f>
        <v>0</v>
      </c>
      <c r="O25" s="72">
        <f t="shared" si="0"/>
        <v>0</v>
      </c>
    </row>
    <row r="26" spans="2:15">
      <c r="B26" s="35" t="s">
        <v>172</v>
      </c>
      <c r="C26" s="35" t="s">
        <v>173</v>
      </c>
      <c r="D26" s="221" t="s">
        <v>121</v>
      </c>
      <c r="E26" s="91">
        <v>0</v>
      </c>
      <c r="F26" s="92"/>
      <c r="G26" s="93"/>
      <c r="H26" s="114">
        <v>0</v>
      </c>
      <c r="I26" s="72">
        <f>$E26*H26</f>
        <v>0</v>
      </c>
      <c r="J26" s="114">
        <v>0</v>
      </c>
      <c r="K26" s="72">
        <f>$E26*J26</f>
        <v>0</v>
      </c>
      <c r="L26" s="114">
        <v>0</v>
      </c>
      <c r="M26" s="72">
        <f>$E26*L26</f>
        <v>0</v>
      </c>
      <c r="N26" s="95">
        <f>H26+J26+L26</f>
        <v>0</v>
      </c>
      <c r="O26" s="72">
        <f t="shared" si="0"/>
        <v>0</v>
      </c>
    </row>
    <row r="27" spans="2:15">
      <c r="B27" s="98"/>
      <c r="C27" s="99" t="s">
        <v>41</v>
      </c>
      <c r="D27" s="99"/>
      <c r="E27" s="115"/>
      <c r="F27" s="98"/>
      <c r="G27" s="98"/>
      <c r="H27" s="116"/>
      <c r="I27" s="101">
        <f>SUM(I25:I26)</f>
        <v>0</v>
      </c>
      <c r="J27" s="116"/>
      <c r="K27" s="101">
        <f>SUM(K25:K26)</f>
        <v>0</v>
      </c>
      <c r="L27" s="116"/>
      <c r="M27" s="101">
        <f>SUM(M25:M26)</f>
        <v>0</v>
      </c>
      <c r="N27" s="117"/>
      <c r="O27" s="101">
        <f t="shared" si="0"/>
        <v>0</v>
      </c>
    </row>
    <row r="28" spans="2:15" ht="14" thickBot="1">
      <c r="E28" s="121"/>
      <c r="K28" s="109"/>
      <c r="M28" s="109"/>
      <c r="N28" s="61"/>
      <c r="O28" s="72"/>
    </row>
    <row r="29" spans="2:15" s="61" customFormat="1" ht="14" thickBot="1">
      <c r="B29" s="62" t="s">
        <v>38</v>
      </c>
      <c r="C29" s="222" t="s">
        <v>123</v>
      </c>
      <c r="D29" s="224"/>
      <c r="E29" s="122"/>
      <c r="F29" s="63"/>
      <c r="G29" s="64"/>
      <c r="H29" s="65"/>
      <c r="I29" s="66"/>
      <c r="J29" s="65"/>
      <c r="K29" s="66"/>
      <c r="L29" s="65"/>
      <c r="M29" s="66"/>
      <c r="N29" s="65"/>
      <c r="O29" s="66"/>
    </row>
    <row r="30" spans="2:15">
      <c r="B30" s="35" t="s">
        <v>174</v>
      </c>
      <c r="C30" s="35" t="s">
        <v>175</v>
      </c>
      <c r="D30" s="244" t="s">
        <v>171</v>
      </c>
      <c r="E30" s="91">
        <v>0</v>
      </c>
      <c r="F30" s="92"/>
      <c r="G30" s="93"/>
      <c r="H30" s="114">
        <v>0</v>
      </c>
      <c r="I30" s="72">
        <f>$E30*H30</f>
        <v>0</v>
      </c>
      <c r="J30" s="114">
        <v>0</v>
      </c>
      <c r="K30" s="72">
        <f>$E30*J30</f>
        <v>0</v>
      </c>
      <c r="L30" s="114">
        <v>0</v>
      </c>
      <c r="M30" s="72">
        <f>$E30*L30</f>
        <v>0</v>
      </c>
      <c r="N30" s="95">
        <f>H30+J30+L30</f>
        <v>0</v>
      </c>
      <c r="O30" s="72">
        <f t="shared" si="0"/>
        <v>0</v>
      </c>
    </row>
    <row r="31" spans="2:15">
      <c r="B31" s="35" t="s">
        <v>174</v>
      </c>
      <c r="C31" s="35" t="s">
        <v>175</v>
      </c>
      <c r="D31" s="244" t="s">
        <v>171</v>
      </c>
      <c r="E31" s="91">
        <v>0</v>
      </c>
      <c r="F31" s="92"/>
      <c r="G31" s="93"/>
      <c r="H31" s="114">
        <v>0</v>
      </c>
      <c r="I31" s="72">
        <f>$E31*H31</f>
        <v>0</v>
      </c>
      <c r="J31" s="114">
        <v>0</v>
      </c>
      <c r="K31" s="72">
        <f>$E31*J31</f>
        <v>0</v>
      </c>
      <c r="L31" s="114">
        <v>0</v>
      </c>
      <c r="M31" s="72">
        <f>$E31*L31</f>
        <v>0</v>
      </c>
      <c r="N31" s="95">
        <f>H31+J31+L31</f>
        <v>0</v>
      </c>
      <c r="O31" s="72">
        <f t="shared" si="0"/>
        <v>0</v>
      </c>
    </row>
    <row r="32" spans="2:15">
      <c r="B32" s="98"/>
      <c r="C32" s="99" t="s">
        <v>43</v>
      </c>
      <c r="D32" s="99"/>
      <c r="E32" s="115"/>
      <c r="F32" s="98"/>
      <c r="G32" s="98"/>
      <c r="H32" s="98"/>
      <c r="I32" s="101">
        <f>SUM(I30:I31)</f>
        <v>0</v>
      </c>
      <c r="J32" s="98"/>
      <c r="K32" s="101">
        <f>SUM(K30:K31)</f>
        <v>0</v>
      </c>
      <c r="L32" s="98"/>
      <c r="M32" s="101">
        <f>SUM(M30:M31)</f>
        <v>0</v>
      </c>
      <c r="N32" s="113"/>
      <c r="O32" s="101">
        <f t="shared" si="0"/>
        <v>0</v>
      </c>
    </row>
    <row r="33" spans="2:15" ht="14" thickBot="1">
      <c r="E33" s="121"/>
      <c r="N33" s="61"/>
      <c r="O33" s="61"/>
    </row>
    <row r="34" spans="2:15" ht="14" thickBot="1">
      <c r="B34" s="123" t="s">
        <v>108</v>
      </c>
      <c r="I34" s="72">
        <f>'Sub - University XYZ Travel'!P9</f>
        <v>0</v>
      </c>
      <c r="J34" s="61"/>
      <c r="K34" s="72">
        <f>'Sub - University XYZ Travel'!P11</f>
        <v>0</v>
      </c>
      <c r="L34" s="61"/>
      <c r="M34" s="72">
        <f>'Sub - University XYZ Travel'!P13</f>
        <v>0</v>
      </c>
      <c r="N34" s="61"/>
      <c r="O34" s="72">
        <f t="shared" si="0"/>
        <v>0</v>
      </c>
    </row>
    <row r="35" spans="2:15" customFormat="1"/>
    <row r="36" spans="2:15" ht="20">
      <c r="B36" s="295" t="s">
        <v>178</v>
      </c>
    </row>
    <row r="38" spans="2:15">
      <c r="B38" s="297" t="s">
        <v>181</v>
      </c>
    </row>
    <row r="39" spans="2:15">
      <c r="I39" s="234"/>
    </row>
  </sheetData>
  <mergeCells count="4">
    <mergeCell ref="J1:K2"/>
    <mergeCell ref="L1:M2"/>
    <mergeCell ref="N1:O2"/>
    <mergeCell ref="H1:I2"/>
  </mergeCells>
  <printOptions horizontalCentered="1" verticalCentered="1"/>
  <pageMargins left="0.5" right="0.5" top="0.5" bottom="0.5" header="0.5" footer="0.5"/>
  <pageSetup scale="4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by Phase</vt:lpstr>
      <vt:lpstr>Summary by Task</vt:lpstr>
      <vt:lpstr>Phase I</vt:lpstr>
      <vt:lpstr>Phase II</vt:lpstr>
      <vt:lpstr>Phase III</vt:lpstr>
      <vt:lpstr>Travel</vt:lpstr>
      <vt:lpstr>Program-Admin Costs (ODCs)</vt:lpstr>
      <vt:lpstr>Expenditures by Month</vt:lpstr>
      <vt:lpstr>Sub - University XYZ Budget</vt:lpstr>
      <vt:lpstr>Sub - University XYZ Travel</vt:lpstr>
      <vt:lpstr>Animal and Human Use</vt:lpstr>
      <vt:lpstr>Milestones and Deliverables 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Judy</dc:creator>
  <cp:lastModifiedBy>afds</cp:lastModifiedBy>
  <cp:lastPrinted>2014-09-19T16:11:37Z</cp:lastPrinted>
  <dcterms:created xsi:type="dcterms:W3CDTF">2011-06-16T17:18:10Z</dcterms:created>
  <dcterms:modified xsi:type="dcterms:W3CDTF">2017-05-12T17:38:32Z</dcterms:modified>
</cp:coreProperties>
</file>