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43.png" ContentType="image/png"/>
  <Override PartName="/xl/media/image44.png" ContentType="image/png"/>
  <Override PartName="/xl/media/image45.png" ContentType="image/png"/>
  <Override PartName="/xl/media/image46.png" ContentType="image/png"/>
  <Override PartName="/xl/media/image47.png" ContentType="image/png"/>
  <Override PartName="/xl/media/image48.png" ContentType="image/png"/>
  <Override PartName="/xl/drawings/_rels/drawing13.xml.rels" ContentType="application/vnd.openxmlformats-package.relationships+xml"/>
  <Override PartName="/xl/drawings/_rels/drawing10.xml.rels" ContentType="application/vnd.openxmlformats-package.relationships+xml"/>
  <Override PartName="/xl/drawings/_rels/drawing14.xml.rels" ContentType="application/vnd.openxmlformats-package.relationships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9.xml" ContentType="application/vnd.openxmlformats-officedocument.drawing+xml"/>
  <Override PartName="/xl/drawings/drawing14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trlProps/ctrlProps2.xml" ContentType="application/vnd.ms-excel.controlproperties+xml"/>
  <Override PartName="/xl/ctrlProps/ctrlProps3.xml" ContentType="application/vnd.ms-excel.controlproperties+xml"/>
  <Override PartName="/xl/ctrlProps/ctrlProps4.xml" ContentType="application/vnd.ms-excel.controlproperties+xml"/>
  <Override PartName="/xl/ctrlProps/ctrlProps5.xml" ContentType="application/vnd.ms-excel.controlproperties+xml"/>
  <Override PartName="/xl/ctrlProps/ctrlProps6.xml" ContentType="application/vnd.ms-excel.controlproperties+xml"/>
  <Override PartName="/xl/ctrlProps/ctrlProps7.xml" ContentType="application/vnd.ms-excel.controlproperties+xml"/>
  <Override PartName="/xl/ctrlProps/ctrlProps8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Checklist" sheetId="1" state="visible" r:id="rId2"/>
    <sheet name="Definición" sheetId="2" state="visible" r:id="rId3"/>
    <sheet name="Stakeholders" sheetId="3" state="visible" r:id="rId4"/>
    <sheet name="Income Statement" sheetId="4" state="visible" r:id="rId5"/>
    <sheet name="Tipos de empresa" sheetId="5" state="visible" r:id="rId6"/>
    <sheet name="Utilidad bruta y operativa" sheetId="6" state="visible" r:id="rId7"/>
    <sheet name="Tipos de costos" sheetId="7" state="visible" r:id="rId8"/>
    <sheet name="Margen de contribución" sheetId="8" state="visible" r:id="rId9"/>
    <sheet name="Razones matemáticas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<sst xmlns="http://schemas.openxmlformats.org/spreadsheetml/2006/main" count="189" uniqueCount="84">
  <si>
    <t xml:space="preserve">Definición</t>
  </si>
  <si>
    <t xml:space="preserve">Stakeholders</t>
  </si>
  <si>
    <t xml:space="preserve">Tipos de empresa</t>
  </si>
  <si>
    <t xml:space="preserve">Utilidad Bruta y operativa</t>
  </si>
  <si>
    <t xml:space="preserve">Tipos de costos</t>
  </si>
  <si>
    <t xml:space="preserve">Margen de contribución</t>
  </si>
  <si>
    <t xml:space="preserve">Razones matemáticas</t>
  </si>
  <si>
    <t xml:space="preserve">Respuesta</t>
  </si>
  <si>
    <t xml:space="preserve">Stakeholder 1</t>
  </si>
  <si>
    <t xml:space="preserve">McDonalds</t>
  </si>
  <si>
    <t xml:space="preserve">Utilidad Operativa</t>
  </si>
  <si>
    <t xml:space="preserve">Stakeholder 2</t>
  </si>
  <si>
    <t xml:space="preserve">Accionistas de Coca Cola</t>
  </si>
  <si>
    <t xml:space="preserve">Utilidad Bruta</t>
  </si>
  <si>
    <t xml:space="preserve">Stakeholders 3</t>
  </si>
  <si>
    <t xml:space="preserve">Presidente de Coca Cola Arg.</t>
  </si>
  <si>
    <t xml:space="preserve">Sin contestar</t>
  </si>
  <si>
    <t xml:space="preserve">Ingresos</t>
  </si>
  <si>
    <t xml:space="preserve">Ventas</t>
  </si>
  <si>
    <t xml:space="preserve">Costo de bienes vendidos</t>
  </si>
  <si>
    <t xml:space="preserve">Gastos Operativos</t>
  </si>
  <si>
    <t xml:space="preserve">Gastos de venta</t>
  </si>
  <si>
    <t xml:space="preserve">Gastos de administración</t>
  </si>
  <si>
    <t xml:space="preserve">Total de gastos operativos</t>
  </si>
  <si>
    <t xml:space="preserve">Otros Ingresos</t>
  </si>
  <si>
    <t xml:space="preserve">Intereses en inversión</t>
  </si>
  <si>
    <t xml:space="preserve">Total de otros Ingresos</t>
  </si>
  <si>
    <t xml:space="preserve">Otros Egresos</t>
  </si>
  <si>
    <t xml:space="preserve">Demanda perdida</t>
  </si>
  <si>
    <t xml:space="preserve">Total de otros Egresos</t>
  </si>
  <si>
    <t xml:space="preserve">Utilidad antes de Impuestos</t>
  </si>
  <si>
    <t xml:space="preserve">Impuestos</t>
  </si>
  <si>
    <t xml:space="preserve">Utilidad Neta</t>
  </si>
  <si>
    <t xml:space="preserve">Empresa A</t>
  </si>
  <si>
    <t xml:space="preserve">Productos</t>
  </si>
  <si>
    <t xml:space="preserve">Servicios</t>
  </si>
  <si>
    <t xml:space="preserve">Empresa B</t>
  </si>
  <si>
    <t xml:space="preserve">-</t>
  </si>
  <si>
    <t xml:space="preserve">Actividades</t>
  </si>
  <si>
    <t xml:space="preserve">Disminución en el precio de la  madera con la que haces los muebles que vendes</t>
  </si>
  <si>
    <t xml:space="preserve">Aumento en los sueldos de los empleados</t>
  </si>
  <si>
    <t xml:space="preserve">Aumento en la renta de las oficinas</t>
  </si>
  <si>
    <t xml:space="preserve">Aumento en el margen de contribución</t>
  </si>
  <si>
    <t xml:space="preserve">Disminución de ventas</t>
  </si>
  <si>
    <t xml:space="preserve">Contratación de nuevos operadores en la fábrica</t>
  </si>
  <si>
    <t xml:space="preserve">Aumento en el presupuesto de gasto de mercadotécnia</t>
  </si>
  <si>
    <t xml:space="preserve">Compra de papelería y elementos de oficina</t>
  </si>
  <si>
    <t xml:space="preserve">Aumento en el costo de bienes vendidos</t>
  </si>
  <si>
    <t xml:space="preserve">Disminución de los gastos administrativos</t>
  </si>
  <si>
    <t xml:space="preserve">Ejemplos</t>
  </si>
  <si>
    <t xml:space="preserve">Costo de la electricidad</t>
  </si>
  <si>
    <t xml:space="preserve">Costo Semifijo</t>
  </si>
  <si>
    <t xml:space="preserve">Costo Fijo</t>
  </si>
  <si>
    <t xml:space="preserve">Costo de clavos utilizados en la creación de tus productos</t>
  </si>
  <si>
    <t xml:space="preserve">Costo Variable</t>
  </si>
  <si>
    <t xml:space="preserve">Renta de las oficinas generales</t>
  </si>
  <si>
    <t xml:space="preserve">Comisión pagada a cada vendedor por conseguir clientes</t>
  </si>
  <si>
    <t xml:space="preserve">Presupuesto de publicidad mensual</t>
  </si>
  <si>
    <t xml:space="preserve">Nómina</t>
  </si>
  <si>
    <t xml:space="preserve">Comisión pagada al banco por compras con tarjeta de crédito</t>
  </si>
  <si>
    <t xml:space="preserve">Internet</t>
  </si>
  <si>
    <t xml:space="preserve">Pago de seguros para empleados</t>
  </si>
  <si>
    <t xml:space="preserve">Licencia de software para administración</t>
  </si>
  <si>
    <t xml:space="preserve">Costos variables</t>
  </si>
  <si>
    <t xml:space="preserve">Precio de venta</t>
  </si>
  <si>
    <t xml:space="preserve">Gastos Fijos</t>
  </si>
  <si>
    <t xml:space="preserve">Punto de equilibrio en unidades</t>
  </si>
  <si>
    <t xml:space="preserve">Pan</t>
  </si>
  <si>
    <t xml:space="preserve">Carne</t>
  </si>
  <si>
    <t xml:space="preserve">Queso</t>
  </si>
  <si>
    <t xml:space="preserve">Total Costos Variables</t>
  </si>
  <si>
    <t xml:space="preserve">El margen de contribución de la hamburguesa con queso es:</t>
  </si>
  <si>
    <r>
      <rPr>
        <sz val="11"/>
        <color rgb="FF000000"/>
        <rFont val="Calibri"/>
        <family val="2"/>
        <charset val="1"/>
      </rPr>
      <t xml:space="preserve">PRECIO DE VENTA X UNIDAD – COSTOS X UNIDAD = $1.50 - ($0.1 + $0.3 + $0.1) = </t>
    </r>
    <r>
      <rPr>
        <b val="true"/>
        <sz val="11"/>
        <color rgb="FF000000"/>
        <rFont val="Calibri"/>
        <family val="2"/>
        <charset val="1"/>
      </rPr>
      <t xml:space="preserve">$1</t>
    </r>
  </si>
  <si>
    <t xml:space="preserve">Por otro lado, el punto de equilibrio se alcanzaría cuando no tengamos ni pérdidas ni ganancias. Como tenemos gastos operativos por $2000, necesitamos vender hamburguesas de manera tal que la suma de los márgenes</t>
  </si>
  <si>
    <r>
      <rPr>
        <sz val="11"/>
        <color rgb="FF000000"/>
        <rFont val="Calibri"/>
        <family val="2"/>
        <charset val="1"/>
      </rPr>
      <t xml:space="preserve">de contribución de las hamburguesas vendidas también sea $2000. Para esto, como el margen de contribución de la hamburguesa con queso es $1, </t>
    </r>
    <r>
      <rPr>
        <b val="true"/>
        <sz val="11"/>
        <color rgb="FF000000"/>
        <rFont val="Calibri"/>
        <family val="2"/>
        <charset val="1"/>
      </rPr>
      <t xml:space="preserve">necesitamos vender 2000 hamburguesas</t>
    </r>
    <r>
      <rPr>
        <sz val="11"/>
        <color rgb="FF000000"/>
        <rFont val="Calibri"/>
        <family val="2"/>
        <charset val="1"/>
      </rPr>
      <t xml:space="preserve">.</t>
    </r>
  </si>
  <si>
    <t xml:space="preserve">1)</t>
  </si>
  <si>
    <t xml:space="preserve">2)</t>
  </si>
  <si>
    <t xml:space="preserve">3)</t>
  </si>
  <si>
    <t xml:space="preserve">4)</t>
  </si>
  <si>
    <t xml:space="preserve">5)</t>
  </si>
  <si>
    <t xml:space="preserve">6)</t>
  </si>
  <si>
    <t xml:space="preserve">Considero mejor a la empresa B, ya que puede aumentar sus ventas sin tener que incrementar el costo de los bienes vendidos, sumado al hecho de que los Gastos de venta</t>
  </si>
  <si>
    <t xml:space="preserve">y de administración no deberían crecer proporcionalmente a las ventas. Esta respuesta, considerando que la empresa A es una empresa que vende productos y la B una que vende</t>
  </si>
  <si>
    <t xml:space="preserve">servicios.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</si>
</sst>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%"/>
    <numFmt numFmtId="167" formatCode="_-\$* #,##0.00_-;&quot;-$&quot;* #,##0.00_-;_-\$* \-??_-;_-@_-"/>
    <numFmt numFmtId="168" formatCode="_-\$* #,##0_-;&quot;-$&quot;* #,##0_-;_-\$* \-??_-;_-@_-"/>
    <numFmt numFmtId="169" formatCode="0.00%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FFFF"/>
      <name val="Consolas"/>
      <family val="3"/>
      <charset val="1"/>
    </font>
    <font>
      <sz val="11"/>
      <color rgb="FF657B83"/>
      <name val="Consolas"/>
      <family val="3"/>
      <charset val="1"/>
    </font>
    <font>
      <b val="true"/>
      <sz val="24"/>
      <color rgb="FFFFFFFF"/>
      <name val="Calibri"/>
      <family val="0"/>
    </font>
    <font>
      <b val="true"/>
      <sz val="24"/>
      <color rgb="FF000000"/>
      <name val="Calibri"/>
      <family val="0"/>
    </font>
    <font>
      <b val="true"/>
      <sz val="36"/>
      <color rgb="FF70AD47"/>
      <name val="Calibri"/>
      <family val="0"/>
    </font>
    <font>
      <sz val="18"/>
      <name val="Times New Roman"/>
      <family val="1"/>
    </font>
    <font>
      <b val="true"/>
      <sz val="16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4"/>
      <color rgb="FFC00000"/>
      <name val="Calibri"/>
      <family val="2"/>
      <charset val="1"/>
    </font>
    <font>
      <b val="true"/>
      <sz val="12"/>
      <color rgb="FF000000"/>
      <name val="Calibri"/>
      <family val="0"/>
    </font>
    <font>
      <b val="true"/>
      <sz val="11"/>
      <color rgb="FF000000"/>
      <name val="Calibri"/>
      <family val="2"/>
      <charset val="1"/>
    </font>
    <font>
      <sz val="14"/>
      <color rgb="FF000000"/>
      <name val="Calibri"/>
      <family val="0"/>
    </font>
    <font>
      <b val="true"/>
      <sz val="14"/>
      <color rgb="FF000000"/>
      <name val="Calibri"/>
      <family val="0"/>
    </font>
    <font>
      <sz val="11"/>
      <color rgb="FF000000"/>
      <name val="Calibri"/>
      <family val="0"/>
    </font>
    <font>
      <sz val="11"/>
      <color rgb="FF000000"/>
      <name val="Calibri"/>
      <family val="2"/>
    </font>
    <font>
      <b val="true"/>
      <sz val="11"/>
      <color rgb="FF000000"/>
      <name val="Calibri"/>
      <family val="0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EDEDED"/>
      </patternFill>
    </fill>
    <fill>
      <patternFill patternType="solid">
        <fgColor rgb="FFBDD7EE"/>
        <bgColor rgb="FFC5E0B4"/>
      </patternFill>
    </fill>
    <fill>
      <patternFill patternType="solid">
        <fgColor rgb="FF9DC3E6"/>
        <bgColor rgb="FFBDD7EE"/>
      </patternFill>
    </fill>
    <fill>
      <patternFill patternType="solid">
        <fgColor rgb="FFA9D18E"/>
        <bgColor rgb="FFC5E0B4"/>
      </patternFill>
    </fill>
    <fill>
      <patternFill patternType="solid">
        <fgColor rgb="FF548235"/>
        <bgColor rgb="FF657B83"/>
      </patternFill>
    </fill>
    <fill>
      <patternFill patternType="solid">
        <fgColor rgb="FFC5E0B4"/>
        <bgColor rgb="FFBDD7EE"/>
      </patternFill>
    </fill>
    <fill>
      <patternFill patternType="solid">
        <fgColor rgb="FFF4B183"/>
        <bgColor rgb="FFF8CBAD"/>
      </patternFill>
    </fill>
    <fill>
      <patternFill patternType="solid">
        <fgColor rgb="FFF8CBAD"/>
        <bgColor rgb="FFFBE5D6"/>
      </patternFill>
    </fill>
    <fill>
      <patternFill patternType="solid">
        <fgColor rgb="FFFBE5D6"/>
        <bgColor rgb="FFEDEDED"/>
      </patternFill>
    </fill>
    <fill>
      <patternFill patternType="solid">
        <fgColor rgb="FFEDEDED"/>
        <bgColor rgb="FFFBE5D6"/>
      </patternFill>
    </fill>
    <fill>
      <patternFill patternType="solid">
        <fgColor rgb="FF2E75B6"/>
        <bgColor rgb="FF0066CC"/>
      </patternFill>
    </fill>
    <fill>
      <patternFill patternType="solid">
        <fgColor rgb="FFC55A11"/>
        <bgColor rgb="FF99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 style="double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left" vertical="center" textRotation="0" wrapText="false" indent="2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center" textRotation="0" wrapText="false" indent="2" shrinkToFit="false"/>
      <protection locked="true" hidden="false"/>
    </xf>
    <xf numFmtId="166" fontId="5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5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5" fillId="2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6" fillId="2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5" fillId="7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6" fillId="7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5" fillId="3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8" fillId="9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8" fillId="9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6" fillId="9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5" fillId="7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6" fillId="9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6" fillId="1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5" fillId="3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4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6" fillId="4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4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8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8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6" fillId="8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8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5" fillId="2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548235"/>
      <rgbColor rgb="FF800080"/>
      <rgbColor rgb="FF008080"/>
      <rgbColor rgb="FFA9D18E"/>
      <rgbColor rgb="FF657B83"/>
      <rgbColor rgb="FF9999FF"/>
      <rgbColor rgb="FF993366"/>
      <rgbColor rgb="FFEDEDED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BE5D6"/>
      <rgbColor rgb="FF9DC3E6"/>
      <rgbColor rgb="FFF4B183"/>
      <rgbColor rgb="FFCC99FF"/>
      <rgbColor rgb="FFF8CBAD"/>
      <rgbColor rgb="FF2E75B6"/>
      <rgbColor rgb="FF33CCCC"/>
      <rgbColor rgb="FF99CC00"/>
      <rgbColor rgb="FFFFCC00"/>
      <rgbColor rgb="FFFF9900"/>
      <rgbColor rgb="FFC55A1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trlProps/ctrlProps2.xml><?xml version="1.0" encoding="utf-8"?>
<formControlPr xmlns="http://schemas.microsoft.com/office/spreadsheetml/2009/9/main" objectType="CheckBox" autoLine="false" print="true" fmlaLink="Checklist!$E$11" lockText="1" noThreeD="1"/>
</file>

<file path=xl/ctrlProps/ctrlProps3.xml><?xml version="1.0" encoding="utf-8"?>
<formControlPr xmlns="http://schemas.microsoft.com/office/spreadsheetml/2009/9/main" objectType="CheckBox" autoLine="false" print="true" fmlaLink="Checklist!$E$12" lockText="1" noThreeD="1"/>
</file>

<file path=xl/ctrlProps/ctrlProps4.xml><?xml version="1.0" encoding="utf-8"?>
<formControlPr xmlns="http://schemas.microsoft.com/office/spreadsheetml/2009/9/main" objectType="CheckBox" autoLine="false" print="true" fmlaLink="Checklist!$E$13" lockText="1" noThreeD="1"/>
</file>

<file path=xl/ctrlProps/ctrlProps5.xml><?xml version="1.0" encoding="utf-8"?>
<formControlPr xmlns="http://schemas.microsoft.com/office/spreadsheetml/2009/9/main" objectType="CheckBox" autoLine="false" print="true" fmlaLink="Checklist!$E$14" lockText="1" noThreeD="1"/>
</file>

<file path=xl/ctrlProps/ctrlProps6.xml><?xml version="1.0" encoding="utf-8"?>
<formControlPr xmlns="http://schemas.microsoft.com/office/spreadsheetml/2009/9/main" objectType="CheckBox" autoLine="false" print="true" fmlaLink="Checklist!$E$15" lockText="1" noThreeD="1"/>
</file>

<file path=xl/ctrlProps/ctrlProps7.xml><?xml version="1.0" encoding="utf-8"?>
<formControlPr xmlns="http://schemas.microsoft.com/office/spreadsheetml/2009/9/main" objectType="CheckBox" autoLine="false" print="true" fmlaLink="Checklist!$E$16" lockText="1" noThreeD="1"/>
</file>

<file path=xl/ctrlProps/ctrlProps8.xml><?xml version="1.0" encoding="utf-8"?>
<formControlPr xmlns="http://schemas.microsoft.com/office/spreadsheetml/2009/9/main" objectType="CheckBox" autoLine="false" print="true" fmlaLink="Checklist!$E$17" lockText="1" noThreeD="1"/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3.png"/><Relationship Id="rId2" Type="http://schemas.openxmlformats.org/officeDocument/2006/relationships/image" Target="../media/image44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46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47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48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4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19080</xdr:colOff>
      <xdr:row>0</xdr:row>
      <xdr:rowOff>0</xdr:rowOff>
    </xdr:from>
    <xdr:to>
      <xdr:col>8</xdr:col>
      <xdr:colOff>75960</xdr:colOff>
      <xdr:row>6</xdr:row>
      <xdr:rowOff>151920</xdr:rowOff>
    </xdr:to>
    <xdr:sp>
      <xdr:nvSpPr>
        <xdr:cNvPr id="0" name="CustomShape 1"/>
        <xdr:cNvSpPr/>
      </xdr:nvSpPr>
      <xdr:spPr>
        <a:xfrm>
          <a:off x="19080" y="0"/>
          <a:ext cx="11576160" cy="129492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0</xdr:col>
      <xdr:colOff>514440</xdr:colOff>
      <xdr:row>0</xdr:row>
      <xdr:rowOff>66600</xdr:rowOff>
    </xdr:from>
    <xdr:to>
      <xdr:col>7</xdr:col>
      <xdr:colOff>260640</xdr:colOff>
      <xdr:row>5</xdr:row>
      <xdr:rowOff>180720</xdr:rowOff>
    </xdr:to>
    <xdr:sp>
      <xdr:nvSpPr>
        <xdr:cNvPr id="1" name="CustomShape 1"/>
        <xdr:cNvSpPr/>
      </xdr:nvSpPr>
      <xdr:spPr>
        <a:xfrm>
          <a:off x="514440" y="66600"/>
          <a:ext cx="10249560" cy="10663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s-MX" sz="2400" spc="-1" strike="noStrike">
              <a:solidFill>
                <a:srgbClr val="ffffff"/>
              </a:solidFill>
              <a:latin typeface="Calibri"/>
            </a:rPr>
            <a:t>Utiliza este apartado para llevar un seguimiento </a:t>
          </a:r>
          <a:endParaRPr b="0" lang="es-AR" sz="24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es-MX" sz="2400" spc="-1" strike="noStrike">
              <a:solidFill>
                <a:srgbClr val="ffffff"/>
              </a:solidFill>
              <a:latin typeface="Calibri"/>
            </a:rPr>
            <a:t>de tu progreso</a:t>
          </a:r>
          <a:endParaRPr b="0" lang="es-AR" sz="24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695160</xdr:colOff>
      <xdr:row>7</xdr:row>
      <xdr:rowOff>0</xdr:rowOff>
    </xdr:from>
    <xdr:to>
      <xdr:col>2</xdr:col>
      <xdr:colOff>94680</xdr:colOff>
      <xdr:row>9</xdr:row>
      <xdr:rowOff>114120</xdr:rowOff>
    </xdr:to>
    <xdr:sp>
      <xdr:nvSpPr>
        <xdr:cNvPr id="2" name="CustomShape 1"/>
        <xdr:cNvSpPr/>
      </xdr:nvSpPr>
      <xdr:spPr>
        <a:xfrm>
          <a:off x="695160" y="1333440"/>
          <a:ext cx="3895920" cy="495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MX" sz="2400" spc="-1" strike="noStrike">
              <a:solidFill>
                <a:srgbClr val="000000"/>
              </a:solidFill>
              <a:latin typeface="Calibri"/>
            </a:rPr>
            <a:t>Reto</a:t>
          </a:r>
          <a:endParaRPr b="0" lang="es-AR" sz="24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1047600</xdr:colOff>
      <xdr:row>9</xdr:row>
      <xdr:rowOff>152280</xdr:rowOff>
    </xdr:from>
    <xdr:to>
      <xdr:col>8</xdr:col>
      <xdr:colOff>75600</xdr:colOff>
      <xdr:row>11</xdr:row>
      <xdr:rowOff>161280</xdr:rowOff>
    </xdr:to>
    <xdr:sp>
      <xdr:nvSpPr>
        <xdr:cNvPr id="3" name="CustomShape 1"/>
        <xdr:cNvSpPr/>
      </xdr:nvSpPr>
      <xdr:spPr>
        <a:xfrm>
          <a:off x="7575840" y="1866600"/>
          <a:ext cx="4019040" cy="494640"/>
        </a:xfrm>
        <a:prstGeom prst="rect">
          <a:avLst/>
        </a:prstGeom>
        <a:solidFill>
          <a:schemeClr val="accent5">
            <a:lumMod val="75000"/>
          </a:schemeClr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 algn="ctr">
            <a:lnSpc>
              <a:spcPct val="100000"/>
            </a:lnSpc>
          </a:pPr>
          <a:r>
            <a:rPr b="1" lang="es-MX" sz="2400" spc="-1" strike="noStrike">
              <a:solidFill>
                <a:srgbClr val="ffffff"/>
              </a:solidFill>
              <a:latin typeface="Calibri"/>
            </a:rPr>
            <a:t>Avance</a:t>
          </a:r>
          <a:endParaRPr b="0" lang="es-AR" sz="24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0</xdr:colOff>
      <xdr:row>11</xdr:row>
      <xdr:rowOff>276120</xdr:rowOff>
    </xdr:from>
    <xdr:to>
      <xdr:col>7</xdr:col>
      <xdr:colOff>504360</xdr:colOff>
      <xdr:row>14</xdr:row>
      <xdr:rowOff>228240</xdr:rowOff>
    </xdr:to>
    <xdr:sp>
      <xdr:nvSpPr>
        <xdr:cNvPr id="4" name="CustomShape 1"/>
        <xdr:cNvSpPr/>
      </xdr:nvSpPr>
      <xdr:spPr>
        <a:xfrm>
          <a:off x="8471520" y="2476080"/>
          <a:ext cx="2536200" cy="838080"/>
        </a:xfrm>
        <a:prstGeom prst="rect">
          <a:avLst/>
        </a:prstGeom>
        <a:solidFill>
          <a:schemeClr val="lt1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 algn="ctr">
            <a:lnSpc>
              <a:spcPct val="100000"/>
            </a:lnSpc>
          </a:pPr>
          <a:r>
            <a:rPr b="1" lang="en-US" sz="3600" spc="-1" strike="noStrike">
              <a:solidFill>
                <a:srgbClr val="70ad47"/>
              </a:solidFill>
              <a:latin typeface="Calibri"/>
            </a:rPr>
            <a:t>0%</a:t>
          </a:r>
          <a:endParaRPr b="0" lang="es-AR" sz="36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561960</xdr:colOff>
      <xdr:row>13</xdr:row>
      <xdr:rowOff>285840</xdr:rowOff>
    </xdr:from>
    <xdr:to>
      <xdr:col>6</xdr:col>
      <xdr:colOff>713880</xdr:colOff>
      <xdr:row>17</xdr:row>
      <xdr:rowOff>18720</xdr:rowOff>
    </xdr:to>
    <xdr:pic>
      <xdr:nvPicPr>
        <xdr:cNvPr id="5" name="Gráfico 4" descr="Inteligencia artificial con relleno sólido"/>
        <xdr:cNvPicPr/>
      </xdr:nvPicPr>
      <xdr:blipFill>
        <a:blip r:embed="rId1"/>
        <a:stretch/>
      </xdr:blipFill>
      <xdr:spPr>
        <a:xfrm>
          <a:off x="9033480" y="3076560"/>
          <a:ext cx="1167840" cy="91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590400</xdr:colOff>
      <xdr:row>7</xdr:row>
      <xdr:rowOff>9360</xdr:rowOff>
    </xdr:from>
    <xdr:to>
      <xdr:col>3</xdr:col>
      <xdr:colOff>313920</xdr:colOff>
      <xdr:row>9</xdr:row>
      <xdr:rowOff>113760</xdr:rowOff>
    </xdr:to>
    <xdr:pic>
      <xdr:nvPicPr>
        <xdr:cNvPr id="6" name="Gráfico 6" descr="Marca de insignia1 con relleno sólido"/>
        <xdr:cNvPicPr/>
      </xdr:nvPicPr>
      <xdr:blipFill>
        <a:blip r:embed="rId2"/>
        <a:stretch/>
      </xdr:blipFill>
      <xdr:spPr>
        <a:xfrm>
          <a:off x="5086800" y="1342800"/>
          <a:ext cx="739440" cy="485280"/>
        </a:xfrm>
        <a:prstGeom prst="rect">
          <a:avLst/>
        </a:prstGeom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723960</xdr:colOff>
          <xdr:row>10</xdr:row>
          <xdr:rowOff>9360</xdr:rowOff>
        </xdr:from>
        <xdr:to>
          <xdr:col>3</xdr:col>
          <xdr:colOff>324000</xdr:colOff>
          <xdr:row>11</xdr:row>
          <xdr:rowOff>-38160</xdr:rowOff>
        </xdr:to>
        <xdr:sp>
          <xdr:nvSpPr>
            <xdr:cNvPr id="1001" name="Check Box 2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714240</xdr:colOff>
          <xdr:row>11</xdr:row>
          <xdr:rowOff>38160</xdr:rowOff>
        </xdr:from>
        <xdr:to>
          <xdr:col>3</xdr:col>
          <xdr:colOff>314280</xdr:colOff>
          <xdr:row>12</xdr:row>
          <xdr:rowOff>-9720</xdr:rowOff>
        </xdr:to>
        <xdr:sp>
          <xdr:nvSpPr>
            <xdr:cNvPr id="1002" name="Check Box 3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714240</xdr:colOff>
          <xdr:row>12</xdr:row>
          <xdr:rowOff>19080</xdr:rowOff>
        </xdr:from>
        <xdr:to>
          <xdr:col>3</xdr:col>
          <xdr:colOff>314280</xdr:colOff>
          <xdr:row>13</xdr:row>
          <xdr:rowOff>-28440</xdr:rowOff>
        </xdr:to>
        <xdr:sp>
          <xdr:nvSpPr>
            <xdr:cNvPr id="1003" name="Check Box 4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723960</xdr:colOff>
          <xdr:row>13</xdr:row>
          <xdr:rowOff>19080</xdr:rowOff>
        </xdr:from>
        <xdr:to>
          <xdr:col>3</xdr:col>
          <xdr:colOff>324000</xdr:colOff>
          <xdr:row>14</xdr:row>
          <xdr:rowOff>-28440</xdr:rowOff>
        </xdr:to>
        <xdr:sp>
          <xdr:nvSpPr>
            <xdr:cNvPr id="1004" name="Check Box 5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714240</xdr:colOff>
          <xdr:row>14</xdr:row>
          <xdr:rowOff>9360</xdr:rowOff>
        </xdr:from>
        <xdr:to>
          <xdr:col>3</xdr:col>
          <xdr:colOff>276120</xdr:colOff>
          <xdr:row>15</xdr:row>
          <xdr:rowOff>18720</xdr:rowOff>
        </xdr:to>
        <xdr:sp>
          <xdr:nvSpPr>
            <xdr:cNvPr id="1005" name="Check Box 6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714240</xdr:colOff>
          <xdr:row>15</xdr:row>
          <xdr:rowOff>38160</xdr:rowOff>
        </xdr:from>
        <xdr:to>
          <xdr:col>3</xdr:col>
          <xdr:colOff>314280</xdr:colOff>
          <xdr:row>16</xdr:row>
          <xdr:rowOff>-9360</xdr:rowOff>
        </xdr:to>
        <xdr:sp>
          <xdr:nvSpPr>
            <xdr:cNvPr id="1006" name="Check Box 7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714240</xdr:colOff>
          <xdr:row>16</xdr:row>
          <xdr:rowOff>28440</xdr:rowOff>
        </xdr:from>
        <xdr:to>
          <xdr:col>3</xdr:col>
          <xdr:colOff>314280</xdr:colOff>
          <xdr:row>17</xdr:row>
          <xdr:rowOff>-19440</xdr:rowOff>
        </xdr:to>
        <xdr:sp>
          <xdr:nvSpPr>
            <xdr:cNvPr id="1007" name="Check Box 8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304920</xdr:colOff>
      <xdr:row>0</xdr:row>
      <xdr:rowOff>0</xdr:rowOff>
    </xdr:from>
    <xdr:to>
      <xdr:col>9</xdr:col>
      <xdr:colOff>95400</xdr:colOff>
      <xdr:row>4</xdr:row>
      <xdr:rowOff>95400</xdr:rowOff>
    </xdr:to>
    <xdr:sp>
      <xdr:nvSpPr>
        <xdr:cNvPr id="12" name="CustomShape 1"/>
        <xdr:cNvSpPr/>
      </xdr:nvSpPr>
      <xdr:spPr>
        <a:xfrm>
          <a:off x="304920" y="0"/>
          <a:ext cx="21243600" cy="85716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0</xdr:col>
      <xdr:colOff>504720</xdr:colOff>
      <xdr:row>0</xdr:row>
      <xdr:rowOff>0</xdr:rowOff>
    </xdr:from>
    <xdr:to>
      <xdr:col>7</xdr:col>
      <xdr:colOff>371520</xdr:colOff>
      <xdr:row>2</xdr:row>
      <xdr:rowOff>151920</xdr:rowOff>
    </xdr:to>
    <xdr:sp>
      <xdr:nvSpPr>
        <xdr:cNvPr id="13" name="CustomShape 1"/>
        <xdr:cNvSpPr/>
      </xdr:nvSpPr>
      <xdr:spPr>
        <a:xfrm>
          <a:off x="504720" y="0"/>
          <a:ext cx="19288080" cy="5328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s-MX" sz="2400" spc="-1" strike="noStrike">
              <a:solidFill>
                <a:srgbClr val="ffffff"/>
              </a:solidFill>
              <a:latin typeface="Calibri"/>
            </a:rPr>
            <a:t>Escribe 3 ejemplos de stakeholders de The Coca Cola Company</a:t>
          </a:r>
          <a:endParaRPr b="0" lang="es-AR" sz="24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4267080</xdr:colOff>
      <xdr:row>12</xdr:row>
      <xdr:rowOff>219240</xdr:rowOff>
    </xdr:from>
    <xdr:to>
      <xdr:col>1</xdr:col>
      <xdr:colOff>5905080</xdr:colOff>
      <xdr:row>19</xdr:row>
      <xdr:rowOff>190440</xdr:rowOff>
    </xdr:to>
    <xdr:pic>
      <xdr:nvPicPr>
        <xdr:cNvPr id="14" name="Gráfico 4" descr="Red social con relleno sólido"/>
        <xdr:cNvPicPr/>
      </xdr:nvPicPr>
      <xdr:blipFill>
        <a:blip r:embed="rId1"/>
        <a:stretch/>
      </xdr:blipFill>
      <xdr:spPr>
        <a:xfrm>
          <a:off x="5283000" y="2931840"/>
          <a:ext cx="1638000" cy="1638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304920</xdr:colOff>
      <xdr:row>0</xdr:row>
      <xdr:rowOff>0</xdr:rowOff>
    </xdr:from>
    <xdr:to>
      <xdr:col>9</xdr:col>
      <xdr:colOff>95040</xdr:colOff>
      <xdr:row>5</xdr:row>
      <xdr:rowOff>37800</xdr:rowOff>
    </xdr:to>
    <xdr:sp>
      <xdr:nvSpPr>
        <xdr:cNvPr id="15" name="CustomShape 1"/>
        <xdr:cNvSpPr/>
      </xdr:nvSpPr>
      <xdr:spPr>
        <a:xfrm>
          <a:off x="304920" y="0"/>
          <a:ext cx="11106360" cy="99000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0</xdr:col>
      <xdr:colOff>504720</xdr:colOff>
      <xdr:row>0</xdr:row>
      <xdr:rowOff>0</xdr:rowOff>
    </xdr:from>
    <xdr:to>
      <xdr:col>8</xdr:col>
      <xdr:colOff>713880</xdr:colOff>
      <xdr:row>4</xdr:row>
      <xdr:rowOff>171000</xdr:rowOff>
    </xdr:to>
    <xdr:sp>
      <xdr:nvSpPr>
        <xdr:cNvPr id="16" name="CustomShape 1"/>
        <xdr:cNvSpPr/>
      </xdr:nvSpPr>
      <xdr:spPr>
        <a:xfrm>
          <a:off x="504720" y="0"/>
          <a:ext cx="10509480" cy="9327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s-MX" sz="2400" spc="-1" strike="noStrike">
              <a:solidFill>
                <a:srgbClr val="ffffff"/>
              </a:solidFill>
              <a:latin typeface="Calibri"/>
            </a:rPr>
            <a:t>Estado de resultados Simplificado</a:t>
          </a:r>
          <a:endParaRPr b="0" lang="es-AR" sz="24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es-MX" sz="2400" spc="-1" strike="noStrike">
              <a:solidFill>
                <a:srgbClr val="ffffff"/>
              </a:solidFill>
              <a:latin typeface="Calibri"/>
            </a:rPr>
            <a:t>(Simplified Income Statement)</a:t>
          </a:r>
          <a:endParaRPr b="0" lang="es-AR" sz="24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152280</xdr:colOff>
      <xdr:row>9</xdr:row>
      <xdr:rowOff>104760</xdr:rowOff>
    </xdr:from>
    <xdr:to>
      <xdr:col>4</xdr:col>
      <xdr:colOff>561600</xdr:colOff>
      <xdr:row>9</xdr:row>
      <xdr:rowOff>105120</xdr:rowOff>
    </xdr:to>
    <xdr:sp>
      <xdr:nvSpPr>
        <xdr:cNvPr id="17" name="CustomShape 1"/>
        <xdr:cNvSpPr/>
      </xdr:nvSpPr>
      <xdr:spPr>
        <a:xfrm flipH="1">
          <a:off x="5372280" y="1971360"/>
          <a:ext cx="14256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4</xdr:col>
      <xdr:colOff>666720</xdr:colOff>
      <xdr:row>8</xdr:row>
      <xdr:rowOff>76320</xdr:rowOff>
    </xdr:from>
    <xdr:to>
      <xdr:col>8</xdr:col>
      <xdr:colOff>542520</xdr:colOff>
      <xdr:row>10</xdr:row>
      <xdr:rowOff>85320</xdr:rowOff>
    </xdr:to>
    <xdr:sp>
      <xdr:nvSpPr>
        <xdr:cNvPr id="18" name="CustomShape 1"/>
        <xdr:cNvSpPr/>
      </xdr:nvSpPr>
      <xdr:spPr>
        <a:xfrm>
          <a:off x="6903000" y="1695240"/>
          <a:ext cx="3939840" cy="504360"/>
        </a:xfrm>
        <a:prstGeom prst="rect">
          <a:avLst/>
        </a:prstGeom>
        <a:solidFill>
          <a:schemeClr val="lt1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s-MX" sz="1200" spc="-1" strike="noStrike">
              <a:solidFill>
                <a:srgbClr val="000000"/>
              </a:solidFill>
              <a:latin typeface="Calibri"/>
            </a:rPr>
            <a:t>Ventas totales - Costo de bienes vendidos</a:t>
          </a:r>
          <a:endParaRPr b="0" lang="es-AR" sz="12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247680</xdr:colOff>
      <xdr:row>14</xdr:row>
      <xdr:rowOff>152280</xdr:rowOff>
    </xdr:from>
    <xdr:to>
      <xdr:col>4</xdr:col>
      <xdr:colOff>657000</xdr:colOff>
      <xdr:row>14</xdr:row>
      <xdr:rowOff>152640</xdr:rowOff>
    </xdr:to>
    <xdr:sp>
      <xdr:nvSpPr>
        <xdr:cNvPr id="19" name="CustomShape 1"/>
        <xdr:cNvSpPr/>
      </xdr:nvSpPr>
      <xdr:spPr>
        <a:xfrm flipH="1">
          <a:off x="5467680" y="3228840"/>
          <a:ext cx="14256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4</xdr:col>
      <xdr:colOff>762120</xdr:colOff>
      <xdr:row>13</xdr:row>
      <xdr:rowOff>123840</xdr:rowOff>
    </xdr:from>
    <xdr:to>
      <xdr:col>8</xdr:col>
      <xdr:colOff>637920</xdr:colOff>
      <xdr:row>15</xdr:row>
      <xdr:rowOff>132840</xdr:rowOff>
    </xdr:to>
    <xdr:sp>
      <xdr:nvSpPr>
        <xdr:cNvPr id="20" name="CustomShape 1"/>
        <xdr:cNvSpPr/>
      </xdr:nvSpPr>
      <xdr:spPr>
        <a:xfrm>
          <a:off x="6998400" y="2952720"/>
          <a:ext cx="3939840" cy="504000"/>
        </a:xfrm>
        <a:prstGeom prst="rect">
          <a:avLst/>
        </a:prstGeom>
        <a:solidFill>
          <a:schemeClr val="lt1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s-MX" sz="1200" spc="-1" strike="noStrike">
              <a:solidFill>
                <a:srgbClr val="000000"/>
              </a:solidFill>
              <a:latin typeface="Calibri"/>
            </a:rPr>
            <a:t>La suma de tus gastos operativos</a:t>
          </a:r>
          <a:endParaRPr b="0" lang="es-AR" sz="12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237960</xdr:colOff>
      <xdr:row>16</xdr:row>
      <xdr:rowOff>152280</xdr:rowOff>
    </xdr:from>
    <xdr:to>
      <xdr:col>4</xdr:col>
      <xdr:colOff>647280</xdr:colOff>
      <xdr:row>16</xdr:row>
      <xdr:rowOff>152640</xdr:rowOff>
    </xdr:to>
    <xdr:sp>
      <xdr:nvSpPr>
        <xdr:cNvPr id="21" name="CustomShape 1"/>
        <xdr:cNvSpPr/>
      </xdr:nvSpPr>
      <xdr:spPr>
        <a:xfrm flipH="1">
          <a:off x="5457960" y="3714480"/>
          <a:ext cx="14256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4</xdr:col>
      <xdr:colOff>752400</xdr:colOff>
      <xdr:row>15</xdr:row>
      <xdr:rowOff>114480</xdr:rowOff>
    </xdr:from>
    <xdr:to>
      <xdr:col>8</xdr:col>
      <xdr:colOff>628200</xdr:colOff>
      <xdr:row>17</xdr:row>
      <xdr:rowOff>142560</xdr:rowOff>
    </xdr:to>
    <xdr:sp>
      <xdr:nvSpPr>
        <xdr:cNvPr id="22" name="CustomShape 1"/>
        <xdr:cNvSpPr/>
      </xdr:nvSpPr>
      <xdr:spPr>
        <a:xfrm>
          <a:off x="6988680" y="3438360"/>
          <a:ext cx="3939840" cy="504360"/>
        </a:xfrm>
        <a:prstGeom prst="rect">
          <a:avLst/>
        </a:prstGeom>
        <a:solidFill>
          <a:schemeClr val="lt1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s-MX" sz="1200" spc="-1" strike="noStrike">
              <a:solidFill>
                <a:srgbClr val="000000"/>
              </a:solidFill>
              <a:latin typeface="Calibri"/>
            </a:rPr>
            <a:t>Utilidad Bruta - Total de Gastos operativos</a:t>
          </a:r>
          <a:endParaRPr b="0" lang="es-AR" sz="12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209520</xdr:colOff>
      <xdr:row>20</xdr:row>
      <xdr:rowOff>114480</xdr:rowOff>
    </xdr:from>
    <xdr:to>
      <xdr:col>4</xdr:col>
      <xdr:colOff>618840</xdr:colOff>
      <xdr:row>20</xdr:row>
      <xdr:rowOff>114840</xdr:rowOff>
    </xdr:to>
    <xdr:sp>
      <xdr:nvSpPr>
        <xdr:cNvPr id="23" name="CustomShape 1"/>
        <xdr:cNvSpPr/>
      </xdr:nvSpPr>
      <xdr:spPr>
        <a:xfrm flipH="1">
          <a:off x="5429520" y="4638600"/>
          <a:ext cx="14256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4</xdr:col>
      <xdr:colOff>723960</xdr:colOff>
      <xdr:row>19</xdr:row>
      <xdr:rowOff>85680</xdr:rowOff>
    </xdr:from>
    <xdr:to>
      <xdr:col>8</xdr:col>
      <xdr:colOff>599760</xdr:colOff>
      <xdr:row>21</xdr:row>
      <xdr:rowOff>94680</xdr:rowOff>
    </xdr:to>
    <xdr:sp>
      <xdr:nvSpPr>
        <xdr:cNvPr id="24" name="CustomShape 1"/>
        <xdr:cNvSpPr/>
      </xdr:nvSpPr>
      <xdr:spPr>
        <a:xfrm>
          <a:off x="6960240" y="4362120"/>
          <a:ext cx="3939840" cy="504360"/>
        </a:xfrm>
        <a:prstGeom prst="rect">
          <a:avLst/>
        </a:prstGeom>
        <a:solidFill>
          <a:schemeClr val="lt1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s-MX" sz="1200" spc="-1" strike="noStrike">
              <a:solidFill>
                <a:srgbClr val="000000"/>
              </a:solidFill>
              <a:latin typeface="Calibri"/>
            </a:rPr>
            <a:t>La suma de Otros Ingresos</a:t>
          </a:r>
          <a:endParaRPr b="0" lang="es-AR" sz="12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181080</xdr:colOff>
      <xdr:row>24</xdr:row>
      <xdr:rowOff>104760</xdr:rowOff>
    </xdr:from>
    <xdr:to>
      <xdr:col>4</xdr:col>
      <xdr:colOff>590400</xdr:colOff>
      <xdr:row>24</xdr:row>
      <xdr:rowOff>105120</xdr:rowOff>
    </xdr:to>
    <xdr:sp>
      <xdr:nvSpPr>
        <xdr:cNvPr id="25" name="CustomShape 1"/>
        <xdr:cNvSpPr/>
      </xdr:nvSpPr>
      <xdr:spPr>
        <a:xfrm flipH="1">
          <a:off x="5401080" y="5600520"/>
          <a:ext cx="14256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4</xdr:col>
      <xdr:colOff>695160</xdr:colOff>
      <xdr:row>23</xdr:row>
      <xdr:rowOff>76320</xdr:rowOff>
    </xdr:from>
    <xdr:to>
      <xdr:col>8</xdr:col>
      <xdr:colOff>570960</xdr:colOff>
      <xdr:row>25</xdr:row>
      <xdr:rowOff>85320</xdr:rowOff>
    </xdr:to>
    <xdr:sp>
      <xdr:nvSpPr>
        <xdr:cNvPr id="26" name="CustomShape 1"/>
        <xdr:cNvSpPr/>
      </xdr:nvSpPr>
      <xdr:spPr>
        <a:xfrm>
          <a:off x="6931440" y="5324400"/>
          <a:ext cx="3939840" cy="504360"/>
        </a:xfrm>
        <a:prstGeom prst="rect">
          <a:avLst/>
        </a:prstGeom>
        <a:solidFill>
          <a:schemeClr val="lt1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s-MX" sz="1200" spc="-1" strike="noStrike">
              <a:solidFill>
                <a:srgbClr val="000000"/>
              </a:solidFill>
              <a:latin typeface="Calibri"/>
            </a:rPr>
            <a:t>La suma de Otros Egresos</a:t>
          </a:r>
          <a:endParaRPr b="0" lang="es-AR" sz="12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181080</xdr:colOff>
      <xdr:row>26</xdr:row>
      <xdr:rowOff>104760</xdr:rowOff>
    </xdr:from>
    <xdr:to>
      <xdr:col>4</xdr:col>
      <xdr:colOff>590400</xdr:colOff>
      <xdr:row>26</xdr:row>
      <xdr:rowOff>105120</xdr:rowOff>
    </xdr:to>
    <xdr:sp>
      <xdr:nvSpPr>
        <xdr:cNvPr id="27" name="CustomShape 1"/>
        <xdr:cNvSpPr/>
      </xdr:nvSpPr>
      <xdr:spPr>
        <a:xfrm flipH="1">
          <a:off x="5401080" y="6086160"/>
          <a:ext cx="14256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4</xdr:col>
      <xdr:colOff>695160</xdr:colOff>
      <xdr:row>25</xdr:row>
      <xdr:rowOff>66600</xdr:rowOff>
    </xdr:from>
    <xdr:to>
      <xdr:col>9</xdr:col>
      <xdr:colOff>609120</xdr:colOff>
      <xdr:row>27</xdr:row>
      <xdr:rowOff>94680</xdr:rowOff>
    </xdr:to>
    <xdr:sp>
      <xdr:nvSpPr>
        <xdr:cNvPr id="28" name="CustomShape 1"/>
        <xdr:cNvSpPr/>
      </xdr:nvSpPr>
      <xdr:spPr>
        <a:xfrm>
          <a:off x="6931440" y="5810040"/>
          <a:ext cx="4993920" cy="504360"/>
        </a:xfrm>
        <a:prstGeom prst="rect">
          <a:avLst/>
        </a:prstGeom>
        <a:solidFill>
          <a:schemeClr val="lt1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s-MX" sz="1200" spc="-1" strike="noStrike">
              <a:solidFill>
                <a:srgbClr val="000000"/>
              </a:solidFill>
              <a:latin typeface="Calibri"/>
            </a:rPr>
            <a:t>Utilidad operativa + Otros ingresos - Otros egresos</a:t>
          </a:r>
          <a:endParaRPr b="0" lang="es-AR" sz="12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181080</xdr:colOff>
      <xdr:row>28</xdr:row>
      <xdr:rowOff>114480</xdr:rowOff>
    </xdr:from>
    <xdr:to>
      <xdr:col>4</xdr:col>
      <xdr:colOff>590400</xdr:colOff>
      <xdr:row>28</xdr:row>
      <xdr:rowOff>114840</xdr:rowOff>
    </xdr:to>
    <xdr:sp>
      <xdr:nvSpPr>
        <xdr:cNvPr id="29" name="CustomShape 1"/>
        <xdr:cNvSpPr/>
      </xdr:nvSpPr>
      <xdr:spPr>
        <a:xfrm flipH="1">
          <a:off x="5401080" y="6572160"/>
          <a:ext cx="14256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4</xdr:col>
      <xdr:colOff>542880</xdr:colOff>
      <xdr:row>27</xdr:row>
      <xdr:rowOff>66600</xdr:rowOff>
    </xdr:from>
    <xdr:to>
      <xdr:col>12</xdr:col>
      <xdr:colOff>1015920</xdr:colOff>
      <xdr:row>29</xdr:row>
      <xdr:rowOff>85320</xdr:rowOff>
    </xdr:to>
    <xdr:sp>
      <xdr:nvSpPr>
        <xdr:cNvPr id="30" name="CustomShape 1"/>
        <xdr:cNvSpPr/>
      </xdr:nvSpPr>
      <xdr:spPr>
        <a:xfrm>
          <a:off x="6779160" y="6286320"/>
          <a:ext cx="8600760" cy="504360"/>
        </a:xfrm>
        <a:prstGeom prst="rect">
          <a:avLst/>
        </a:prstGeom>
        <a:solidFill>
          <a:schemeClr val="lt1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s-MX" sz="1200" spc="-1" strike="noStrike">
              <a:solidFill>
                <a:srgbClr val="000000"/>
              </a:solidFill>
              <a:latin typeface="Calibri"/>
            </a:rPr>
            <a:t>Para este ejercicio usamos un impuesto del 30% sobre la Utilidad antes de impuestos</a:t>
          </a:r>
          <a:endParaRPr b="0" lang="es-AR" sz="12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181080</xdr:colOff>
      <xdr:row>29</xdr:row>
      <xdr:rowOff>133200</xdr:rowOff>
    </xdr:from>
    <xdr:to>
      <xdr:col>4</xdr:col>
      <xdr:colOff>590400</xdr:colOff>
      <xdr:row>29</xdr:row>
      <xdr:rowOff>133560</xdr:rowOff>
    </xdr:to>
    <xdr:sp>
      <xdr:nvSpPr>
        <xdr:cNvPr id="31" name="CustomShape 1"/>
        <xdr:cNvSpPr/>
      </xdr:nvSpPr>
      <xdr:spPr>
        <a:xfrm flipH="1">
          <a:off x="5401080" y="6838560"/>
          <a:ext cx="14256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4</xdr:col>
      <xdr:colOff>504720</xdr:colOff>
      <xdr:row>28</xdr:row>
      <xdr:rowOff>200160</xdr:rowOff>
    </xdr:from>
    <xdr:to>
      <xdr:col>9</xdr:col>
      <xdr:colOff>94680</xdr:colOff>
      <xdr:row>30</xdr:row>
      <xdr:rowOff>75960</xdr:rowOff>
    </xdr:to>
    <xdr:sp>
      <xdr:nvSpPr>
        <xdr:cNvPr id="32" name="CustomShape 1"/>
        <xdr:cNvSpPr/>
      </xdr:nvSpPr>
      <xdr:spPr>
        <a:xfrm>
          <a:off x="6741000" y="6657840"/>
          <a:ext cx="4669920" cy="3808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s-MX" sz="1200" spc="-1" strike="noStrike">
              <a:solidFill>
                <a:srgbClr val="000000"/>
              </a:solidFill>
              <a:latin typeface="Calibri"/>
            </a:rPr>
            <a:t>Utilidad antes de impuestos - Impuestos</a:t>
          </a:r>
          <a:endParaRPr b="0" lang="es-AR" sz="1200" spc="-1" strike="noStrike">
            <a:latin typeface="Times New Roman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304920</xdr:colOff>
      <xdr:row>0</xdr:row>
      <xdr:rowOff>0</xdr:rowOff>
    </xdr:from>
    <xdr:to>
      <xdr:col>9</xdr:col>
      <xdr:colOff>95040</xdr:colOff>
      <xdr:row>4</xdr:row>
      <xdr:rowOff>95040</xdr:rowOff>
    </xdr:to>
    <xdr:sp>
      <xdr:nvSpPr>
        <xdr:cNvPr id="33" name="CustomShape 1"/>
        <xdr:cNvSpPr/>
      </xdr:nvSpPr>
      <xdr:spPr>
        <a:xfrm>
          <a:off x="304920" y="0"/>
          <a:ext cx="14002560" cy="85680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0</xdr:col>
      <xdr:colOff>504720</xdr:colOff>
      <xdr:row>0</xdr:row>
      <xdr:rowOff>0</xdr:rowOff>
    </xdr:from>
    <xdr:to>
      <xdr:col>7</xdr:col>
      <xdr:colOff>371160</xdr:colOff>
      <xdr:row>2</xdr:row>
      <xdr:rowOff>151920</xdr:rowOff>
    </xdr:to>
    <xdr:sp>
      <xdr:nvSpPr>
        <xdr:cNvPr id="34" name="CustomShape 1"/>
        <xdr:cNvSpPr/>
      </xdr:nvSpPr>
      <xdr:spPr>
        <a:xfrm>
          <a:off x="504720" y="0"/>
          <a:ext cx="12046680" cy="5328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s-MX" sz="2400" spc="-1" strike="noStrike">
              <a:solidFill>
                <a:srgbClr val="ffffff"/>
              </a:solidFill>
              <a:latin typeface="Calibri"/>
            </a:rPr>
            <a:t>¿Cuál es una empresa de productos y una de servicios?</a:t>
          </a:r>
          <a:endParaRPr b="0" lang="es-AR" sz="2400" spc="-1" strike="noStrike">
            <a:latin typeface="Times New Roman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304920</xdr:colOff>
      <xdr:row>0</xdr:row>
      <xdr:rowOff>0</xdr:rowOff>
    </xdr:from>
    <xdr:to>
      <xdr:col>9</xdr:col>
      <xdr:colOff>95040</xdr:colOff>
      <xdr:row>4</xdr:row>
      <xdr:rowOff>95040</xdr:rowOff>
    </xdr:to>
    <xdr:sp>
      <xdr:nvSpPr>
        <xdr:cNvPr id="35" name="CustomShape 1"/>
        <xdr:cNvSpPr/>
      </xdr:nvSpPr>
      <xdr:spPr>
        <a:xfrm>
          <a:off x="304920" y="0"/>
          <a:ext cx="19973520" cy="85680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0</xdr:col>
      <xdr:colOff>504720</xdr:colOff>
      <xdr:row>0</xdr:row>
      <xdr:rowOff>0</xdr:rowOff>
    </xdr:from>
    <xdr:to>
      <xdr:col>7</xdr:col>
      <xdr:colOff>371160</xdr:colOff>
      <xdr:row>2</xdr:row>
      <xdr:rowOff>151920</xdr:rowOff>
    </xdr:to>
    <xdr:sp>
      <xdr:nvSpPr>
        <xdr:cNvPr id="36" name="CustomShape 1"/>
        <xdr:cNvSpPr/>
      </xdr:nvSpPr>
      <xdr:spPr>
        <a:xfrm>
          <a:off x="504720" y="0"/>
          <a:ext cx="18017640" cy="5328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s-MX" sz="2400" spc="-1" strike="noStrike">
              <a:solidFill>
                <a:srgbClr val="ffffff"/>
              </a:solidFill>
              <a:latin typeface="Calibri"/>
            </a:rPr>
            <a:t>¿Qué utilidad afecta cada actividad?</a:t>
          </a:r>
          <a:endParaRPr b="0" lang="es-AR" sz="24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3848040</xdr:colOff>
      <xdr:row>18</xdr:row>
      <xdr:rowOff>133200</xdr:rowOff>
    </xdr:from>
    <xdr:to>
      <xdr:col>1</xdr:col>
      <xdr:colOff>5257440</xdr:colOff>
      <xdr:row>24</xdr:row>
      <xdr:rowOff>113760</xdr:rowOff>
    </xdr:to>
    <xdr:pic>
      <xdr:nvPicPr>
        <xdr:cNvPr id="37" name="Gráfico 4" descr="Fábrica con relleno sólido"/>
        <xdr:cNvPicPr/>
      </xdr:nvPicPr>
      <xdr:blipFill>
        <a:blip r:embed="rId1"/>
        <a:stretch/>
      </xdr:blipFill>
      <xdr:spPr>
        <a:xfrm>
          <a:off x="4863960" y="4809960"/>
          <a:ext cx="1409400" cy="1409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304920</xdr:colOff>
      <xdr:row>0</xdr:row>
      <xdr:rowOff>0</xdr:rowOff>
    </xdr:from>
    <xdr:to>
      <xdr:col>9</xdr:col>
      <xdr:colOff>95040</xdr:colOff>
      <xdr:row>4</xdr:row>
      <xdr:rowOff>95040</xdr:rowOff>
    </xdr:to>
    <xdr:sp>
      <xdr:nvSpPr>
        <xdr:cNvPr id="38" name="CustomShape 1"/>
        <xdr:cNvSpPr/>
      </xdr:nvSpPr>
      <xdr:spPr>
        <a:xfrm>
          <a:off x="304920" y="0"/>
          <a:ext cx="19973520" cy="85680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0</xdr:col>
      <xdr:colOff>504720</xdr:colOff>
      <xdr:row>0</xdr:row>
      <xdr:rowOff>0</xdr:rowOff>
    </xdr:from>
    <xdr:to>
      <xdr:col>7</xdr:col>
      <xdr:colOff>371160</xdr:colOff>
      <xdr:row>2</xdr:row>
      <xdr:rowOff>151920</xdr:rowOff>
    </xdr:to>
    <xdr:sp>
      <xdr:nvSpPr>
        <xdr:cNvPr id="39" name="CustomShape 1"/>
        <xdr:cNvSpPr/>
      </xdr:nvSpPr>
      <xdr:spPr>
        <a:xfrm>
          <a:off x="504720" y="0"/>
          <a:ext cx="18017640" cy="5328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s-MX" sz="2400" spc="-1" strike="noStrike">
              <a:solidFill>
                <a:srgbClr val="ffffff"/>
              </a:solidFill>
              <a:latin typeface="Calibri"/>
            </a:rPr>
            <a:t>Clasifica los tipos de costos</a:t>
          </a:r>
          <a:endParaRPr b="0" lang="es-AR" sz="24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3981600</xdr:colOff>
      <xdr:row>18</xdr:row>
      <xdr:rowOff>190440</xdr:rowOff>
    </xdr:from>
    <xdr:to>
      <xdr:col>1</xdr:col>
      <xdr:colOff>5229000</xdr:colOff>
      <xdr:row>24</xdr:row>
      <xdr:rowOff>9000</xdr:rowOff>
    </xdr:to>
    <xdr:pic>
      <xdr:nvPicPr>
        <xdr:cNvPr id="40" name="Gráfico 4" descr="Portapapeles parcialmente comprobado con relleno sólido"/>
        <xdr:cNvPicPr/>
      </xdr:nvPicPr>
      <xdr:blipFill>
        <a:blip r:embed="rId1"/>
        <a:stretch/>
      </xdr:blipFill>
      <xdr:spPr>
        <a:xfrm>
          <a:off x="4997520" y="4867200"/>
          <a:ext cx="1247400" cy="1247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85680</xdr:colOff>
      <xdr:row>0</xdr:row>
      <xdr:rowOff>66600</xdr:rowOff>
    </xdr:from>
    <xdr:to>
      <xdr:col>19</xdr:col>
      <xdr:colOff>533160</xdr:colOff>
      <xdr:row>4</xdr:row>
      <xdr:rowOff>162000</xdr:rowOff>
    </xdr:to>
    <xdr:sp>
      <xdr:nvSpPr>
        <xdr:cNvPr id="41" name="CustomShape 1"/>
        <xdr:cNvSpPr/>
      </xdr:nvSpPr>
      <xdr:spPr>
        <a:xfrm>
          <a:off x="85680" y="66600"/>
          <a:ext cx="21593520" cy="85716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0</xdr:col>
      <xdr:colOff>285840</xdr:colOff>
      <xdr:row>0</xdr:row>
      <xdr:rowOff>66600</xdr:rowOff>
    </xdr:from>
    <xdr:to>
      <xdr:col>18</xdr:col>
      <xdr:colOff>47520</xdr:colOff>
      <xdr:row>3</xdr:row>
      <xdr:rowOff>28440</xdr:rowOff>
    </xdr:to>
    <xdr:sp>
      <xdr:nvSpPr>
        <xdr:cNvPr id="42" name="CustomShape 1"/>
        <xdr:cNvSpPr/>
      </xdr:nvSpPr>
      <xdr:spPr>
        <a:xfrm>
          <a:off x="285840" y="66600"/>
          <a:ext cx="19891800" cy="5331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s-MX" sz="2400" spc="-1" strike="noStrike">
              <a:solidFill>
                <a:srgbClr val="ffffff"/>
              </a:solidFill>
              <a:latin typeface="Calibri"/>
            </a:rPr>
            <a:t>Ejercicio de Margen de contribución</a:t>
          </a:r>
          <a:endParaRPr b="0" lang="es-AR" sz="24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466560</xdr:colOff>
      <xdr:row>6</xdr:row>
      <xdr:rowOff>95400</xdr:rowOff>
    </xdr:from>
    <xdr:to>
      <xdr:col>15</xdr:col>
      <xdr:colOff>399600</xdr:colOff>
      <xdr:row>22</xdr:row>
      <xdr:rowOff>28800</xdr:rowOff>
    </xdr:to>
    <xdr:sp>
      <xdr:nvSpPr>
        <xdr:cNvPr id="43" name="CustomShape 1"/>
        <xdr:cNvSpPr/>
      </xdr:nvSpPr>
      <xdr:spPr>
        <a:xfrm>
          <a:off x="466560" y="1238400"/>
          <a:ext cx="17015040" cy="39322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s-MX" sz="1400" spc="-1" strike="noStrike">
              <a:solidFill>
                <a:srgbClr val="000000"/>
              </a:solidFill>
              <a:latin typeface="Calibri"/>
            </a:rPr>
            <a:t>1. The Burguer Company te contrata para ser la persona encargada del departamento de Business Intelligence por lo que espera que puedas responder las siguientes preguntas:</a:t>
          </a:r>
          <a:endParaRPr b="0" lang="es-AR" sz="14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AR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MX" sz="14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s-MX" sz="1400" spc="-1" strike="noStrike">
              <a:solidFill>
                <a:srgbClr val="000000"/>
              </a:solidFill>
              <a:latin typeface="Calibri"/>
            </a:rPr>
            <a:t>¿Cuál es el margen de contribución de la hamburguesa con queso?</a:t>
          </a:r>
          <a:endParaRPr b="0" lang="es-AR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MX" sz="14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s-MX" sz="1400" spc="-1" strike="noStrike">
              <a:solidFill>
                <a:srgbClr val="000000"/>
              </a:solidFill>
              <a:latin typeface="Calibri"/>
            </a:rPr>
            <a:t>¿Cuál sería el punto de equilibrio?</a:t>
          </a:r>
          <a:endParaRPr b="0" lang="es-AR" sz="14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AR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MX" sz="1400" spc="-1" strike="noStrike">
              <a:solidFill>
                <a:srgbClr val="000000"/>
              </a:solidFill>
              <a:latin typeface="Calibri"/>
            </a:rPr>
            <a:t>Cuentas con la siguiente información</a:t>
          </a:r>
          <a:r>
            <a:rPr b="0" lang="es-MX" sz="1400" spc="-1" strike="noStrike">
              <a:solidFill>
                <a:srgbClr val="000000"/>
              </a:solidFill>
              <a:latin typeface="Calibri"/>
            </a:rPr>
            <a:t>:</a:t>
          </a:r>
          <a:endParaRPr b="0" lang="es-AR" sz="14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AR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MX" sz="14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s-MX" sz="1400" spc="-1" strike="noStrike">
              <a:solidFill>
                <a:srgbClr val="000000"/>
              </a:solidFill>
              <a:latin typeface="Calibri"/>
            </a:rPr>
            <a:t>Costos por hamburguesa de queso</a:t>
          </a:r>
          <a:endParaRPr b="0" lang="es-AR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MX" sz="1400" spc="-1" strike="noStrike">
              <a:solidFill>
                <a:srgbClr val="000000"/>
              </a:solidFill>
              <a:latin typeface="Calibri"/>
            </a:rPr>
            <a:t>	</a:t>
          </a:r>
          <a:r>
            <a:rPr b="1" lang="es-MX" sz="1400" spc="-1" strike="noStrike">
              <a:solidFill>
                <a:srgbClr val="000000"/>
              </a:solidFill>
              <a:latin typeface="Calibri"/>
            </a:rPr>
            <a:t>Pan</a:t>
          </a:r>
          <a:r>
            <a:rPr b="0" lang="es-MX" sz="1400" spc="-1" strike="noStrike">
              <a:solidFill>
                <a:srgbClr val="000000"/>
              </a:solidFill>
              <a:latin typeface="Calibri"/>
            </a:rPr>
            <a:t>: $0.1 </a:t>
          </a:r>
          <a:endParaRPr b="0" lang="es-AR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MX" sz="1400" spc="-1" strike="noStrike">
              <a:solidFill>
                <a:srgbClr val="000000"/>
              </a:solidFill>
              <a:latin typeface="Calibri"/>
            </a:rPr>
            <a:t>	</a:t>
          </a:r>
          <a:r>
            <a:rPr b="1" lang="es-MX" sz="1400" spc="-1" strike="noStrike">
              <a:solidFill>
                <a:srgbClr val="000000"/>
              </a:solidFill>
              <a:latin typeface="Calibri"/>
            </a:rPr>
            <a:t>Carne</a:t>
          </a:r>
          <a:r>
            <a:rPr b="0" lang="es-MX" sz="1400" spc="-1" strike="noStrike">
              <a:solidFill>
                <a:srgbClr val="000000"/>
              </a:solidFill>
              <a:latin typeface="Calibri"/>
            </a:rPr>
            <a:t>: $0.3</a:t>
          </a:r>
          <a:endParaRPr b="0" lang="es-AR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MX" sz="1400" spc="-1" strike="noStrike">
              <a:solidFill>
                <a:srgbClr val="000000"/>
              </a:solidFill>
              <a:latin typeface="Calibri"/>
            </a:rPr>
            <a:t>	</a:t>
          </a:r>
          <a:r>
            <a:rPr b="1" lang="es-MX" sz="1400" spc="-1" strike="noStrike">
              <a:solidFill>
                <a:srgbClr val="000000"/>
              </a:solidFill>
              <a:latin typeface="Calibri"/>
            </a:rPr>
            <a:t>Rebanada</a:t>
          </a:r>
          <a:r>
            <a:rPr b="0" lang="es-MX" sz="1400" spc="-1" strike="noStrike">
              <a:solidFill>
                <a:srgbClr val="000000"/>
              </a:solidFill>
              <a:latin typeface="Calibri"/>
            </a:rPr>
            <a:t> </a:t>
          </a:r>
          <a:r>
            <a:rPr b="1" lang="es-MX" sz="1400" spc="-1" strike="noStrike">
              <a:solidFill>
                <a:srgbClr val="000000"/>
              </a:solidFill>
              <a:latin typeface="Calibri"/>
            </a:rPr>
            <a:t>de queso</a:t>
          </a:r>
          <a:r>
            <a:rPr b="0" lang="es-MX" sz="1400" spc="-1" strike="noStrike">
              <a:solidFill>
                <a:srgbClr val="000000"/>
              </a:solidFill>
              <a:latin typeface="Calibri"/>
            </a:rPr>
            <a:t>: $0.1</a:t>
          </a:r>
          <a:endParaRPr b="0" lang="es-AR" sz="14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AR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MX" sz="1400" spc="-1" strike="noStrike">
              <a:solidFill>
                <a:srgbClr val="000000"/>
              </a:solidFill>
              <a:latin typeface="Calibri"/>
            </a:rPr>
            <a:t>	</a:t>
          </a:r>
          <a:r>
            <a:rPr b="1" lang="es-MX" sz="1400" spc="-1" strike="noStrike">
              <a:solidFill>
                <a:srgbClr val="000000"/>
              </a:solidFill>
              <a:latin typeface="Calibri"/>
            </a:rPr>
            <a:t>Precio de venta</a:t>
          </a:r>
          <a:r>
            <a:rPr b="0" lang="es-MX" sz="1400" spc="-1" strike="noStrike">
              <a:solidFill>
                <a:srgbClr val="000000"/>
              </a:solidFill>
              <a:latin typeface="Calibri"/>
            </a:rPr>
            <a:t> de la hamburguesa de queso: $1.50</a:t>
          </a:r>
          <a:endParaRPr b="0" lang="es-AR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MX" sz="1400" spc="-1" strike="noStrike">
              <a:solidFill>
                <a:srgbClr val="000000"/>
              </a:solidFill>
              <a:latin typeface="Calibri"/>
            </a:rPr>
            <a:t>	</a:t>
          </a:r>
          <a:r>
            <a:rPr b="1" lang="es-MX" sz="1400" spc="-1" strike="noStrike">
              <a:solidFill>
                <a:srgbClr val="000000"/>
              </a:solidFill>
              <a:latin typeface="Calibri"/>
            </a:rPr>
            <a:t>Gastos Operativos</a:t>
          </a:r>
          <a:r>
            <a:rPr b="0" lang="es-MX" sz="1400" spc="-1" strike="noStrike">
              <a:solidFill>
                <a:srgbClr val="000000"/>
              </a:solidFill>
              <a:latin typeface="Calibri"/>
            </a:rPr>
            <a:t>: $2,000.00</a:t>
          </a:r>
          <a:endParaRPr b="0" lang="es-AR" sz="14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AR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MX" sz="1100" spc="-1" strike="noStrike">
              <a:solidFill>
                <a:srgbClr val="000000"/>
              </a:solidFill>
              <a:latin typeface="Calibri"/>
            </a:rPr>
            <a:t>	</a:t>
          </a:r>
          <a:endParaRPr b="0" lang="es-AR" sz="1100" spc="-1" strike="noStrike">
            <a:latin typeface="Times New Roman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304920</xdr:colOff>
      <xdr:row>0</xdr:row>
      <xdr:rowOff>0</xdr:rowOff>
    </xdr:from>
    <xdr:to>
      <xdr:col>10</xdr:col>
      <xdr:colOff>95400</xdr:colOff>
      <xdr:row>4</xdr:row>
      <xdr:rowOff>95400</xdr:rowOff>
    </xdr:to>
    <xdr:sp>
      <xdr:nvSpPr>
        <xdr:cNvPr id="44" name="CustomShape 1"/>
        <xdr:cNvSpPr/>
      </xdr:nvSpPr>
      <xdr:spPr>
        <a:xfrm>
          <a:off x="304920" y="0"/>
          <a:ext cx="16683120" cy="85716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0</xdr:col>
      <xdr:colOff>504720</xdr:colOff>
      <xdr:row>0</xdr:row>
      <xdr:rowOff>0</xdr:rowOff>
    </xdr:from>
    <xdr:to>
      <xdr:col>8</xdr:col>
      <xdr:colOff>371160</xdr:colOff>
      <xdr:row>2</xdr:row>
      <xdr:rowOff>151920</xdr:rowOff>
    </xdr:to>
    <xdr:sp>
      <xdr:nvSpPr>
        <xdr:cNvPr id="45" name="CustomShape 1"/>
        <xdr:cNvSpPr/>
      </xdr:nvSpPr>
      <xdr:spPr>
        <a:xfrm>
          <a:off x="504720" y="0"/>
          <a:ext cx="14727240" cy="5328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s-MX" sz="2400" spc="-1" strike="noStrike">
              <a:solidFill>
                <a:srgbClr val="ffffff"/>
              </a:solidFill>
              <a:latin typeface="Calibri"/>
            </a:rPr>
            <a:t>Razones matemáticas</a:t>
          </a:r>
          <a:endParaRPr b="0" lang="es-AR" sz="24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695160</xdr:colOff>
      <xdr:row>4</xdr:row>
      <xdr:rowOff>181440</xdr:rowOff>
    </xdr:from>
    <xdr:to>
      <xdr:col>6</xdr:col>
      <xdr:colOff>1876320</xdr:colOff>
      <xdr:row>11</xdr:row>
      <xdr:rowOff>133560</xdr:rowOff>
    </xdr:to>
    <xdr:sp>
      <xdr:nvSpPr>
        <xdr:cNvPr id="46" name="CustomShape 1"/>
        <xdr:cNvSpPr/>
      </xdr:nvSpPr>
      <xdr:spPr>
        <a:xfrm>
          <a:off x="695160" y="943200"/>
          <a:ext cx="11939040" cy="12855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s-MX" sz="1100" spc="-1" strike="noStrike">
              <a:solidFill>
                <a:srgbClr val="000000"/>
              </a:solidFill>
              <a:latin typeface="Calibri"/>
            </a:rPr>
            <a:t>Calcula las siguientes razones para ambas empresas</a:t>
          </a:r>
          <a:endParaRPr b="0" lang="es-A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MX" sz="1100" spc="-1" strike="noStrike">
              <a:solidFill>
                <a:srgbClr val="000000"/>
              </a:solidFill>
              <a:latin typeface="Calibri"/>
            </a:rPr>
            <a:t>1. Utilidad Bruta a Ventas</a:t>
          </a:r>
          <a:endParaRPr b="0" lang="es-A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MX" sz="1100" spc="-1" strike="noStrike">
              <a:solidFill>
                <a:srgbClr val="000000"/>
              </a:solidFill>
              <a:latin typeface="Calibri"/>
            </a:rPr>
            <a:t>2. Gastos Operativos a Ventas</a:t>
          </a:r>
          <a:endParaRPr b="0" lang="es-A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MX" sz="1100" spc="-1" strike="noStrike">
              <a:solidFill>
                <a:srgbClr val="000000"/>
              </a:solidFill>
              <a:latin typeface="Calibri"/>
            </a:rPr>
            <a:t>3. Utilidad Neta a Ventas</a:t>
          </a:r>
          <a:endParaRPr b="0" lang="es-A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MX" sz="1100" spc="-1" strike="noStrike">
              <a:solidFill>
                <a:srgbClr val="000000"/>
              </a:solidFill>
              <a:latin typeface="Calibri"/>
            </a:rPr>
            <a:t>4. Calcula el Margen de contribución </a:t>
          </a:r>
          <a:r>
            <a:rPr b="1" lang="es-MX" sz="1100" spc="-1" strike="noStrike">
              <a:solidFill>
                <a:srgbClr val="000000"/>
              </a:solidFill>
              <a:latin typeface="Calibri"/>
            </a:rPr>
            <a:t>(Punto extra)</a:t>
          </a:r>
          <a:endParaRPr b="0" lang="es-A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MX" sz="1100" spc="-1" strike="noStrike">
              <a:solidFill>
                <a:srgbClr val="000000"/>
              </a:solidFill>
              <a:latin typeface="Calibri"/>
            </a:rPr>
            <a:t>5. Calcula el punto de equilibrio en VENTAS </a:t>
          </a:r>
          <a:r>
            <a:rPr b="1" lang="es-MX" sz="1100" spc="-1" strike="noStrike">
              <a:solidFill>
                <a:srgbClr val="000000"/>
              </a:solidFill>
              <a:latin typeface="Calibri"/>
            </a:rPr>
            <a:t>(Punto extra)</a:t>
          </a:r>
          <a:endParaRPr b="0" lang="es-A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MX" sz="1100" spc="-1" strike="noStrike">
              <a:solidFill>
                <a:srgbClr val="000000"/>
              </a:solidFill>
              <a:latin typeface="Calibri"/>
            </a:rPr>
            <a:t>6. ¿Qué empresa consideras mejor y por qué?</a:t>
          </a:r>
          <a:endParaRPr b="0" lang="es-AR" sz="1100" spc="-1" strike="noStrike">
            <a:latin typeface="Times New Roman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123840</xdr:colOff>
      <xdr:row>0</xdr:row>
      <xdr:rowOff>104760</xdr:rowOff>
    </xdr:from>
    <xdr:to>
      <xdr:col>19</xdr:col>
      <xdr:colOff>571320</xdr:colOff>
      <xdr:row>5</xdr:row>
      <xdr:rowOff>9000</xdr:rowOff>
    </xdr:to>
    <xdr:sp>
      <xdr:nvSpPr>
        <xdr:cNvPr id="7" name="CustomShape 1"/>
        <xdr:cNvSpPr/>
      </xdr:nvSpPr>
      <xdr:spPr>
        <a:xfrm>
          <a:off x="123840" y="104760"/>
          <a:ext cx="19751400" cy="85644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0</xdr:col>
      <xdr:colOff>324000</xdr:colOff>
      <xdr:row>0</xdr:row>
      <xdr:rowOff>104760</xdr:rowOff>
    </xdr:from>
    <xdr:to>
      <xdr:col>18</xdr:col>
      <xdr:colOff>85680</xdr:colOff>
      <xdr:row>3</xdr:row>
      <xdr:rowOff>66240</xdr:rowOff>
    </xdr:to>
    <xdr:sp>
      <xdr:nvSpPr>
        <xdr:cNvPr id="8" name="CustomShape 1"/>
        <xdr:cNvSpPr/>
      </xdr:nvSpPr>
      <xdr:spPr>
        <a:xfrm>
          <a:off x="324000" y="104760"/>
          <a:ext cx="18049680" cy="5328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s-MX" sz="2400" spc="-1" strike="noStrike">
              <a:solidFill>
                <a:srgbClr val="ffffff"/>
              </a:solidFill>
              <a:latin typeface="Calibri"/>
            </a:rPr>
            <a:t>¿Cuál es tu definición de Business Intelligence?</a:t>
          </a:r>
          <a:endParaRPr b="0" lang="es-AR" sz="24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419040</xdr:colOff>
      <xdr:row>6</xdr:row>
      <xdr:rowOff>9360</xdr:rowOff>
    </xdr:from>
    <xdr:to>
      <xdr:col>13</xdr:col>
      <xdr:colOff>418680</xdr:colOff>
      <xdr:row>23</xdr:row>
      <xdr:rowOff>85320</xdr:rowOff>
    </xdr:to>
    <xdr:sp>
      <xdr:nvSpPr>
        <xdr:cNvPr id="9" name="CustomShape 1"/>
        <xdr:cNvSpPr/>
      </xdr:nvSpPr>
      <xdr:spPr>
        <a:xfrm>
          <a:off x="419040" y="1152360"/>
          <a:ext cx="13207320" cy="3314160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endParaRPr b="0" lang="es-AR" sz="1800" spc="-1" strike="noStrike">
            <a:latin typeface="Times New Roman"/>
          </a:endParaRPr>
        </a:p>
        <a:p>
          <a:endParaRPr b="0" lang="es-AR" sz="1800" spc="-1" strike="noStrike">
            <a:latin typeface="Times New Roman"/>
          </a:endParaRPr>
        </a:p>
        <a:p>
          <a:endParaRPr b="0" lang="es-AR" sz="1800" spc="-1" strike="noStrike">
            <a:latin typeface="Times New Roman"/>
          </a:endParaRPr>
        </a:p>
        <a:p>
          <a:r>
            <a:rPr b="0" lang="es-AR" sz="1800" spc="-1" strike="noStrike">
              <a:latin typeface="Times New Roman"/>
            </a:rPr>
            <a:t>Es utilizar la información que nos podemos encontrar en el ámbito de nuestras organizaciones para facilitar la toma de decisiones.</a:t>
          </a:r>
          <a:endParaRPr b="0" lang="es-AR" sz="1800" spc="-1" strike="noStrike">
            <a:latin typeface="Times New Roman"/>
          </a:endParaRPr>
        </a:p>
        <a:p>
          <a:endParaRPr b="0" lang="es-AR" sz="1800" spc="-1" strike="noStrike">
            <a:latin typeface="Times New Roman"/>
          </a:endParaRPr>
        </a:p>
        <a:p>
          <a:endParaRPr b="0" lang="es-AR" sz="1800" spc="-1" strike="noStrike">
            <a:latin typeface="Times New Roman"/>
          </a:endParaRPr>
        </a:p>
        <a:p>
          <a:endParaRPr b="0" lang="es-AR" sz="18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209520</xdr:colOff>
      <xdr:row>7</xdr:row>
      <xdr:rowOff>104760</xdr:rowOff>
    </xdr:from>
    <xdr:to>
      <xdr:col>12</xdr:col>
      <xdr:colOff>104400</xdr:colOff>
      <xdr:row>21</xdr:row>
      <xdr:rowOff>47160</xdr:rowOff>
    </xdr:to>
    <xdr:sp>
      <xdr:nvSpPr>
        <xdr:cNvPr id="10" name="CustomShape 1"/>
        <xdr:cNvSpPr/>
      </xdr:nvSpPr>
      <xdr:spPr>
        <a:xfrm>
          <a:off x="1225440" y="1438200"/>
          <a:ext cx="11070720" cy="26092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MX" sz="2400" spc="-1" strike="noStrike">
              <a:solidFill>
                <a:srgbClr val="ffffff"/>
              </a:solidFill>
              <a:latin typeface="Calibri"/>
            </a:rPr>
            <a:t>Business Intelligence es...</a:t>
          </a:r>
          <a:endParaRPr b="0" lang="es-AR" sz="2400" spc="-1" strike="noStrike">
            <a:latin typeface="Times New Roman"/>
          </a:endParaRPr>
        </a:p>
      </xdr:txBody>
    </xdr:sp>
    <xdr:clientData/>
  </xdr:twoCellAnchor>
  <xdr:twoCellAnchor editAs="oneCell">
    <xdr:from>
      <xdr:col>14</xdr:col>
      <xdr:colOff>361800</xdr:colOff>
      <xdr:row>8</xdr:row>
      <xdr:rowOff>19080</xdr:rowOff>
    </xdr:from>
    <xdr:to>
      <xdr:col>17</xdr:col>
      <xdr:colOff>523440</xdr:colOff>
      <xdr:row>20</xdr:row>
      <xdr:rowOff>180720</xdr:rowOff>
    </xdr:to>
    <xdr:pic>
      <xdr:nvPicPr>
        <xdr:cNvPr id="11" name="Gráfico 8" descr="Gráfico de barras con tendencia alcista con relleno sólido"/>
        <xdr:cNvPicPr/>
      </xdr:nvPicPr>
      <xdr:blipFill>
        <a:blip r:embed="rId1"/>
        <a:stretch/>
      </xdr:blipFill>
      <xdr:spPr>
        <a:xfrm>
          <a:off x="14585760" y="1542960"/>
          <a:ext cx="3209400" cy="2447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ctrlProp" Target="../ctrlProps/ctrlProps2.xml"/><Relationship Id="rId3" Type="http://schemas.openxmlformats.org/officeDocument/2006/relationships/ctrlProp" Target="../ctrlProps/ctrlProps3.xml"/><Relationship Id="rId4" Type="http://schemas.openxmlformats.org/officeDocument/2006/relationships/ctrlProp" Target="../ctrlProps/ctrlProps4.xml"/><Relationship Id="rId5" Type="http://schemas.openxmlformats.org/officeDocument/2006/relationships/ctrlProp" Target="../ctrlProps/ctrlProps5.xml"/><Relationship Id="rId6" Type="http://schemas.openxmlformats.org/officeDocument/2006/relationships/ctrlProp" Target="../ctrlProps/ctrlProps6.xml"/><Relationship Id="rId7" Type="http://schemas.openxmlformats.org/officeDocument/2006/relationships/ctrlProp" Target="../ctrlProps/ctrlProps7.xml"/><Relationship Id="rId8" Type="http://schemas.openxmlformats.org/officeDocument/2006/relationships/ctrlProp" Target="../ctrlProps/ctrlProps8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1:G2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J20" activeCellId="0" sqref="J20"/>
    </sheetView>
  </sheetViews>
  <sheetFormatPr defaultColWidth="11.4296875" defaultRowHeight="15" zeroHeight="false" outlineLevelRow="0" outlineLevelCol="0"/>
  <cols>
    <col collapsed="false" customWidth="false" hidden="false" outlineLevel="0" max="1" min="1" style="1" width="11.43"/>
    <col collapsed="false" customWidth="true" hidden="false" outlineLevel="0" max="2" min="2" style="1" width="39.14"/>
    <col collapsed="false" customWidth="false" hidden="false" outlineLevel="0" max="4" min="3" style="1" width="11.43"/>
    <col collapsed="false" customWidth="true" hidden="false" outlineLevel="0" max="5" min="5" style="1" width="21.85"/>
    <col collapsed="false" customWidth="false" hidden="false" outlineLevel="0" max="1024" min="6" style="1" width="11.43"/>
  </cols>
  <sheetData>
    <row r="11" customFormat="false" ht="23.25" hidden="false" customHeight="false" outlineLevel="0" collapsed="false">
      <c r="B11" s="2" t="s">
        <v>0</v>
      </c>
      <c r="C11" s="3"/>
      <c r="D11" s="3"/>
      <c r="E11" s="4" t="n">
        <f aca="false">FALSE()</f>
        <v>0</v>
      </c>
      <c r="F11" s="5" t="n">
        <f aca="false">IF(E11,1,0)</f>
        <v>0</v>
      </c>
    </row>
    <row r="12" customFormat="false" ht="23.25" hidden="false" customHeight="false" outlineLevel="0" collapsed="false">
      <c r="B12" s="6" t="s">
        <v>1</v>
      </c>
      <c r="C12" s="7"/>
      <c r="D12" s="7"/>
      <c r="E12" s="4" t="n">
        <f aca="false">FALSE()</f>
        <v>0</v>
      </c>
      <c r="F12" s="5" t="n">
        <f aca="false">IF(E12,1,0)</f>
        <v>0</v>
      </c>
    </row>
    <row r="13" customFormat="false" ht="23.25" hidden="false" customHeight="false" outlineLevel="0" collapsed="false">
      <c r="B13" s="2" t="s">
        <v>2</v>
      </c>
      <c r="C13" s="3"/>
      <c r="D13" s="3"/>
      <c r="E13" s="4" t="n">
        <f aca="false">FALSE()</f>
        <v>0</v>
      </c>
      <c r="F13" s="5" t="n">
        <f aca="false">IF(E13,1,0)</f>
        <v>0</v>
      </c>
    </row>
    <row r="14" customFormat="false" ht="23.25" hidden="false" customHeight="false" outlineLevel="0" collapsed="false">
      <c r="B14" s="6" t="s">
        <v>3</v>
      </c>
      <c r="C14" s="7"/>
      <c r="D14" s="7"/>
      <c r="E14" s="4" t="n">
        <f aca="false">FALSE()</f>
        <v>0</v>
      </c>
      <c r="F14" s="5" t="n">
        <f aca="false">IF(E14,1,0)</f>
        <v>0</v>
      </c>
    </row>
    <row r="15" customFormat="false" ht="23.25" hidden="false" customHeight="false" outlineLevel="0" collapsed="false">
      <c r="B15" s="2" t="s">
        <v>4</v>
      </c>
      <c r="C15" s="3"/>
      <c r="D15" s="3"/>
      <c r="E15" s="4" t="n">
        <f aca="false">FALSE()</f>
        <v>0</v>
      </c>
      <c r="F15" s="5" t="n">
        <f aca="false">IF(E15,1,0)</f>
        <v>0</v>
      </c>
    </row>
    <row r="16" customFormat="false" ht="23.25" hidden="false" customHeight="false" outlineLevel="0" collapsed="false">
      <c r="B16" s="6" t="s">
        <v>5</v>
      </c>
      <c r="C16" s="7"/>
      <c r="D16" s="7"/>
      <c r="E16" s="4" t="n">
        <f aca="false">FALSE()</f>
        <v>0</v>
      </c>
      <c r="F16" s="5" t="n">
        <f aca="false">IF(E16,1,0)</f>
        <v>0</v>
      </c>
    </row>
    <row r="17" customFormat="false" ht="23.25" hidden="false" customHeight="false" outlineLevel="0" collapsed="false">
      <c r="B17" s="2" t="s">
        <v>6</v>
      </c>
      <c r="C17" s="3"/>
      <c r="D17" s="3"/>
      <c r="E17" s="4" t="n">
        <f aca="false">FALSE()</f>
        <v>0</v>
      </c>
      <c r="F17" s="5" t="n">
        <f aca="false">IF(E17,1,0)</f>
        <v>0</v>
      </c>
    </row>
    <row r="18" customFormat="false" ht="15" hidden="false" customHeight="false" outlineLevel="0" collapsed="false">
      <c r="E18" s="4"/>
      <c r="F18" s="5" t="n">
        <f aca="false">SUM(F11:F17)</f>
        <v>0</v>
      </c>
    </row>
    <row r="19" customFormat="false" ht="15" hidden="false" customHeight="false" outlineLevel="0" collapsed="false">
      <c r="F19" s="8"/>
      <c r="G19" s="9" t="n">
        <f aca="false">F18/7</f>
        <v>0</v>
      </c>
    </row>
    <row r="20" customFormat="false" ht="15" hidden="false" customHeight="false" outlineLevel="0" collapsed="false">
      <c r="F20" s="8"/>
    </row>
    <row r="21" customFormat="false" ht="15" hidden="false" customHeight="false" outlineLevel="0" collapsed="false">
      <c r="F21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2" name="">
              <controlPr defaultSize="0" locked="1" autoFill="0" autoLine="0" autoPict="0" print="true" altText="Check Box 2">
                <anchor moveWithCells="true" sizeWithCells="false">
                  <from>
                    <xdr:col>2</xdr:col>
                    <xdr:colOff>723960</xdr:colOff>
                    <xdr:row>10</xdr:row>
                    <xdr:rowOff>9360</xdr:rowOff>
                  </from>
                  <to>
                    <xdr:col>3</xdr:col>
                    <xdr:colOff>324000</xdr:colOff>
                    <xdr:row>11</xdr:row>
                    <xdr:rowOff>-38160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3" name="">
              <controlPr defaultSize="0" locked="1" autoFill="0" autoLine="0" autoPict="0" print="true" altText="Check Box 3">
                <anchor moveWithCells="true" sizeWithCells="false">
                  <from>
                    <xdr:col>2</xdr:col>
                    <xdr:colOff>714240</xdr:colOff>
                    <xdr:row>11</xdr:row>
                    <xdr:rowOff>38160</xdr:rowOff>
                  </from>
                  <to>
                    <xdr:col>3</xdr:col>
                    <xdr:colOff>314280</xdr:colOff>
                    <xdr:row>12</xdr:row>
                    <xdr:rowOff>-9720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4" name="">
              <controlPr defaultSize="0" locked="1" autoFill="0" autoLine="0" autoPict="0" print="true" altText="Check Box 4">
                <anchor moveWithCells="true" sizeWithCells="false">
                  <from>
                    <xdr:col>2</xdr:col>
                    <xdr:colOff>714240</xdr:colOff>
                    <xdr:row>12</xdr:row>
                    <xdr:rowOff>19080</xdr:rowOff>
                  </from>
                  <to>
                    <xdr:col>3</xdr:col>
                    <xdr:colOff>314280</xdr:colOff>
                    <xdr:row>13</xdr:row>
                    <xdr:rowOff>-28440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" r:id="rId5" name="">
              <controlPr defaultSize="0" locked="1" autoFill="0" autoLine="0" autoPict="0" print="true" altText="Check Box 5">
                <anchor moveWithCells="true" sizeWithCells="false">
                  <from>
                    <xdr:col>2</xdr:col>
                    <xdr:colOff>723960</xdr:colOff>
                    <xdr:row>13</xdr:row>
                    <xdr:rowOff>19080</xdr:rowOff>
                  </from>
                  <to>
                    <xdr:col>3</xdr:col>
                    <xdr:colOff>324000</xdr:colOff>
                    <xdr:row>14</xdr:row>
                    <xdr:rowOff>-28440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5" r:id="rId6" name="">
              <controlPr defaultSize="0" locked="1" autoFill="0" autoLine="0" autoPict="0" print="true" altText="Check Box 6">
                <anchor moveWithCells="true" sizeWithCells="false">
                  <from>
                    <xdr:col>2</xdr:col>
                    <xdr:colOff>714240</xdr:colOff>
                    <xdr:row>14</xdr:row>
                    <xdr:rowOff>9360</xdr:rowOff>
                  </from>
                  <to>
                    <xdr:col>3</xdr:col>
                    <xdr:colOff>276120</xdr:colOff>
                    <xdr:row>15</xdr:row>
                    <xdr:rowOff>18720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6" r:id="rId7" name="">
              <controlPr defaultSize="0" locked="1" autoFill="0" autoLine="0" autoPict="0" print="true" altText="Check Box 7">
                <anchor moveWithCells="true" sizeWithCells="false">
                  <from>
                    <xdr:col>2</xdr:col>
                    <xdr:colOff>714240</xdr:colOff>
                    <xdr:row>15</xdr:row>
                    <xdr:rowOff>38160</xdr:rowOff>
                  </from>
                  <to>
                    <xdr:col>3</xdr:col>
                    <xdr:colOff>314280</xdr:colOff>
                    <xdr:row>16</xdr:row>
                    <xdr:rowOff>-9360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7" r:id="rId8" name="">
              <controlPr defaultSize="0" locked="1" autoFill="0" autoLine="0" autoPict="0" print="true" altText="Check Box 8">
                <anchor moveWithCells="true" sizeWithCells="false">
                  <from>
                    <xdr:col>2</xdr:col>
                    <xdr:colOff>714240</xdr:colOff>
                    <xdr:row>16</xdr:row>
                    <xdr:rowOff>28440</xdr:rowOff>
                  </from>
                  <to>
                    <xdr:col>3</xdr:col>
                    <xdr:colOff>314280</xdr:colOff>
                    <xdr:row>17</xdr:row>
                    <xdr:rowOff>-19440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T13" activeCellId="0" sqref="T13"/>
    </sheetView>
  </sheetViews>
  <sheetFormatPr defaultColWidth="11.4296875" defaultRowHeight="15" zeroHeight="false" outlineLevelRow="0" outlineLevelCol="0"/>
  <cols>
    <col collapsed="false" customWidth="false" hidden="false" outlineLevel="0" max="1024" min="1" style="1" width="11.4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G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11.4296875" defaultRowHeight="15" zeroHeight="false" outlineLevelRow="0" outlineLevelCol="0"/>
  <cols>
    <col collapsed="false" customWidth="false" hidden="false" outlineLevel="0" max="1" min="1" style="1" width="11.43"/>
    <col collapsed="false" customWidth="true" hidden="false" outlineLevel="0" max="2" min="2" style="1" width="93.86"/>
    <col collapsed="false" customWidth="true" hidden="false" outlineLevel="0" max="3" min="3" style="1" width="13.71"/>
    <col collapsed="false" customWidth="false" hidden="false" outlineLevel="0" max="4" min="4" style="1" width="11.43"/>
    <col collapsed="false" customWidth="true" hidden="false" outlineLevel="0" max="5" min="5" style="1" width="43"/>
    <col collapsed="false" customWidth="true" hidden="false" outlineLevel="0" max="6" min="6" style="1" width="33.57"/>
    <col collapsed="false" customWidth="false" hidden="false" outlineLevel="0" max="1024" min="7" style="1" width="11.43"/>
  </cols>
  <sheetData>
    <row r="6" customFormat="false" ht="21" hidden="false" customHeight="false" outlineLevel="0" collapsed="false">
      <c r="C6" s="10"/>
      <c r="D6" s="10"/>
    </row>
    <row r="7" customFormat="false" ht="21" hidden="false" customHeight="false" outlineLevel="0" collapsed="false">
      <c r="B7" s="10"/>
      <c r="C7" s="10"/>
      <c r="D7" s="10"/>
      <c r="E7" s="11" t="s">
        <v>7</v>
      </c>
    </row>
    <row r="8" customFormat="false" ht="19.7" hidden="false" customHeight="false" outlineLevel="0" collapsed="false">
      <c r="B8" s="12" t="s">
        <v>8</v>
      </c>
      <c r="C8" s="13"/>
      <c r="D8" s="13"/>
      <c r="E8" s="14" t="s">
        <v>9</v>
      </c>
      <c r="F8" s="15"/>
      <c r="G8" s="4" t="s">
        <v>10</v>
      </c>
    </row>
    <row r="9" customFormat="false" ht="19.7" hidden="false" customHeight="false" outlineLevel="0" collapsed="false">
      <c r="B9" s="12" t="s">
        <v>11</v>
      </c>
      <c r="C9" s="16"/>
      <c r="D9" s="13"/>
      <c r="E9" s="14" t="s">
        <v>12</v>
      </c>
      <c r="F9" s="17"/>
      <c r="G9" s="4" t="s">
        <v>13</v>
      </c>
    </row>
    <row r="10" customFormat="false" ht="19.7" hidden="false" customHeight="false" outlineLevel="0" collapsed="false">
      <c r="B10" s="12" t="s">
        <v>14</v>
      </c>
      <c r="C10" s="18"/>
      <c r="D10" s="13"/>
      <c r="E10" s="14" t="s">
        <v>15</v>
      </c>
      <c r="F10" s="19"/>
      <c r="G10" s="4" t="s">
        <v>16</v>
      </c>
    </row>
    <row r="11" customFormat="false" ht="18.75" hidden="false" customHeight="false" outlineLevel="0" collapsed="false">
      <c r="B11" s="20"/>
      <c r="C11" s="21"/>
      <c r="D11" s="15"/>
      <c r="E11" s="21"/>
      <c r="F11" s="22"/>
    </row>
    <row r="12" customFormat="false" ht="18.75" hidden="false" customHeight="false" outlineLevel="0" collapsed="false">
      <c r="B12" s="20"/>
      <c r="C12" s="21"/>
      <c r="D12" s="15"/>
      <c r="E12" s="21"/>
      <c r="F12" s="23"/>
    </row>
    <row r="13" customFormat="false" ht="18.75" hidden="false" customHeight="false" outlineLevel="0" collapsed="false">
      <c r="B13" s="20"/>
      <c r="C13" s="21"/>
      <c r="D13" s="15"/>
      <c r="E13" s="21"/>
      <c r="F13" s="22"/>
    </row>
    <row r="14" customFormat="false" ht="18.75" hidden="false" customHeight="false" outlineLevel="0" collapsed="false">
      <c r="B14" s="20"/>
      <c r="C14" s="21"/>
      <c r="D14" s="15"/>
      <c r="E14" s="21"/>
      <c r="F14" s="24"/>
    </row>
    <row r="15" customFormat="false" ht="18.75" hidden="false" customHeight="false" outlineLevel="0" collapsed="false">
      <c r="B15" s="20"/>
      <c r="C15" s="21"/>
      <c r="D15" s="15"/>
      <c r="E15" s="21"/>
      <c r="F15" s="25"/>
    </row>
    <row r="16" customFormat="false" ht="18.75" hidden="false" customHeight="false" outlineLevel="0" collapsed="false">
      <c r="B16" s="20"/>
      <c r="C16" s="21"/>
      <c r="D16" s="15"/>
      <c r="E16" s="21"/>
      <c r="F16" s="19"/>
    </row>
    <row r="17" customFormat="false" ht="18.75" hidden="false" customHeight="false" outlineLevel="0" collapsed="false">
      <c r="B17" s="20"/>
      <c r="C17" s="21"/>
      <c r="D17" s="15"/>
      <c r="E17" s="21"/>
      <c r="F17" s="22"/>
    </row>
    <row r="18" customFormat="false" ht="18.75" hidden="false" customHeight="false" outlineLevel="0" collapsed="false">
      <c r="B18" s="20"/>
      <c r="C18" s="21"/>
      <c r="D18" s="15"/>
      <c r="E18" s="21"/>
      <c r="F18" s="24"/>
    </row>
    <row r="19" customFormat="false" ht="18.75" hidden="false" customHeight="false" outlineLevel="0" collapsed="false">
      <c r="B19" s="22"/>
      <c r="C19" s="26"/>
      <c r="D19" s="15"/>
      <c r="E19" s="26"/>
      <c r="F19" s="25"/>
    </row>
    <row r="20" customFormat="false" ht="18.75" hidden="false" customHeight="false" outlineLevel="0" collapsed="false">
      <c r="B20" s="22"/>
      <c r="C20" s="26"/>
      <c r="D20" s="15"/>
      <c r="E20" s="26"/>
      <c r="F20" s="19"/>
    </row>
    <row r="21" customFormat="false" ht="18.75" hidden="false" customHeight="false" outlineLevel="0" collapsed="false">
      <c r="B21" s="22"/>
      <c r="C21" s="25"/>
      <c r="D21" s="15"/>
      <c r="E21" s="25"/>
      <c r="F21" s="22"/>
    </row>
    <row r="22" customFormat="false" ht="18.75" hidden="false" customHeight="false" outlineLevel="0" collapsed="false">
      <c r="B22" s="22"/>
      <c r="C22" s="27"/>
      <c r="D22" s="15"/>
      <c r="E22" s="27"/>
      <c r="F22" s="22"/>
    </row>
    <row r="23" customFormat="false" ht="18.75" hidden="false" customHeight="false" outlineLevel="0" collapsed="false">
      <c r="B23" s="22"/>
      <c r="C23" s="25"/>
      <c r="D23" s="15"/>
      <c r="E23" s="25"/>
      <c r="F23" s="22"/>
    </row>
    <row r="24" customFormat="false" ht="18.75" hidden="false" customHeight="false" outlineLevel="0" collapsed="false">
      <c r="B24" s="22"/>
      <c r="C24" s="26"/>
      <c r="D24" s="15"/>
      <c r="E24" s="26"/>
      <c r="F24" s="19"/>
    </row>
    <row r="25" customFormat="false" ht="18.75" hidden="false" customHeight="false" outlineLevel="0" collapsed="false">
      <c r="B25" s="28"/>
      <c r="C25" s="21"/>
      <c r="D25" s="15"/>
      <c r="E25" s="21"/>
      <c r="F25" s="29"/>
    </row>
    <row r="26" customFormat="false" ht="18.75" hidden="false" customHeight="false" outlineLevel="0" collapsed="false">
      <c r="B26" s="30"/>
      <c r="C26" s="30"/>
    </row>
  </sheetData>
  <dataValidations count="1">
    <dataValidation allowBlank="true" operator="between" promptTitle="Selecciona" showDropDown="false" showErrorMessage="true" showInputMessage="true" sqref="E8:E10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7:C31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34" activeCellId="0" sqref="B34"/>
    </sheetView>
  </sheetViews>
  <sheetFormatPr defaultColWidth="11.4296875" defaultRowHeight="15" zeroHeight="false" outlineLevelRow="0" outlineLevelCol="0"/>
  <cols>
    <col collapsed="false" customWidth="false" hidden="false" outlineLevel="0" max="1" min="1" style="1" width="11.43"/>
    <col collapsed="false" customWidth="true" hidden="false" outlineLevel="0" max="2" min="2" style="1" width="33.57"/>
    <col collapsed="false" customWidth="true" hidden="false" outlineLevel="0" max="3" min="3" style="1" width="13.71"/>
    <col collapsed="false" customWidth="false" hidden="false" outlineLevel="0" max="1024" min="4" style="1" width="11.43"/>
  </cols>
  <sheetData>
    <row r="7" customFormat="false" ht="18.75" hidden="false" customHeight="false" outlineLevel="0" collapsed="false">
      <c r="B7" s="31" t="s">
        <v>17</v>
      </c>
      <c r="C7" s="30"/>
    </row>
    <row r="8" customFormat="false" ht="18.75" hidden="false" customHeight="false" outlineLevel="0" collapsed="false">
      <c r="B8" s="32" t="s">
        <v>18</v>
      </c>
      <c r="C8" s="33" t="n">
        <v>100000</v>
      </c>
    </row>
    <row r="9" customFormat="false" ht="19.5" hidden="false" customHeight="false" outlineLevel="0" collapsed="false">
      <c r="B9" s="32" t="s">
        <v>19</v>
      </c>
      <c r="C9" s="34" t="n">
        <v>44000</v>
      </c>
    </row>
    <row r="10" customFormat="false" ht="19.5" hidden="false" customHeight="false" outlineLevel="0" collapsed="false">
      <c r="B10" s="35" t="s">
        <v>13</v>
      </c>
      <c r="C10" s="36" t="n">
        <f aca="false">C8-C9</f>
        <v>56000</v>
      </c>
    </row>
    <row r="11" customFormat="false" ht="18.75" hidden="false" customHeight="false" outlineLevel="0" collapsed="false">
      <c r="B11" s="30"/>
      <c r="C11" s="37"/>
    </row>
    <row r="12" customFormat="false" ht="18.75" hidden="false" customHeight="false" outlineLevel="0" collapsed="false">
      <c r="B12" s="38" t="s">
        <v>20</v>
      </c>
      <c r="C12" s="21"/>
    </row>
    <row r="13" customFormat="false" ht="18.75" hidden="false" customHeight="false" outlineLevel="0" collapsed="false">
      <c r="B13" s="39" t="s">
        <v>21</v>
      </c>
      <c r="C13" s="40" t="n">
        <v>15000</v>
      </c>
    </row>
    <row r="14" customFormat="false" ht="19.5" hidden="false" customHeight="false" outlineLevel="0" collapsed="false">
      <c r="B14" s="39" t="s">
        <v>22</v>
      </c>
      <c r="C14" s="41" t="n">
        <v>15000</v>
      </c>
    </row>
    <row r="15" customFormat="false" ht="19.5" hidden="false" customHeight="false" outlineLevel="0" collapsed="false">
      <c r="B15" s="39" t="s">
        <v>23</v>
      </c>
      <c r="C15" s="42" t="n">
        <f aca="false">C13+C14</f>
        <v>30000</v>
      </c>
    </row>
    <row r="16" customFormat="false" ht="18.75" hidden="false" customHeight="false" outlineLevel="0" collapsed="false">
      <c r="B16" s="30"/>
      <c r="C16" s="21"/>
    </row>
    <row r="17" customFormat="false" ht="18.75" hidden="false" customHeight="false" outlineLevel="0" collapsed="false">
      <c r="B17" s="43" t="s">
        <v>10</v>
      </c>
      <c r="C17" s="36" t="n">
        <f aca="false">C10-C15</f>
        <v>26000</v>
      </c>
    </row>
    <row r="18" customFormat="false" ht="18.75" hidden="false" customHeight="false" outlineLevel="0" collapsed="false">
      <c r="B18" s="30"/>
      <c r="C18" s="21"/>
    </row>
    <row r="19" customFormat="false" ht="18.75" hidden="false" customHeight="false" outlineLevel="0" collapsed="false">
      <c r="B19" s="44" t="s">
        <v>24</v>
      </c>
      <c r="C19" s="45"/>
    </row>
    <row r="20" customFormat="false" ht="19.5" hidden="false" customHeight="false" outlineLevel="0" collapsed="false">
      <c r="B20" s="46" t="s">
        <v>25</v>
      </c>
      <c r="C20" s="47" t="n">
        <v>5000</v>
      </c>
    </row>
    <row r="21" customFormat="false" ht="19.5" hidden="false" customHeight="false" outlineLevel="0" collapsed="false">
      <c r="B21" s="46" t="s">
        <v>26</v>
      </c>
      <c r="C21" s="33" t="n">
        <f aca="false">C20</f>
        <v>5000</v>
      </c>
    </row>
    <row r="22" customFormat="false" ht="18.75" hidden="false" customHeight="false" outlineLevel="0" collapsed="false">
      <c r="B22" s="30"/>
      <c r="C22" s="21"/>
    </row>
    <row r="23" customFormat="false" ht="18.75" hidden="false" customHeight="false" outlineLevel="0" collapsed="false">
      <c r="B23" s="38" t="s">
        <v>27</v>
      </c>
      <c r="C23" s="45"/>
    </row>
    <row r="24" customFormat="false" ht="19.5" hidden="false" customHeight="false" outlineLevel="0" collapsed="false">
      <c r="B24" s="39" t="s">
        <v>28</v>
      </c>
      <c r="C24" s="48" t="n">
        <v>10000</v>
      </c>
    </row>
    <row r="25" customFormat="false" ht="19.5" hidden="false" customHeight="false" outlineLevel="0" collapsed="false">
      <c r="B25" s="39" t="s">
        <v>29</v>
      </c>
      <c r="C25" s="42" t="n">
        <f aca="false">C24</f>
        <v>10000</v>
      </c>
    </row>
    <row r="26" customFormat="false" ht="18.75" hidden="false" customHeight="false" outlineLevel="0" collapsed="false">
      <c r="B26" s="30"/>
      <c r="C26" s="37"/>
    </row>
    <row r="27" customFormat="false" ht="18.75" hidden="false" customHeight="false" outlineLevel="0" collapsed="false">
      <c r="B27" s="49" t="s">
        <v>30</v>
      </c>
      <c r="C27" s="50" t="n">
        <f aca="false">C17+C21-C25</f>
        <v>21000</v>
      </c>
    </row>
    <row r="28" customFormat="false" ht="18.75" hidden="false" customHeight="false" outlineLevel="0" collapsed="false">
      <c r="B28" s="30"/>
      <c r="C28" s="37"/>
    </row>
    <row r="29" customFormat="false" ht="19.5" hidden="false" customHeight="false" outlineLevel="0" collapsed="false">
      <c r="B29" s="51" t="s">
        <v>31</v>
      </c>
      <c r="C29" s="52" t="n">
        <f aca="false">C27*0.3</f>
        <v>6300</v>
      </c>
    </row>
    <row r="30" customFormat="false" ht="20.25" hidden="false" customHeight="false" outlineLevel="0" collapsed="false">
      <c r="B30" s="53" t="s">
        <v>32</v>
      </c>
      <c r="C30" s="54" t="n">
        <f aca="false">C27-C29</f>
        <v>14700</v>
      </c>
    </row>
    <row r="31" customFormat="false" ht="19.5" hidden="false" customHeight="false" outlineLevel="0" collapsed="false">
      <c r="B31" s="30"/>
      <c r="C31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K32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I22" activeCellId="0" sqref="I22"/>
    </sheetView>
  </sheetViews>
  <sheetFormatPr defaultColWidth="11.4296875" defaultRowHeight="15" zeroHeight="false" outlineLevelRow="0" outlineLevelCol="0"/>
  <cols>
    <col collapsed="false" customWidth="false" hidden="false" outlineLevel="0" max="1" min="1" style="1" width="11.43"/>
    <col collapsed="false" customWidth="true" hidden="false" outlineLevel="0" max="2" min="2" style="1" width="33.57"/>
    <col collapsed="false" customWidth="true" hidden="false" outlineLevel="0" max="3" min="3" style="1" width="17.43"/>
    <col collapsed="false" customWidth="false" hidden="false" outlineLevel="0" max="4" min="4" style="1" width="11.43"/>
    <col collapsed="false" customWidth="true" hidden="false" outlineLevel="0" max="5" min="5" style="1" width="18.14"/>
    <col collapsed="false" customWidth="true" hidden="false" outlineLevel="0" max="6" min="6" style="1" width="33.57"/>
    <col collapsed="false" customWidth="false" hidden="false" outlineLevel="0" max="1024" min="7" style="1" width="11.43"/>
  </cols>
  <sheetData>
    <row r="6" customFormat="false" ht="21" hidden="false" customHeight="false" outlineLevel="0" collapsed="false">
      <c r="B6" s="10" t="s">
        <v>33</v>
      </c>
      <c r="C6" s="55" t="s">
        <v>34</v>
      </c>
      <c r="D6" s="10"/>
      <c r="E6" s="55" t="s">
        <v>35</v>
      </c>
      <c r="F6" s="56" t="s">
        <v>36</v>
      </c>
    </row>
    <row r="8" customFormat="false" ht="18.75" hidden="false" customHeight="false" outlineLevel="0" collapsed="false">
      <c r="B8" s="31" t="s">
        <v>17</v>
      </c>
      <c r="C8" s="30"/>
      <c r="F8" s="31" t="s">
        <v>17</v>
      </c>
      <c r="K8" s="4" t="s">
        <v>16</v>
      </c>
    </row>
    <row r="9" customFormat="false" ht="18.75" hidden="false" customHeight="false" outlineLevel="0" collapsed="false">
      <c r="B9" s="32" t="s">
        <v>18</v>
      </c>
      <c r="C9" s="33" t="n">
        <v>400000</v>
      </c>
      <c r="E9" s="33" t="n">
        <v>400000</v>
      </c>
      <c r="F9" s="57" t="s">
        <v>18</v>
      </c>
      <c r="K9" s="4" t="s">
        <v>35</v>
      </c>
    </row>
    <row r="10" customFormat="false" ht="19.5" hidden="false" customHeight="false" outlineLevel="0" collapsed="false">
      <c r="B10" s="32" t="s">
        <v>19</v>
      </c>
      <c r="C10" s="34" t="n">
        <v>260000</v>
      </c>
      <c r="E10" s="34" t="n">
        <v>120000</v>
      </c>
      <c r="F10" s="57" t="s">
        <v>19</v>
      </c>
      <c r="K10" s="4" t="s">
        <v>34</v>
      </c>
    </row>
    <row r="11" customFormat="false" ht="19.5" hidden="false" customHeight="false" outlineLevel="0" collapsed="false">
      <c r="B11" s="35" t="s">
        <v>13</v>
      </c>
      <c r="C11" s="36" t="n">
        <f aca="false">C9-C10</f>
        <v>140000</v>
      </c>
      <c r="E11" s="36" t="n">
        <f aca="false">E9-E10</f>
        <v>280000</v>
      </c>
      <c r="F11" s="58" t="s">
        <v>13</v>
      </c>
      <c r="K11" s="4"/>
    </row>
    <row r="12" customFormat="false" ht="18.75" hidden="false" customHeight="false" outlineLevel="0" collapsed="false">
      <c r="B12" s="30"/>
      <c r="C12" s="37"/>
      <c r="E12" s="37"/>
      <c r="F12" s="30"/>
    </row>
    <row r="13" customFormat="false" ht="18.75" hidden="false" customHeight="false" outlineLevel="0" collapsed="false">
      <c r="B13" s="38" t="s">
        <v>20</v>
      </c>
      <c r="C13" s="21"/>
      <c r="E13" s="21"/>
      <c r="F13" s="38" t="s">
        <v>20</v>
      </c>
    </row>
    <row r="14" customFormat="false" ht="18.75" hidden="false" customHeight="false" outlineLevel="0" collapsed="false">
      <c r="B14" s="39" t="s">
        <v>21</v>
      </c>
      <c r="C14" s="40" t="n">
        <v>8000</v>
      </c>
      <c r="E14" s="40" t="n">
        <v>40000</v>
      </c>
      <c r="F14" s="59" t="s">
        <v>21</v>
      </c>
    </row>
    <row r="15" customFormat="false" ht="19.5" hidden="false" customHeight="false" outlineLevel="0" collapsed="false">
      <c r="B15" s="39" t="s">
        <v>22</v>
      </c>
      <c r="C15" s="41" t="n">
        <v>15000</v>
      </c>
      <c r="E15" s="41" t="n">
        <v>123000</v>
      </c>
      <c r="F15" s="59" t="s">
        <v>22</v>
      </c>
    </row>
    <row r="16" customFormat="false" ht="19.5" hidden="false" customHeight="false" outlineLevel="0" collapsed="false">
      <c r="B16" s="39" t="s">
        <v>23</v>
      </c>
      <c r="C16" s="42" t="n">
        <f aca="false">C14+C15</f>
        <v>23000</v>
      </c>
      <c r="E16" s="42" t="n">
        <f aca="false">E14+E15</f>
        <v>163000</v>
      </c>
      <c r="F16" s="59" t="s">
        <v>23</v>
      </c>
    </row>
    <row r="17" customFormat="false" ht="18.75" hidden="false" customHeight="false" outlineLevel="0" collapsed="false">
      <c r="B17" s="30"/>
      <c r="C17" s="21"/>
      <c r="E17" s="21"/>
      <c r="F17" s="30"/>
    </row>
    <row r="18" customFormat="false" ht="18.75" hidden="false" customHeight="false" outlineLevel="0" collapsed="false">
      <c r="B18" s="43" t="s">
        <v>10</v>
      </c>
      <c r="C18" s="36" t="n">
        <f aca="false">C11-C16</f>
        <v>117000</v>
      </c>
      <c r="E18" s="36" t="n">
        <f aca="false">E11-E16</f>
        <v>117000</v>
      </c>
      <c r="F18" s="43" t="s">
        <v>10</v>
      </c>
    </row>
    <row r="19" customFormat="false" ht="18.75" hidden="false" customHeight="false" outlineLevel="0" collapsed="false">
      <c r="B19" s="30"/>
      <c r="C19" s="21"/>
      <c r="E19" s="21"/>
      <c r="F19" s="30"/>
    </row>
    <row r="20" customFormat="false" ht="18.75" hidden="false" customHeight="false" outlineLevel="0" collapsed="false">
      <c r="B20" s="44" t="s">
        <v>24</v>
      </c>
      <c r="C20" s="45"/>
      <c r="E20" s="45"/>
      <c r="F20" s="44" t="s">
        <v>24</v>
      </c>
    </row>
    <row r="21" customFormat="false" ht="19.5" hidden="false" customHeight="false" outlineLevel="0" collapsed="false">
      <c r="B21" s="46" t="s">
        <v>37</v>
      </c>
      <c r="C21" s="47" t="n">
        <v>0</v>
      </c>
      <c r="E21" s="47" t="n">
        <v>0</v>
      </c>
      <c r="F21" s="60" t="s">
        <v>37</v>
      </c>
    </row>
    <row r="22" customFormat="false" ht="19.5" hidden="false" customHeight="false" outlineLevel="0" collapsed="false">
      <c r="B22" s="46" t="s">
        <v>26</v>
      </c>
      <c r="C22" s="33" t="n">
        <f aca="false">C21</f>
        <v>0</v>
      </c>
      <c r="E22" s="33" t="n">
        <f aca="false">E21</f>
        <v>0</v>
      </c>
      <c r="F22" s="57" t="s">
        <v>26</v>
      </c>
    </row>
    <row r="23" customFormat="false" ht="18.75" hidden="false" customHeight="false" outlineLevel="0" collapsed="false">
      <c r="B23" s="30"/>
      <c r="C23" s="21"/>
      <c r="E23" s="21"/>
      <c r="F23" s="30"/>
    </row>
    <row r="24" customFormat="false" ht="18.75" hidden="false" customHeight="false" outlineLevel="0" collapsed="false">
      <c r="B24" s="38" t="s">
        <v>27</v>
      </c>
      <c r="C24" s="45"/>
      <c r="E24" s="45"/>
      <c r="F24" s="38" t="s">
        <v>27</v>
      </c>
    </row>
    <row r="25" customFormat="false" ht="19.5" hidden="false" customHeight="false" outlineLevel="0" collapsed="false">
      <c r="B25" s="39" t="s">
        <v>37</v>
      </c>
      <c r="C25" s="48" t="n">
        <v>0</v>
      </c>
      <c r="E25" s="48" t="n">
        <v>0</v>
      </c>
      <c r="F25" s="61" t="s">
        <v>37</v>
      </c>
    </row>
    <row r="26" customFormat="false" ht="19.5" hidden="false" customHeight="false" outlineLevel="0" collapsed="false">
      <c r="B26" s="39" t="s">
        <v>29</v>
      </c>
      <c r="C26" s="42" t="n">
        <f aca="false">C25</f>
        <v>0</v>
      </c>
      <c r="E26" s="42" t="n">
        <f aca="false">E25</f>
        <v>0</v>
      </c>
      <c r="F26" s="59" t="s">
        <v>29</v>
      </c>
    </row>
    <row r="27" customFormat="false" ht="18.75" hidden="false" customHeight="false" outlineLevel="0" collapsed="false">
      <c r="B27" s="30"/>
      <c r="C27" s="37"/>
      <c r="E27" s="37"/>
      <c r="F27" s="30"/>
    </row>
    <row r="28" customFormat="false" ht="18.75" hidden="false" customHeight="false" outlineLevel="0" collapsed="false">
      <c r="B28" s="49" t="s">
        <v>30</v>
      </c>
      <c r="C28" s="50" t="n">
        <f aca="false">C18+C22-C26</f>
        <v>117000</v>
      </c>
      <c r="E28" s="50" t="n">
        <f aca="false">E18+E22-E26</f>
        <v>117000</v>
      </c>
      <c r="F28" s="49" t="s">
        <v>30</v>
      </c>
    </row>
    <row r="29" customFormat="false" ht="18.75" hidden="false" customHeight="false" outlineLevel="0" collapsed="false">
      <c r="B29" s="30"/>
      <c r="C29" s="37"/>
      <c r="E29" s="37"/>
      <c r="F29" s="30"/>
    </row>
    <row r="30" customFormat="false" ht="19.5" hidden="false" customHeight="false" outlineLevel="0" collapsed="false">
      <c r="B30" s="51" t="s">
        <v>31</v>
      </c>
      <c r="C30" s="52" t="n">
        <f aca="false">C28*0.3</f>
        <v>35100</v>
      </c>
      <c r="E30" s="52" t="n">
        <f aca="false">E28*0.3</f>
        <v>35100</v>
      </c>
      <c r="F30" s="62" t="s">
        <v>31</v>
      </c>
    </row>
    <row r="31" customFormat="false" ht="20.25" hidden="false" customHeight="false" outlineLevel="0" collapsed="false">
      <c r="B31" s="53" t="s">
        <v>32</v>
      </c>
      <c r="C31" s="54" t="n">
        <f aca="false">C28-C30</f>
        <v>81900</v>
      </c>
      <c r="E31" s="54" t="n">
        <f aca="false">E28-E30</f>
        <v>81900</v>
      </c>
      <c r="F31" s="63" t="s">
        <v>32</v>
      </c>
    </row>
    <row r="32" customFormat="false" ht="19.5" hidden="false" customHeight="false" outlineLevel="0" collapsed="false">
      <c r="B32" s="30"/>
      <c r="C32" s="30"/>
    </row>
  </sheetData>
  <dataValidations count="1">
    <dataValidation allowBlank="true" operator="between" showDropDown="false" showErrorMessage="true" showInputMessage="true" sqref="C6 E6" type="list">
      <formula1>$K$8:$K$10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G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11.4296875" defaultRowHeight="15" zeroHeight="false" outlineLevelRow="0" outlineLevelCol="0"/>
  <cols>
    <col collapsed="false" customWidth="false" hidden="false" outlineLevel="0" max="1" min="1" style="1" width="11.43"/>
    <col collapsed="false" customWidth="true" hidden="false" outlineLevel="0" max="2" min="2" style="1" width="93.86"/>
    <col collapsed="false" customWidth="true" hidden="false" outlineLevel="0" max="3" min="3" style="1" width="13.71"/>
    <col collapsed="false" customWidth="false" hidden="false" outlineLevel="0" max="4" min="4" style="1" width="11.43"/>
    <col collapsed="false" customWidth="true" hidden="false" outlineLevel="0" max="5" min="5" style="1" width="28.72"/>
    <col collapsed="false" customWidth="true" hidden="false" outlineLevel="0" max="6" min="6" style="1" width="33.57"/>
    <col collapsed="false" customWidth="false" hidden="false" outlineLevel="0" max="1024" min="7" style="1" width="11.43"/>
  </cols>
  <sheetData>
    <row r="6" customFormat="false" ht="21" hidden="false" customHeight="false" outlineLevel="0" collapsed="false">
      <c r="B6" s="11" t="s">
        <v>38</v>
      </c>
      <c r="C6" s="10"/>
      <c r="D6" s="10"/>
      <c r="E6" s="11" t="s">
        <v>7</v>
      </c>
    </row>
    <row r="7" customFormat="false" ht="21" hidden="false" customHeight="false" outlineLevel="0" collapsed="false">
      <c r="B7" s="10"/>
      <c r="C7" s="10"/>
      <c r="D7" s="10"/>
      <c r="E7" s="10"/>
    </row>
    <row r="8" customFormat="false" ht="23.25" hidden="false" customHeight="false" outlineLevel="0" collapsed="false">
      <c r="B8" s="64" t="s">
        <v>39</v>
      </c>
      <c r="C8" s="65"/>
      <c r="D8" s="65"/>
      <c r="E8" s="66" t="s">
        <v>13</v>
      </c>
      <c r="F8" s="15"/>
      <c r="G8" s="4" t="s">
        <v>10</v>
      </c>
    </row>
    <row r="9" customFormat="false" ht="23.25" hidden="false" customHeight="false" outlineLevel="0" collapsed="false">
      <c r="B9" s="64" t="s">
        <v>40</v>
      </c>
      <c r="C9" s="67"/>
      <c r="D9" s="65"/>
      <c r="E9" s="66" t="s">
        <v>10</v>
      </c>
      <c r="F9" s="17"/>
      <c r="G9" s="4" t="s">
        <v>13</v>
      </c>
    </row>
    <row r="10" customFormat="false" ht="23.25" hidden="false" customHeight="false" outlineLevel="0" collapsed="false">
      <c r="B10" s="64" t="s">
        <v>41</v>
      </c>
      <c r="C10" s="68"/>
      <c r="D10" s="65"/>
      <c r="E10" s="66" t="s">
        <v>10</v>
      </c>
      <c r="F10" s="19"/>
      <c r="G10" s="4" t="s">
        <v>16</v>
      </c>
    </row>
    <row r="11" customFormat="false" ht="23.25" hidden="false" customHeight="false" outlineLevel="0" collapsed="false">
      <c r="B11" s="64" t="s">
        <v>42</v>
      </c>
      <c r="C11" s="69"/>
      <c r="D11" s="65"/>
      <c r="E11" s="66" t="s">
        <v>13</v>
      </c>
      <c r="F11" s="19"/>
    </row>
    <row r="12" customFormat="false" ht="23.25" hidden="false" customHeight="false" outlineLevel="0" collapsed="false">
      <c r="B12" s="64" t="s">
        <v>43</v>
      </c>
      <c r="C12" s="68"/>
      <c r="D12" s="65"/>
      <c r="E12" s="66" t="s">
        <v>13</v>
      </c>
      <c r="F12" s="19"/>
    </row>
    <row r="13" customFormat="false" ht="23.25" hidden="false" customHeight="false" outlineLevel="0" collapsed="false">
      <c r="B13" s="64" t="s">
        <v>44</v>
      </c>
      <c r="C13" s="70"/>
      <c r="D13" s="65"/>
      <c r="E13" s="66" t="s">
        <v>10</v>
      </c>
      <c r="F13" s="22"/>
    </row>
    <row r="14" customFormat="false" ht="23.25" hidden="false" customHeight="false" outlineLevel="0" collapsed="false">
      <c r="B14" s="64" t="s">
        <v>45</v>
      </c>
      <c r="C14" s="68"/>
      <c r="D14" s="65"/>
      <c r="E14" s="66" t="s">
        <v>10</v>
      </c>
      <c r="F14" s="24"/>
    </row>
    <row r="15" customFormat="false" ht="23.25" hidden="false" customHeight="false" outlineLevel="0" collapsed="false">
      <c r="B15" s="64" t="s">
        <v>46</v>
      </c>
      <c r="C15" s="71"/>
      <c r="D15" s="65"/>
      <c r="E15" s="66" t="s">
        <v>10</v>
      </c>
      <c r="F15" s="19"/>
    </row>
    <row r="16" customFormat="false" ht="23.25" hidden="false" customHeight="false" outlineLevel="0" collapsed="false">
      <c r="B16" s="64" t="s">
        <v>47</v>
      </c>
      <c r="C16" s="71"/>
      <c r="D16" s="65"/>
      <c r="E16" s="66" t="s">
        <v>13</v>
      </c>
      <c r="F16" s="19"/>
    </row>
    <row r="17" customFormat="false" ht="23.25" hidden="false" customHeight="false" outlineLevel="0" collapsed="false">
      <c r="B17" s="64" t="s">
        <v>48</v>
      </c>
      <c r="C17" s="69"/>
      <c r="D17" s="65"/>
      <c r="E17" s="66" t="s">
        <v>10</v>
      </c>
      <c r="F17" s="19"/>
    </row>
    <row r="18" customFormat="false" ht="18.75" hidden="false" customHeight="false" outlineLevel="0" collapsed="false">
      <c r="B18" s="20"/>
      <c r="C18" s="21"/>
      <c r="D18" s="15"/>
      <c r="E18" s="21"/>
      <c r="F18" s="22"/>
    </row>
    <row r="19" customFormat="false" ht="18.75" hidden="false" customHeight="false" outlineLevel="0" collapsed="false">
      <c r="B19" s="20"/>
      <c r="C19" s="21"/>
      <c r="D19" s="15"/>
      <c r="E19" s="21"/>
      <c r="F19" s="23"/>
    </row>
    <row r="20" customFormat="false" ht="18.75" hidden="false" customHeight="false" outlineLevel="0" collapsed="false">
      <c r="B20" s="20"/>
      <c r="C20" s="21"/>
      <c r="D20" s="15"/>
      <c r="E20" s="21"/>
      <c r="F20" s="22"/>
    </row>
    <row r="21" customFormat="false" ht="18.75" hidden="false" customHeight="false" outlineLevel="0" collapsed="false">
      <c r="B21" s="20"/>
      <c r="C21" s="21"/>
      <c r="D21" s="15"/>
      <c r="E21" s="21"/>
      <c r="F21" s="24"/>
    </row>
    <row r="22" customFormat="false" ht="18.75" hidden="false" customHeight="false" outlineLevel="0" collapsed="false">
      <c r="B22" s="20"/>
      <c r="C22" s="21"/>
      <c r="D22" s="15"/>
      <c r="E22" s="21"/>
      <c r="F22" s="25"/>
    </row>
    <row r="23" customFormat="false" ht="18.75" hidden="false" customHeight="false" outlineLevel="0" collapsed="false">
      <c r="B23" s="20"/>
      <c r="C23" s="21"/>
      <c r="D23" s="15"/>
      <c r="E23" s="21"/>
      <c r="F23" s="19"/>
    </row>
    <row r="24" customFormat="false" ht="18.75" hidden="false" customHeight="false" outlineLevel="0" collapsed="false">
      <c r="B24" s="20"/>
      <c r="C24" s="21"/>
      <c r="D24" s="15"/>
      <c r="E24" s="21"/>
      <c r="F24" s="22"/>
    </row>
    <row r="25" customFormat="false" ht="18.75" hidden="false" customHeight="false" outlineLevel="0" collapsed="false">
      <c r="B25" s="20"/>
      <c r="C25" s="21"/>
      <c r="D25" s="15"/>
      <c r="E25" s="21"/>
      <c r="F25" s="24"/>
    </row>
    <row r="26" customFormat="false" ht="18.75" hidden="false" customHeight="false" outlineLevel="0" collapsed="false">
      <c r="B26" s="22"/>
      <c r="C26" s="26"/>
      <c r="D26" s="15"/>
      <c r="E26" s="26"/>
      <c r="F26" s="25"/>
    </row>
    <row r="27" customFormat="false" ht="18.75" hidden="false" customHeight="false" outlineLevel="0" collapsed="false">
      <c r="B27" s="22"/>
      <c r="C27" s="26"/>
      <c r="D27" s="15"/>
      <c r="E27" s="26"/>
      <c r="F27" s="19"/>
    </row>
    <row r="28" customFormat="false" ht="18.75" hidden="false" customHeight="false" outlineLevel="0" collapsed="false">
      <c r="B28" s="22"/>
      <c r="C28" s="25"/>
      <c r="D28" s="15"/>
      <c r="E28" s="25"/>
      <c r="F28" s="22"/>
    </row>
    <row r="29" customFormat="false" ht="18.75" hidden="false" customHeight="false" outlineLevel="0" collapsed="false">
      <c r="B29" s="22"/>
      <c r="C29" s="27"/>
      <c r="D29" s="15"/>
      <c r="E29" s="27"/>
      <c r="F29" s="22"/>
    </row>
    <row r="30" customFormat="false" ht="18.75" hidden="false" customHeight="false" outlineLevel="0" collapsed="false">
      <c r="B30" s="22"/>
      <c r="C30" s="25"/>
      <c r="D30" s="15"/>
      <c r="E30" s="25"/>
      <c r="F30" s="22"/>
    </row>
    <row r="31" customFormat="false" ht="18.75" hidden="false" customHeight="false" outlineLevel="0" collapsed="false">
      <c r="B31" s="22"/>
      <c r="C31" s="26"/>
      <c r="D31" s="15"/>
      <c r="E31" s="26"/>
      <c r="F31" s="19"/>
    </row>
    <row r="32" customFormat="false" ht="18.75" hidden="false" customHeight="false" outlineLevel="0" collapsed="false">
      <c r="B32" s="28"/>
      <c r="C32" s="21"/>
      <c r="D32" s="15"/>
      <c r="E32" s="21"/>
      <c r="F32" s="29"/>
    </row>
    <row r="33" customFormat="false" ht="18.75" hidden="false" customHeight="false" outlineLevel="0" collapsed="false">
      <c r="B33" s="30"/>
      <c r="C33" s="30"/>
    </row>
  </sheetData>
  <dataValidations count="1">
    <dataValidation allowBlank="true" operator="between" promptTitle="Selecciona" showDropDown="false" showErrorMessage="true" showInputMessage="true" sqref="E8:E17" type="list">
      <formula1>$G$8:$G$10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G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11.4296875" defaultRowHeight="15" zeroHeight="false" outlineLevelRow="0" outlineLevelCol="0"/>
  <cols>
    <col collapsed="false" customWidth="false" hidden="false" outlineLevel="0" max="1" min="1" style="1" width="11.43"/>
    <col collapsed="false" customWidth="true" hidden="false" outlineLevel="0" max="2" min="2" style="1" width="93.86"/>
    <col collapsed="false" customWidth="true" hidden="false" outlineLevel="0" max="3" min="3" style="1" width="13.71"/>
    <col collapsed="false" customWidth="false" hidden="false" outlineLevel="0" max="4" min="4" style="1" width="11.43"/>
    <col collapsed="false" customWidth="true" hidden="false" outlineLevel="0" max="5" min="5" style="1" width="28.72"/>
    <col collapsed="false" customWidth="true" hidden="false" outlineLevel="0" max="6" min="6" style="1" width="33.57"/>
    <col collapsed="false" customWidth="false" hidden="false" outlineLevel="0" max="1024" min="7" style="1" width="11.43"/>
  </cols>
  <sheetData>
    <row r="6" customFormat="false" ht="21" hidden="false" customHeight="false" outlineLevel="0" collapsed="false">
      <c r="B6" s="11" t="s">
        <v>49</v>
      </c>
      <c r="C6" s="10"/>
      <c r="D6" s="10"/>
      <c r="E6" s="11" t="s">
        <v>7</v>
      </c>
    </row>
    <row r="7" customFormat="false" ht="21" hidden="false" customHeight="false" outlineLevel="0" collapsed="false">
      <c r="B7" s="10"/>
      <c r="C7" s="10"/>
      <c r="D7" s="10"/>
      <c r="E7" s="10"/>
    </row>
    <row r="8" customFormat="false" ht="23.25" hidden="false" customHeight="false" outlineLevel="0" collapsed="false">
      <c r="B8" s="72" t="s">
        <v>50</v>
      </c>
      <c r="C8" s="73"/>
      <c r="D8" s="73"/>
      <c r="E8" s="74" t="s">
        <v>51</v>
      </c>
      <c r="F8" s="15"/>
      <c r="G8" s="4" t="s">
        <v>52</v>
      </c>
    </row>
    <row r="9" customFormat="false" ht="23.25" hidden="false" customHeight="false" outlineLevel="0" collapsed="false">
      <c r="B9" s="72" t="s">
        <v>53</v>
      </c>
      <c r="C9" s="75"/>
      <c r="D9" s="73"/>
      <c r="E9" s="74" t="s">
        <v>54</v>
      </c>
      <c r="F9" s="17"/>
      <c r="G9" s="4" t="s">
        <v>54</v>
      </c>
    </row>
    <row r="10" customFormat="false" ht="23.25" hidden="false" customHeight="false" outlineLevel="0" collapsed="false">
      <c r="B10" s="72" t="s">
        <v>55</v>
      </c>
      <c r="C10" s="76"/>
      <c r="D10" s="73"/>
      <c r="E10" s="74" t="s">
        <v>52</v>
      </c>
      <c r="F10" s="19"/>
      <c r="G10" s="4" t="s">
        <v>51</v>
      </c>
    </row>
    <row r="11" customFormat="false" ht="23.25" hidden="false" customHeight="false" outlineLevel="0" collapsed="false">
      <c r="B11" s="72" t="s">
        <v>56</v>
      </c>
      <c r="C11" s="77"/>
      <c r="D11" s="73"/>
      <c r="E11" s="74" t="s">
        <v>54</v>
      </c>
      <c r="F11" s="19"/>
      <c r="G11" s="4" t="s">
        <v>16</v>
      </c>
    </row>
    <row r="12" customFormat="false" ht="23.25" hidden="false" customHeight="false" outlineLevel="0" collapsed="false">
      <c r="B12" s="72" t="s">
        <v>57</v>
      </c>
      <c r="C12" s="76"/>
      <c r="D12" s="73"/>
      <c r="E12" s="74" t="s">
        <v>52</v>
      </c>
      <c r="F12" s="19"/>
    </row>
    <row r="13" customFormat="false" ht="23.25" hidden="false" customHeight="false" outlineLevel="0" collapsed="false">
      <c r="B13" s="72" t="s">
        <v>58</v>
      </c>
      <c r="C13" s="78"/>
      <c r="D13" s="73"/>
      <c r="E13" s="74" t="s">
        <v>51</v>
      </c>
      <c r="F13" s="22"/>
    </row>
    <row r="14" customFormat="false" ht="23.25" hidden="false" customHeight="false" outlineLevel="0" collapsed="false">
      <c r="B14" s="72" t="s">
        <v>59</v>
      </c>
      <c r="C14" s="76"/>
      <c r="D14" s="73"/>
      <c r="E14" s="74" t="s">
        <v>54</v>
      </c>
      <c r="F14" s="24"/>
    </row>
    <row r="15" customFormat="false" ht="23.25" hidden="false" customHeight="false" outlineLevel="0" collapsed="false">
      <c r="B15" s="72" t="s">
        <v>60</v>
      </c>
      <c r="C15" s="79"/>
      <c r="D15" s="73"/>
      <c r="E15" s="74" t="s">
        <v>52</v>
      </c>
      <c r="F15" s="19"/>
    </row>
    <row r="16" customFormat="false" ht="23.25" hidden="false" customHeight="false" outlineLevel="0" collapsed="false">
      <c r="B16" s="72" t="s">
        <v>61</v>
      </c>
      <c r="C16" s="79"/>
      <c r="D16" s="73"/>
      <c r="E16" s="74" t="s">
        <v>52</v>
      </c>
      <c r="F16" s="19"/>
    </row>
    <row r="17" customFormat="false" ht="23.25" hidden="false" customHeight="false" outlineLevel="0" collapsed="false">
      <c r="B17" s="72" t="s">
        <v>62</v>
      </c>
      <c r="C17" s="77"/>
      <c r="D17" s="73"/>
      <c r="E17" s="74" t="s">
        <v>52</v>
      </c>
      <c r="F17" s="19"/>
    </row>
    <row r="18" customFormat="false" ht="18.75" hidden="false" customHeight="false" outlineLevel="0" collapsed="false">
      <c r="B18" s="20"/>
      <c r="C18" s="21"/>
      <c r="D18" s="15"/>
      <c r="E18" s="21"/>
      <c r="F18" s="22"/>
    </row>
    <row r="19" customFormat="false" ht="18.75" hidden="false" customHeight="false" outlineLevel="0" collapsed="false">
      <c r="B19" s="20"/>
      <c r="C19" s="21"/>
      <c r="D19" s="15"/>
      <c r="E19" s="21"/>
      <c r="F19" s="23"/>
    </row>
    <row r="20" customFormat="false" ht="18.75" hidden="false" customHeight="false" outlineLevel="0" collapsed="false">
      <c r="B20" s="20"/>
      <c r="C20" s="21"/>
      <c r="D20" s="15"/>
      <c r="E20" s="21"/>
      <c r="F20" s="22"/>
    </row>
    <row r="21" customFormat="false" ht="18.75" hidden="false" customHeight="false" outlineLevel="0" collapsed="false">
      <c r="B21" s="20"/>
      <c r="C21" s="21"/>
      <c r="D21" s="15"/>
      <c r="E21" s="21"/>
      <c r="F21" s="24"/>
    </row>
    <row r="22" customFormat="false" ht="18.75" hidden="false" customHeight="false" outlineLevel="0" collapsed="false">
      <c r="B22" s="20"/>
      <c r="C22" s="21"/>
      <c r="D22" s="15"/>
      <c r="E22" s="21"/>
      <c r="F22" s="25"/>
    </row>
    <row r="23" customFormat="false" ht="18.75" hidden="false" customHeight="false" outlineLevel="0" collapsed="false">
      <c r="B23" s="20"/>
      <c r="C23" s="21"/>
      <c r="D23" s="15"/>
      <c r="E23" s="21"/>
      <c r="F23" s="19"/>
    </row>
    <row r="24" customFormat="false" ht="18.75" hidden="false" customHeight="false" outlineLevel="0" collapsed="false">
      <c r="B24" s="20"/>
      <c r="C24" s="21"/>
      <c r="D24" s="15"/>
      <c r="E24" s="21"/>
      <c r="F24" s="22"/>
    </row>
    <row r="25" customFormat="false" ht="18.75" hidden="false" customHeight="false" outlineLevel="0" collapsed="false">
      <c r="B25" s="20"/>
      <c r="C25" s="21"/>
      <c r="D25" s="15"/>
      <c r="E25" s="21"/>
      <c r="F25" s="24"/>
    </row>
    <row r="26" customFormat="false" ht="18.75" hidden="false" customHeight="false" outlineLevel="0" collapsed="false">
      <c r="B26" s="22"/>
      <c r="C26" s="26"/>
      <c r="D26" s="15"/>
      <c r="E26" s="26"/>
      <c r="F26" s="25"/>
    </row>
    <row r="27" customFormat="false" ht="18.75" hidden="false" customHeight="false" outlineLevel="0" collapsed="false">
      <c r="B27" s="22"/>
      <c r="C27" s="26"/>
      <c r="D27" s="15"/>
      <c r="E27" s="26"/>
      <c r="F27" s="19"/>
    </row>
    <row r="28" customFormat="false" ht="18.75" hidden="false" customHeight="false" outlineLevel="0" collapsed="false">
      <c r="B28" s="22"/>
      <c r="C28" s="25"/>
      <c r="D28" s="15"/>
      <c r="E28" s="25"/>
      <c r="F28" s="22"/>
    </row>
    <row r="29" customFormat="false" ht="18.75" hidden="false" customHeight="false" outlineLevel="0" collapsed="false">
      <c r="B29" s="22"/>
      <c r="C29" s="27"/>
      <c r="D29" s="15"/>
      <c r="E29" s="27"/>
      <c r="F29" s="22"/>
    </row>
    <row r="30" customFormat="false" ht="18.75" hidden="false" customHeight="false" outlineLevel="0" collapsed="false">
      <c r="B30" s="22"/>
      <c r="C30" s="25"/>
      <c r="D30" s="15"/>
      <c r="E30" s="25"/>
      <c r="F30" s="22"/>
    </row>
    <row r="31" customFormat="false" ht="18.75" hidden="false" customHeight="false" outlineLevel="0" collapsed="false">
      <c r="B31" s="22"/>
      <c r="C31" s="26"/>
      <c r="D31" s="15"/>
      <c r="E31" s="26"/>
      <c r="F31" s="19"/>
    </row>
    <row r="32" customFormat="false" ht="18.75" hidden="false" customHeight="false" outlineLevel="0" collapsed="false">
      <c r="B32" s="28"/>
      <c r="C32" s="21"/>
      <c r="D32" s="15"/>
      <c r="E32" s="21"/>
      <c r="F32" s="29"/>
    </row>
    <row r="33" customFormat="false" ht="18.75" hidden="false" customHeight="false" outlineLevel="0" collapsed="false">
      <c r="B33" s="30"/>
      <c r="C33" s="30"/>
    </row>
  </sheetData>
  <dataValidations count="2">
    <dataValidation allowBlank="true" operator="between" promptTitle="Selecciona" showDropDown="false" showErrorMessage="true" showInputMessage="true" sqref="E9:E17" type="list">
      <formula1>$G$8:$G$10</formula1>
      <formula2>0</formula2>
    </dataValidation>
    <dataValidation allowBlank="true" operator="between" promptTitle="Selecciona" showDropDown="false" showErrorMessage="true" showInputMessage="true" sqref="E8" type="list">
      <formula1>$G$8:$G$11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7:U33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H35" activeCellId="0" sqref="H35"/>
    </sheetView>
  </sheetViews>
  <sheetFormatPr defaultColWidth="11.4296875" defaultRowHeight="15" zeroHeight="false" outlineLevelRow="0" outlineLevelCol="0"/>
  <cols>
    <col collapsed="false" customWidth="false" hidden="false" outlineLevel="0" max="3" min="1" style="1" width="11.43"/>
    <col collapsed="false" customWidth="true" hidden="false" outlineLevel="0" max="4" min="4" style="1" width="15"/>
    <col collapsed="false" customWidth="true" hidden="false" outlineLevel="0" max="5" min="5" style="1" width="16.28"/>
    <col collapsed="false" customWidth="false" hidden="false" outlineLevel="0" max="6" min="6" style="1" width="11.43"/>
    <col collapsed="false" customWidth="true" hidden="false" outlineLevel="0" max="7" min="7" style="1" width="15.57"/>
    <col collapsed="false" customWidth="true" hidden="false" outlineLevel="0" max="8" min="8" style="1" width="19.57"/>
    <col collapsed="false" customWidth="false" hidden="false" outlineLevel="0" max="1024" min="9" style="1" width="11.43"/>
  </cols>
  <sheetData>
    <row r="7" customFormat="false" ht="15" hidden="false" customHeight="false" outlineLevel="0" collapsed="false">
      <c r="P7" s="80"/>
      <c r="Q7" s="80"/>
      <c r="R7" s="80"/>
      <c r="S7" s="80"/>
      <c r="T7" s="80"/>
      <c r="U7" s="80"/>
    </row>
    <row r="8" customFormat="false" ht="60" hidden="false" customHeight="false" outlineLevel="0" collapsed="false">
      <c r="O8" s="4"/>
      <c r="P8" s="81"/>
      <c r="Q8" s="82" t="s">
        <v>63</v>
      </c>
      <c r="R8" s="82" t="s">
        <v>64</v>
      </c>
      <c r="S8" s="82" t="s">
        <v>5</v>
      </c>
      <c r="T8" s="81" t="s">
        <v>65</v>
      </c>
      <c r="U8" s="82" t="s">
        <v>66</v>
      </c>
    </row>
    <row r="9" customFormat="false" ht="15" hidden="false" customHeight="false" outlineLevel="0" collapsed="false">
      <c r="O9" s="4"/>
      <c r="P9" s="81" t="s">
        <v>67</v>
      </c>
      <c r="Q9" s="83" t="n">
        <v>0.1</v>
      </c>
      <c r="R9" s="83" t="n">
        <v>1.5</v>
      </c>
      <c r="S9" s="83" t="n">
        <f aca="false">R9-Q12</f>
        <v>1</v>
      </c>
      <c r="T9" s="83" t="n">
        <v>2000</v>
      </c>
      <c r="U9" s="84" t="n">
        <f aca="false">T9/S9</f>
        <v>2000</v>
      </c>
    </row>
    <row r="10" customFormat="false" ht="15" hidden="false" customHeight="false" outlineLevel="0" collapsed="false">
      <c r="O10" s="4"/>
      <c r="P10" s="81" t="s">
        <v>68</v>
      </c>
      <c r="Q10" s="83" t="n">
        <v>0.3</v>
      </c>
      <c r="R10" s="81"/>
      <c r="S10" s="81"/>
      <c r="T10" s="81"/>
      <c r="U10" s="81"/>
    </row>
    <row r="11" customFormat="false" ht="15" hidden="false" customHeight="false" outlineLevel="0" collapsed="false">
      <c r="O11" s="4"/>
      <c r="P11" s="81" t="s">
        <v>69</v>
      </c>
      <c r="Q11" s="83" t="n">
        <v>0.1</v>
      </c>
      <c r="R11" s="81"/>
      <c r="S11" s="81"/>
      <c r="T11" s="81"/>
      <c r="U11" s="81"/>
    </row>
    <row r="12" customFormat="false" ht="45" hidden="false" customHeight="false" outlineLevel="0" collapsed="false">
      <c r="O12" s="4"/>
      <c r="P12" s="82" t="s">
        <v>70</v>
      </c>
      <c r="Q12" s="83" t="n">
        <f aca="false">Q9+Q10+Q11</f>
        <v>0.5</v>
      </c>
      <c r="R12" s="81"/>
      <c r="S12" s="81"/>
      <c r="T12" s="81"/>
      <c r="U12" s="81"/>
    </row>
    <row r="13" customFormat="false" ht="15" hidden="false" customHeight="false" outlineLevel="0" collapsed="false">
      <c r="O13" s="4"/>
      <c r="P13" s="81"/>
      <c r="Q13" s="81"/>
      <c r="R13" s="81"/>
      <c r="S13" s="81"/>
      <c r="T13" s="81"/>
      <c r="U13" s="81"/>
    </row>
    <row r="14" customFormat="false" ht="15" hidden="false" customHeight="false" outlineLevel="0" collapsed="false">
      <c r="O14" s="4"/>
      <c r="P14" s="4"/>
      <c r="Q14" s="4"/>
      <c r="R14" s="4"/>
      <c r="S14" s="4"/>
      <c r="T14" s="4"/>
      <c r="U14" s="4"/>
    </row>
    <row r="15" customFormat="false" ht="15" hidden="false" customHeight="false" outlineLevel="0" collapsed="false">
      <c r="O15" s="4"/>
      <c r="P15" s="4"/>
      <c r="Q15" s="4"/>
      <c r="R15" s="4"/>
      <c r="S15" s="4"/>
      <c r="T15" s="4"/>
      <c r="U15" s="4"/>
    </row>
    <row r="16" customFormat="false" ht="15" hidden="false" customHeight="false" outlineLevel="0" collapsed="false">
      <c r="O16" s="4"/>
      <c r="P16" s="4"/>
      <c r="Q16" s="4"/>
      <c r="R16" s="4"/>
      <c r="S16" s="4"/>
      <c r="T16" s="4"/>
      <c r="U16" s="4"/>
    </row>
    <row r="21" customFormat="false" ht="15" hidden="false" customHeight="false" outlineLevel="0" collapsed="false">
      <c r="B21" s="1" t="s">
        <v>71</v>
      </c>
    </row>
    <row r="22" customFormat="false" ht="14.9" hidden="false" customHeight="false" outlineLevel="0" collapsed="false">
      <c r="B22" s="1" t="s">
        <v>72</v>
      </c>
    </row>
    <row r="24" customFormat="false" ht="15" hidden="false" customHeight="false" outlineLevel="0" collapsed="false">
      <c r="B24" s="1" t="s">
        <v>73</v>
      </c>
      <c r="H24" s="80"/>
      <c r="I24" s="80"/>
    </row>
    <row r="25" customFormat="false" ht="14.9" hidden="false" customHeight="false" outlineLevel="0" collapsed="false">
      <c r="B25" s="1" t="s">
        <v>74</v>
      </c>
      <c r="I25" s="80"/>
    </row>
    <row r="26" customFormat="false" ht="15" hidden="false" customHeight="false" outlineLevel="0" collapsed="false">
      <c r="I26" s="80"/>
    </row>
    <row r="27" customFormat="false" ht="15" hidden="false" customHeight="false" outlineLevel="0" collapsed="false">
      <c r="H27" s="80"/>
      <c r="I27" s="80"/>
    </row>
    <row r="28" customFormat="false" ht="15" hidden="false" customHeight="false" outlineLevel="0" collapsed="false">
      <c r="H28" s="80"/>
      <c r="I28" s="80"/>
    </row>
    <row r="29" customFormat="false" ht="15" hidden="false" customHeight="false" outlineLevel="0" collapsed="false">
      <c r="H29" s="80"/>
      <c r="I29" s="80"/>
    </row>
    <row r="30" customFormat="false" ht="15" hidden="false" customHeight="false" outlineLevel="0" collapsed="false">
      <c r="H30" s="80"/>
      <c r="I30" s="80"/>
    </row>
    <row r="31" customFormat="false" ht="15" hidden="false" customHeight="false" outlineLevel="0" collapsed="false">
      <c r="B31" s="80"/>
      <c r="C31" s="80"/>
      <c r="D31" s="80"/>
      <c r="E31" s="80"/>
      <c r="F31" s="80"/>
      <c r="G31" s="80"/>
      <c r="H31" s="80"/>
      <c r="I31" s="80"/>
    </row>
    <row r="32" customFormat="false" ht="15" hidden="false" customHeight="false" outlineLevel="0" collapsed="false">
      <c r="B32" s="80"/>
      <c r="C32" s="80"/>
      <c r="D32" s="80"/>
      <c r="E32" s="80"/>
      <c r="F32" s="80"/>
      <c r="G32" s="80"/>
      <c r="H32" s="80"/>
      <c r="I32" s="80"/>
    </row>
    <row r="33" customFormat="false" ht="15" hidden="false" customHeight="false" outlineLevel="0" collapsed="false">
      <c r="B33" s="80"/>
      <c r="C33" s="80"/>
      <c r="D33" s="80"/>
      <c r="E33" s="80"/>
      <c r="F33" s="80"/>
      <c r="G33" s="80"/>
      <c r="H33" s="80"/>
      <c r="I33" s="8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3:L49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E22" activeCellId="0" sqref="E22"/>
    </sheetView>
  </sheetViews>
  <sheetFormatPr defaultColWidth="11.4296875" defaultRowHeight="15" zeroHeight="false" outlineLevelRow="0" outlineLevelCol="0"/>
  <cols>
    <col collapsed="false" customWidth="false" hidden="false" outlineLevel="0" max="1" min="1" style="1" width="11.43"/>
    <col collapsed="false" customWidth="true" hidden="false" outlineLevel="0" max="2" min="2" style="1" width="33.57"/>
    <col collapsed="false" customWidth="true" hidden="false" outlineLevel="0" max="3" min="3" style="1" width="17.43"/>
    <col collapsed="false" customWidth="false" hidden="false" outlineLevel="0" max="4" min="4" style="1" width="11.43"/>
    <col collapsed="false" customWidth="true" hidden="false" outlineLevel="0" max="5" min="5" style="1" width="29"/>
    <col collapsed="false" customWidth="true" hidden="false" outlineLevel="0" max="6" min="6" style="1" width="18.14"/>
    <col collapsed="false" customWidth="true" hidden="false" outlineLevel="0" max="7" min="7" style="1" width="33.57"/>
    <col collapsed="false" customWidth="true" hidden="false" outlineLevel="0" max="8" min="8" style="1" width="12.57"/>
    <col collapsed="false" customWidth="false" hidden="false" outlineLevel="0" max="1024" min="9" style="1" width="11.43"/>
  </cols>
  <sheetData>
    <row r="13" customFormat="false" ht="21" hidden="false" customHeight="false" outlineLevel="0" collapsed="false">
      <c r="B13" s="10" t="s">
        <v>33</v>
      </c>
      <c r="C13" s="10"/>
      <c r="D13" s="10"/>
      <c r="E13" s="10"/>
      <c r="F13" s="10"/>
      <c r="G13" s="56" t="s">
        <v>36</v>
      </c>
    </row>
    <row r="15" customFormat="false" ht="18.75" hidden="false" customHeight="false" outlineLevel="0" collapsed="false">
      <c r="B15" s="31" t="s">
        <v>17</v>
      </c>
      <c r="C15" s="30"/>
      <c r="G15" s="31" t="s">
        <v>17</v>
      </c>
      <c r="L15" s="4"/>
    </row>
    <row r="16" customFormat="false" ht="18.75" hidden="false" customHeight="false" outlineLevel="0" collapsed="false">
      <c r="B16" s="32" t="s">
        <v>18</v>
      </c>
      <c r="C16" s="33" t="n">
        <v>400000</v>
      </c>
      <c r="F16" s="33" t="n">
        <v>400000</v>
      </c>
      <c r="G16" s="57" t="s">
        <v>18</v>
      </c>
      <c r="L16" s="4"/>
    </row>
    <row r="17" customFormat="false" ht="19.5" hidden="false" customHeight="false" outlineLevel="0" collapsed="false">
      <c r="B17" s="32" t="s">
        <v>19</v>
      </c>
      <c r="C17" s="34" t="n">
        <f aca="false">C16*0.65</f>
        <v>260000</v>
      </c>
      <c r="D17" s="85"/>
      <c r="E17" s="85"/>
      <c r="F17" s="34" t="n">
        <f aca="false">F16*0.3</f>
        <v>120000</v>
      </c>
      <c r="G17" s="57" t="s">
        <v>19</v>
      </c>
      <c r="H17" s="85"/>
      <c r="L17" s="4"/>
    </row>
    <row r="18" customFormat="false" ht="19.5" hidden="false" customHeight="false" outlineLevel="0" collapsed="false">
      <c r="B18" s="35" t="s">
        <v>13</v>
      </c>
      <c r="C18" s="36" t="n">
        <f aca="false">C16-C17</f>
        <v>140000</v>
      </c>
      <c r="D18" s="86"/>
      <c r="F18" s="36" t="n">
        <f aca="false">F16-F17</f>
        <v>280000</v>
      </c>
      <c r="G18" s="58" t="s">
        <v>13</v>
      </c>
      <c r="H18" s="86"/>
      <c r="L18" s="4"/>
    </row>
    <row r="19" customFormat="false" ht="18.75" hidden="false" customHeight="false" outlineLevel="0" collapsed="false">
      <c r="B19" s="30"/>
      <c r="C19" s="37"/>
      <c r="F19" s="37"/>
      <c r="G19" s="30"/>
    </row>
    <row r="20" customFormat="false" ht="18.75" hidden="false" customHeight="false" outlineLevel="0" collapsed="false">
      <c r="B20" s="38" t="s">
        <v>20</v>
      </c>
      <c r="C20" s="21"/>
      <c r="F20" s="21"/>
      <c r="G20" s="38" t="s">
        <v>20</v>
      </c>
    </row>
    <row r="21" customFormat="false" ht="18.75" hidden="false" customHeight="false" outlineLevel="0" collapsed="false">
      <c r="B21" s="39" t="s">
        <v>21</v>
      </c>
      <c r="C21" s="40" t="n">
        <v>8000</v>
      </c>
      <c r="F21" s="40" t="n">
        <v>40000</v>
      </c>
      <c r="G21" s="59" t="s">
        <v>21</v>
      </c>
    </row>
    <row r="22" customFormat="false" ht="19.5" hidden="false" customHeight="false" outlineLevel="0" collapsed="false">
      <c r="B22" s="39" t="s">
        <v>22</v>
      </c>
      <c r="C22" s="41" t="n">
        <v>15000</v>
      </c>
      <c r="F22" s="41" t="n">
        <v>123000</v>
      </c>
      <c r="G22" s="59" t="s">
        <v>22</v>
      </c>
    </row>
    <row r="23" customFormat="false" ht="19.5" hidden="false" customHeight="false" outlineLevel="0" collapsed="false">
      <c r="B23" s="39" t="s">
        <v>23</v>
      </c>
      <c r="C23" s="42" t="n">
        <f aca="false">C21+C22</f>
        <v>23000</v>
      </c>
      <c r="D23" s="87"/>
      <c r="F23" s="42" t="n">
        <f aca="false">F21+F22</f>
        <v>163000</v>
      </c>
      <c r="G23" s="59" t="s">
        <v>23</v>
      </c>
      <c r="H23" s="87"/>
    </row>
    <row r="24" customFormat="false" ht="18.75" hidden="false" customHeight="false" outlineLevel="0" collapsed="false">
      <c r="B24" s="30"/>
      <c r="C24" s="21"/>
      <c r="F24" s="21"/>
      <c r="G24" s="30"/>
    </row>
    <row r="25" customFormat="false" ht="18.75" hidden="false" customHeight="false" outlineLevel="0" collapsed="false">
      <c r="B25" s="43" t="s">
        <v>10</v>
      </c>
      <c r="C25" s="36" t="n">
        <f aca="false">C18-C23</f>
        <v>117000</v>
      </c>
      <c r="F25" s="36" t="n">
        <f aca="false">F18-F23</f>
        <v>117000</v>
      </c>
      <c r="G25" s="43" t="s">
        <v>10</v>
      </c>
    </row>
    <row r="26" customFormat="false" ht="18.75" hidden="false" customHeight="false" outlineLevel="0" collapsed="false">
      <c r="B26" s="30"/>
      <c r="C26" s="21"/>
      <c r="F26" s="21"/>
      <c r="G26" s="30"/>
    </row>
    <row r="27" customFormat="false" ht="18.75" hidden="false" customHeight="false" outlineLevel="0" collapsed="false">
      <c r="B27" s="44" t="s">
        <v>24</v>
      </c>
      <c r="C27" s="45"/>
      <c r="F27" s="45"/>
      <c r="G27" s="44" t="s">
        <v>24</v>
      </c>
    </row>
    <row r="28" customFormat="false" ht="19.5" hidden="false" customHeight="false" outlineLevel="0" collapsed="false">
      <c r="B28" s="46" t="s">
        <v>37</v>
      </c>
      <c r="C28" s="47" t="n">
        <v>0</v>
      </c>
      <c r="F28" s="47" t="n">
        <v>0</v>
      </c>
      <c r="G28" s="60" t="s">
        <v>37</v>
      </c>
    </row>
    <row r="29" customFormat="false" ht="19.5" hidden="false" customHeight="false" outlineLevel="0" collapsed="false">
      <c r="B29" s="46" t="s">
        <v>26</v>
      </c>
      <c r="C29" s="33" t="n">
        <f aca="false">C28</f>
        <v>0</v>
      </c>
      <c r="F29" s="33" t="n">
        <f aca="false">F28</f>
        <v>0</v>
      </c>
      <c r="G29" s="57" t="s">
        <v>26</v>
      </c>
    </row>
    <row r="30" customFormat="false" ht="18.75" hidden="false" customHeight="false" outlineLevel="0" collapsed="false">
      <c r="B30" s="30"/>
      <c r="C30" s="21"/>
      <c r="F30" s="21"/>
      <c r="G30" s="30"/>
    </row>
    <row r="31" customFormat="false" ht="18.75" hidden="false" customHeight="false" outlineLevel="0" collapsed="false">
      <c r="B31" s="38" t="s">
        <v>27</v>
      </c>
      <c r="C31" s="45"/>
      <c r="F31" s="45"/>
      <c r="G31" s="38" t="s">
        <v>27</v>
      </c>
    </row>
    <row r="32" customFormat="false" ht="19.5" hidden="false" customHeight="false" outlineLevel="0" collapsed="false">
      <c r="B32" s="39" t="s">
        <v>37</v>
      </c>
      <c r="C32" s="48" t="n">
        <v>0</v>
      </c>
      <c r="F32" s="48" t="n">
        <v>0</v>
      </c>
      <c r="G32" s="61" t="s">
        <v>37</v>
      </c>
    </row>
    <row r="33" customFormat="false" ht="19.5" hidden="false" customHeight="false" outlineLevel="0" collapsed="false">
      <c r="B33" s="39" t="s">
        <v>29</v>
      </c>
      <c r="C33" s="42" t="n">
        <f aca="false">C32</f>
        <v>0</v>
      </c>
      <c r="F33" s="42" t="n">
        <f aca="false">F32</f>
        <v>0</v>
      </c>
      <c r="G33" s="59" t="s">
        <v>29</v>
      </c>
    </row>
    <row r="34" customFormat="false" ht="18.75" hidden="false" customHeight="false" outlineLevel="0" collapsed="false">
      <c r="B34" s="30"/>
      <c r="C34" s="37"/>
      <c r="F34" s="37"/>
      <c r="G34" s="30"/>
    </row>
    <row r="35" customFormat="false" ht="18.75" hidden="false" customHeight="false" outlineLevel="0" collapsed="false">
      <c r="B35" s="49" t="s">
        <v>30</v>
      </c>
      <c r="C35" s="50" t="n">
        <f aca="false">C25+C29-C33</f>
        <v>117000</v>
      </c>
      <c r="F35" s="50" t="n">
        <f aca="false">F25+F29-F33</f>
        <v>117000</v>
      </c>
      <c r="G35" s="49" t="s">
        <v>30</v>
      </c>
    </row>
    <row r="36" customFormat="false" ht="18.75" hidden="false" customHeight="false" outlineLevel="0" collapsed="false">
      <c r="B36" s="30"/>
      <c r="C36" s="37"/>
      <c r="F36" s="37"/>
      <c r="G36" s="30"/>
    </row>
    <row r="37" customFormat="false" ht="19.5" hidden="false" customHeight="false" outlineLevel="0" collapsed="false">
      <c r="B37" s="51" t="s">
        <v>31</v>
      </c>
      <c r="C37" s="52" t="n">
        <f aca="false">C35*0.3</f>
        <v>35100</v>
      </c>
      <c r="F37" s="52" t="n">
        <f aca="false">F35*0.3</f>
        <v>35100</v>
      </c>
      <c r="G37" s="62" t="s">
        <v>31</v>
      </c>
    </row>
    <row r="38" customFormat="false" ht="20.25" hidden="false" customHeight="false" outlineLevel="0" collapsed="false">
      <c r="B38" s="53" t="s">
        <v>32</v>
      </c>
      <c r="C38" s="54" t="n">
        <f aca="false">C35-C37</f>
        <v>81900</v>
      </c>
      <c r="D38" s="85"/>
      <c r="F38" s="54" t="n">
        <f aca="false">F35-F37</f>
        <v>81900</v>
      </c>
      <c r="G38" s="63" t="s">
        <v>32</v>
      </c>
      <c r="H38" s="85"/>
    </row>
    <row r="39" customFormat="false" ht="19.5" hidden="false" customHeight="false" outlineLevel="0" collapsed="false">
      <c r="B39" s="30"/>
      <c r="C39" s="30"/>
    </row>
    <row r="42" customFormat="false" ht="13.8" hidden="false" customHeight="false" outlineLevel="0" collapsed="false">
      <c r="B42" s="88" t="s">
        <v>75</v>
      </c>
      <c r="C42" s="89" t="n">
        <f aca="false">(C18/C16 * 100)%</f>
        <v>0.35</v>
      </c>
      <c r="D42" s="89"/>
      <c r="E42" s="89"/>
      <c r="F42" s="89" t="n">
        <f aca="false">(F18/F16 * 100)%</f>
        <v>0.7</v>
      </c>
    </row>
    <row r="43" customFormat="false" ht="13.8" hidden="false" customHeight="false" outlineLevel="0" collapsed="false">
      <c r="B43" s="88" t="s">
        <v>76</v>
      </c>
      <c r="C43" s="90" t="n">
        <f aca="false">(C23/C16 * 100)%</f>
        <v>0.0575</v>
      </c>
      <c r="D43" s="90"/>
      <c r="E43" s="90"/>
      <c r="F43" s="90" t="n">
        <f aca="false">(F23/F16 * 100)%</f>
        <v>0.4075</v>
      </c>
    </row>
    <row r="44" customFormat="false" ht="13.8" hidden="false" customHeight="false" outlineLevel="0" collapsed="false">
      <c r="B44" s="88" t="s">
        <v>77</v>
      </c>
      <c r="C44" s="89" t="n">
        <f aca="false">(C38/C16 * 100)%</f>
        <v>0.20475</v>
      </c>
      <c r="D44" s="89"/>
      <c r="E44" s="89"/>
      <c r="F44" s="89" t="n">
        <f aca="false">(F38/F16 * 100)%</f>
        <v>0.20475</v>
      </c>
    </row>
    <row r="45" customFormat="false" ht="13.8" hidden="false" customHeight="false" outlineLevel="0" collapsed="false">
      <c r="B45" s="88" t="s">
        <v>78</v>
      </c>
      <c r="C45" s="89" t="n">
        <f aca="false">C42</f>
        <v>0.35</v>
      </c>
      <c r="F45" s="89" t="n">
        <f aca="false">F42</f>
        <v>0.7</v>
      </c>
    </row>
    <row r="46" customFormat="false" ht="13.8" hidden="false" customHeight="false" outlineLevel="0" collapsed="false">
      <c r="B46" s="88" t="s">
        <v>79</v>
      </c>
      <c r="C46" s="1" t="n">
        <f aca="false">C23/C45</f>
        <v>65714.2857142857</v>
      </c>
      <c r="F46" s="1" t="n">
        <f aca="false">F23/F45</f>
        <v>232857.142857143</v>
      </c>
    </row>
    <row r="47" customFormat="false" ht="13.8" hidden="false" customHeight="false" outlineLevel="0" collapsed="false">
      <c r="B47" s="88" t="s">
        <v>80</v>
      </c>
      <c r="C47" s="1" t="s">
        <v>81</v>
      </c>
    </row>
    <row r="48" customFormat="false" ht="15" hidden="false" customHeight="false" outlineLevel="0" collapsed="false">
      <c r="C48" s="1" t="s">
        <v>82</v>
      </c>
    </row>
    <row r="49" customFormat="false" ht="15" hidden="false" customHeight="false" outlineLevel="0" collapsed="false">
      <c r="C49" s="1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2021-05-06T04:05:43Z</dcterms:created>
  <dc:creator>Luis N</dc:creator>
  <dc:description/>
  <dc:language>en-US</dc:language>
  <cp:lastModifiedBy/>
  <dcterms:modified xsi:type="dcterms:W3CDTF">2022-01-09T00:31:56Z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